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障害福祉職員処遇改善事業\01_1 介護\★サービス提供体制確保事業補助金\★R5年度\00 交付要項\★県交付要項等（最新のものはこちら）\02 各種様式等\02 様式外の提出書類\記載例\"/>
    </mc:Choice>
  </mc:AlternateContent>
  <workbookProtection workbookPassword="D2DD" lockStructure="1"/>
  <bookViews>
    <workbookView xWindow="0" yWindow="0" windowWidth="15840" windowHeight="7395" tabRatio="770" activeTab="3"/>
  </bookViews>
  <sheets>
    <sheet name="「費用の概要、積算内訳」記載例" sheetId="20" r:id="rId1"/>
    <sheet name="基準額（茨城版）" sheetId="30" state="hidden" r:id="rId2"/>
    <sheet name="【非表示】基準額" sheetId="19" state="hidden" r:id="rId3"/>
    <sheet name="ア（ア）分 (R5年5月8日以降)" sheetId="28" r:id="rId4"/>
    <sheet name="別添３ " sheetId="27" state="hidden" r:id="rId5"/>
    <sheet name="参照" sheetId="7" state="hidden" r:id="rId6"/>
  </sheets>
  <externalReferences>
    <externalReference r:id="rId7"/>
  </externalReferences>
  <definedNames>
    <definedName name="_xlnm.Print_Area" localSheetId="0">'「費用の概要、積算内訳」記載例'!$A$1:$AL$24</definedName>
    <definedName name="_xlnm.Print_Area" localSheetId="2">【非表示】基準額!$A$1:$Q$38</definedName>
    <definedName name="_xlnm.Print_Area" localSheetId="3">'ア（ア）分 (R5年5月8日以降)'!$A$1:$AQ$43</definedName>
    <definedName name="_xlnm.Print_Area" localSheetId="4">'別添３ '!$A$1:$N$45</definedName>
    <definedName name="Z_0013D02D_7229_42E9_BC29_9561B8875AB4_.wvu.Cols" localSheetId="2" hidden="1">【非表示】基準額!#REF!</definedName>
    <definedName name="Z_0013D02D_7229_42E9_BC29_9561B8875AB4_.wvu.Cols" localSheetId="4" hidden="1">'別添３ '!$G:$H</definedName>
    <definedName name="Z_0013D02D_7229_42E9_BC29_9561B8875AB4_.wvu.PrintArea" localSheetId="2" hidden="1">【非表示】基準額!$A$2:$E$38</definedName>
    <definedName name="Z_0013D02D_7229_42E9_BC29_9561B8875AB4_.wvu.PrintArea" localSheetId="4" hidden="1">'別添３ '!$A$1:$N$45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28" l="1"/>
  <c r="M13" i="28"/>
  <c r="AE23" i="28" l="1"/>
  <c r="AB21" i="28" s="1"/>
  <c r="Q23" i="28"/>
  <c r="M21" i="28" s="1"/>
  <c r="S14" i="28"/>
  <c r="Q14" i="28" s="1"/>
  <c r="Q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comments1.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<sst xmlns="http://schemas.openxmlformats.org/spreadsheetml/2006/main" count="658" uniqueCount="250">
  <si>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</si>
  <si>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</si>
  <si>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</si>
  <si>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</si>
  <si>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</si>
  <si>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</si>
  <si>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</si>
  <si>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</si>
  <si>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</si>
  <si>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</si>
  <si>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</si>
  <si>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</si>
  <si>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</si>
  <si>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</si>
  <si>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</si>
  <si>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</si>
  <si>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</si>
  <si>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</si>
  <si>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</si>
  <si>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</si>
  <si>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</si>
  <si>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</si>
  <si>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</si>
  <si>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</si>
  <si>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</si>
  <si>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</si>
  <si>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</si>
  <si>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</si>
  <si>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</si>
  <si>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</si>
  <si>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</si>
  <si>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</si>
  <si>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</si>
  <si>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</si>
  <si>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</si>
  <si>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</si>
  <si>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</si>
  <si>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</si>
  <si>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</si>
  <si>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</si>
  <si>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</si>
  <si>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</si>
  <si>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</si>
  <si>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</si>
  <si>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</si>
  <si>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</si>
  <si>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</si>
  <si>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</si>
  <si>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</si>
  <si>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</si>
  <si>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</si>
  <si>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</si>
  <si>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</si>
  <si>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</si>
  <si>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</si>
  <si>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</si>
  <si>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</si>
  <si>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</si>
  <si>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</si>
  <si>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</si>
  <si>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</si>
  <si>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</si>
  <si>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</si>
  <si>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</si>
  <si>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</si>
  <si>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</si>
  <si>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</si>
  <si>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</si>
  <si>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</si>
  <si>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</si>
  <si>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</si>
  <si>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</si>
  <si>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</si>
  <si>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</si>
  <si>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</si>
  <si>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</si>
  <si>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</si>
  <si>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</si>
  <si>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</si>
  <si>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</si>
  <si>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</si>
  <si>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</si>
  <si>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</si>
  <si>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</si>
  <si>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</si>
  <si>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</si>
  <si>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</si>
  <si>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</si>
  <si>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</si>
  <si>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</si>
  <si>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</si>
  <si>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</si>
  <si>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</si>
  <si>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</si>
  <si>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</si>
  <si>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</si>
  <si>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</si>
  <si>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</si>
  <si>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</si>
  <si>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</si>
  <si>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</si>
  <si>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</si>
  <si>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</si>
  <si>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</si>
  <si>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</si>
  <si>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</si>
  <si>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</si>
  <si>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</si>
  <si>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</si>
  <si>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</si>
  <si>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</si>
  <si>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</si>
  <si>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</si>
  <si>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</si>
  <si>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</si>
  <si>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</si>
  <si>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</si>
  <si>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</si>
  <si>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</si>
  <si>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</si>
  <si>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</si>
  <si>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</si>
  <si>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</si>
  <si>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</si>
  <si>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</si>
  <si>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</si>
  <si>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</si>
  <si>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</si>
  <si>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</si>
  <si>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</si>
  <si>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</si>
  <si>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</si>
  <si>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</si>
  <si>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</si>
  <si>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</si>
  <si>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</si>
  <si>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</si>
  <si>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</si>
  <si>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</si>
  <si>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</si>
  <si>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</si>
  <si>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</si>
  <si>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</si>
  <si>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</si>
  <si>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</si>
  <si>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</si>
  <si>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</si>
  <si>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</si>
  <si>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</si>
  <si>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</si>
  <si>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</si>
  <si>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</si>
  <si>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</si>
  <si>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</si>
  <si>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</si>
  <si>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</si>
  <si>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</si>
  <si>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</si>
  <si>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</si>
  <si>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</si>
  <si>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</si>
  <si>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</si>
  <si>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</si>
  <si>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</si>
  <si>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</si>
  <si>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</si>
  <si>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</si>
  <si>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</si>
  <si>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</si>
  <si>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</si>
  <si>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</si>
  <si>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</si>
  <si>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</si>
  <si>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</si>
  <si>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</si>
  <si>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</si>
  <si>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</si>
  <si>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</si>
  <si>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</si>
  <si>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</si>
  <si>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</si>
  <si>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</si>
  <si>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</si>
  <si>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</si>
  <si>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</si>
  <si>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</si>
  <si>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</si>
  <si>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</si>
  <si>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</si>
  <si>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</si>
  <si>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</si>
  <si>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</si>
  <si>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</si>
  <si>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</si>
  <si>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</si>
  <si>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</si>
  <si>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</si>
  <si>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</si>
  <si>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</si>
  <si>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</si>
  <si>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</si>
  <si>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</si>
  <si>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</si>
  <si>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</si>
  <si>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</si>
  <si>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</si>
  <si>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</si>
  <si>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</si>
  <si>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</si>
  <si>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</si>
  <si>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</si>
  <si>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</si>
  <si>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</si>
  <si>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</si>
  <si>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</si>
  <si>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</si>
  <si>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</si>
  <si>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</si>
  <si>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</si>
  <si>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</si>
  <si>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</si>
  <si>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</si>
  <si>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t>茨城県</t>
    <rPh sb="0" eb="3">
      <t>イバラキケン</t>
    </rPh>
    <phoneticPr fontId="1"/>
  </si>
  <si>
    <t>リース費用（タブレット）</t>
    <rPh sb="3" eb="5">
      <t>ヒヨウ</t>
    </rPh>
    <phoneticPr fontId="1"/>
  </si>
  <si>
    <t>（ア）</t>
    <phoneticPr fontId="1"/>
  </si>
  <si>
    <t>（ウ）</t>
    <phoneticPr fontId="1"/>
  </si>
  <si>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</si>
  <si>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</si>
  <si>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</si>
  <si>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</si>
  <si>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</si>
  <si>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短期入所療養介護事業所</t>
  </si>
  <si>
    <r>
      <t>（４）各対象経費の概要、積算内訳（上記「緊急雇用」から「リース費用（タブレット）」までのうち該当のある費目ごとに記載してください。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31" eb="33">
      <t>ヒヨウ</t>
    </rPh>
    <rPh sb="46" eb="48">
      <t>ガイトウ</t>
    </rPh>
    <rPh sb="51" eb="53">
      <t>ヒモク</t>
    </rPh>
    <rPh sb="56" eb="58">
      <t>キサイ</t>
    </rPh>
    <rPh sb="65" eb="67">
      <t>フヨウ</t>
    </rPh>
    <rPh sb="68" eb="69">
      <t>ギョウ</t>
    </rPh>
    <rPh sb="70" eb="72">
      <t>サクジョ</t>
    </rPh>
    <rPh sb="77" eb="78">
      <t>ギョウ</t>
    </rPh>
    <rPh sb="79" eb="81">
      <t>フソク</t>
    </rPh>
    <rPh sb="83" eb="85">
      <t>バアイ</t>
    </rPh>
    <rPh sb="86" eb="88">
      <t>テキギ</t>
    </rPh>
    <rPh sb="88" eb="89">
      <t>アラ</t>
    </rPh>
    <rPh sb="91" eb="92">
      <t>ギョウ</t>
    </rPh>
    <rPh sb="93" eb="95">
      <t>ソウニュウ</t>
    </rPh>
    <phoneticPr fontId="1"/>
  </si>
  <si>
    <t>　　積算内訳の内容は、できる限り下表の欄内に全て記載し、「別紙参照」などとはしないでください。</t>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</si>
  <si>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事業所」の場合は入力不要</t>
    </r>
    <rPh sb="0" eb="2">
      <t>テイイン</t>
    </rPh>
    <rPh sb="2" eb="3">
      <t>スウ</t>
    </rPh>
    <rPh sb="5" eb="7">
      <t>キジュン</t>
    </rPh>
    <rPh sb="7" eb="9">
      <t>タンカ</t>
    </rPh>
    <rPh sb="10" eb="12">
      <t>タンイ</t>
    </rPh>
    <rPh sb="15" eb="18">
      <t>ジギョウショ</t>
    </rPh>
    <rPh sb="20" eb="22">
      <t>バアイ</t>
    </rPh>
    <rPh sb="23" eb="27">
      <t>ニュウリョクフヨウ</t>
    </rPh>
    <phoneticPr fontId="1"/>
  </si>
  <si>
    <t>○</t>
  </si>
  <si>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
感染者の発生に係る対応により追加的業務が生じ、夜勤者を通常の配置人数よりも○名増員したため、かかり増し分○名の夜勤手当を支給した。</t>
    </r>
    <phoneticPr fontId="1"/>
  </si>
  <si>
    <t>超過勤務手当：○円（○人分、延べ○時間）
○○手当：○円（○人分、単価○○円（１時間）、延べ○時間）
　　　　　○円（○人分、単価○○円（１日）、延べ○日間）</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phoneticPr fontId="1"/>
  </si>
  <si>
    <t>○円（○人分、○日間分）</t>
    <rPh sb="4" eb="5">
      <t>ニン</t>
    </rPh>
    <rPh sb="5" eb="6">
      <t>ブン</t>
    </rPh>
    <phoneticPr fontId="1"/>
  </si>
  <si>
    <r>
      <t>品目①○○：○円（○個分）、品目②○○：○円（○個分）、品目③○○：○円（○個分）</t>
    </r>
    <r>
      <rPr>
        <u/>
        <sz val="13"/>
        <color rgb="FFFF0000"/>
        <rFont val="メイリオ"/>
        <family val="3"/>
        <charset val="128"/>
      </rPr>
      <t xml:space="preserve">
※『物品購入費用チェック表』の『補助対象額整理表（チェック表2-2,4,6）』で算出された「補助対象」となる金額・数量を記載してください。</t>
    </r>
    <r>
      <rPr>
        <sz val="13"/>
        <color theme="1"/>
        <rFont val="メイリオ"/>
        <family val="3"/>
        <charset val="128"/>
      </rPr>
      <t xml:space="preserve">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※商品名ではなく品目名を記載してください（商品名では内容が判断できない可能性があります）</t>
    </r>
    <rPh sb="114" eb="116">
      <t>エイセイ</t>
    </rPh>
    <rPh sb="116" eb="118">
      <t>ヨウヒン</t>
    </rPh>
    <rPh sb="118" eb="119">
      <t>ナド</t>
    </rPh>
    <rPh sb="121" eb="125">
      <t>エイセイヨウヒン</t>
    </rPh>
    <rPh sb="125" eb="126">
      <t>ホカ</t>
    </rPh>
    <rPh sb="132" eb="133">
      <t>ナド</t>
    </rPh>
    <rPh sb="136" eb="137">
      <t>ホカ</t>
    </rPh>
    <rPh sb="139" eb="141">
      <t>ショウリャク</t>
    </rPh>
    <rPh sb="148" eb="150">
      <t>シュルイ</t>
    </rPh>
    <rPh sb="151" eb="153">
      <t>キサイ</t>
    </rPh>
    <rPh sb="161" eb="164">
      <t>ショウヒンメイ</t>
    </rPh>
    <rPh sb="168" eb="171">
      <t>ヒンモクメイ</t>
    </rPh>
    <rPh sb="172" eb="174">
      <t>キサイ</t>
    </rPh>
    <rPh sb="181" eb="184">
      <t>ショウヒンメイ</t>
    </rPh>
    <rPh sb="186" eb="188">
      <t>ナイヨウ</t>
    </rPh>
    <rPh sb="189" eb="191">
      <t>ハンダン</t>
    </rPh>
    <rPh sb="195" eb="198">
      <t>カノウセイ</t>
    </rPh>
    <phoneticPr fontId="1"/>
  </si>
  <si>
    <t>社会福祉法人茨城会</t>
    <phoneticPr fontId="1"/>
  </si>
  <si>
    <t>特別養護老人ホーム長寿</t>
    <phoneticPr fontId="1"/>
  </si>
  <si>
    <t>感染者への対応を行った職員について、当該職員の自宅の家族への感染を予防するため、自宅に帰宅せずホテルに宿泊した。</t>
    <phoneticPr fontId="1"/>
  </si>
  <si>
    <t>事業所内で感染者が発生したため、事業所内の消毒を委託業者に依頼した。</t>
    <phoneticPr fontId="1"/>
  </si>
  <si>
    <t>感染者が発生し、マスク、ガウン、アルコール消毒液の在庫の不足が見込まれることから、これらを購入した。</t>
    <rPh sb="21" eb="24">
      <t>ショウドクエキ</t>
    </rPh>
    <phoneticPr fontId="1"/>
  </si>
  <si>
    <t>品目①マスク：8,250円（15個分）、品目②ガウン：6,490円（50枚分）、品目③アルコール消毒液：4,666円（500ml　8本分）</t>
    <rPh sb="36" eb="37">
      <t>マイ</t>
    </rPh>
    <rPh sb="48" eb="50">
      <t>ショウドク</t>
    </rPh>
    <rPh sb="50" eb="51">
      <t>エキ</t>
    </rPh>
    <rPh sb="66" eb="67">
      <t>ホン</t>
    </rPh>
    <phoneticPr fontId="1"/>
  </si>
  <si>
    <t>感染者の発生に係る対応により追加的業務の生じた職員に対して、かかり増し分の超過勤務手当及びコロナ対応手当を支給した。
感染者の発生に係る対応により追加的業務が生じ、夜勤者を通常の配置人数よりも１名増員したため、かかり増し分１名の夜勤手当を支給した。</t>
    <rPh sb="48" eb="50">
      <t>タイオウ</t>
    </rPh>
    <phoneticPr fontId="1"/>
  </si>
  <si>
    <t>550,000円（1回分）</t>
    <rPh sb="7" eb="8">
      <t>エン</t>
    </rPh>
    <rPh sb="10" eb="12">
      <t>カイブン</t>
    </rPh>
    <phoneticPr fontId="1"/>
  </si>
  <si>
    <t>112,000円（1泊7,000円×16泊、4人分）</t>
    <rPh sb="23" eb="24">
      <t>ヒト</t>
    </rPh>
    <rPh sb="24" eb="25">
      <t>ブン</t>
    </rPh>
    <phoneticPr fontId="1"/>
  </si>
  <si>
    <t>超過勤務手当：142,800円（延べ81.6時間　8人分）
コロナ対応手当（日額支給）：310,000円（単価上限日額4,000円、月上限2万円　延べ56日間　7人分）
夜勤手当（増員分1名）：32,000円（１日あたりの単価4,000円、延べ8日分）</t>
    <rPh sb="26" eb="27">
      <t>ヒト</t>
    </rPh>
    <rPh sb="27" eb="28">
      <t>ブン</t>
    </rPh>
    <rPh sb="33" eb="35">
      <t>タイオウ</t>
    </rPh>
    <rPh sb="38" eb="40">
      <t>ニチガク</t>
    </rPh>
    <rPh sb="40" eb="42">
      <t>シキュウ</t>
    </rPh>
    <rPh sb="55" eb="57">
      <t>ジョウゲン</t>
    </rPh>
    <rPh sb="57" eb="59">
      <t>ニチガク</t>
    </rPh>
    <rPh sb="66" eb="67">
      <t>ツキ</t>
    </rPh>
    <rPh sb="67" eb="69">
      <t>ジョウゲン</t>
    </rPh>
    <rPh sb="70" eb="72">
      <t>マンエン</t>
    </rPh>
    <rPh sb="77" eb="79">
      <t>ニチカン</t>
    </rPh>
    <rPh sb="81" eb="82">
      <t>ヒト</t>
    </rPh>
    <rPh sb="82" eb="83">
      <t>ブン</t>
    </rPh>
    <rPh sb="85" eb="89">
      <t>ヤキンテアテ</t>
    </rPh>
    <rPh sb="90" eb="93">
      <t>ゾウインブン</t>
    </rPh>
    <rPh sb="94" eb="95">
      <t>メイ</t>
    </rPh>
    <rPh sb="103" eb="104">
      <t>エン</t>
    </rPh>
    <rPh sb="106" eb="107">
      <t>ニチ</t>
    </rPh>
    <rPh sb="111" eb="113">
      <t>タンカ</t>
    </rPh>
    <rPh sb="118" eb="119">
      <t>エン</t>
    </rPh>
    <rPh sb="120" eb="121">
      <t>ノ</t>
    </rPh>
    <rPh sb="123" eb="124">
      <t>ニチ</t>
    </rPh>
    <rPh sb="124" eb="125">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</si>
</sst>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4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2"/>
      <color rgb="FFFF0000"/>
      <name val="メイリオ"/>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rgb="FFFFFF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59">
    <xf numFmtId="0" fontId="0" fillId="0" borderId="0" xfId="0">
      <alignment vertical="center"/>
    </xf>
    <xf numFmtId="0" fontId="0" fillId="2" borderId="0" xfId="0" applyFill="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20" fillId="0" borderId="1" xfId="3"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3" borderId="45" xfId="2" applyFont="1" applyFill="1" applyBorder="1">
      <alignment vertical="center"/>
    </xf>
    <xf numFmtId="0" fontId="19" fillId="13" borderId="46" xfId="2" applyFont="1" applyFill="1" applyBorder="1" applyAlignment="1">
      <alignment horizontal="right" vertical="center"/>
    </xf>
    <xf numFmtId="0" fontId="22" fillId="13" borderId="46" xfId="2" applyFont="1" applyFill="1" applyBorder="1" applyAlignment="1">
      <alignment horizontal="center" vertical="center"/>
    </xf>
    <xf numFmtId="0" fontId="19" fillId="13" borderId="25" xfId="2" applyFont="1" applyFill="1" applyBorder="1" applyAlignment="1">
      <alignment horizontal="center" vertical="center"/>
    </xf>
    <xf numFmtId="0" fontId="19" fillId="13" borderId="3" xfId="2" applyFont="1" applyFill="1" applyBorder="1">
      <alignment vertical="center"/>
    </xf>
    <xf numFmtId="0" fontId="15" fillId="13" borderId="47" xfId="2" applyFont="1" applyFill="1" applyBorder="1" applyAlignment="1">
      <alignment vertical="center" wrapText="1"/>
    </xf>
    <xf numFmtId="0" fontId="15" fillId="13" borderId="7" xfId="2" applyFont="1" applyFill="1" applyBorder="1" applyAlignment="1">
      <alignment vertical="center" wrapText="1"/>
    </xf>
    <xf numFmtId="0" fontId="19" fillId="13" borderId="47" xfId="2" applyFont="1" applyFill="1" applyBorder="1" applyAlignment="1">
      <alignment vertical="center" wrapText="1"/>
    </xf>
    <xf numFmtId="0" fontId="15" fillId="13" borderId="57" xfId="2" applyFont="1" applyFill="1" applyBorder="1" applyAlignment="1">
      <alignment vertical="center" wrapText="1"/>
    </xf>
    <xf numFmtId="0" fontId="23" fillId="13" borderId="0" xfId="2" applyFont="1" applyFill="1" applyAlignment="1">
      <alignment horizontal="center" vertical="center"/>
    </xf>
    <xf numFmtId="0" fontId="23" fillId="9" borderId="0" xfId="2" applyFont="1" applyFill="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4" fillId="0" borderId="0" xfId="0" applyFont="1" applyProtection="1">
      <alignment vertical="center"/>
    </xf>
    <xf numFmtId="38" fontId="4" fillId="0" borderId="0" xfId="1" applyFont="1" applyProtection="1">
      <alignment vertical="center"/>
    </xf>
    <xf numFmtId="0" fontId="5" fillId="0" borderId="0" xfId="0" applyFont="1" applyProtection="1">
      <alignment vertical="center"/>
    </xf>
    <xf numFmtId="0" fontId="4" fillId="0" borderId="34" xfId="0" applyFont="1" applyBorder="1" applyProtection="1">
      <alignment vertical="center"/>
    </xf>
    <xf numFmtId="0" fontId="5" fillId="3" borderId="36" xfId="0" applyFont="1" applyFill="1" applyBorder="1" applyAlignment="1" applyProtection="1">
      <alignment horizontal="center" vertical="center"/>
    </xf>
    <xf numFmtId="0" fontId="5" fillId="0" borderId="18"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2" xfId="0" applyFont="1" applyBorder="1" applyAlignment="1" applyProtection="1">
      <alignment horizontal="left" vertical="center" wrapText="1"/>
    </xf>
    <xf numFmtId="0" fontId="5" fillId="0" borderId="19" xfId="0" applyFont="1" applyBorder="1" applyAlignment="1" applyProtection="1">
      <alignment horizontal="left" vertical="center"/>
    </xf>
    <xf numFmtId="0" fontId="0" fillId="0" borderId="0" xfId="0" applyAlignment="1">
      <alignment vertical="center" shrinkToFit="1"/>
    </xf>
    <xf numFmtId="38" fontId="0" fillId="0" borderId="0" xfId="1" applyFont="1">
      <alignment vertical="center"/>
    </xf>
    <xf numFmtId="0" fontId="0" fillId="0" borderId="1" xfId="0" applyBorder="1" applyAlignment="1">
      <alignment vertical="center" shrinkToFit="1"/>
    </xf>
    <xf numFmtId="38" fontId="0" fillId="0" borderId="1" xfId="1" applyFont="1" applyBorder="1">
      <alignment vertical="center"/>
    </xf>
    <xf numFmtId="0" fontId="0" fillId="0" borderId="1" xfId="0" applyBorder="1">
      <alignment vertical="center"/>
    </xf>
    <xf numFmtId="0" fontId="10" fillId="0" borderId="0" xfId="0" applyFont="1" applyFill="1" applyAlignment="1" applyProtection="1">
      <alignment vertical="center"/>
    </xf>
    <xf numFmtId="0" fontId="10" fillId="0" borderId="0" xfId="0" applyFont="1" applyProtection="1">
      <alignment vertical="center"/>
    </xf>
    <xf numFmtId="0" fontId="36" fillId="4" borderId="0" xfId="0" applyFont="1" applyFill="1" applyProtection="1">
      <alignment vertical="center"/>
    </xf>
    <xf numFmtId="0" fontId="7" fillId="4" borderId="0" xfId="0" applyFont="1" applyFill="1" applyProtection="1">
      <alignment vertical="center"/>
    </xf>
    <xf numFmtId="0" fontId="7" fillId="0" borderId="0" xfId="0" applyFont="1" applyProtection="1">
      <alignment vertical="center"/>
    </xf>
    <xf numFmtId="0" fontId="36" fillId="11" borderId="0" xfId="0" applyFont="1" applyFill="1" applyProtection="1">
      <alignment vertical="center"/>
    </xf>
    <xf numFmtId="0" fontId="3" fillId="11" borderId="0" xfId="0" applyFont="1" applyFill="1" applyProtection="1">
      <alignment vertical="center"/>
    </xf>
    <xf numFmtId="0" fontId="3" fillId="0" borderId="0" xfId="0" applyFont="1" applyFill="1" applyProtection="1">
      <alignment vertical="center"/>
    </xf>
    <xf numFmtId="0" fontId="3" fillId="0" borderId="0" xfId="0" applyFont="1" applyProtection="1">
      <alignment vertical="center"/>
    </xf>
    <xf numFmtId="0" fontId="35" fillId="11" borderId="1" xfId="0" applyFont="1" applyFill="1" applyBorder="1" applyAlignment="1" applyProtection="1">
      <alignment horizontal="center" vertical="center"/>
    </xf>
    <xf numFmtId="38" fontId="3" fillId="0" borderId="0" xfId="0" applyNumberFormat="1" applyFont="1" applyProtection="1">
      <alignment vertical="center"/>
    </xf>
    <xf numFmtId="0" fontId="3" fillId="0" borderId="0" xfId="0" applyFont="1" applyBorder="1" applyAlignment="1" applyProtection="1">
      <alignment horizontal="right" vertical="center"/>
    </xf>
    <xf numFmtId="38" fontId="3" fillId="0" borderId="0" xfId="1" applyFont="1" applyBorder="1" applyProtection="1">
      <alignment vertical="center"/>
    </xf>
    <xf numFmtId="0" fontId="4" fillId="0" borderId="0" xfId="0" applyFont="1" applyAlignment="1" applyProtection="1">
      <alignment vertical="center"/>
    </xf>
    <xf numFmtId="0" fontId="5" fillId="0" borderId="0" xfId="0" applyFont="1" applyBorder="1" applyAlignment="1" applyProtection="1">
      <alignment vertical="center"/>
    </xf>
    <xf numFmtId="38" fontId="4" fillId="3" borderId="35" xfId="1" applyFont="1" applyFill="1" applyBorder="1" applyAlignment="1" applyProtection="1">
      <alignment horizontal="center" vertical="center" wrapText="1"/>
    </xf>
    <xf numFmtId="38" fontId="4" fillId="3" borderId="7" xfId="1" applyFont="1" applyFill="1" applyBorder="1" applyAlignment="1" applyProtection="1">
      <alignment horizontal="center" vertical="center" wrapText="1"/>
    </xf>
    <xf numFmtId="38" fontId="4" fillId="3" borderId="8" xfId="1" applyFont="1" applyFill="1" applyBorder="1" applyAlignment="1" applyProtection="1">
      <alignment horizontal="center" vertical="center" wrapText="1"/>
    </xf>
    <xf numFmtId="38" fontId="4" fillId="3" borderId="22" xfId="1" applyFont="1" applyFill="1" applyBorder="1" applyAlignment="1" applyProtection="1">
      <alignment horizontal="center" vertical="center" wrapText="1"/>
    </xf>
    <xf numFmtId="38" fontId="31" fillId="4" borderId="27" xfId="1" applyFont="1" applyFill="1" applyBorder="1" applyAlignment="1" applyProtection="1">
      <alignment horizontal="right" vertical="center" shrinkToFit="1"/>
    </xf>
    <xf numFmtId="38" fontId="31" fillId="4" borderId="2" xfId="1" applyFont="1" applyFill="1" applyBorder="1" applyAlignment="1" applyProtection="1">
      <alignment horizontal="right" vertical="center" shrinkToFit="1"/>
    </xf>
    <xf numFmtId="38" fontId="31" fillId="4" borderId="6" xfId="1" applyFont="1" applyFill="1" applyBorder="1" applyAlignment="1" applyProtection="1">
      <alignment horizontal="right" vertical="center" shrinkToFit="1"/>
    </xf>
    <xf numFmtId="38" fontId="31" fillId="4" borderId="16" xfId="1" applyFont="1" applyFill="1" applyBorder="1" applyAlignment="1" applyProtection="1">
      <alignment horizontal="right" vertical="center" shrinkToFit="1"/>
    </xf>
    <xf numFmtId="38" fontId="31" fillId="4" borderId="32" xfId="1" applyFont="1" applyFill="1" applyBorder="1" applyAlignment="1" applyProtection="1">
      <alignment horizontal="right" vertical="center" shrinkToFit="1"/>
    </xf>
    <xf numFmtId="38" fontId="31" fillId="4" borderId="38" xfId="1" applyFont="1" applyFill="1" applyBorder="1" applyAlignment="1" applyProtection="1">
      <alignment horizontal="right" vertical="center" shrinkToFit="1"/>
    </xf>
    <xf numFmtId="0" fontId="3" fillId="0" borderId="0" xfId="0" applyFont="1" applyFill="1" applyAlignment="1" applyProtection="1">
      <alignment horizontal="right" vertical="center"/>
    </xf>
    <xf numFmtId="0" fontId="4" fillId="0" borderId="0" xfId="0" applyFont="1" applyFill="1" applyBorder="1" applyAlignment="1" applyProtection="1">
      <alignment vertical="center"/>
    </xf>
    <xf numFmtId="0" fontId="4" fillId="0" borderId="0" xfId="0" applyFont="1" applyAlignment="1" applyProtection="1">
      <alignment vertical="top"/>
    </xf>
    <xf numFmtId="0" fontId="5" fillId="0" borderId="52" xfId="0" applyFont="1" applyBorder="1" applyAlignment="1" applyProtection="1">
      <alignment horizontal="center" vertical="center"/>
    </xf>
    <xf numFmtId="0" fontId="5" fillId="0" borderId="53" xfId="0" applyFont="1" applyBorder="1" applyAlignment="1" applyProtection="1">
      <alignment horizontal="center"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5" fillId="0" borderId="14" xfId="0" applyFont="1" applyBorder="1" applyProtection="1">
      <alignment vertical="center"/>
    </xf>
    <xf numFmtId="0" fontId="5" fillId="0" borderId="15" xfId="0" applyFont="1" applyBorder="1" applyProtection="1">
      <alignment vertical="center"/>
    </xf>
    <xf numFmtId="0" fontId="5" fillId="0" borderId="0" xfId="0" applyFont="1" applyBorder="1" applyAlignment="1" applyProtection="1">
      <alignment horizontal="center" vertical="center"/>
    </xf>
    <xf numFmtId="0" fontId="46" fillId="0" borderId="13" xfId="0" applyFont="1" applyBorder="1" applyProtection="1">
      <alignment vertical="center"/>
    </xf>
    <xf numFmtId="0" fontId="3" fillId="0" borderId="14" xfId="0" applyFont="1" applyBorder="1" applyProtection="1">
      <alignment vertical="center"/>
    </xf>
    <xf numFmtId="0" fontId="32" fillId="4" borderId="5" xfId="0" applyFont="1" applyFill="1" applyBorder="1" applyAlignment="1" applyProtection="1">
      <alignment horizontal="right" vertical="center" shrinkToFit="1"/>
    </xf>
    <xf numFmtId="0" fontId="7" fillId="0" borderId="1" xfId="0" applyFont="1" applyBorder="1" applyAlignment="1" applyProtection="1">
      <alignment horizontal="center" vertical="center"/>
    </xf>
    <xf numFmtId="14" fontId="32" fillId="4" borderId="1" xfId="0" applyNumberFormat="1" applyFont="1" applyFill="1" applyBorder="1" applyAlignment="1" applyProtection="1">
      <alignment vertical="center" shrinkToFit="1"/>
    </xf>
    <xf numFmtId="14" fontId="32" fillId="4" borderId="6" xfId="0" applyNumberFormat="1" applyFont="1" applyFill="1" applyBorder="1" applyAlignment="1" applyProtection="1">
      <alignment vertical="center" shrinkToFit="1"/>
    </xf>
    <xf numFmtId="0" fontId="4" fillId="0" borderId="59" xfId="0" applyFont="1" applyBorder="1" applyProtection="1">
      <alignment vertical="center"/>
    </xf>
    <xf numFmtId="0" fontId="4" fillId="0" borderId="41" xfId="0" applyFont="1" applyBorder="1" applyProtection="1">
      <alignment vertical="center"/>
    </xf>
    <xf numFmtId="0" fontId="4" fillId="0" borderId="0" xfId="0" applyFont="1" applyBorder="1" applyProtection="1">
      <alignment vertical="center"/>
    </xf>
    <xf numFmtId="0" fontId="4" fillId="4" borderId="1" xfId="0" applyFont="1" applyFill="1" applyBorder="1" applyProtection="1">
      <alignment vertical="center"/>
    </xf>
    <xf numFmtId="0" fontId="4" fillId="4" borderId="0" xfId="0" applyFont="1" applyFill="1" applyBorder="1" applyProtection="1">
      <alignment vertical="center"/>
    </xf>
    <xf numFmtId="0" fontId="32" fillId="4" borderId="37" xfId="0" applyFont="1" applyFill="1" applyBorder="1" applyAlignment="1" applyProtection="1">
      <alignment horizontal="right" vertical="center" shrinkToFit="1"/>
    </xf>
    <xf numFmtId="0" fontId="7" fillId="0" borderId="54" xfId="0" applyFont="1" applyBorder="1" applyAlignment="1" applyProtection="1">
      <alignment horizontal="center" vertical="center"/>
    </xf>
    <xf numFmtId="14" fontId="32" fillId="4" borderId="54" xfId="0" applyNumberFormat="1" applyFont="1" applyFill="1" applyBorder="1" applyAlignment="1" applyProtection="1">
      <alignment vertical="center" shrinkToFit="1"/>
    </xf>
    <xf numFmtId="14" fontId="32" fillId="4" borderId="55" xfId="0" applyNumberFormat="1" applyFont="1" applyFill="1" applyBorder="1" applyAlignment="1" applyProtection="1">
      <alignment vertical="center" shrinkToFit="1"/>
    </xf>
    <xf numFmtId="0" fontId="4" fillId="2" borderId="1" xfId="0" applyFont="1" applyFill="1" applyBorder="1" applyProtection="1">
      <alignment vertical="center"/>
    </xf>
    <xf numFmtId="0" fontId="4" fillId="2" borderId="0" xfId="0" applyFont="1" applyFill="1" applyBorder="1" applyProtection="1">
      <alignment vertical="center"/>
    </xf>
    <xf numFmtId="0" fontId="37" fillId="0" borderId="0" xfId="0" applyFont="1" applyProtection="1">
      <alignment vertical="center"/>
    </xf>
    <xf numFmtId="0" fontId="4" fillId="2" borderId="1" xfId="0" applyNumberFormat="1" applyFont="1" applyFill="1" applyBorder="1" applyProtection="1">
      <alignment vertical="center"/>
    </xf>
    <xf numFmtId="0" fontId="4" fillId="0" borderId="16" xfId="0" applyFont="1" applyBorder="1" applyProtection="1">
      <alignment vertical="center"/>
    </xf>
    <xf numFmtId="0" fontId="4" fillId="0" borderId="12" xfId="0" applyFont="1" applyBorder="1" applyProtection="1">
      <alignment vertical="center"/>
    </xf>
    <xf numFmtId="0" fontId="4" fillId="4" borderId="12" xfId="0" applyFont="1" applyFill="1" applyBorder="1" applyProtection="1">
      <alignment vertical="center"/>
    </xf>
    <xf numFmtId="0" fontId="4" fillId="2" borderId="12" xfId="0" applyNumberFormat="1" applyFont="1" applyFill="1" applyBorder="1" applyProtection="1">
      <alignment vertical="center"/>
    </xf>
    <xf numFmtId="0" fontId="4" fillId="0" borderId="17" xfId="0" applyFont="1" applyBorder="1" applyProtection="1">
      <alignment vertical="center"/>
    </xf>
    <xf numFmtId="0" fontId="5" fillId="0" borderId="0" xfId="0" applyFont="1" applyFill="1" applyProtection="1">
      <alignment vertical="center"/>
    </xf>
    <xf numFmtId="0" fontId="4" fillId="0" borderId="0" xfId="0" applyFont="1" applyFill="1" applyProtection="1">
      <alignment vertical="center"/>
    </xf>
    <xf numFmtId="0" fontId="7" fillId="0" borderId="0" xfId="0" applyFont="1" applyFill="1" applyProtection="1">
      <alignment vertical="center"/>
    </xf>
    <xf numFmtId="0" fontId="5" fillId="0" borderId="0" xfId="0" applyFont="1" applyFill="1" applyAlignment="1" applyProtection="1">
      <alignment horizontal="center" vertical="center"/>
    </xf>
    <xf numFmtId="0" fontId="7" fillId="0" borderId="2" xfId="0" applyFont="1" applyFill="1" applyBorder="1" applyProtection="1">
      <alignment vertical="center"/>
    </xf>
    <xf numFmtId="0" fontId="7" fillId="4" borderId="1"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4" fillId="0" borderId="4"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9" fillId="0" borderId="23" xfId="0" applyFont="1" applyFill="1" applyBorder="1" applyAlignment="1" applyProtection="1">
      <alignment vertical="center" wrapText="1"/>
    </xf>
    <xf numFmtId="0" fontId="9" fillId="0" borderId="20" xfId="0" applyFont="1" applyFill="1" applyBorder="1" applyAlignment="1" applyProtection="1">
      <alignment vertical="center" wrapText="1"/>
    </xf>
    <xf numFmtId="0" fontId="9" fillId="0" borderId="24" xfId="0" applyFont="1" applyFill="1" applyBorder="1" applyAlignment="1" applyProtection="1">
      <alignment vertical="center" wrapText="1"/>
    </xf>
    <xf numFmtId="0" fontId="9" fillId="0" borderId="20"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7"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9" fillId="0" borderId="29" xfId="0" applyFont="1" applyFill="1" applyBorder="1" applyAlignment="1" applyProtection="1">
      <alignment vertical="center" wrapText="1"/>
    </xf>
    <xf numFmtId="0" fontId="9" fillId="0" borderId="25" xfId="0" applyFont="1" applyFill="1" applyBorder="1" applyAlignment="1" applyProtection="1">
      <alignment horizontal="left" vertical="center" wrapText="1"/>
    </xf>
    <xf numFmtId="0" fontId="9" fillId="0" borderId="29"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0" xfId="0" applyFont="1" applyFill="1" applyBorder="1" applyAlignment="1" applyProtection="1">
      <alignment horizontal="left" vertical="center" wrapText="1"/>
    </xf>
    <xf numFmtId="0" fontId="4" fillId="0" borderId="37" xfId="0" applyFont="1" applyBorder="1" applyAlignment="1" applyProtection="1">
      <alignment horizontal="center" vertical="center" textRotation="255"/>
    </xf>
    <xf numFmtId="0" fontId="9" fillId="0" borderId="27" xfId="0" applyFont="1" applyBorder="1" applyAlignment="1" applyProtection="1">
      <alignment vertical="center" wrapText="1"/>
    </xf>
    <xf numFmtId="0" fontId="9" fillId="0" borderId="25" xfId="0" applyFont="1" applyBorder="1" applyAlignment="1" applyProtection="1">
      <alignment vertical="center" wrapText="1"/>
    </xf>
    <xf numFmtId="0" fontId="9" fillId="0" borderId="29" xfId="0" applyFont="1" applyBorder="1" applyAlignment="1" applyProtection="1">
      <alignment vertical="center" wrapText="1"/>
    </xf>
    <xf numFmtId="0" fontId="9" fillId="0" borderId="28" xfId="0" applyFont="1" applyBorder="1" applyAlignment="1" applyProtection="1">
      <alignment vertical="center" wrapText="1"/>
    </xf>
    <xf numFmtId="0" fontId="9" fillId="0" borderId="26" xfId="0" applyFont="1" applyBorder="1" applyAlignment="1" applyProtection="1">
      <alignment vertical="center" wrapText="1"/>
    </xf>
    <xf numFmtId="0" fontId="9" fillId="0" borderId="30" xfId="0" applyFont="1" applyBorder="1" applyAlignment="1" applyProtection="1">
      <alignment vertical="center" wrapText="1"/>
    </xf>
    <xf numFmtId="58" fontId="32" fillId="4" borderId="60" xfId="0" applyNumberFormat="1" applyFont="1" applyFill="1" applyBorder="1" applyAlignment="1" applyProtection="1">
      <alignment horizontal="left" vertical="top" shrinkToFit="1"/>
    </xf>
    <xf numFmtId="58" fontId="32" fillId="4" borderId="46" xfId="0" applyNumberFormat="1" applyFont="1" applyFill="1" applyBorder="1" applyAlignment="1" applyProtection="1">
      <alignment horizontal="left" vertical="top" shrinkToFit="1"/>
    </xf>
    <xf numFmtId="58" fontId="32" fillId="4" borderId="61" xfId="0" applyNumberFormat="1" applyFont="1" applyFill="1" applyBorder="1" applyAlignment="1" applyProtection="1">
      <alignment horizontal="left" vertical="top" shrinkToFit="1"/>
    </xf>
    <xf numFmtId="58" fontId="32" fillId="4" borderId="59" xfId="0" applyNumberFormat="1" applyFont="1" applyFill="1" applyBorder="1" applyAlignment="1" applyProtection="1">
      <alignment horizontal="left" vertical="top" shrinkToFit="1"/>
    </xf>
    <xf numFmtId="58" fontId="32" fillId="4" borderId="0" xfId="0" applyNumberFormat="1" applyFont="1" applyFill="1" applyBorder="1" applyAlignment="1" applyProtection="1">
      <alignment horizontal="left" vertical="top" shrinkToFit="1"/>
    </xf>
    <xf numFmtId="58" fontId="32" fillId="4" borderId="41" xfId="0" applyNumberFormat="1" applyFont="1" applyFill="1" applyBorder="1" applyAlignment="1" applyProtection="1">
      <alignment horizontal="left" vertical="top" shrinkToFit="1"/>
    </xf>
    <xf numFmtId="58" fontId="32" fillId="4" borderId="16" xfId="0" applyNumberFormat="1" applyFont="1" applyFill="1" applyBorder="1" applyAlignment="1" applyProtection="1">
      <alignment horizontal="left" vertical="top" shrinkToFit="1"/>
    </xf>
    <xf numFmtId="58" fontId="32" fillId="4" borderId="12" xfId="0" applyNumberFormat="1" applyFont="1" applyFill="1" applyBorder="1" applyAlignment="1" applyProtection="1">
      <alignment horizontal="left" vertical="top" shrinkToFit="1"/>
    </xf>
    <xf numFmtId="58" fontId="32" fillId="4" borderId="17" xfId="0" applyNumberFormat="1" applyFont="1" applyFill="1" applyBorder="1" applyAlignment="1" applyProtection="1">
      <alignment horizontal="left" vertical="top" shrinkToFit="1"/>
    </xf>
    <xf numFmtId="0" fontId="32" fillId="11" borderId="27" xfId="0" applyFont="1" applyFill="1" applyBorder="1" applyAlignment="1" applyProtection="1">
      <alignment horizontal="center" vertical="center"/>
    </xf>
    <xf numFmtId="0" fontId="32" fillId="11" borderId="25" xfId="0" applyFont="1" applyFill="1" applyBorder="1" applyAlignment="1" applyProtection="1">
      <alignment horizontal="center" vertical="center"/>
    </xf>
    <xf numFmtId="0" fontId="32" fillId="4" borderId="27" xfId="0" applyFont="1" applyFill="1" applyBorder="1" applyAlignment="1" applyProtection="1">
      <alignment horizontal="left" vertical="top" wrapText="1"/>
    </xf>
    <xf numFmtId="0" fontId="32" fillId="4" borderId="25" xfId="0" applyFont="1" applyFill="1" applyBorder="1" applyAlignment="1" applyProtection="1">
      <alignment horizontal="left" vertical="top" wrapText="1"/>
    </xf>
    <xf numFmtId="0" fontId="32" fillId="4" borderId="2" xfId="0" applyFont="1" applyFill="1" applyBorder="1" applyAlignment="1" applyProtection="1">
      <alignment horizontal="left" vertical="top" wrapText="1"/>
    </xf>
    <xf numFmtId="0" fontId="32" fillId="4" borderId="29" xfId="0" applyFont="1" applyFill="1" applyBorder="1" applyAlignment="1" applyProtection="1">
      <alignment horizontal="left" vertical="top" wrapText="1"/>
    </xf>
    <xf numFmtId="0" fontId="9" fillId="6" borderId="2" xfId="0" applyFont="1" applyFill="1" applyBorder="1" applyAlignment="1" applyProtection="1">
      <alignment horizontal="center" vertical="center"/>
    </xf>
    <xf numFmtId="0" fontId="9" fillId="6" borderId="2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32" fillId="11" borderId="35" xfId="0" applyFont="1" applyFill="1" applyBorder="1" applyAlignment="1" applyProtection="1">
      <alignment horizontal="center" vertical="center"/>
    </xf>
    <xf numFmtId="0" fontId="32" fillId="11" borderId="7" xfId="0" applyFont="1" applyFill="1" applyBorder="1" applyAlignment="1" applyProtection="1">
      <alignment horizontal="center" vertical="center"/>
    </xf>
    <xf numFmtId="0" fontId="32" fillId="11" borderId="8" xfId="0" applyFont="1" applyFill="1" applyBorder="1" applyAlignment="1" applyProtection="1">
      <alignment horizontal="center" vertical="center"/>
    </xf>
    <xf numFmtId="0" fontId="32" fillId="4" borderId="13" xfId="0" applyFont="1" applyFill="1" applyBorder="1" applyAlignment="1" applyProtection="1">
      <alignment horizontal="left" vertical="center" wrapText="1"/>
    </xf>
    <xf numFmtId="0" fontId="32" fillId="4" borderId="14" xfId="0" applyFont="1" applyFill="1" applyBorder="1" applyAlignment="1" applyProtection="1">
      <alignment horizontal="left" vertical="center" wrapText="1"/>
    </xf>
    <xf numFmtId="0" fontId="32" fillId="4" borderId="56" xfId="0" applyFont="1" applyFill="1" applyBorder="1" applyAlignment="1" applyProtection="1">
      <alignment horizontal="left" vertical="center" wrapText="1"/>
    </xf>
    <xf numFmtId="0" fontId="32" fillId="4" borderId="15"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32" fillId="4" borderId="2" xfId="0" applyFont="1" applyFill="1" applyBorder="1" applyAlignment="1" applyProtection="1">
      <alignment horizontal="left" vertical="center" wrapText="1"/>
    </xf>
    <xf numFmtId="0" fontId="32" fillId="4" borderId="25" xfId="0" applyFont="1" applyFill="1" applyBorder="1" applyAlignment="1" applyProtection="1">
      <alignment horizontal="left" vertical="center" wrapText="1"/>
    </xf>
    <xf numFmtId="0" fontId="32" fillId="4" borderId="29" xfId="0" applyFont="1" applyFill="1" applyBorder="1" applyAlignment="1" applyProtection="1">
      <alignment horizontal="left" vertical="center" wrapText="1"/>
    </xf>
    <xf numFmtId="0" fontId="32" fillId="4" borderId="19" xfId="0" applyFont="1" applyFill="1" applyBorder="1" applyAlignment="1" applyProtection="1">
      <alignment horizontal="left" vertical="top" wrapText="1"/>
    </xf>
    <xf numFmtId="0" fontId="32" fillId="4" borderId="26" xfId="0" applyFont="1" applyFill="1" applyBorder="1" applyAlignment="1" applyProtection="1">
      <alignment horizontal="left" vertical="top" wrapText="1"/>
    </xf>
    <xf numFmtId="0" fontId="32" fillId="4" borderId="30" xfId="0" applyFont="1" applyFill="1" applyBorder="1" applyAlignment="1" applyProtection="1">
      <alignment horizontal="left" vertical="top" wrapText="1"/>
    </xf>
    <xf numFmtId="3" fontId="32" fillId="4" borderId="2" xfId="0" applyNumberFormat="1" applyFont="1" applyFill="1" applyBorder="1" applyAlignment="1" applyProtection="1">
      <alignment horizontal="left" vertical="center" wrapText="1"/>
    </xf>
    <xf numFmtId="0" fontId="32" fillId="4" borderId="27"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2" xfId="0" applyFont="1" applyBorder="1" applyAlignment="1" applyProtection="1">
      <alignment horizontal="center" vertical="center"/>
    </xf>
    <xf numFmtId="0" fontId="9" fillId="6" borderId="1" xfId="0" applyFont="1" applyFill="1" applyBorder="1" applyAlignment="1" applyProtection="1">
      <alignment horizontal="center" vertical="center" shrinkToFit="1"/>
    </xf>
    <xf numFmtId="0" fontId="7" fillId="3" borderId="9" xfId="0" applyFont="1" applyFill="1" applyBorder="1" applyAlignment="1" applyProtection="1">
      <alignment horizontal="center" vertical="center"/>
    </xf>
    <xf numFmtId="0" fontId="9" fillId="6" borderId="7"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xf>
    <xf numFmtId="0" fontId="9" fillId="6" borderId="1" xfId="0" applyFont="1" applyFill="1" applyBorder="1" applyAlignment="1" applyProtection="1">
      <alignment horizontal="center" vertical="center"/>
    </xf>
    <xf numFmtId="0" fontId="9" fillId="6" borderId="8" xfId="0" applyFont="1" applyFill="1" applyBorder="1" applyAlignment="1" applyProtection="1">
      <alignment horizontal="center" vertical="center"/>
    </xf>
    <xf numFmtId="0" fontId="9" fillId="6" borderId="43" xfId="0" applyFont="1" applyFill="1" applyBorder="1" applyAlignment="1" applyProtection="1">
      <alignment horizontal="center" vertical="center"/>
    </xf>
    <xf numFmtId="0" fontId="32" fillId="11" borderId="28" xfId="0" applyFont="1" applyFill="1" applyBorder="1" applyAlignment="1" applyProtection="1">
      <alignment horizontal="center" vertical="center"/>
    </xf>
    <xf numFmtId="0" fontId="32" fillId="11" borderId="26" xfId="0" applyFont="1" applyFill="1" applyBorder="1" applyAlignment="1" applyProtection="1">
      <alignment horizontal="center" vertical="center"/>
    </xf>
    <xf numFmtId="0" fontId="32" fillId="4" borderId="28" xfId="0" applyFont="1" applyFill="1" applyBorder="1" applyAlignment="1" applyProtection="1">
      <alignment horizontal="left" vertical="top" wrapText="1"/>
    </xf>
    <xf numFmtId="38" fontId="8" fillId="2" borderId="19" xfId="1" applyFont="1" applyFill="1" applyBorder="1" applyAlignment="1" applyProtection="1">
      <alignment horizontal="right" vertical="center" shrinkToFit="1"/>
    </xf>
    <xf numFmtId="38" fontId="8" fillId="2" borderId="30" xfId="1" applyFont="1" applyFill="1" applyBorder="1" applyAlignment="1" applyProtection="1">
      <alignment horizontal="right" vertical="center" shrinkToFit="1"/>
    </xf>
    <xf numFmtId="0" fontId="5" fillId="0" borderId="23" xfId="0" applyFont="1" applyBorder="1" applyAlignment="1" applyProtection="1">
      <alignment horizontal="center" vertical="center"/>
    </xf>
    <xf numFmtId="0" fontId="5" fillId="0" borderId="31" xfId="0" applyFont="1" applyBorder="1" applyAlignment="1" applyProtection="1">
      <alignment horizontal="center" vertical="center"/>
    </xf>
    <xf numFmtId="0" fontId="3" fillId="0" borderId="0" xfId="0" applyFont="1" applyAlignment="1" applyProtection="1">
      <alignment horizontal="right" vertical="center" wrapText="1"/>
    </xf>
    <xf numFmtId="0" fontId="3" fillId="0" borderId="41" xfId="0" applyFont="1" applyBorder="1" applyAlignment="1" applyProtection="1">
      <alignment horizontal="right" vertical="center" wrapText="1"/>
    </xf>
    <xf numFmtId="38" fontId="30" fillId="4" borderId="37" xfId="1" applyFont="1" applyFill="1" applyBorder="1" applyAlignment="1" applyProtection="1">
      <alignment horizontal="left" vertical="center" wrapText="1" shrinkToFit="1"/>
    </xf>
    <xf numFmtId="38" fontId="30" fillId="4" borderId="54" xfId="1" applyFont="1" applyFill="1" applyBorder="1" applyAlignment="1" applyProtection="1">
      <alignment horizontal="left" vertical="center" wrapText="1" shrinkToFit="1"/>
    </xf>
    <xf numFmtId="38" fontId="30" fillId="11" borderId="54" xfId="1" applyFont="1" applyFill="1" applyBorder="1" applyAlignment="1" applyProtection="1">
      <alignment horizontal="center" vertical="center" wrapText="1" shrinkToFit="1"/>
    </xf>
    <xf numFmtId="38" fontId="30" fillId="4" borderId="32" xfId="1" applyFont="1" applyFill="1" applyBorder="1" applyAlignment="1" applyProtection="1">
      <alignment horizontal="right" vertical="center" wrapText="1" shrinkToFit="1"/>
    </xf>
    <xf numFmtId="38" fontId="30" fillId="4" borderId="33" xfId="1" applyFont="1" applyFill="1" applyBorder="1" applyAlignment="1" applyProtection="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pplyProtection="1">
      <alignment horizontal="right" vertical="center" shrinkToFit="1"/>
    </xf>
    <xf numFmtId="38" fontId="30" fillId="4" borderId="58" xfId="1" applyFont="1" applyFill="1" applyBorder="1" applyAlignment="1" applyProtection="1">
      <alignment horizontal="right" vertical="center" shrinkToFit="1"/>
    </xf>
    <xf numFmtId="0" fontId="5" fillId="0" borderId="20" xfId="0" applyFont="1" applyBorder="1" applyAlignment="1" applyProtection="1">
      <alignment horizontal="center" vertical="center"/>
    </xf>
    <xf numFmtId="0" fontId="5" fillId="0" borderId="24" xfId="0" applyFont="1" applyBorder="1" applyAlignment="1" applyProtection="1">
      <alignment horizontal="center" vertical="center"/>
    </xf>
    <xf numFmtId="38" fontId="8" fillId="3" borderId="18" xfId="1" applyFont="1" applyFill="1" applyBorder="1" applyAlignment="1" applyProtection="1">
      <alignment horizontal="center" vertical="center" wrapText="1"/>
    </xf>
    <xf numFmtId="38" fontId="8" fillId="3" borderId="24" xfId="1" applyFont="1" applyFill="1" applyBorder="1" applyAlignment="1" applyProtection="1">
      <alignment horizontal="center" vertical="center" wrapText="1"/>
    </xf>
    <xf numFmtId="38" fontId="30" fillId="4" borderId="5" xfId="1" applyFont="1" applyFill="1" applyBorder="1" applyAlignment="1" applyProtection="1">
      <alignment horizontal="left" vertical="center" wrapText="1" shrinkToFit="1"/>
    </xf>
    <xf numFmtId="38" fontId="30" fillId="4" borderId="1" xfId="1" applyFont="1" applyFill="1" applyBorder="1" applyAlignment="1" applyProtection="1">
      <alignment horizontal="left" vertical="center" wrapText="1" shrinkToFit="1"/>
    </xf>
    <xf numFmtId="38" fontId="30" fillId="11" borderId="1" xfId="1" applyFont="1" applyFill="1" applyBorder="1" applyAlignment="1" applyProtection="1">
      <alignment horizontal="center" vertical="center" wrapText="1" shrinkToFit="1"/>
    </xf>
    <xf numFmtId="38" fontId="30" fillId="4" borderId="2" xfId="1" applyFont="1" applyFill="1" applyBorder="1" applyAlignment="1" applyProtection="1">
      <alignment horizontal="right" vertical="center" wrapText="1" shrinkToFit="1"/>
    </xf>
    <xf numFmtId="38" fontId="30" fillId="4" borderId="3" xfId="1" applyFont="1" applyFill="1" applyBorder="1" applyAlignment="1" applyProtection="1">
      <alignment horizontal="right" vertical="center" wrapText="1"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9" xfId="1" applyFont="1" applyFill="1" applyBorder="1" applyAlignment="1" applyProtection="1">
      <alignment horizontal="center" vertical="center" shrinkToFit="1"/>
    </xf>
    <xf numFmtId="38" fontId="30" fillId="4" borderId="40" xfId="1" applyFont="1" applyFill="1" applyBorder="1" applyAlignment="1" applyProtection="1">
      <alignment horizontal="center" vertical="center" shrinkToFit="1"/>
    </xf>
    <xf numFmtId="38" fontId="5" fillId="2" borderId="2" xfId="1" applyFont="1" applyFill="1" applyBorder="1" applyAlignment="1" applyProtection="1">
      <alignment horizontal="right" vertical="center" shrinkToFit="1"/>
    </xf>
    <xf numFmtId="38" fontId="5" fillId="2" borderId="3" xfId="1" applyFont="1" applyFill="1" applyBorder="1" applyAlignment="1" applyProtection="1">
      <alignment horizontal="right" vertical="center" shrinkToFit="1"/>
    </xf>
    <xf numFmtId="38" fontId="8" fillId="5" borderId="2" xfId="1" applyFont="1" applyFill="1" applyBorder="1" applyAlignment="1" applyProtection="1">
      <alignment horizontal="right" vertical="center" shrinkToFit="1"/>
    </xf>
    <xf numFmtId="38" fontId="8" fillId="5" borderId="29" xfId="1" applyFont="1" applyFill="1" applyBorder="1" applyAlignment="1" applyProtection="1">
      <alignment horizontal="right" vertical="center" shrinkToFit="1"/>
    </xf>
    <xf numFmtId="0" fontId="5" fillId="3" borderId="4" xfId="0" applyFont="1" applyFill="1" applyBorder="1" applyAlignment="1" applyProtection="1">
      <alignment horizontal="center" vertical="center" wrapText="1"/>
    </xf>
    <xf numFmtId="0" fontId="5" fillId="3" borderId="52" xfId="0" applyFont="1" applyFill="1" applyBorder="1" applyAlignment="1" applyProtection="1">
      <alignment horizontal="center" vertical="center" wrapText="1"/>
    </xf>
    <xf numFmtId="0" fontId="5" fillId="3" borderId="52" xfId="0" applyFont="1" applyFill="1" applyBorder="1" applyAlignment="1" applyProtection="1">
      <alignment horizontal="center" vertical="center"/>
    </xf>
    <xf numFmtId="0" fontId="5" fillId="3" borderId="18"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38" fontId="5" fillId="5" borderId="19" xfId="1" applyFont="1" applyFill="1" applyBorder="1" applyAlignment="1" applyProtection="1">
      <alignment horizontal="right" vertical="center" shrinkToFit="1"/>
    </xf>
    <xf numFmtId="38" fontId="5" fillId="5" borderId="58" xfId="1" applyFont="1" applyFill="1" applyBorder="1" applyAlignment="1" applyProtection="1">
      <alignment horizontal="right" vertical="center" shrinkToFit="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38" fontId="5" fillId="3" borderId="18" xfId="1" applyFont="1" applyFill="1" applyBorder="1" applyAlignment="1" applyProtection="1">
      <alignment horizontal="center" vertical="center" wrapText="1"/>
    </xf>
    <xf numFmtId="38" fontId="5" fillId="3" borderId="31" xfId="1" applyFont="1" applyFill="1" applyBorder="1" applyAlignment="1" applyProtection="1">
      <alignment horizontal="center" vertical="center" wrapText="1"/>
    </xf>
    <xf numFmtId="0" fontId="7" fillId="12" borderId="2" xfId="0" applyFont="1" applyFill="1" applyBorder="1" applyAlignment="1" applyProtection="1">
      <alignment horizontal="center" vertical="center"/>
    </xf>
    <xf numFmtId="0" fontId="7" fillId="12" borderId="25" xfId="0" applyFont="1" applyFill="1" applyBorder="1" applyAlignment="1" applyProtection="1">
      <alignment horizontal="center" vertical="center"/>
    </xf>
    <xf numFmtId="0" fontId="7" fillId="12" borderId="3"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7" xfId="0" applyFont="1" applyBorder="1" applyAlignment="1" applyProtection="1">
      <alignment horizontal="center" vertical="center"/>
    </xf>
    <xf numFmtId="38" fontId="30" fillId="4" borderId="2" xfId="1" applyFont="1" applyFill="1" applyBorder="1" applyAlignment="1" applyProtection="1">
      <alignment horizontal="left" vertical="center" shrinkToFit="1"/>
    </xf>
    <xf numFmtId="38" fontId="30" fillId="4" borderId="25" xfId="1" applyFont="1" applyFill="1" applyBorder="1" applyAlignment="1" applyProtection="1">
      <alignment horizontal="left" vertical="center" shrinkToFit="1"/>
    </xf>
    <xf numFmtId="38" fontId="30" fillId="4" borderId="3" xfId="1" applyFont="1" applyFill="1" applyBorder="1" applyAlignment="1" applyProtection="1">
      <alignment horizontal="left" vertical="center" shrinkToFit="1"/>
    </xf>
    <xf numFmtId="38" fontId="32" fillId="4" borderId="2" xfId="1" applyFont="1" applyFill="1" applyBorder="1" applyAlignment="1" applyProtection="1">
      <alignment horizontal="left" vertical="center"/>
    </xf>
    <xf numFmtId="38" fontId="32" fillId="4" borderId="25" xfId="1" applyFont="1" applyFill="1" applyBorder="1" applyAlignment="1" applyProtection="1">
      <alignment horizontal="left" vertical="center"/>
    </xf>
    <xf numFmtId="38" fontId="32" fillId="4" borderId="3" xfId="1" applyFont="1" applyFill="1" applyBorder="1" applyAlignment="1" applyProtection="1">
      <alignment horizontal="left" vertical="center"/>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4" borderId="45" xfId="1" applyFont="1" applyFill="1" applyBorder="1" applyAlignment="1">
      <alignment horizontal="left" vertical="top" wrapText="1"/>
    </xf>
    <xf numFmtId="38" fontId="17" fillId="14" borderId="44" xfId="1" applyFont="1" applyFill="1" applyBorder="1" applyAlignment="1">
      <alignment horizontal="left" vertical="top" wrapText="1"/>
    </xf>
    <xf numFmtId="38" fontId="17" fillId="14" borderId="8" xfId="1" applyFont="1" applyFill="1" applyBorder="1" applyAlignment="1">
      <alignment horizontal="left" vertical="top" wrapText="1"/>
    </xf>
    <xf numFmtId="38" fontId="17" fillId="14"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4" borderId="2" xfId="0" applyFont="1" applyFill="1" applyBorder="1" applyAlignment="1">
      <alignment horizontal="left" vertical="top" wrapText="1"/>
    </xf>
    <xf numFmtId="0" fontId="22" fillId="14" borderId="25" xfId="0" applyFont="1" applyFill="1" applyBorder="1" applyAlignment="1">
      <alignment horizontal="left" vertical="top" wrapText="1"/>
    </xf>
    <xf numFmtId="0" fontId="22" fillId="14" borderId="45" xfId="0" applyFont="1" applyFill="1" applyBorder="1" applyAlignment="1">
      <alignment horizontal="left" vertical="top" wrapText="1"/>
    </xf>
    <xf numFmtId="0" fontId="22" fillId="14" borderId="44" xfId="0" applyFont="1" applyFill="1" applyBorder="1" applyAlignment="1">
      <alignment horizontal="left" vertical="top" wrapText="1"/>
    </xf>
    <xf numFmtId="0" fontId="22" fillId="14" borderId="8" xfId="0" applyFont="1" applyFill="1" applyBorder="1" applyAlignment="1">
      <alignment horizontal="left" vertical="top" wrapText="1"/>
    </xf>
    <xf numFmtId="0" fontId="22" fillId="14" borderId="21" xfId="0" applyFont="1" applyFill="1" applyBorder="1" applyAlignment="1">
      <alignment horizontal="left" vertical="top" wrapText="1"/>
    </xf>
    <xf numFmtId="0" fontId="22" fillId="14"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left" vertical="center" shrinkToFit="1"/>
    </xf>
  </cellXfs>
  <cellStyles count="4">
    <cellStyle name="桁区切り" xfId="1" builtinId="6"/>
    <cellStyle name="桁区切り 3" xfId="3"/>
    <cellStyle name="標準" xfId="0" builtinId="0"/>
    <cellStyle name="標準 3" xfId="2"/>
  </cellStyles>
  <dxfs count="5">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39</xdr:row>
          <xdr:rowOff>390525</xdr:rowOff>
        </xdr:from>
        <xdr:to>
          <xdr:col>17</xdr:col>
          <xdr:colOff>676275</xdr:colOff>
          <xdr:row>41</xdr:row>
          <xdr:rowOff>66675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40</xdr:row>
          <xdr:rowOff>428625</xdr:rowOff>
        </xdr:from>
        <xdr:to>
          <xdr:col>17</xdr:col>
          <xdr:colOff>676275</xdr:colOff>
          <xdr:row>42</xdr:row>
          <xdr:rowOff>66675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40</xdr:row>
          <xdr:rowOff>428625</xdr:rowOff>
        </xdr:from>
        <xdr:to>
          <xdr:col>17</xdr:col>
          <xdr:colOff>676275</xdr:colOff>
          <xdr:row>42</xdr:row>
          <xdr:rowOff>66675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41</xdr:row>
          <xdr:rowOff>428625</xdr:rowOff>
        </xdr:from>
        <xdr:to>
          <xdr:col>17</xdr:col>
          <xdr:colOff>676275</xdr:colOff>
          <xdr:row>43</xdr:row>
          <xdr:rowOff>66675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41</xdr:row>
          <xdr:rowOff>428625</xdr:rowOff>
        </xdr:from>
        <xdr:to>
          <xdr:col>17</xdr:col>
          <xdr:colOff>676275</xdr:colOff>
          <xdr:row>43</xdr:row>
          <xdr:rowOff>66675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0</xdr:colOff>
      <xdr:row>23</xdr:row>
      <xdr:rowOff>67234</xdr:rowOff>
    </xdr:from>
    <xdr:to>
      <xdr:col>17</xdr:col>
      <xdr:colOff>795618</xdr:colOff>
      <xdr:row>25</xdr:row>
      <xdr:rowOff>0</xdr:rowOff>
    </xdr:to>
    <xdr:sp macro="" textlink="">
      <xdr:nvSpPr>
        <xdr:cNvPr id="2" name="テキスト ボックス 1"/>
        <xdr:cNvSpPr txBox="1"/>
      </xdr:nvSpPr>
      <xdr:spPr>
        <a:xfrm>
          <a:off x="7227794" y="8673352"/>
          <a:ext cx="7182971" cy="470648"/>
        </a:xfrm>
        <a:prstGeom prst="rect">
          <a:avLst/>
        </a:prstGeom>
        <a:solidFill>
          <a:schemeClr val="accent2">
            <a:lumMod val="40000"/>
            <a:lumOff val="6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この項目は県が作成しますので、入力不要です。</a:t>
          </a:r>
        </a:p>
      </xdr:txBody>
    </xdr:sp>
    <xdr:clientData/>
  </xdr:twoCellAnchor>
  <xdr:twoCellAnchor>
    <xdr:from>
      <xdr:col>23</xdr:col>
      <xdr:colOff>723900</xdr:colOff>
      <xdr:row>22</xdr:row>
      <xdr:rowOff>230839</xdr:rowOff>
    </xdr:from>
    <xdr:to>
      <xdr:col>33</xdr:col>
      <xdr:colOff>0</xdr:colOff>
      <xdr:row>24</xdr:row>
      <xdr:rowOff>163604</xdr:rowOff>
    </xdr:to>
    <xdr:sp macro="" textlink="">
      <xdr:nvSpPr>
        <xdr:cNvPr id="9" name="テキスト ボックス 8"/>
        <xdr:cNvSpPr txBox="1"/>
      </xdr:nvSpPr>
      <xdr:spPr>
        <a:xfrm>
          <a:off x="18944665" y="8568015"/>
          <a:ext cx="6559923" cy="470648"/>
        </a:xfrm>
        <a:prstGeom prst="rect">
          <a:avLst/>
        </a:prstGeom>
        <a:solidFill>
          <a:schemeClr val="accent2">
            <a:lumMod val="40000"/>
            <a:lumOff val="6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この項目は県が作成しますので、入力不要です。</a:t>
          </a:r>
        </a:p>
      </xdr:txBody>
    </xdr:sp>
    <xdr:clientData/>
  </xdr:twoCellAnchor>
  <xdr:twoCellAnchor>
    <xdr:from>
      <xdr:col>5</xdr:col>
      <xdr:colOff>324971</xdr:colOff>
      <xdr:row>7</xdr:row>
      <xdr:rowOff>33617</xdr:rowOff>
    </xdr:from>
    <xdr:to>
      <xdr:col>18</xdr:col>
      <xdr:colOff>593694</xdr:colOff>
      <xdr:row>11</xdr:row>
      <xdr:rowOff>84191</xdr:rowOff>
    </xdr:to>
    <xdr:sp macro="" textlink="">
      <xdr:nvSpPr>
        <xdr:cNvPr id="10" name="テキスト ボックス 9"/>
        <xdr:cNvSpPr txBox="1"/>
      </xdr:nvSpPr>
      <xdr:spPr>
        <a:xfrm>
          <a:off x="4168589" y="2409264"/>
          <a:ext cx="10847076" cy="124960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令和</a:t>
          </a:r>
          <a:r>
            <a:rPr kumimoji="1" lang="en-US" altLang="ja-JP" sz="1800" b="1">
              <a:solidFill>
                <a:srgbClr val="FF0000"/>
              </a:solidFill>
            </a:rPr>
            <a:t>5</a:t>
          </a:r>
          <a:r>
            <a:rPr kumimoji="1" lang="ja-JP" altLang="en-US" sz="1800" b="1">
              <a:solidFill>
                <a:srgbClr val="FF0000"/>
              </a:solidFill>
            </a:rPr>
            <a:t>年</a:t>
          </a:r>
          <a:r>
            <a:rPr kumimoji="1" lang="en-US" altLang="ja-JP" sz="1800" b="1">
              <a:solidFill>
                <a:srgbClr val="FF0000"/>
              </a:solidFill>
            </a:rPr>
            <a:t>5</a:t>
          </a:r>
          <a:r>
            <a:rPr kumimoji="1" lang="ja-JP" altLang="en-US" sz="1800" b="1">
              <a:solidFill>
                <a:srgbClr val="FF0000"/>
              </a:solidFill>
            </a:rPr>
            <a:t>月</a:t>
          </a:r>
          <a:r>
            <a:rPr kumimoji="1" lang="en-US" altLang="ja-JP" sz="1800" b="1">
              <a:solidFill>
                <a:srgbClr val="FF0000"/>
              </a:solidFill>
            </a:rPr>
            <a:t>7</a:t>
          </a:r>
          <a:r>
            <a:rPr kumimoji="1" lang="ja-JP" altLang="en-US" sz="1800" b="1">
              <a:solidFill>
                <a:srgbClr val="FF0000"/>
              </a:solidFill>
            </a:rPr>
            <a:t>日まで</a:t>
          </a:r>
          <a:r>
            <a:rPr kumimoji="1" lang="en-US" altLang="ja-JP" sz="1800" b="1">
              <a:solidFill>
                <a:srgbClr val="FF0000"/>
              </a:solidFill>
            </a:rPr>
            <a:t>/</a:t>
          </a:r>
          <a:r>
            <a:rPr kumimoji="1" lang="ja-JP" altLang="en-US" sz="1800" b="1">
              <a:solidFill>
                <a:srgbClr val="FF0000"/>
              </a:solidFill>
            </a:rPr>
            <a:t>令和</a:t>
          </a:r>
          <a:r>
            <a:rPr kumimoji="1" lang="en-US" altLang="ja-JP" sz="1800" b="1">
              <a:solidFill>
                <a:srgbClr val="FF0000"/>
              </a:solidFill>
            </a:rPr>
            <a:t>5</a:t>
          </a:r>
          <a:r>
            <a:rPr kumimoji="1" lang="ja-JP" altLang="en-US" sz="1800" b="1">
              <a:solidFill>
                <a:srgbClr val="FF0000"/>
              </a:solidFill>
            </a:rPr>
            <a:t>年</a:t>
          </a:r>
          <a:r>
            <a:rPr kumimoji="1" lang="en-US" altLang="ja-JP" sz="1800" b="1">
              <a:solidFill>
                <a:srgbClr val="FF0000"/>
              </a:solidFill>
            </a:rPr>
            <a:t>5</a:t>
          </a:r>
          <a:r>
            <a:rPr kumimoji="1" lang="ja-JP" altLang="en-US" sz="1800" b="1">
              <a:solidFill>
                <a:srgbClr val="FF0000"/>
              </a:solidFill>
            </a:rPr>
            <a:t>月</a:t>
          </a:r>
          <a:r>
            <a:rPr kumimoji="1" lang="en-US" altLang="ja-JP" sz="1800" b="1">
              <a:solidFill>
                <a:srgbClr val="FF0000"/>
              </a:solidFill>
            </a:rPr>
            <a:t>8</a:t>
          </a:r>
          <a:r>
            <a:rPr kumimoji="1" lang="ja-JP" altLang="en-US" sz="1800" b="1">
              <a:solidFill>
                <a:srgbClr val="FF0000"/>
              </a:solidFill>
            </a:rPr>
            <a:t>日以降、区分（ア）</a:t>
          </a:r>
          <a:r>
            <a:rPr kumimoji="1" lang="en-US" altLang="ja-JP" sz="1800" b="1">
              <a:solidFill>
                <a:srgbClr val="FF0000"/>
              </a:solidFill>
            </a:rPr>
            <a:t>/</a:t>
          </a:r>
          <a:r>
            <a:rPr kumimoji="1" lang="ja-JP" altLang="en-US" sz="1800" b="1">
              <a:solidFill>
                <a:srgbClr val="FF0000"/>
              </a:solidFill>
            </a:rPr>
            <a:t>（ウ）で、様式が</a:t>
          </a:r>
          <a:r>
            <a:rPr kumimoji="1" lang="en-US" altLang="ja-JP" sz="1800" b="1">
              <a:solidFill>
                <a:srgbClr val="FF0000"/>
              </a:solidFill>
            </a:rPr>
            <a:t>4</a:t>
          </a:r>
          <a:r>
            <a:rPr kumimoji="1" lang="ja-JP" altLang="en-US" sz="1800" b="1">
              <a:solidFill>
                <a:srgbClr val="FF0000"/>
              </a:solidFill>
            </a:rPr>
            <a:t>種類に分かれています。</a:t>
          </a:r>
          <a:endParaRPr kumimoji="1" lang="en-US" altLang="ja-JP" sz="1800" b="1">
            <a:solidFill>
              <a:srgbClr val="FF0000"/>
            </a:solidFill>
          </a:endParaRPr>
        </a:p>
        <a:p>
          <a:r>
            <a:rPr kumimoji="1" lang="ja-JP" altLang="en-US" sz="1800" b="1">
              <a:solidFill>
                <a:srgbClr val="FF0000"/>
              </a:solidFill>
            </a:rPr>
            <a:t>該当する様式で作成してください。</a:t>
          </a:r>
          <a:endParaRPr kumimoji="1" lang="en-US" altLang="ja-JP" sz="1800" b="1">
            <a:solidFill>
              <a:srgbClr val="FF0000"/>
            </a:solidFill>
          </a:endParaRPr>
        </a:p>
        <a:p>
          <a:r>
            <a:rPr kumimoji="1" lang="en-US" altLang="ja-JP" sz="1400" b="1">
              <a:solidFill>
                <a:srgbClr val="FF0000"/>
              </a:solidFill>
              <a:latin typeface="+mn-ea"/>
              <a:ea typeface="+mn-ea"/>
            </a:rPr>
            <a:t>※</a:t>
          </a:r>
          <a:r>
            <a:rPr kumimoji="1" lang="ja-JP" altLang="ja-JP" sz="1400" b="1" u="sng">
              <a:solidFill>
                <a:srgbClr val="FF0000"/>
              </a:solidFill>
              <a:effectLst/>
              <a:latin typeface="+mn-ea"/>
              <a:ea typeface="+mn-ea"/>
              <a:cs typeface="+mn-cs"/>
            </a:rPr>
            <a:t>申請期間が令和</a:t>
          </a:r>
          <a:r>
            <a:rPr kumimoji="1" lang="en-US" altLang="ja-JP" sz="1400" b="1" u="sng">
              <a:solidFill>
                <a:srgbClr val="FF0000"/>
              </a:solidFill>
              <a:effectLst/>
              <a:latin typeface="+mn-ea"/>
              <a:ea typeface="+mn-ea"/>
              <a:cs typeface="+mn-cs"/>
            </a:rPr>
            <a:t>5</a:t>
          </a:r>
          <a:r>
            <a:rPr kumimoji="1" lang="ja-JP" altLang="ja-JP" sz="1400" b="1" u="sng">
              <a:solidFill>
                <a:srgbClr val="FF0000"/>
              </a:solidFill>
              <a:effectLst/>
              <a:latin typeface="+mn-ea"/>
              <a:ea typeface="+mn-ea"/>
              <a:cs typeface="+mn-cs"/>
            </a:rPr>
            <a:t>年</a:t>
          </a:r>
          <a:r>
            <a:rPr kumimoji="1" lang="en-US" altLang="ja-JP" sz="1400" b="1" u="sng">
              <a:solidFill>
                <a:srgbClr val="FF0000"/>
              </a:solidFill>
              <a:effectLst/>
              <a:latin typeface="+mn-ea"/>
              <a:ea typeface="+mn-ea"/>
              <a:cs typeface="+mn-cs"/>
            </a:rPr>
            <a:t>5</a:t>
          </a:r>
          <a:r>
            <a:rPr kumimoji="1" lang="ja-JP" altLang="ja-JP" sz="1400" b="1" u="sng">
              <a:solidFill>
                <a:srgbClr val="FF0000"/>
              </a:solidFill>
              <a:effectLst/>
              <a:latin typeface="+mn-ea"/>
              <a:ea typeface="+mn-ea"/>
              <a:cs typeface="+mn-cs"/>
            </a:rPr>
            <a:t>月</a:t>
          </a:r>
          <a:r>
            <a:rPr kumimoji="1" lang="en-US" altLang="ja-JP" sz="1400" b="1" u="sng">
              <a:solidFill>
                <a:srgbClr val="FF0000"/>
              </a:solidFill>
              <a:effectLst/>
              <a:latin typeface="+mn-ea"/>
              <a:ea typeface="+mn-ea"/>
              <a:cs typeface="+mn-cs"/>
            </a:rPr>
            <a:t>7</a:t>
          </a:r>
          <a:r>
            <a:rPr kumimoji="1" lang="ja-JP" altLang="ja-JP" sz="1400" b="1" u="sng">
              <a:solidFill>
                <a:srgbClr val="FF0000"/>
              </a:solidFill>
              <a:effectLst/>
              <a:latin typeface="+mn-ea"/>
              <a:ea typeface="+mn-ea"/>
              <a:cs typeface="+mn-cs"/>
            </a:rPr>
            <a:t>日</a:t>
          </a:r>
          <a:r>
            <a:rPr kumimoji="1" lang="ja-JP" altLang="en-US" sz="1400" b="1" u="sng">
              <a:solidFill>
                <a:srgbClr val="FF0000"/>
              </a:solidFill>
              <a:effectLst/>
              <a:latin typeface="+mn-ea"/>
              <a:ea typeface="+mn-ea"/>
              <a:cs typeface="+mn-cs"/>
            </a:rPr>
            <a:t>から</a:t>
          </a:r>
          <a:r>
            <a:rPr kumimoji="1" lang="ja-JP" altLang="ja-JP" sz="1400" b="1" u="sng">
              <a:solidFill>
                <a:srgbClr val="FF0000"/>
              </a:solidFill>
              <a:effectLst/>
              <a:latin typeface="+mn-ea"/>
              <a:ea typeface="+mn-ea"/>
              <a:cs typeface="+mn-cs"/>
            </a:rPr>
            <a:t>令和</a:t>
          </a:r>
          <a:r>
            <a:rPr kumimoji="1" lang="en-US" altLang="ja-JP" sz="1400" b="1" u="sng">
              <a:solidFill>
                <a:srgbClr val="FF0000"/>
              </a:solidFill>
              <a:effectLst/>
              <a:latin typeface="+mn-ea"/>
              <a:ea typeface="+mn-ea"/>
              <a:cs typeface="+mn-cs"/>
            </a:rPr>
            <a:t>5</a:t>
          </a:r>
          <a:r>
            <a:rPr kumimoji="1" lang="ja-JP" altLang="ja-JP" sz="1400" b="1" u="sng">
              <a:solidFill>
                <a:srgbClr val="FF0000"/>
              </a:solidFill>
              <a:effectLst/>
              <a:latin typeface="+mn-ea"/>
              <a:ea typeface="+mn-ea"/>
              <a:cs typeface="+mn-cs"/>
            </a:rPr>
            <a:t>年</a:t>
          </a:r>
          <a:r>
            <a:rPr kumimoji="1" lang="en-US" altLang="ja-JP" sz="1400" b="1" u="sng">
              <a:solidFill>
                <a:srgbClr val="FF0000"/>
              </a:solidFill>
              <a:effectLst/>
              <a:latin typeface="+mn-ea"/>
              <a:ea typeface="+mn-ea"/>
              <a:cs typeface="+mn-cs"/>
            </a:rPr>
            <a:t>5</a:t>
          </a:r>
          <a:r>
            <a:rPr kumimoji="1" lang="ja-JP" altLang="ja-JP" sz="1400" b="1" u="sng">
              <a:solidFill>
                <a:srgbClr val="FF0000"/>
              </a:solidFill>
              <a:effectLst/>
              <a:latin typeface="+mn-ea"/>
              <a:ea typeface="+mn-ea"/>
              <a:cs typeface="+mn-cs"/>
            </a:rPr>
            <a:t>月</a:t>
          </a:r>
          <a:r>
            <a:rPr kumimoji="1" lang="en-US" altLang="ja-JP" sz="1400" b="1" u="sng">
              <a:solidFill>
                <a:srgbClr val="FF0000"/>
              </a:solidFill>
              <a:effectLst/>
              <a:latin typeface="+mn-ea"/>
              <a:ea typeface="+mn-ea"/>
              <a:cs typeface="+mn-cs"/>
            </a:rPr>
            <a:t>8</a:t>
          </a:r>
          <a:r>
            <a:rPr kumimoji="1" lang="ja-JP" altLang="ja-JP" sz="1400" b="1" u="sng">
              <a:solidFill>
                <a:srgbClr val="FF0000"/>
              </a:solidFill>
              <a:effectLst/>
              <a:latin typeface="+mn-ea"/>
              <a:ea typeface="+mn-ea"/>
              <a:cs typeface="+mn-cs"/>
            </a:rPr>
            <a:t>日をまたぐ場合は</a:t>
          </a:r>
          <a:r>
            <a:rPr kumimoji="1" lang="ja-JP" altLang="en-US" sz="1400" b="1" u="sng">
              <a:solidFill>
                <a:srgbClr val="FF0000"/>
              </a:solidFill>
              <a:effectLst/>
              <a:latin typeface="+mn-ea"/>
              <a:ea typeface="+mn-ea"/>
              <a:cs typeface="+mn-cs"/>
            </a:rPr>
            <a:t>、</a:t>
          </a:r>
          <a:r>
            <a:rPr kumimoji="1" lang="ja-JP" altLang="ja-JP" sz="1400" b="1" u="sng">
              <a:solidFill>
                <a:srgbClr val="FF0000"/>
              </a:solidFill>
              <a:effectLst/>
              <a:latin typeface="+mn-ea"/>
              <a:ea typeface="+mn-ea"/>
              <a:cs typeface="+mn-cs"/>
            </a:rPr>
            <a:t>令和</a:t>
          </a:r>
          <a:r>
            <a:rPr kumimoji="1" lang="en-US" altLang="ja-JP" sz="1400" b="1" u="sng">
              <a:solidFill>
                <a:srgbClr val="FF0000"/>
              </a:solidFill>
              <a:effectLst/>
              <a:latin typeface="+mn-ea"/>
              <a:ea typeface="+mn-ea"/>
              <a:cs typeface="+mn-cs"/>
            </a:rPr>
            <a:t>5</a:t>
          </a:r>
          <a:r>
            <a:rPr kumimoji="1" lang="ja-JP" altLang="ja-JP" sz="1400" b="1" u="sng">
              <a:solidFill>
                <a:srgbClr val="FF0000"/>
              </a:solidFill>
              <a:effectLst/>
              <a:latin typeface="+mn-ea"/>
              <a:ea typeface="+mn-ea"/>
              <a:cs typeface="+mn-cs"/>
            </a:rPr>
            <a:t>年</a:t>
          </a:r>
          <a:r>
            <a:rPr kumimoji="1" lang="en-US" altLang="ja-JP" sz="1400" b="1" u="sng">
              <a:solidFill>
                <a:srgbClr val="FF0000"/>
              </a:solidFill>
              <a:effectLst/>
              <a:latin typeface="+mn-ea"/>
              <a:ea typeface="+mn-ea"/>
              <a:cs typeface="+mn-cs"/>
            </a:rPr>
            <a:t>5</a:t>
          </a:r>
          <a:r>
            <a:rPr kumimoji="1" lang="ja-JP" altLang="ja-JP" sz="1400" b="1" u="sng">
              <a:solidFill>
                <a:srgbClr val="FF0000"/>
              </a:solidFill>
              <a:effectLst/>
              <a:latin typeface="+mn-ea"/>
              <a:ea typeface="+mn-ea"/>
              <a:cs typeface="+mn-cs"/>
            </a:rPr>
            <a:t>月</a:t>
          </a:r>
          <a:r>
            <a:rPr kumimoji="1" lang="en-US" altLang="ja-JP" sz="1400" b="1" u="sng">
              <a:solidFill>
                <a:srgbClr val="FF0000"/>
              </a:solidFill>
              <a:effectLst/>
              <a:latin typeface="+mn-ea"/>
              <a:ea typeface="+mn-ea"/>
              <a:cs typeface="+mn-cs"/>
            </a:rPr>
            <a:t>8</a:t>
          </a:r>
          <a:r>
            <a:rPr kumimoji="1" lang="ja-JP" altLang="ja-JP" sz="1400" b="1" u="sng">
              <a:solidFill>
                <a:srgbClr val="FF0000"/>
              </a:solidFill>
              <a:effectLst/>
              <a:latin typeface="+mn-ea"/>
              <a:ea typeface="+mn-ea"/>
              <a:cs typeface="+mn-cs"/>
            </a:rPr>
            <a:t>日</a:t>
          </a:r>
          <a:r>
            <a:rPr kumimoji="1" lang="ja-JP" altLang="en-US" sz="1400" b="1" u="sng">
              <a:solidFill>
                <a:srgbClr val="FF0000"/>
              </a:solidFill>
              <a:effectLst/>
              <a:latin typeface="+mn-ea"/>
              <a:ea typeface="+mn-ea"/>
              <a:cs typeface="+mn-cs"/>
            </a:rPr>
            <a:t>以降</a:t>
          </a:r>
          <a:r>
            <a:rPr kumimoji="1" lang="ja-JP" altLang="ja-JP" sz="1400" b="1" u="sng">
              <a:solidFill>
                <a:srgbClr val="FF0000"/>
              </a:solidFill>
              <a:effectLst/>
              <a:latin typeface="+mn-ea"/>
              <a:ea typeface="+mn-ea"/>
              <a:cs typeface="+mn-cs"/>
            </a:rPr>
            <a:t>の様式に</a:t>
          </a:r>
          <a:r>
            <a:rPr kumimoji="1" lang="ja-JP" altLang="en-US" sz="1400" b="1" u="sng">
              <a:solidFill>
                <a:srgbClr val="FF0000"/>
              </a:solidFill>
              <a:effectLst/>
              <a:latin typeface="+mn-ea"/>
              <a:ea typeface="+mn-ea"/>
              <a:cs typeface="+mn-cs"/>
            </a:rPr>
            <a:t>まとめて</a:t>
          </a:r>
          <a:r>
            <a:rPr kumimoji="1" lang="ja-JP" altLang="ja-JP" sz="1400" b="1" u="sng">
              <a:solidFill>
                <a:srgbClr val="FF0000"/>
              </a:solidFill>
              <a:effectLst/>
              <a:latin typeface="+mn-ea"/>
              <a:ea typeface="+mn-ea"/>
              <a:cs typeface="+mn-cs"/>
            </a:rPr>
            <a:t>記載</a:t>
          </a:r>
          <a:r>
            <a:rPr kumimoji="1" lang="ja-JP" altLang="ja-JP" sz="1400" b="1">
              <a:solidFill>
                <a:srgbClr val="FF0000"/>
              </a:solidFill>
              <a:effectLst/>
              <a:latin typeface="+mn-ea"/>
              <a:ea typeface="+mn-ea"/>
              <a:cs typeface="+mn-cs"/>
            </a:rPr>
            <a:t>してください。</a:t>
          </a:r>
          <a:endParaRPr lang="ja-JP" altLang="ja-JP" sz="1400">
            <a:solidFill>
              <a:srgbClr val="FF0000"/>
            </a:solidFill>
            <a:effectLst/>
            <a:latin typeface="+mn-ea"/>
            <a:ea typeface="+mn-ea"/>
          </a:endParaRPr>
        </a:p>
      </xdr:txBody>
    </xdr:sp>
    <xdr:clientData/>
  </xdr:twoCellAnchor>
  <xdr:twoCellAnchor>
    <xdr:from>
      <xdr:col>17</xdr:col>
      <xdr:colOff>537883</xdr:colOff>
      <xdr:row>2</xdr:row>
      <xdr:rowOff>246528</xdr:rowOff>
    </xdr:from>
    <xdr:to>
      <xdr:col>20</xdr:col>
      <xdr:colOff>606648</xdr:colOff>
      <xdr:row>6</xdr:row>
      <xdr:rowOff>100852</xdr:rowOff>
    </xdr:to>
    <xdr:sp macro="" textlink="">
      <xdr:nvSpPr>
        <xdr:cNvPr id="11" name="四角形吹き出し 10"/>
        <xdr:cNvSpPr/>
      </xdr:nvSpPr>
      <xdr:spPr>
        <a:xfrm>
          <a:off x="14153030" y="1008528"/>
          <a:ext cx="2489236" cy="1243853"/>
        </a:xfrm>
        <a:prstGeom prst="wedgeRectCallout">
          <a:avLst>
            <a:gd name="adj1" fmla="val -74252"/>
            <a:gd name="adj2" fmla="val 20846"/>
          </a:avLst>
        </a:prstGeom>
        <a:solidFill>
          <a:schemeClr val="bg1"/>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（１）</a:t>
          </a:r>
          <a:endParaRPr kumimoji="1" lang="en-US" altLang="ja-JP" sz="1400">
            <a:solidFill>
              <a:sysClr val="windowText" lastClr="000000"/>
            </a:solidFill>
          </a:endParaRPr>
        </a:p>
        <a:p>
          <a:pPr algn="l"/>
          <a:r>
            <a:rPr kumimoji="1" lang="ja-JP" altLang="en-US" sz="1400">
              <a:solidFill>
                <a:sysClr val="windowText" lastClr="000000"/>
              </a:solidFill>
            </a:rPr>
            <a:t>申請年度の選択、法人名を</a:t>
          </a:r>
          <a:endParaRPr kumimoji="1" lang="en-US" altLang="ja-JP" sz="1400">
            <a:solidFill>
              <a:sysClr val="windowText" lastClr="000000"/>
            </a:solidFill>
          </a:endParaRPr>
        </a:p>
        <a:p>
          <a:pPr algn="l"/>
          <a:r>
            <a:rPr kumimoji="1" lang="ja-JP" altLang="en-US" sz="1400">
              <a:solidFill>
                <a:sysClr val="windowText" lastClr="000000"/>
              </a:solidFill>
            </a:rPr>
            <a:t>入力してください。</a:t>
          </a:r>
        </a:p>
      </xdr:txBody>
    </xdr:sp>
    <xdr:clientData/>
  </xdr:twoCellAnchor>
  <xdr:twoCellAnchor>
    <xdr:from>
      <xdr:col>12</xdr:col>
      <xdr:colOff>666749</xdr:colOff>
      <xdr:row>13</xdr:row>
      <xdr:rowOff>340178</xdr:rowOff>
    </xdr:from>
    <xdr:to>
      <xdr:col>17</xdr:col>
      <xdr:colOff>299110</xdr:colOff>
      <xdr:row>18</xdr:row>
      <xdr:rowOff>90055</xdr:rowOff>
    </xdr:to>
    <xdr:sp macro="" textlink="">
      <xdr:nvSpPr>
        <xdr:cNvPr id="12" name="四角形吹き出し 11"/>
        <xdr:cNvSpPr/>
      </xdr:nvSpPr>
      <xdr:spPr>
        <a:xfrm>
          <a:off x="10314213" y="5769428"/>
          <a:ext cx="3700897" cy="1505198"/>
        </a:xfrm>
        <a:prstGeom prst="wedgeRectCallout">
          <a:avLst>
            <a:gd name="adj1" fmla="val -77012"/>
            <a:gd name="adj2" fmla="val -74214"/>
          </a:avLst>
        </a:prstGeom>
        <a:solidFill>
          <a:schemeClr val="bg1"/>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（２）</a:t>
          </a:r>
          <a:endParaRPr kumimoji="1" lang="en-US" altLang="ja-JP" sz="1400">
            <a:solidFill>
              <a:sysClr val="windowText" lastClr="000000"/>
            </a:solidFill>
          </a:endParaRPr>
        </a:p>
        <a:p>
          <a:pPr algn="l"/>
          <a:r>
            <a:rPr kumimoji="1" lang="ja-JP" altLang="en-US" sz="1400">
              <a:solidFill>
                <a:sysClr val="windowText" lastClr="000000"/>
              </a:solidFill>
            </a:rPr>
            <a:t>定員数は、</a:t>
          </a:r>
          <a:r>
            <a:rPr kumimoji="1" lang="ja-JP" altLang="en-US" sz="1400" u="sng">
              <a:solidFill>
                <a:sysClr val="windowText" lastClr="000000"/>
              </a:solidFill>
            </a:rPr>
            <a:t>補助金交付要項の</a:t>
          </a:r>
          <a:r>
            <a:rPr kumimoji="1" lang="en-US" altLang="ja-JP" sz="1400" u="sng">
              <a:solidFill>
                <a:sysClr val="windowText" lastClr="000000"/>
              </a:solidFill>
            </a:rPr>
            <a:t>『</a:t>
          </a:r>
          <a:r>
            <a:rPr lang="ja-JP" altLang="en-US" sz="1400" u="sng">
              <a:solidFill>
                <a:sysClr val="windowText" lastClr="000000"/>
              </a:solidFill>
            </a:rPr>
            <a:t>（別表５）</a:t>
          </a:r>
          <a:endParaRPr lang="en-US" altLang="ja-JP" sz="1400" u="sng">
            <a:solidFill>
              <a:sysClr val="windowText" lastClr="000000"/>
            </a:solidFill>
          </a:endParaRPr>
        </a:p>
        <a:p>
          <a:pPr algn="l"/>
          <a:r>
            <a:rPr lang="ja-JP" altLang="en-US" sz="1400" u="sng">
              <a:solidFill>
                <a:sysClr val="windowText" lastClr="000000"/>
              </a:solidFill>
            </a:rPr>
            <a:t>補助基準単価</a:t>
          </a:r>
          <a:r>
            <a:rPr lang="en-US" altLang="ja-JP" sz="1400" u="sng">
              <a:solidFill>
                <a:sysClr val="windowText" lastClr="000000"/>
              </a:solidFill>
            </a:rPr>
            <a:t>』</a:t>
          </a:r>
          <a:r>
            <a:rPr lang="ja-JP" altLang="en-US" sz="1400">
              <a:solidFill>
                <a:sysClr val="windowText" lastClr="000000"/>
              </a:solidFill>
            </a:rPr>
            <a:t>にて、基準単価の単位が</a:t>
          </a:r>
          <a:endParaRPr lang="en-US" altLang="ja-JP" sz="1400">
            <a:solidFill>
              <a:sysClr val="windowText" lastClr="000000"/>
            </a:solidFill>
          </a:endParaRPr>
        </a:p>
        <a:p>
          <a:pPr algn="l"/>
          <a:r>
            <a:rPr lang="ja-JP" altLang="en-US" sz="1400">
              <a:solidFill>
                <a:sysClr val="windowText" lastClr="000000"/>
              </a:solidFill>
            </a:rPr>
            <a:t>「</a:t>
          </a:r>
          <a:r>
            <a:rPr lang="en-US" altLang="ja-JP" sz="1400">
              <a:solidFill>
                <a:sysClr val="windowText" lastClr="000000"/>
              </a:solidFill>
            </a:rPr>
            <a:t>/</a:t>
          </a:r>
          <a:r>
            <a:rPr lang="ja-JP" altLang="en-US" sz="1400">
              <a:solidFill>
                <a:sysClr val="windowText" lastClr="000000"/>
              </a:solidFill>
            </a:rPr>
            <a:t>事業所」である場合は入力不要です。</a:t>
          </a:r>
          <a:endParaRPr lang="en-US" altLang="ja-JP" sz="1400">
            <a:solidFill>
              <a:sysClr val="windowText" lastClr="000000"/>
            </a:solidFill>
          </a:endParaRPr>
        </a:p>
        <a:p>
          <a:pPr algn="l"/>
          <a:endParaRPr kumimoji="1" lang="en-US" altLang="ja-JP" sz="1400">
            <a:solidFill>
              <a:sysClr val="windowText" lastClr="000000"/>
            </a:solidFill>
          </a:endParaRPr>
        </a:p>
      </xdr:txBody>
    </xdr:sp>
    <xdr:clientData/>
  </xdr:twoCellAnchor>
  <xdr:twoCellAnchor>
    <xdr:from>
      <xdr:col>4</xdr:col>
      <xdr:colOff>244928</xdr:colOff>
      <xdr:row>21</xdr:row>
      <xdr:rowOff>258536</xdr:rowOff>
    </xdr:from>
    <xdr:to>
      <xdr:col>8</xdr:col>
      <xdr:colOff>802821</xdr:colOff>
      <xdr:row>27</xdr:row>
      <xdr:rowOff>258536</xdr:rowOff>
    </xdr:to>
    <xdr:sp macro="" textlink="">
      <xdr:nvSpPr>
        <xdr:cNvPr id="13" name="四角形吹き出し 12"/>
        <xdr:cNvSpPr/>
      </xdr:nvSpPr>
      <xdr:spPr>
        <a:xfrm>
          <a:off x="3292928" y="8341179"/>
          <a:ext cx="3442607" cy="1632857"/>
        </a:xfrm>
        <a:prstGeom prst="wedgeRectCallout">
          <a:avLst>
            <a:gd name="adj1" fmla="val 854"/>
            <a:gd name="adj2" fmla="val -96714"/>
          </a:avLst>
        </a:prstGeom>
        <a:solidFill>
          <a:schemeClr val="bg1"/>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（３）</a:t>
          </a:r>
          <a:endParaRPr kumimoji="1" lang="en-US" altLang="ja-JP" sz="1400">
            <a:solidFill>
              <a:sysClr val="windowText" lastClr="000000"/>
            </a:solidFill>
          </a:endParaRPr>
        </a:p>
        <a:p>
          <a:pPr algn="l"/>
          <a:r>
            <a:rPr kumimoji="1" lang="ja-JP" altLang="en-US" sz="1400">
              <a:solidFill>
                <a:sysClr val="windowText" lastClr="000000"/>
              </a:solidFill>
            </a:rPr>
            <a:t>感染者、感染者と接触があった者の</a:t>
          </a:r>
          <a:endParaRPr kumimoji="1" lang="en-US" altLang="ja-JP" sz="1400">
            <a:solidFill>
              <a:sysClr val="windowText" lastClr="000000"/>
            </a:solidFill>
          </a:endParaRPr>
        </a:p>
        <a:p>
          <a:pPr algn="l"/>
          <a:r>
            <a:rPr kumimoji="1" lang="ja-JP" altLang="en-US" sz="1400">
              <a:solidFill>
                <a:sysClr val="windowText" lastClr="000000"/>
              </a:solidFill>
            </a:rPr>
            <a:t>人数を記載してください。</a:t>
          </a:r>
          <a:endParaRPr kumimoji="1" lang="en-US" altLang="ja-JP" sz="1400">
            <a:solidFill>
              <a:sysClr val="windowText" lastClr="000000"/>
            </a:solidFill>
          </a:endParaRPr>
        </a:p>
        <a:p>
          <a:pPr algn="l"/>
          <a:r>
            <a:rPr kumimoji="1" lang="ja-JP" altLang="en-US" sz="1400">
              <a:solidFill>
                <a:sysClr val="windowText" lastClr="000000"/>
              </a:solidFill>
            </a:rPr>
            <a:t>該当がない場合は「０人」で記載して</a:t>
          </a:r>
          <a:endParaRPr kumimoji="1" lang="en-US" altLang="ja-JP" sz="1400">
            <a:solidFill>
              <a:sysClr val="windowText" lastClr="000000"/>
            </a:solidFill>
          </a:endParaRPr>
        </a:p>
        <a:p>
          <a:pPr algn="l"/>
          <a:r>
            <a:rPr kumimoji="1" lang="ja-JP" altLang="en-US" sz="1400">
              <a:solidFill>
                <a:sysClr val="windowText" lastClr="000000"/>
              </a:solidFill>
            </a:rPr>
            <a:t>ください。</a:t>
          </a:r>
          <a:endParaRPr kumimoji="1" lang="en-US" altLang="ja-JP" sz="1400">
            <a:solidFill>
              <a:sysClr val="windowText" lastClr="000000"/>
            </a:solidFill>
          </a:endParaRPr>
        </a:p>
      </xdr:txBody>
    </xdr:sp>
    <xdr:clientData/>
  </xdr:twoCellAnchor>
  <xdr:twoCellAnchor>
    <xdr:from>
      <xdr:col>19</xdr:col>
      <xdr:colOff>751114</xdr:colOff>
      <xdr:row>22</xdr:row>
      <xdr:rowOff>70757</xdr:rowOff>
    </xdr:from>
    <xdr:to>
      <xdr:col>24</xdr:col>
      <xdr:colOff>438149</xdr:colOff>
      <xdr:row>28</xdr:row>
      <xdr:rowOff>259772</xdr:rowOff>
    </xdr:to>
    <xdr:sp macro="" textlink="">
      <xdr:nvSpPr>
        <xdr:cNvPr id="14" name="四角形吹き出し 13"/>
        <xdr:cNvSpPr/>
      </xdr:nvSpPr>
      <xdr:spPr>
        <a:xfrm>
          <a:off x="16025750" y="8452757"/>
          <a:ext cx="3410444" cy="1747651"/>
        </a:xfrm>
        <a:prstGeom prst="wedgeRectCallout">
          <a:avLst>
            <a:gd name="adj1" fmla="val 854"/>
            <a:gd name="adj2" fmla="val -96714"/>
          </a:avLst>
        </a:prstGeom>
        <a:solidFill>
          <a:schemeClr val="bg1"/>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a:t>
          </a:r>
          <a:r>
            <a:rPr kumimoji="1" lang="ja-JP" altLang="en-US" sz="1400" b="1">
              <a:solidFill>
                <a:sysClr val="windowText" lastClr="000000"/>
              </a:solidFill>
            </a:rPr>
            <a:t>３）</a:t>
          </a:r>
          <a:endParaRPr kumimoji="1" lang="en-US" altLang="ja-JP" sz="1400" b="1">
            <a:solidFill>
              <a:sysClr val="windowText" lastClr="000000"/>
            </a:solidFill>
          </a:endParaRPr>
        </a:p>
        <a:p>
          <a:pPr algn="l"/>
          <a:r>
            <a:rPr kumimoji="1" lang="ja-JP" altLang="en-US" sz="1400" b="1">
              <a:solidFill>
                <a:sysClr val="windowText" lastClr="000000"/>
              </a:solidFill>
            </a:rPr>
            <a:t>１回の申請で期間の異なる複数回の感染等の申請をする場合のみ、２回目の感染人数・発生日と収束日を記載してください。</a:t>
          </a:r>
          <a:endParaRPr kumimoji="1" lang="en-US" altLang="ja-JP" sz="1400" b="1">
            <a:solidFill>
              <a:sysClr val="windowText" lastClr="000000"/>
            </a:solidFill>
          </a:endParaRPr>
        </a:p>
      </xdr:txBody>
    </xdr:sp>
    <xdr:clientData/>
  </xdr:twoCellAnchor>
  <xdr:twoCellAnchor>
    <xdr:from>
      <xdr:col>35</xdr:col>
      <xdr:colOff>217715</xdr:colOff>
      <xdr:row>11</xdr:row>
      <xdr:rowOff>1143000</xdr:rowOff>
    </xdr:from>
    <xdr:to>
      <xdr:col>41</xdr:col>
      <xdr:colOff>391641</xdr:colOff>
      <xdr:row>15</xdr:row>
      <xdr:rowOff>291441</xdr:rowOff>
    </xdr:to>
    <xdr:sp macro="" textlink="">
      <xdr:nvSpPr>
        <xdr:cNvPr id="15" name="四角形吹き出し 14"/>
        <xdr:cNvSpPr/>
      </xdr:nvSpPr>
      <xdr:spPr>
        <a:xfrm>
          <a:off x="27404786" y="4748893"/>
          <a:ext cx="3807034" cy="1720191"/>
        </a:xfrm>
        <a:prstGeom prst="wedgeRectCallout">
          <a:avLst>
            <a:gd name="adj1" fmla="val -65932"/>
            <a:gd name="adj2" fmla="val -20424"/>
          </a:avLst>
        </a:prstGeom>
        <a:solidFill>
          <a:schemeClr val="bg1"/>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（２）</a:t>
          </a:r>
          <a:endParaRPr kumimoji="1" lang="en-US" altLang="ja-JP" sz="1400">
            <a:solidFill>
              <a:sysClr val="windowText" lastClr="000000"/>
            </a:solidFill>
          </a:endParaRPr>
        </a:p>
        <a:p>
          <a:pPr algn="l"/>
          <a:r>
            <a:rPr kumimoji="1" lang="ja-JP" altLang="en-US" sz="1400">
              <a:solidFill>
                <a:sysClr val="windowText" lastClr="000000"/>
              </a:solidFill>
            </a:rPr>
            <a:t>経費ごとにかかった所要額を１円単位で</a:t>
          </a:r>
          <a:endParaRPr kumimoji="1" lang="en-US" altLang="ja-JP" sz="1400">
            <a:solidFill>
              <a:sysClr val="windowText" lastClr="000000"/>
            </a:solidFill>
          </a:endParaRPr>
        </a:p>
        <a:p>
          <a:pPr algn="l"/>
          <a:r>
            <a:rPr kumimoji="1" lang="ja-JP" altLang="en-US" sz="1400">
              <a:solidFill>
                <a:sysClr val="windowText" lastClr="000000"/>
              </a:solidFill>
            </a:rPr>
            <a:t>入力してください。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個別協議書では千円未満の切捨ては行い</a:t>
          </a:r>
          <a:endParaRPr kumimoji="1" lang="en-US" altLang="ja-JP" sz="1400">
            <a:solidFill>
              <a:sysClr val="windowText" lastClr="000000"/>
            </a:solidFill>
          </a:endParaRPr>
        </a:p>
        <a:p>
          <a:pPr algn="l"/>
          <a:r>
            <a:rPr kumimoji="1" lang="ja-JP" altLang="en-US" sz="1400">
              <a:solidFill>
                <a:sysClr val="windowText" lastClr="000000"/>
              </a:solidFill>
            </a:rPr>
            <a:t>ません。</a:t>
          </a:r>
          <a:endParaRPr kumimoji="1" lang="en-US" altLang="ja-JP" sz="1400">
            <a:solidFill>
              <a:sysClr val="windowText" lastClr="000000"/>
            </a:solidFill>
          </a:endParaRPr>
        </a:p>
      </xdr:txBody>
    </xdr:sp>
    <xdr:clientData/>
  </xdr:twoCellAnchor>
  <xdr:twoCellAnchor>
    <xdr:from>
      <xdr:col>32</xdr:col>
      <xdr:colOff>122465</xdr:colOff>
      <xdr:row>25</xdr:row>
      <xdr:rowOff>261260</xdr:rowOff>
    </xdr:from>
    <xdr:to>
      <xdr:col>41</xdr:col>
      <xdr:colOff>408215</xdr:colOff>
      <xdr:row>30</xdr:row>
      <xdr:rowOff>261260</xdr:rowOff>
    </xdr:to>
    <xdr:sp macro="" textlink="">
      <xdr:nvSpPr>
        <xdr:cNvPr id="16" name="四角形吹き出し 15"/>
        <xdr:cNvSpPr/>
      </xdr:nvSpPr>
      <xdr:spPr>
        <a:xfrm>
          <a:off x="25105179" y="9432474"/>
          <a:ext cx="6123215" cy="1632857"/>
        </a:xfrm>
        <a:prstGeom prst="wedgeRectCallout">
          <a:avLst>
            <a:gd name="adj1" fmla="val -39954"/>
            <a:gd name="adj2" fmla="val 93031"/>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（４）各対象経費の概要、積算内訳</a:t>
          </a:r>
          <a:endParaRPr kumimoji="1" lang="en-US" altLang="ja-JP" sz="1400">
            <a:solidFill>
              <a:sysClr val="windowText" lastClr="000000"/>
            </a:solidFill>
          </a:endParaRPr>
        </a:p>
        <a:p>
          <a:pPr algn="l"/>
          <a:r>
            <a:rPr kumimoji="1" lang="ja-JP" altLang="en-US" sz="1400" b="0">
              <a:solidFill>
                <a:sysClr val="windowText" lastClr="000000"/>
              </a:solidFill>
            </a:rPr>
            <a:t>「３（イ）対象経費の所要額」で入力した費目の概要及び積算内訳を</a:t>
          </a:r>
          <a:endParaRPr kumimoji="1" lang="en-US" altLang="ja-JP" sz="1400" b="0">
            <a:solidFill>
              <a:sysClr val="windowText" lastClr="000000"/>
            </a:solidFill>
          </a:endParaRPr>
        </a:p>
        <a:p>
          <a:pPr algn="l"/>
          <a:r>
            <a:rPr kumimoji="1" lang="ja-JP" altLang="en-US" sz="1400" b="1">
              <a:solidFill>
                <a:sysClr val="windowText" lastClr="000000"/>
              </a:solidFill>
            </a:rPr>
            <a:t>「費用の概要、積算内訳」記載例</a:t>
          </a:r>
          <a:r>
            <a:rPr kumimoji="1" lang="ja-JP" altLang="en-US" sz="1400">
              <a:solidFill>
                <a:sysClr val="windowText" lastClr="000000"/>
              </a:solidFill>
            </a:rPr>
            <a:t>を参考にして入力してください。</a:t>
          </a:r>
          <a:endParaRPr kumimoji="1" lang="en-US" altLang="ja-JP" sz="1400">
            <a:solidFill>
              <a:sysClr val="windowText" lastClr="000000"/>
            </a:solidFill>
          </a:endParaRPr>
        </a:p>
        <a:p>
          <a:pPr algn="l"/>
          <a:r>
            <a:rPr kumimoji="1" lang="en-US" altLang="ja-JP" sz="1400" u="sng">
              <a:solidFill>
                <a:sysClr val="windowText" lastClr="000000"/>
              </a:solidFill>
            </a:rPr>
            <a:t>※</a:t>
          </a:r>
          <a:r>
            <a:rPr kumimoji="1" lang="ja-JP" altLang="en-US" sz="1400" u="sng">
              <a:solidFill>
                <a:sysClr val="windowText" lastClr="000000"/>
              </a:solidFill>
            </a:rPr>
            <a:t>「～等」「～他」でまとめたり、「別紙参照」とはせず、内訳が</a:t>
          </a:r>
          <a:endParaRPr kumimoji="1" lang="en-US" altLang="ja-JP" sz="1400" u="sng">
            <a:solidFill>
              <a:sysClr val="windowText" lastClr="000000"/>
            </a:solidFill>
          </a:endParaRPr>
        </a:p>
        <a:p>
          <a:pPr algn="l"/>
          <a:r>
            <a:rPr kumimoji="1" lang="ja-JP" altLang="en-US" sz="1400" u="none">
              <a:solidFill>
                <a:sysClr val="windowText" lastClr="000000"/>
              </a:solidFill>
            </a:rPr>
            <a:t>　</a:t>
          </a:r>
          <a:r>
            <a:rPr kumimoji="1" lang="ja-JP" altLang="en-US" sz="1400" u="sng">
              <a:solidFill>
                <a:sysClr val="windowText" lastClr="000000"/>
              </a:solidFill>
            </a:rPr>
            <a:t>分かるように記載してください。</a:t>
          </a:r>
          <a:endParaRPr kumimoji="1" lang="en-US" altLang="ja-JP" sz="1400" u="sng">
            <a:solidFill>
              <a:sysClr val="windowText" lastClr="000000"/>
            </a:solidFill>
          </a:endParaRPr>
        </a:p>
      </xdr:txBody>
    </xdr:sp>
    <xdr:clientData/>
  </xdr:twoCellAnchor>
  <xdr:twoCellAnchor>
    <xdr:from>
      <xdr:col>18</xdr:col>
      <xdr:colOff>253589</xdr:colOff>
      <xdr:row>36</xdr:row>
      <xdr:rowOff>686792</xdr:rowOff>
    </xdr:from>
    <xdr:to>
      <xdr:col>24</xdr:col>
      <xdr:colOff>354530</xdr:colOff>
      <xdr:row>39</xdr:row>
      <xdr:rowOff>73727</xdr:rowOff>
    </xdr:to>
    <xdr:sp macro="" textlink="">
      <xdr:nvSpPr>
        <xdr:cNvPr id="17" name="四角形吹き出し 16"/>
        <xdr:cNvSpPr/>
      </xdr:nvSpPr>
      <xdr:spPr>
        <a:xfrm>
          <a:off x="14714271" y="15718974"/>
          <a:ext cx="4638304" cy="1222662"/>
        </a:xfrm>
        <a:prstGeom prst="wedgeRectCallout">
          <a:avLst>
            <a:gd name="adj1" fmla="val -56815"/>
            <a:gd name="adj2" fmla="val 88661"/>
          </a:avLst>
        </a:prstGeom>
        <a:solidFill>
          <a:schemeClr val="bg1"/>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none">
              <a:solidFill>
                <a:sysClr val="windowText" lastClr="000000"/>
              </a:solidFill>
            </a:rPr>
            <a:t>（５）</a:t>
          </a:r>
          <a:endParaRPr kumimoji="1" lang="en-US" altLang="ja-JP" sz="1400" u="none">
            <a:solidFill>
              <a:sysClr val="windowText" lastClr="000000"/>
            </a:solidFill>
          </a:endParaRPr>
        </a:p>
        <a:p>
          <a:pPr algn="l"/>
          <a:r>
            <a:rPr kumimoji="1" lang="ja-JP" altLang="en-US" sz="1400" u="none">
              <a:solidFill>
                <a:sysClr val="windowText" lastClr="000000"/>
              </a:solidFill>
            </a:rPr>
            <a:t>全ての項目を確認し、チェックを入れてください。</a:t>
          </a:r>
          <a:endParaRPr kumimoji="1" lang="en-US" altLang="ja-JP" sz="1400" u="none">
            <a:solidFill>
              <a:sysClr val="windowText" lastClr="000000"/>
            </a:solidFill>
          </a:endParaRPr>
        </a:p>
      </xdr:txBody>
    </xdr:sp>
    <xdr:clientData/>
  </xdr:twoCellAnchor>
  <xdr:twoCellAnchor>
    <xdr:from>
      <xdr:col>30</xdr:col>
      <xdr:colOff>34638</xdr:colOff>
      <xdr:row>35</xdr:row>
      <xdr:rowOff>207818</xdr:rowOff>
    </xdr:from>
    <xdr:to>
      <xdr:col>40</xdr:col>
      <xdr:colOff>242865</xdr:colOff>
      <xdr:row>36</xdr:row>
      <xdr:rowOff>747635</xdr:rowOff>
    </xdr:to>
    <xdr:sp macro="" textlink="">
      <xdr:nvSpPr>
        <xdr:cNvPr id="19" name="四角形吹き出し 18"/>
        <xdr:cNvSpPr/>
      </xdr:nvSpPr>
      <xdr:spPr>
        <a:xfrm>
          <a:off x="23396865" y="14824363"/>
          <a:ext cx="6962318" cy="1301817"/>
        </a:xfrm>
        <a:prstGeom prst="wedgeRectCallout">
          <a:avLst>
            <a:gd name="adj1" fmla="val -37620"/>
            <a:gd name="adj2" fmla="val -76402"/>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none">
              <a:solidFill>
                <a:sysClr val="windowText" lastClr="000000"/>
              </a:solidFill>
            </a:rPr>
            <a:t>物品購入の内訳について</a:t>
          </a:r>
          <a:endParaRPr kumimoji="1" lang="en-US" altLang="ja-JP" sz="1400" b="1" u="none">
            <a:solidFill>
              <a:sysClr val="windowText" lastClr="000000"/>
            </a:solidFill>
          </a:endParaRPr>
        </a:p>
        <a:p>
          <a:pPr algn="l"/>
          <a:r>
            <a:rPr kumimoji="1" lang="en-US" altLang="ja-JP" sz="1400" u="sng">
              <a:solidFill>
                <a:sysClr val="windowText" lastClr="000000"/>
              </a:solidFill>
            </a:rPr>
            <a:t>※『</a:t>
          </a:r>
          <a:r>
            <a:rPr kumimoji="1" lang="ja-JP" altLang="en-US" sz="1400" u="sng">
              <a:solidFill>
                <a:sysClr val="windowText" lastClr="000000"/>
              </a:solidFill>
            </a:rPr>
            <a:t>物品購入費用チェック表</a:t>
          </a:r>
          <a:r>
            <a:rPr kumimoji="1" lang="en-US" altLang="ja-JP" sz="1400" u="sng">
              <a:solidFill>
                <a:sysClr val="windowText" lastClr="000000"/>
              </a:solidFill>
            </a:rPr>
            <a:t>』</a:t>
          </a:r>
          <a:r>
            <a:rPr kumimoji="1" lang="ja-JP" altLang="en-US" sz="1400" u="sng">
              <a:solidFill>
                <a:sysClr val="windowText" lastClr="000000"/>
              </a:solidFill>
            </a:rPr>
            <a:t>の</a:t>
          </a:r>
          <a:r>
            <a:rPr kumimoji="1" lang="en-US" altLang="ja-JP" sz="1400" u="sng">
              <a:solidFill>
                <a:sysClr val="windowText" lastClr="000000"/>
              </a:solidFill>
            </a:rPr>
            <a:t>『</a:t>
          </a:r>
          <a:r>
            <a:rPr kumimoji="1" lang="ja-JP" altLang="en-US" sz="1400" u="sng">
              <a:solidFill>
                <a:sysClr val="windowText" lastClr="000000"/>
              </a:solidFill>
            </a:rPr>
            <a:t>補助対象額整理表</a:t>
          </a:r>
          <a:r>
            <a:rPr kumimoji="1" lang="ja-JP" altLang="en-US" sz="1400" u="sng">
              <a:solidFill>
                <a:sysClr val="windowText" lastClr="000000"/>
              </a:solidFill>
              <a:latin typeface="+mn-ea"/>
              <a:ea typeface="+mn-ea"/>
            </a:rPr>
            <a:t>（チェック表</a:t>
          </a:r>
          <a:r>
            <a:rPr kumimoji="1" lang="en-US" altLang="ja-JP" sz="1400" u="sng">
              <a:solidFill>
                <a:sysClr val="windowText" lastClr="000000"/>
              </a:solidFill>
              <a:latin typeface="+mn-ea"/>
              <a:ea typeface="+mn-ea"/>
            </a:rPr>
            <a:t>2-2,4,6</a:t>
          </a:r>
          <a:r>
            <a:rPr kumimoji="1" lang="ja-JP" altLang="en-US" sz="1400" u="sng">
              <a:solidFill>
                <a:sysClr val="windowText" lastClr="000000"/>
              </a:solidFill>
              <a:latin typeface="+mn-ea"/>
              <a:ea typeface="+mn-ea"/>
            </a:rPr>
            <a:t>）</a:t>
          </a:r>
          <a:r>
            <a:rPr kumimoji="1" lang="en-US" altLang="ja-JP" sz="1400" u="sng">
              <a:solidFill>
                <a:sysClr val="windowText" lastClr="000000"/>
              </a:solidFill>
            </a:rPr>
            <a:t>』</a:t>
          </a:r>
          <a:r>
            <a:rPr kumimoji="1" lang="ja-JP" altLang="en-US" sz="1400" u="sng">
              <a:solidFill>
                <a:sysClr val="windowText" lastClr="000000"/>
              </a:solidFill>
            </a:rPr>
            <a:t>で</a:t>
          </a:r>
          <a:endParaRPr kumimoji="1" lang="en-US" altLang="ja-JP" sz="1400" u="sng">
            <a:solidFill>
              <a:sysClr val="windowText" lastClr="000000"/>
            </a:solidFill>
          </a:endParaRPr>
        </a:p>
        <a:p>
          <a:pPr algn="l"/>
          <a:r>
            <a:rPr kumimoji="1" lang="ja-JP" altLang="en-US" sz="1400" u="none">
              <a:solidFill>
                <a:sysClr val="windowText" lastClr="000000"/>
              </a:solidFill>
            </a:rPr>
            <a:t>　</a:t>
          </a:r>
          <a:r>
            <a:rPr kumimoji="1" lang="ja-JP" altLang="en-US" sz="1400" u="sng">
              <a:solidFill>
                <a:sysClr val="windowText" lastClr="000000"/>
              </a:solidFill>
            </a:rPr>
            <a:t>算出した「補助対象」となる金額・数量を記載してください。</a:t>
          </a:r>
          <a:endParaRPr kumimoji="1" lang="en-US" altLang="ja-JP" sz="1400" u="sng">
            <a:solidFill>
              <a:sysClr val="windowText" lastClr="000000"/>
            </a:solidFill>
          </a:endParaRPr>
        </a:p>
      </xdr:txBody>
    </xdr:sp>
    <xdr:clientData/>
  </xdr:twoCellAnchor>
  <xdr:twoCellAnchor>
    <xdr:from>
      <xdr:col>0</xdr:col>
      <xdr:colOff>277092</xdr:colOff>
      <xdr:row>10</xdr:row>
      <xdr:rowOff>103907</xdr:rowOff>
    </xdr:from>
    <xdr:to>
      <xdr:col>3</xdr:col>
      <xdr:colOff>710047</xdr:colOff>
      <xdr:row>11</xdr:row>
      <xdr:rowOff>959920</xdr:rowOff>
    </xdr:to>
    <xdr:sp macro="" textlink="">
      <xdr:nvSpPr>
        <xdr:cNvPr id="20" name="四角形吹き出し 19"/>
        <xdr:cNvSpPr/>
      </xdr:nvSpPr>
      <xdr:spPr>
        <a:xfrm>
          <a:off x="277092" y="3377043"/>
          <a:ext cx="2545773" cy="1167741"/>
        </a:xfrm>
        <a:prstGeom prst="wedgeRectCallout">
          <a:avLst>
            <a:gd name="adj1" fmla="val 60252"/>
            <a:gd name="adj2" fmla="val 89346"/>
          </a:avLst>
        </a:prstGeom>
        <a:solidFill>
          <a:schemeClr val="bg1"/>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（２）</a:t>
          </a:r>
          <a:endParaRPr kumimoji="1" lang="en-US" altLang="ja-JP" sz="1400">
            <a:solidFill>
              <a:sysClr val="windowText" lastClr="000000"/>
            </a:solidFill>
          </a:endParaRPr>
        </a:p>
        <a:p>
          <a:pPr algn="l"/>
          <a:r>
            <a:rPr kumimoji="1" lang="ja-JP" altLang="en-US" sz="1400">
              <a:solidFill>
                <a:sysClr val="windowText" lastClr="000000"/>
              </a:solidFill>
            </a:rPr>
            <a:t>事業所・施設の名称、</a:t>
          </a:r>
          <a:endParaRPr kumimoji="1" lang="en-US" altLang="ja-JP" sz="1400">
            <a:solidFill>
              <a:sysClr val="windowText" lastClr="000000"/>
            </a:solidFill>
          </a:endParaRPr>
        </a:p>
        <a:p>
          <a:pPr algn="l"/>
          <a:r>
            <a:rPr kumimoji="1" lang="ja-JP" altLang="en-US" sz="1400">
              <a:solidFill>
                <a:sysClr val="windowText" lastClr="000000"/>
              </a:solidFill>
            </a:rPr>
            <a:t>定員を入力してください。</a:t>
          </a:r>
          <a:endParaRPr kumimoji="1" lang="en-US" altLang="ja-JP" sz="14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1;&#35703;&#12539;&#38556;&#23475;&#31119;&#31049;&#32887;&#21729;&#20966;&#36935;&#25913;&#21892;&#20107;&#26989;\01_1%20&#20171;&#35703;\&#9733;&#12469;&#12540;&#12499;&#12473;&#25552;&#20379;&#20307;&#21046;&#30906;&#20445;&#20107;&#26989;&#35036;&#21161;&#37329;\&#9733;R5&#24180;&#24230;\00%20&#20132;&#20184;&#35201;&#38917;\&#9733;&#30476;&#20132;&#20184;&#35201;&#38917;&#31561;&#65288;&#26368;&#26032;&#12398;&#12418;&#12398;&#12399;&#12371;&#12385;&#12425;&#65289;\02%20&#21508;&#31278;&#27096;&#24335;&#31561;\02%20&#27096;&#24335;&#22806;&#12398;&#25552;&#20986;&#26360;&#39006;\&#35352;&#36617;&#20363;\&#12304;&#35352;&#36617;&#20363;&#12305;08%20R5&#20491;&#21029;&#21332;&#35696;&#26360;&#65288;&#22269;&#65289;230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費用の概要、積算内訳」記載例"/>
      <sheetName val="基準額（茨城版）"/>
      <sheetName val="ア（ア）分(R5年5月7日まで)"/>
      <sheetName val="ア（ア）分 (R5年5月8日以降)"/>
      <sheetName val="ア（ウ）分（R5年5月7日まで）"/>
      <sheetName val="ア（ウ）分 (R5年5月8日以降)"/>
      <sheetName val="【非表示】基準額"/>
      <sheetName val="別添３ "/>
      <sheetName val="参照"/>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K23"/>
  <sheetViews>
    <sheetView view="pageBreakPreview" zoomScale="70" zoomScaleNormal="85" zoomScaleSheetLayoutView="70" workbookViewId="0">
      <pane ySplit="3" topLeftCell="A4" activePane="bottomLeft" state="frozen"/>
      <selection activeCell="I17" sqref="I17"/>
      <selection pane="bottomLeft"/>
    </sheetView>
  </sheetViews>
  <sheetFormatPr defaultRowHeight="18.75"/>
  <cols>
    <col min="1" max="1" width="2.125" style="101" customWidth="1"/>
    <col min="2" max="2" width="4.375" style="101" customWidth="1"/>
    <col min="3" max="3" width="29.875" style="101" bestFit="1" customWidth="1"/>
    <col min="4" max="11" width="8.5" style="101" customWidth="1"/>
    <col min="12" max="12" width="8.5" style="102" customWidth="1"/>
    <col min="13" max="37" width="8.5" style="101" customWidth="1"/>
    <col min="38" max="40" width="8.25" style="101" customWidth="1"/>
    <col min="41" max="41" width="6.625" style="101" customWidth="1"/>
    <col min="42" max="44" width="6.375" style="101" customWidth="1"/>
    <col min="45" max="16384" width="9" style="101"/>
  </cols>
  <sheetData>
    <row r="1" spans="1:37" ht="24.75" customHeight="1"/>
    <row r="2" spans="1:37" ht="24.75" customHeight="1" thickBot="1">
      <c r="A2" s="103" t="s">
        <v>98</v>
      </c>
      <c r="L2" s="101"/>
    </row>
    <row r="3" spans="1:37" ht="24.75" customHeight="1" thickBot="1">
      <c r="B3" s="104"/>
      <c r="C3" s="105" t="s">
        <v>66</v>
      </c>
      <c r="D3" s="180" t="s">
        <v>74</v>
      </c>
      <c r="E3" s="181"/>
      <c r="F3" s="181"/>
      <c r="G3" s="181"/>
      <c r="H3" s="181"/>
      <c r="I3" s="181"/>
      <c r="J3" s="181"/>
      <c r="K3" s="181"/>
      <c r="L3" s="181"/>
      <c r="M3" s="181"/>
      <c r="N3" s="181"/>
      <c r="O3" s="181"/>
      <c r="P3" s="181"/>
      <c r="Q3" s="181"/>
      <c r="R3" s="181"/>
      <c r="S3" s="181"/>
      <c r="T3" s="182"/>
      <c r="U3" s="181" t="s">
        <v>75</v>
      </c>
      <c r="V3" s="181"/>
      <c r="W3" s="181"/>
      <c r="X3" s="181"/>
      <c r="Y3" s="181"/>
      <c r="Z3" s="181"/>
      <c r="AA3" s="181"/>
      <c r="AB3" s="181"/>
      <c r="AC3" s="181"/>
      <c r="AD3" s="181"/>
      <c r="AE3" s="181"/>
      <c r="AF3" s="181"/>
      <c r="AG3" s="181"/>
      <c r="AH3" s="181"/>
      <c r="AI3" s="181"/>
      <c r="AJ3" s="181"/>
      <c r="AK3" s="182"/>
    </row>
    <row r="4" spans="1:37" ht="57.75" customHeight="1">
      <c r="B4" s="183" t="s">
        <v>10</v>
      </c>
      <c r="C4" s="106" t="s">
        <v>2</v>
      </c>
      <c r="D4" s="185" t="s">
        <v>160</v>
      </c>
      <c r="E4" s="186"/>
      <c r="F4" s="186"/>
      <c r="G4" s="186"/>
      <c r="H4" s="186"/>
      <c r="I4" s="186"/>
      <c r="J4" s="186"/>
      <c r="K4" s="186"/>
      <c r="L4" s="186"/>
      <c r="M4" s="186"/>
      <c r="N4" s="186"/>
      <c r="O4" s="186"/>
      <c r="P4" s="186"/>
      <c r="Q4" s="186"/>
      <c r="R4" s="186"/>
      <c r="S4" s="186"/>
      <c r="T4" s="187"/>
      <c r="U4" s="188" t="s">
        <v>185</v>
      </c>
      <c r="V4" s="188"/>
      <c r="W4" s="188"/>
      <c r="X4" s="188"/>
      <c r="Y4" s="188"/>
      <c r="Z4" s="188"/>
      <c r="AA4" s="188"/>
      <c r="AB4" s="188"/>
      <c r="AC4" s="188"/>
      <c r="AD4" s="188"/>
      <c r="AE4" s="188"/>
      <c r="AF4" s="188"/>
      <c r="AG4" s="188"/>
      <c r="AH4" s="188"/>
      <c r="AI4" s="188"/>
      <c r="AJ4" s="188"/>
      <c r="AK4" s="189"/>
    </row>
    <row r="5" spans="1:37" ht="126.75" customHeight="1">
      <c r="B5" s="184"/>
      <c r="C5" s="107" t="s">
        <v>3</v>
      </c>
      <c r="D5" s="190" t="s">
        <v>236</v>
      </c>
      <c r="E5" s="191"/>
      <c r="F5" s="191"/>
      <c r="G5" s="191"/>
      <c r="H5" s="191"/>
      <c r="I5" s="191"/>
      <c r="J5" s="191"/>
      <c r="K5" s="191"/>
      <c r="L5" s="191"/>
      <c r="M5" s="191"/>
      <c r="N5" s="191"/>
      <c r="O5" s="191"/>
      <c r="P5" s="191"/>
      <c r="Q5" s="191"/>
      <c r="R5" s="191"/>
      <c r="S5" s="191"/>
      <c r="T5" s="192"/>
      <c r="U5" s="193" t="s">
        <v>237</v>
      </c>
      <c r="V5" s="193"/>
      <c r="W5" s="193"/>
      <c r="X5" s="193"/>
      <c r="Y5" s="193"/>
      <c r="Z5" s="193"/>
      <c r="AA5" s="193"/>
      <c r="AB5" s="193"/>
      <c r="AC5" s="193"/>
      <c r="AD5" s="193"/>
      <c r="AE5" s="193"/>
      <c r="AF5" s="193"/>
      <c r="AG5" s="193"/>
      <c r="AH5" s="193"/>
      <c r="AI5" s="193"/>
      <c r="AJ5" s="193"/>
      <c r="AK5" s="194"/>
    </row>
    <row r="6" spans="1:37" ht="57.75" customHeight="1">
      <c r="B6" s="184"/>
      <c r="C6" s="107" t="s">
        <v>4</v>
      </c>
      <c r="D6" s="190" t="s">
        <v>100</v>
      </c>
      <c r="E6" s="191"/>
      <c r="F6" s="191"/>
      <c r="G6" s="191"/>
      <c r="H6" s="191"/>
      <c r="I6" s="191"/>
      <c r="J6" s="191"/>
      <c r="K6" s="191"/>
      <c r="L6" s="191"/>
      <c r="M6" s="191"/>
      <c r="N6" s="191"/>
      <c r="O6" s="191"/>
      <c r="P6" s="191"/>
      <c r="Q6" s="191"/>
      <c r="R6" s="191"/>
      <c r="S6" s="191"/>
      <c r="T6" s="192"/>
      <c r="U6" s="193" t="s">
        <v>238</v>
      </c>
      <c r="V6" s="193"/>
      <c r="W6" s="193"/>
      <c r="X6" s="193"/>
      <c r="Y6" s="193"/>
      <c r="Z6" s="193"/>
      <c r="AA6" s="193"/>
      <c r="AB6" s="193"/>
      <c r="AC6" s="193"/>
      <c r="AD6" s="193"/>
      <c r="AE6" s="193"/>
      <c r="AF6" s="193"/>
      <c r="AG6" s="193"/>
      <c r="AH6" s="193"/>
      <c r="AI6" s="193"/>
      <c r="AJ6" s="193"/>
      <c r="AK6" s="194"/>
    </row>
    <row r="7" spans="1:37" ht="57.75" customHeight="1">
      <c r="B7" s="184"/>
      <c r="C7" s="107" t="s">
        <v>57</v>
      </c>
      <c r="D7" s="190" t="s">
        <v>101</v>
      </c>
      <c r="E7" s="191"/>
      <c r="F7" s="191"/>
      <c r="G7" s="191"/>
      <c r="H7" s="191"/>
      <c r="I7" s="191"/>
      <c r="J7" s="191"/>
      <c r="K7" s="191"/>
      <c r="L7" s="191"/>
      <c r="M7" s="191"/>
      <c r="N7" s="191"/>
      <c r="O7" s="191"/>
      <c r="P7" s="191"/>
      <c r="Q7" s="191"/>
      <c r="R7" s="191"/>
      <c r="S7" s="191"/>
      <c r="T7" s="192"/>
      <c r="U7" s="193" t="s">
        <v>86</v>
      </c>
      <c r="V7" s="193"/>
      <c r="W7" s="193"/>
      <c r="X7" s="193"/>
      <c r="Y7" s="193"/>
      <c r="Z7" s="193"/>
      <c r="AA7" s="193"/>
      <c r="AB7" s="193"/>
      <c r="AC7" s="193"/>
      <c r="AD7" s="193"/>
      <c r="AE7" s="193"/>
      <c r="AF7" s="193"/>
      <c r="AG7" s="193"/>
      <c r="AH7" s="193"/>
      <c r="AI7" s="193"/>
      <c r="AJ7" s="193"/>
      <c r="AK7" s="194"/>
    </row>
    <row r="8" spans="1:37" ht="57.75" customHeight="1">
      <c r="B8" s="184"/>
      <c r="C8" s="107" t="s">
        <v>58</v>
      </c>
      <c r="D8" s="190" t="s">
        <v>102</v>
      </c>
      <c r="E8" s="191"/>
      <c r="F8" s="191"/>
      <c r="G8" s="191"/>
      <c r="H8" s="191"/>
      <c r="I8" s="191"/>
      <c r="J8" s="191"/>
      <c r="K8" s="191"/>
      <c r="L8" s="191"/>
      <c r="M8" s="191"/>
      <c r="N8" s="191"/>
      <c r="O8" s="191"/>
      <c r="P8" s="191"/>
      <c r="Q8" s="191"/>
      <c r="R8" s="191"/>
      <c r="S8" s="191"/>
      <c r="T8" s="192"/>
      <c r="U8" s="193" t="s">
        <v>194</v>
      </c>
      <c r="V8" s="193"/>
      <c r="W8" s="193"/>
      <c r="X8" s="193"/>
      <c r="Y8" s="193"/>
      <c r="Z8" s="193"/>
      <c r="AA8" s="193"/>
      <c r="AB8" s="193"/>
      <c r="AC8" s="193"/>
      <c r="AD8" s="193"/>
      <c r="AE8" s="193"/>
      <c r="AF8" s="193"/>
      <c r="AG8" s="193"/>
      <c r="AH8" s="193"/>
      <c r="AI8" s="193"/>
      <c r="AJ8" s="193"/>
      <c r="AK8" s="194"/>
    </row>
    <row r="9" spans="1:37" ht="57.75" customHeight="1">
      <c r="B9" s="184"/>
      <c r="C9" s="107" t="s">
        <v>59</v>
      </c>
      <c r="D9" s="190" t="s">
        <v>103</v>
      </c>
      <c r="E9" s="191"/>
      <c r="F9" s="191"/>
      <c r="G9" s="191"/>
      <c r="H9" s="191"/>
      <c r="I9" s="191"/>
      <c r="J9" s="191"/>
      <c r="K9" s="191"/>
      <c r="L9" s="191"/>
      <c r="M9" s="191"/>
      <c r="N9" s="191"/>
      <c r="O9" s="191"/>
      <c r="P9" s="191"/>
      <c r="Q9" s="191"/>
      <c r="R9" s="191"/>
      <c r="S9" s="191"/>
      <c r="T9" s="192"/>
      <c r="U9" s="193" t="s">
        <v>91</v>
      </c>
      <c r="V9" s="193"/>
      <c r="W9" s="193"/>
      <c r="X9" s="193"/>
      <c r="Y9" s="193"/>
      <c r="Z9" s="193"/>
      <c r="AA9" s="193"/>
      <c r="AB9" s="193"/>
      <c r="AC9" s="193"/>
      <c r="AD9" s="193"/>
      <c r="AE9" s="193"/>
      <c r="AF9" s="193"/>
      <c r="AG9" s="193"/>
      <c r="AH9" s="193"/>
      <c r="AI9" s="193"/>
      <c r="AJ9" s="193"/>
      <c r="AK9" s="194"/>
    </row>
    <row r="10" spans="1:37" ht="57.75" customHeight="1">
      <c r="B10" s="184"/>
      <c r="C10" s="107" t="s">
        <v>5</v>
      </c>
      <c r="D10" s="190" t="s">
        <v>206</v>
      </c>
      <c r="E10" s="191"/>
      <c r="F10" s="191"/>
      <c r="G10" s="191"/>
      <c r="H10" s="191"/>
      <c r="I10" s="191"/>
      <c r="J10" s="191"/>
      <c r="K10" s="191"/>
      <c r="L10" s="191"/>
      <c r="M10" s="191"/>
      <c r="N10" s="191"/>
      <c r="O10" s="191"/>
      <c r="P10" s="191"/>
      <c r="Q10" s="191"/>
      <c r="R10" s="191"/>
      <c r="S10" s="191"/>
      <c r="T10" s="192"/>
      <c r="U10" s="193" t="s">
        <v>76</v>
      </c>
      <c r="V10" s="193"/>
      <c r="W10" s="193"/>
      <c r="X10" s="193"/>
      <c r="Y10" s="193"/>
      <c r="Z10" s="193"/>
      <c r="AA10" s="193"/>
      <c r="AB10" s="193"/>
      <c r="AC10" s="193"/>
      <c r="AD10" s="193"/>
      <c r="AE10" s="193"/>
      <c r="AF10" s="193"/>
      <c r="AG10" s="193"/>
      <c r="AH10" s="193"/>
      <c r="AI10" s="193"/>
      <c r="AJ10" s="193"/>
      <c r="AK10" s="194"/>
    </row>
    <row r="11" spans="1:37" ht="57.75" customHeight="1">
      <c r="B11" s="184"/>
      <c r="C11" s="107" t="s">
        <v>6</v>
      </c>
      <c r="D11" s="190" t="s">
        <v>104</v>
      </c>
      <c r="E11" s="191"/>
      <c r="F11" s="191"/>
      <c r="G11" s="191"/>
      <c r="H11" s="191"/>
      <c r="I11" s="191"/>
      <c r="J11" s="191"/>
      <c r="K11" s="191"/>
      <c r="L11" s="191"/>
      <c r="M11" s="191"/>
      <c r="N11" s="191"/>
      <c r="O11" s="191"/>
      <c r="P11" s="191"/>
      <c r="Q11" s="191"/>
      <c r="R11" s="191"/>
      <c r="S11" s="191"/>
      <c r="T11" s="192"/>
      <c r="U11" s="193" t="s">
        <v>85</v>
      </c>
      <c r="V11" s="193"/>
      <c r="W11" s="193"/>
      <c r="X11" s="193"/>
      <c r="Y11" s="193"/>
      <c r="Z11" s="193"/>
      <c r="AA11" s="193"/>
      <c r="AB11" s="193"/>
      <c r="AC11" s="193"/>
      <c r="AD11" s="193"/>
      <c r="AE11" s="193"/>
      <c r="AF11" s="193"/>
      <c r="AG11" s="193"/>
      <c r="AH11" s="193"/>
      <c r="AI11" s="193"/>
      <c r="AJ11" s="193"/>
      <c r="AK11" s="194"/>
    </row>
    <row r="12" spans="1:37" ht="57.75" customHeight="1">
      <c r="B12" s="184"/>
      <c r="C12" s="107" t="s">
        <v>60</v>
      </c>
      <c r="D12" s="190" t="s">
        <v>105</v>
      </c>
      <c r="E12" s="191"/>
      <c r="F12" s="191"/>
      <c r="G12" s="191"/>
      <c r="H12" s="191"/>
      <c r="I12" s="191"/>
      <c r="J12" s="191"/>
      <c r="K12" s="191"/>
      <c r="L12" s="191"/>
      <c r="M12" s="191"/>
      <c r="N12" s="191"/>
      <c r="O12" s="191"/>
      <c r="P12" s="191"/>
      <c r="Q12" s="191"/>
      <c r="R12" s="191"/>
      <c r="S12" s="191"/>
      <c r="T12" s="192"/>
      <c r="U12" s="193" t="s">
        <v>82</v>
      </c>
      <c r="V12" s="193"/>
      <c r="W12" s="193"/>
      <c r="X12" s="193"/>
      <c r="Y12" s="193"/>
      <c r="Z12" s="193"/>
      <c r="AA12" s="193"/>
      <c r="AB12" s="193"/>
      <c r="AC12" s="193"/>
      <c r="AD12" s="193"/>
      <c r="AE12" s="193"/>
      <c r="AF12" s="193"/>
      <c r="AG12" s="193"/>
      <c r="AH12" s="193"/>
      <c r="AI12" s="193"/>
      <c r="AJ12" s="193"/>
      <c r="AK12" s="194"/>
    </row>
    <row r="13" spans="1:37" ht="134.25" customHeight="1">
      <c r="B13" s="184"/>
      <c r="C13" s="107" t="s">
        <v>12</v>
      </c>
      <c r="D13" s="190" t="s">
        <v>106</v>
      </c>
      <c r="E13" s="191"/>
      <c r="F13" s="191"/>
      <c r="G13" s="191"/>
      <c r="H13" s="191"/>
      <c r="I13" s="191"/>
      <c r="J13" s="191"/>
      <c r="K13" s="191"/>
      <c r="L13" s="191"/>
      <c r="M13" s="191"/>
      <c r="N13" s="191"/>
      <c r="O13" s="191"/>
      <c r="P13" s="191"/>
      <c r="Q13" s="191"/>
      <c r="R13" s="191"/>
      <c r="S13" s="191"/>
      <c r="T13" s="192"/>
      <c r="U13" s="193" t="s">
        <v>239</v>
      </c>
      <c r="V13" s="193"/>
      <c r="W13" s="193"/>
      <c r="X13" s="193"/>
      <c r="Y13" s="193"/>
      <c r="Z13" s="193"/>
      <c r="AA13" s="193"/>
      <c r="AB13" s="193"/>
      <c r="AC13" s="193"/>
      <c r="AD13" s="193"/>
      <c r="AE13" s="193"/>
      <c r="AF13" s="193"/>
      <c r="AG13" s="193"/>
      <c r="AH13" s="193"/>
      <c r="AI13" s="193"/>
      <c r="AJ13" s="193"/>
      <c r="AK13" s="194"/>
    </row>
    <row r="14" spans="1:37" ht="57.75" customHeight="1">
      <c r="B14" s="184"/>
      <c r="C14" s="107" t="s">
        <v>49</v>
      </c>
      <c r="D14" s="190" t="s">
        <v>107</v>
      </c>
      <c r="E14" s="191"/>
      <c r="F14" s="191"/>
      <c r="G14" s="191"/>
      <c r="H14" s="191"/>
      <c r="I14" s="191"/>
      <c r="J14" s="191"/>
      <c r="K14" s="191"/>
      <c r="L14" s="191"/>
      <c r="M14" s="191"/>
      <c r="N14" s="191"/>
      <c r="O14" s="191"/>
      <c r="P14" s="191"/>
      <c r="Q14" s="191"/>
      <c r="R14" s="191"/>
      <c r="S14" s="191"/>
      <c r="T14" s="192"/>
      <c r="U14" s="193" t="s">
        <v>92</v>
      </c>
      <c r="V14" s="193"/>
      <c r="W14" s="193"/>
      <c r="X14" s="193"/>
      <c r="Y14" s="193"/>
      <c r="Z14" s="193"/>
      <c r="AA14" s="193"/>
      <c r="AB14" s="193"/>
      <c r="AC14" s="193"/>
      <c r="AD14" s="193"/>
      <c r="AE14" s="193"/>
      <c r="AF14" s="193"/>
      <c r="AG14" s="193"/>
      <c r="AH14" s="193"/>
      <c r="AI14" s="193"/>
      <c r="AJ14" s="193"/>
      <c r="AK14" s="194"/>
    </row>
    <row r="15" spans="1:37" ht="57.75" customHeight="1">
      <c r="B15" s="184"/>
      <c r="C15" s="107" t="s">
        <v>50</v>
      </c>
      <c r="D15" s="190" t="s">
        <v>108</v>
      </c>
      <c r="E15" s="191"/>
      <c r="F15" s="191"/>
      <c r="G15" s="191"/>
      <c r="H15" s="191"/>
      <c r="I15" s="191"/>
      <c r="J15" s="191"/>
      <c r="K15" s="191"/>
      <c r="L15" s="191"/>
      <c r="M15" s="191"/>
      <c r="N15" s="191"/>
      <c r="O15" s="191"/>
      <c r="P15" s="191"/>
      <c r="Q15" s="191"/>
      <c r="R15" s="191"/>
      <c r="S15" s="191"/>
      <c r="T15" s="192"/>
      <c r="U15" s="193" t="s">
        <v>89</v>
      </c>
      <c r="V15" s="193"/>
      <c r="W15" s="193"/>
      <c r="X15" s="193"/>
      <c r="Y15" s="193"/>
      <c r="Z15" s="193"/>
      <c r="AA15" s="193"/>
      <c r="AB15" s="193"/>
      <c r="AC15" s="193"/>
      <c r="AD15" s="193"/>
      <c r="AE15" s="193"/>
      <c r="AF15" s="193"/>
      <c r="AG15" s="193"/>
      <c r="AH15" s="193"/>
      <c r="AI15" s="193"/>
      <c r="AJ15" s="193"/>
      <c r="AK15" s="194"/>
    </row>
    <row r="16" spans="1:37" ht="57.75" customHeight="1">
      <c r="B16" s="184"/>
      <c r="C16" s="107" t="s">
        <v>51</v>
      </c>
      <c r="D16" s="190" t="s">
        <v>109</v>
      </c>
      <c r="E16" s="191"/>
      <c r="F16" s="191"/>
      <c r="G16" s="191"/>
      <c r="H16" s="191"/>
      <c r="I16" s="191"/>
      <c r="J16" s="191"/>
      <c r="K16" s="191"/>
      <c r="L16" s="191"/>
      <c r="M16" s="191"/>
      <c r="N16" s="191"/>
      <c r="O16" s="191"/>
      <c r="P16" s="191"/>
      <c r="Q16" s="191"/>
      <c r="R16" s="191"/>
      <c r="S16" s="191"/>
      <c r="T16" s="192"/>
      <c r="U16" s="193" t="s">
        <v>90</v>
      </c>
      <c r="V16" s="193"/>
      <c r="W16" s="193"/>
      <c r="X16" s="193"/>
      <c r="Y16" s="193"/>
      <c r="Z16" s="193"/>
      <c r="AA16" s="193"/>
      <c r="AB16" s="193"/>
      <c r="AC16" s="193"/>
      <c r="AD16" s="193"/>
      <c r="AE16" s="193"/>
      <c r="AF16" s="193"/>
      <c r="AG16" s="193"/>
      <c r="AH16" s="193"/>
      <c r="AI16" s="193"/>
      <c r="AJ16" s="193"/>
      <c r="AK16" s="194"/>
    </row>
    <row r="17" spans="2:37" ht="57.75" customHeight="1">
      <c r="B17" s="184"/>
      <c r="C17" s="107" t="s">
        <v>7</v>
      </c>
      <c r="D17" s="190" t="s">
        <v>110</v>
      </c>
      <c r="E17" s="191"/>
      <c r="F17" s="191"/>
      <c r="G17" s="191"/>
      <c r="H17" s="191"/>
      <c r="I17" s="191"/>
      <c r="J17" s="191"/>
      <c r="K17" s="191"/>
      <c r="L17" s="191"/>
      <c r="M17" s="191"/>
      <c r="N17" s="191"/>
      <c r="O17" s="191"/>
      <c r="P17" s="191"/>
      <c r="Q17" s="191"/>
      <c r="R17" s="191"/>
      <c r="S17" s="191"/>
      <c r="T17" s="192"/>
      <c r="U17" s="193" t="s">
        <v>88</v>
      </c>
      <c r="V17" s="193"/>
      <c r="W17" s="193"/>
      <c r="X17" s="193"/>
      <c r="Y17" s="193"/>
      <c r="Z17" s="193"/>
      <c r="AA17" s="193"/>
      <c r="AB17" s="193"/>
      <c r="AC17" s="193"/>
      <c r="AD17" s="193"/>
      <c r="AE17" s="193"/>
      <c r="AF17" s="193"/>
      <c r="AG17" s="193"/>
      <c r="AH17" s="193"/>
      <c r="AI17" s="193"/>
      <c r="AJ17" s="193"/>
      <c r="AK17" s="194"/>
    </row>
    <row r="18" spans="2:37" ht="57.75" customHeight="1" thickBot="1">
      <c r="B18" s="184"/>
      <c r="C18" s="107" t="s">
        <v>8</v>
      </c>
      <c r="D18" s="190" t="s">
        <v>111</v>
      </c>
      <c r="E18" s="191"/>
      <c r="F18" s="191"/>
      <c r="G18" s="191"/>
      <c r="H18" s="191"/>
      <c r="I18" s="191"/>
      <c r="J18" s="191"/>
      <c r="K18" s="191"/>
      <c r="L18" s="191"/>
      <c r="M18" s="191"/>
      <c r="N18" s="191"/>
      <c r="O18" s="191"/>
      <c r="P18" s="191"/>
      <c r="Q18" s="191"/>
      <c r="R18" s="191"/>
      <c r="S18" s="191"/>
      <c r="T18" s="192"/>
      <c r="U18" s="193" t="s">
        <v>87</v>
      </c>
      <c r="V18" s="193"/>
      <c r="W18" s="193"/>
      <c r="X18" s="193"/>
      <c r="Y18" s="193"/>
      <c r="Z18" s="193"/>
      <c r="AA18" s="193"/>
      <c r="AB18" s="193"/>
      <c r="AC18" s="193"/>
      <c r="AD18" s="193"/>
      <c r="AE18" s="193"/>
      <c r="AF18" s="193"/>
      <c r="AG18" s="193"/>
      <c r="AH18" s="193"/>
      <c r="AI18" s="193"/>
      <c r="AJ18" s="193"/>
      <c r="AK18" s="194"/>
    </row>
    <row r="19" spans="2:37" ht="57.75" customHeight="1">
      <c r="B19" s="183" t="s">
        <v>11</v>
      </c>
      <c r="C19" s="106" t="s">
        <v>67</v>
      </c>
      <c r="D19" s="185" t="s">
        <v>112</v>
      </c>
      <c r="E19" s="186"/>
      <c r="F19" s="186"/>
      <c r="G19" s="186"/>
      <c r="H19" s="186"/>
      <c r="I19" s="186"/>
      <c r="J19" s="186"/>
      <c r="K19" s="186"/>
      <c r="L19" s="186"/>
      <c r="M19" s="186"/>
      <c r="N19" s="186"/>
      <c r="O19" s="186"/>
      <c r="P19" s="186"/>
      <c r="Q19" s="186"/>
      <c r="R19" s="186"/>
      <c r="S19" s="186"/>
      <c r="T19" s="187"/>
      <c r="U19" s="188" t="s">
        <v>96</v>
      </c>
      <c r="V19" s="188"/>
      <c r="W19" s="188"/>
      <c r="X19" s="188"/>
      <c r="Y19" s="188"/>
      <c r="Z19" s="188"/>
      <c r="AA19" s="188"/>
      <c r="AB19" s="188"/>
      <c r="AC19" s="188"/>
      <c r="AD19" s="188"/>
      <c r="AE19" s="188"/>
      <c r="AF19" s="188"/>
      <c r="AG19" s="188"/>
      <c r="AH19" s="188"/>
      <c r="AI19" s="188"/>
      <c r="AJ19" s="188"/>
      <c r="AK19" s="189"/>
    </row>
    <row r="20" spans="2:37" ht="57.75" customHeight="1">
      <c r="B20" s="184"/>
      <c r="C20" s="107" t="s">
        <v>68</v>
      </c>
      <c r="D20" s="198" t="s">
        <v>113</v>
      </c>
      <c r="E20" s="199"/>
      <c r="F20" s="199"/>
      <c r="G20" s="199"/>
      <c r="H20" s="199"/>
      <c r="I20" s="199"/>
      <c r="J20" s="199"/>
      <c r="K20" s="199"/>
      <c r="L20" s="199"/>
      <c r="M20" s="199"/>
      <c r="N20" s="199"/>
      <c r="O20" s="199"/>
      <c r="P20" s="199"/>
      <c r="Q20" s="199"/>
      <c r="R20" s="199"/>
      <c r="S20" s="199"/>
      <c r="T20" s="200"/>
      <c r="U20" s="193" t="s">
        <v>95</v>
      </c>
      <c r="V20" s="193"/>
      <c r="W20" s="193"/>
      <c r="X20" s="193"/>
      <c r="Y20" s="193"/>
      <c r="Z20" s="193"/>
      <c r="AA20" s="193"/>
      <c r="AB20" s="193"/>
      <c r="AC20" s="193"/>
      <c r="AD20" s="193"/>
      <c r="AE20" s="193"/>
      <c r="AF20" s="193"/>
      <c r="AG20" s="193"/>
      <c r="AH20" s="193"/>
      <c r="AI20" s="193"/>
      <c r="AJ20" s="193"/>
      <c r="AK20" s="194"/>
    </row>
    <row r="21" spans="2:37" ht="57.75" customHeight="1">
      <c r="B21" s="184"/>
      <c r="C21" s="107" t="s">
        <v>69</v>
      </c>
      <c r="D21" s="198" t="s">
        <v>114</v>
      </c>
      <c r="E21" s="199"/>
      <c r="F21" s="199"/>
      <c r="G21" s="199"/>
      <c r="H21" s="199"/>
      <c r="I21" s="199"/>
      <c r="J21" s="199"/>
      <c r="K21" s="199"/>
      <c r="L21" s="199"/>
      <c r="M21" s="199"/>
      <c r="N21" s="199"/>
      <c r="O21" s="199"/>
      <c r="P21" s="199"/>
      <c r="Q21" s="199"/>
      <c r="R21" s="199"/>
      <c r="S21" s="199"/>
      <c r="T21" s="200"/>
      <c r="U21" s="193" t="s">
        <v>77</v>
      </c>
      <c r="V21" s="193"/>
      <c r="W21" s="193"/>
      <c r="X21" s="193"/>
      <c r="Y21" s="193"/>
      <c r="Z21" s="193"/>
      <c r="AA21" s="193"/>
      <c r="AB21" s="193"/>
      <c r="AC21" s="193"/>
      <c r="AD21" s="193"/>
      <c r="AE21" s="193"/>
      <c r="AF21" s="193"/>
      <c r="AG21" s="193"/>
      <c r="AH21" s="193"/>
      <c r="AI21" s="193"/>
      <c r="AJ21" s="193"/>
      <c r="AK21" s="194"/>
    </row>
    <row r="22" spans="2:37" ht="57.75" customHeight="1">
      <c r="B22" s="184"/>
      <c r="C22" s="108" t="s">
        <v>70</v>
      </c>
      <c r="D22" s="198" t="s">
        <v>115</v>
      </c>
      <c r="E22" s="199"/>
      <c r="F22" s="199"/>
      <c r="G22" s="199"/>
      <c r="H22" s="199"/>
      <c r="I22" s="199"/>
      <c r="J22" s="199"/>
      <c r="K22" s="199"/>
      <c r="L22" s="199"/>
      <c r="M22" s="199"/>
      <c r="N22" s="199"/>
      <c r="O22" s="199"/>
      <c r="P22" s="199"/>
      <c r="Q22" s="199"/>
      <c r="R22" s="199"/>
      <c r="S22" s="199"/>
      <c r="T22" s="200"/>
      <c r="U22" s="193" t="s">
        <v>94</v>
      </c>
      <c r="V22" s="193"/>
      <c r="W22" s="193"/>
      <c r="X22" s="193"/>
      <c r="Y22" s="193"/>
      <c r="Z22" s="193"/>
      <c r="AA22" s="193"/>
      <c r="AB22" s="193"/>
      <c r="AC22" s="193"/>
      <c r="AD22" s="193"/>
      <c r="AE22" s="193"/>
      <c r="AF22" s="193"/>
      <c r="AG22" s="193"/>
      <c r="AH22" s="193"/>
      <c r="AI22" s="193"/>
      <c r="AJ22" s="193"/>
      <c r="AK22" s="194"/>
    </row>
    <row r="23" spans="2:37" ht="57.75" customHeight="1" thickBot="1">
      <c r="B23" s="197"/>
      <c r="C23" s="109" t="s">
        <v>71</v>
      </c>
      <c r="D23" s="201" t="s">
        <v>116</v>
      </c>
      <c r="E23" s="202"/>
      <c r="F23" s="202"/>
      <c r="G23" s="202"/>
      <c r="H23" s="202"/>
      <c r="I23" s="202"/>
      <c r="J23" s="202"/>
      <c r="K23" s="202"/>
      <c r="L23" s="202"/>
      <c r="M23" s="202"/>
      <c r="N23" s="202"/>
      <c r="O23" s="202"/>
      <c r="P23" s="202"/>
      <c r="Q23" s="202"/>
      <c r="R23" s="202"/>
      <c r="S23" s="202"/>
      <c r="T23" s="203"/>
      <c r="U23" s="195" t="s">
        <v>93</v>
      </c>
      <c r="V23" s="195"/>
      <c r="W23" s="195"/>
      <c r="X23" s="195"/>
      <c r="Y23" s="195"/>
      <c r="Z23" s="195"/>
      <c r="AA23" s="195"/>
      <c r="AB23" s="195"/>
      <c r="AC23" s="195"/>
      <c r="AD23" s="195"/>
      <c r="AE23" s="195"/>
      <c r="AF23" s="195"/>
      <c r="AG23" s="195"/>
      <c r="AH23" s="195"/>
      <c r="AI23" s="195"/>
      <c r="AJ23" s="195"/>
      <c r="AK23" s="196"/>
    </row>
  </sheetData>
  <sheetProtection selectLockedCells="1" selectUnlockedCells="1"/>
  <mergeCells count="44">
    <mergeCell ref="U23:AK23"/>
    <mergeCell ref="B19:B23"/>
    <mergeCell ref="D19:T19"/>
    <mergeCell ref="U19:AK19"/>
    <mergeCell ref="D20:T20"/>
    <mergeCell ref="U20:AK20"/>
    <mergeCell ref="D21:T21"/>
    <mergeCell ref="U21:AK21"/>
    <mergeCell ref="D22:T22"/>
    <mergeCell ref="U22:AK22"/>
    <mergeCell ref="D23:T23"/>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8"/>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6"/>
  <sheetViews>
    <sheetView workbookViewId="0"/>
  </sheetViews>
  <sheetFormatPr defaultRowHeight="18.75"/>
  <cols>
    <col min="1" max="1" width="27.125" style="110" customWidth="1"/>
    <col min="2" max="2" width="11.625" style="111" customWidth="1"/>
    <col min="3" max="3" width="12.875" customWidth="1"/>
    <col min="4" max="4" width="7.25" customWidth="1"/>
    <col min="5" max="5" width="27.125" style="110" customWidth="1"/>
    <col min="6" max="6" width="11" style="111" customWidth="1"/>
    <col min="7" max="7" width="12.25" customWidth="1"/>
  </cols>
  <sheetData>
    <row r="1" spans="1:7">
      <c r="A1" s="110" t="s">
        <v>224</v>
      </c>
      <c r="E1" s="110" t="s">
        <v>225</v>
      </c>
    </row>
    <row r="2" spans="1:7">
      <c r="A2" s="112" t="s">
        <v>163</v>
      </c>
      <c r="B2" s="113">
        <v>537000</v>
      </c>
      <c r="C2" s="114" t="s">
        <v>134</v>
      </c>
      <c r="E2" s="112" t="s">
        <v>163</v>
      </c>
      <c r="F2" s="113">
        <v>268000</v>
      </c>
      <c r="G2" s="114" t="s">
        <v>134</v>
      </c>
    </row>
    <row r="3" spans="1:7">
      <c r="A3" s="112" t="s">
        <v>164</v>
      </c>
      <c r="B3" s="113">
        <v>684000</v>
      </c>
      <c r="C3" s="114" t="s">
        <v>134</v>
      </c>
      <c r="E3" s="112" t="s">
        <v>164</v>
      </c>
      <c r="F3" s="113">
        <v>342000</v>
      </c>
      <c r="G3" s="114" t="s">
        <v>134</v>
      </c>
    </row>
    <row r="4" spans="1:7">
      <c r="A4" s="112" t="s">
        <v>165</v>
      </c>
      <c r="B4" s="113">
        <v>889000</v>
      </c>
      <c r="C4" s="114" t="s">
        <v>134</v>
      </c>
      <c r="E4" s="112" t="s">
        <v>165</v>
      </c>
      <c r="F4" s="113">
        <v>445000</v>
      </c>
      <c r="G4" s="114" t="s">
        <v>134</v>
      </c>
    </row>
    <row r="5" spans="1:7">
      <c r="A5" s="112" t="s">
        <v>226</v>
      </c>
      <c r="B5" s="113">
        <v>231000</v>
      </c>
      <c r="C5" s="114" t="s">
        <v>134</v>
      </c>
      <c r="E5" s="112" t="s">
        <v>226</v>
      </c>
      <c r="F5" s="113">
        <v>115000</v>
      </c>
      <c r="G5" s="114" t="s">
        <v>134</v>
      </c>
    </row>
    <row r="6" spans="1:7">
      <c r="A6" s="112" t="s">
        <v>18</v>
      </c>
      <c r="B6" s="113">
        <v>226000</v>
      </c>
      <c r="C6" s="114" t="s">
        <v>134</v>
      </c>
      <c r="E6" s="112" t="s">
        <v>18</v>
      </c>
      <c r="F6" s="113">
        <v>113000</v>
      </c>
      <c r="G6" s="114" t="s">
        <v>134</v>
      </c>
    </row>
    <row r="7" spans="1:7">
      <c r="A7" s="112" t="s">
        <v>227</v>
      </c>
      <c r="B7" s="113">
        <v>564000</v>
      </c>
      <c r="C7" s="114" t="s">
        <v>134</v>
      </c>
      <c r="E7" s="112" t="s">
        <v>227</v>
      </c>
      <c r="F7" s="113">
        <v>282000</v>
      </c>
      <c r="G7" s="114" t="s">
        <v>134</v>
      </c>
    </row>
    <row r="8" spans="1:7">
      <c r="A8" s="112" t="s">
        <v>228</v>
      </c>
      <c r="B8" s="113">
        <v>710000</v>
      </c>
      <c r="C8" s="114" t="s">
        <v>134</v>
      </c>
      <c r="E8" s="112" t="s">
        <v>228</v>
      </c>
      <c r="F8" s="113">
        <v>355000</v>
      </c>
      <c r="G8" s="114" t="s">
        <v>134</v>
      </c>
    </row>
    <row r="9" spans="1:7">
      <c r="A9" s="112" t="s">
        <v>229</v>
      </c>
      <c r="B9" s="113">
        <v>1133000</v>
      </c>
      <c r="C9" s="114" t="s">
        <v>134</v>
      </c>
      <c r="E9" s="112" t="s">
        <v>229</v>
      </c>
      <c r="F9" s="113">
        <v>567000</v>
      </c>
      <c r="G9" s="114" t="s">
        <v>134</v>
      </c>
    </row>
    <row r="10" spans="1:7">
      <c r="A10" s="112" t="s">
        <v>22</v>
      </c>
      <c r="B10" s="113">
        <v>320000</v>
      </c>
      <c r="C10" s="114" t="s">
        <v>134</v>
      </c>
      <c r="E10" s="112" t="s">
        <v>22</v>
      </c>
      <c r="F10" s="113">
        <v>160000</v>
      </c>
      <c r="G10" s="114" t="s">
        <v>134</v>
      </c>
    </row>
    <row r="11" spans="1:7">
      <c r="A11" s="112" t="s">
        <v>23</v>
      </c>
      <c r="B11" s="113">
        <v>339000</v>
      </c>
      <c r="C11" s="114" t="s">
        <v>134</v>
      </c>
      <c r="E11" s="112" t="s">
        <v>23</v>
      </c>
      <c r="F11" s="113">
        <v>169000</v>
      </c>
      <c r="G11" s="114" t="s">
        <v>134</v>
      </c>
    </row>
    <row r="12" spans="1:7">
      <c r="A12" s="112" t="s">
        <v>24</v>
      </c>
      <c r="B12" s="113">
        <v>311000</v>
      </c>
      <c r="C12" s="114" t="s">
        <v>134</v>
      </c>
      <c r="E12" s="112" t="s">
        <v>24</v>
      </c>
      <c r="F12" s="113">
        <v>156000</v>
      </c>
      <c r="G12" s="114" t="s">
        <v>134</v>
      </c>
    </row>
    <row r="13" spans="1:7">
      <c r="A13" s="112" t="s">
        <v>25</v>
      </c>
      <c r="B13" s="113">
        <v>137000</v>
      </c>
      <c r="C13" s="114" t="s">
        <v>134</v>
      </c>
      <c r="E13" s="112" t="s">
        <v>25</v>
      </c>
      <c r="F13" s="113">
        <v>68000</v>
      </c>
      <c r="G13" s="114" t="s">
        <v>134</v>
      </c>
    </row>
    <row r="14" spans="1:7">
      <c r="A14" s="112" t="s">
        <v>26</v>
      </c>
      <c r="B14" s="113">
        <v>508000</v>
      </c>
      <c r="C14" s="114" t="s">
        <v>134</v>
      </c>
      <c r="E14" s="112" t="s">
        <v>26</v>
      </c>
      <c r="F14" s="113">
        <v>254000</v>
      </c>
      <c r="G14" s="114" t="s">
        <v>134</v>
      </c>
    </row>
    <row r="15" spans="1:7">
      <c r="A15" s="112" t="s">
        <v>27</v>
      </c>
      <c r="B15" s="113">
        <v>204000</v>
      </c>
      <c r="C15" s="114" t="s">
        <v>134</v>
      </c>
      <c r="E15" s="112" t="s">
        <v>27</v>
      </c>
      <c r="F15" s="113">
        <v>102000</v>
      </c>
      <c r="G15" s="114" t="s">
        <v>134</v>
      </c>
    </row>
    <row r="16" spans="1:7">
      <c r="A16" s="112" t="s">
        <v>28</v>
      </c>
      <c r="B16" s="113">
        <v>148000</v>
      </c>
      <c r="C16" s="114" t="s">
        <v>134</v>
      </c>
      <c r="E16" s="112" t="s">
        <v>28</v>
      </c>
      <c r="F16" s="113">
        <v>74000</v>
      </c>
      <c r="G16" s="114" t="s">
        <v>134</v>
      </c>
    </row>
    <row r="17" spans="1:7">
      <c r="A17" s="112" t="s">
        <v>30</v>
      </c>
      <c r="B17" s="113">
        <v>33000</v>
      </c>
      <c r="C17" s="114" t="s">
        <v>134</v>
      </c>
      <c r="E17" s="112" t="s">
        <v>29</v>
      </c>
      <c r="F17" s="113">
        <v>282000</v>
      </c>
      <c r="G17" s="114" t="s">
        <v>134</v>
      </c>
    </row>
    <row r="18" spans="1:7">
      <c r="A18" s="112" t="s">
        <v>31</v>
      </c>
      <c r="B18" s="113">
        <v>475000</v>
      </c>
      <c r="C18" s="114" t="s">
        <v>134</v>
      </c>
      <c r="E18" s="112" t="s">
        <v>30</v>
      </c>
      <c r="F18" s="113">
        <v>16000</v>
      </c>
      <c r="G18" s="114" t="s">
        <v>134</v>
      </c>
    </row>
    <row r="19" spans="1:7">
      <c r="A19" s="112" t="s">
        <v>32</v>
      </c>
      <c r="B19" s="113">
        <v>638000</v>
      </c>
      <c r="C19" s="114" t="s">
        <v>134</v>
      </c>
      <c r="E19" s="112" t="s">
        <v>31</v>
      </c>
      <c r="F19" s="113">
        <v>237000</v>
      </c>
      <c r="G19" s="114" t="s">
        <v>134</v>
      </c>
    </row>
    <row r="20" spans="1:7">
      <c r="A20" s="112" t="s">
        <v>230</v>
      </c>
      <c r="B20" s="113">
        <v>27000</v>
      </c>
      <c r="C20" s="114" t="s">
        <v>127</v>
      </c>
      <c r="E20" s="112" t="s">
        <v>32</v>
      </c>
      <c r="F20" s="113">
        <v>319000</v>
      </c>
      <c r="G20" s="114" t="s">
        <v>134</v>
      </c>
    </row>
    <row r="21" spans="1:7">
      <c r="A21" s="112" t="s">
        <v>231</v>
      </c>
      <c r="B21" s="113">
        <v>27000</v>
      </c>
      <c r="C21" s="114" t="s">
        <v>127</v>
      </c>
      <c r="E21" s="112" t="s">
        <v>230</v>
      </c>
      <c r="F21" s="113">
        <v>13000</v>
      </c>
      <c r="G21" s="114" t="s">
        <v>127</v>
      </c>
    </row>
    <row r="22" spans="1:7">
      <c r="A22" s="112" t="s">
        <v>33</v>
      </c>
      <c r="B22" s="113">
        <v>38000</v>
      </c>
      <c r="C22" s="114" t="s">
        <v>127</v>
      </c>
      <c r="E22" s="112" t="s">
        <v>231</v>
      </c>
      <c r="F22" s="113">
        <v>13000</v>
      </c>
      <c r="G22" s="114" t="s">
        <v>127</v>
      </c>
    </row>
    <row r="23" spans="1:7">
      <c r="A23" s="112" t="s">
        <v>34</v>
      </c>
      <c r="B23" s="113">
        <v>40000</v>
      </c>
      <c r="C23" s="114" t="s">
        <v>127</v>
      </c>
      <c r="E23" s="112" t="s">
        <v>33</v>
      </c>
      <c r="F23" s="113">
        <v>19000</v>
      </c>
      <c r="G23" s="114" t="s">
        <v>127</v>
      </c>
    </row>
    <row r="24" spans="1:7">
      <c r="A24" s="112" t="s">
        <v>35</v>
      </c>
      <c r="B24" s="113">
        <v>38000</v>
      </c>
      <c r="C24" s="114" t="s">
        <v>127</v>
      </c>
      <c r="E24" s="112" t="s">
        <v>34</v>
      </c>
      <c r="F24" s="113">
        <v>20000</v>
      </c>
      <c r="G24" s="114" t="s">
        <v>127</v>
      </c>
    </row>
    <row r="25" spans="1:7">
      <c r="A25" s="112" t="s">
        <v>36</v>
      </c>
      <c r="B25" s="113">
        <v>48000</v>
      </c>
      <c r="C25" s="114" t="s">
        <v>127</v>
      </c>
      <c r="E25" s="112" t="s">
        <v>35</v>
      </c>
      <c r="F25" s="113">
        <v>19000</v>
      </c>
      <c r="G25" s="114" t="s">
        <v>127</v>
      </c>
    </row>
    <row r="26" spans="1:7">
      <c r="A26" s="112" t="s">
        <v>37</v>
      </c>
      <c r="B26" s="113">
        <v>43000</v>
      </c>
      <c r="C26" s="114" t="s">
        <v>127</v>
      </c>
      <c r="E26" s="112" t="s">
        <v>36</v>
      </c>
      <c r="F26" s="113">
        <v>24000</v>
      </c>
      <c r="G26" s="114" t="s">
        <v>127</v>
      </c>
    </row>
    <row r="27" spans="1:7">
      <c r="A27" s="112" t="s">
        <v>38</v>
      </c>
      <c r="B27" s="113">
        <v>36000</v>
      </c>
      <c r="C27" s="114" t="s">
        <v>127</v>
      </c>
      <c r="E27" s="112" t="s">
        <v>37</v>
      </c>
      <c r="F27" s="113">
        <v>21000</v>
      </c>
      <c r="G27" s="114" t="s">
        <v>127</v>
      </c>
    </row>
    <row r="28" spans="1:7">
      <c r="A28" s="112" t="s">
        <v>41</v>
      </c>
      <c r="B28" s="113">
        <v>37000</v>
      </c>
      <c r="C28" s="114" t="s">
        <v>127</v>
      </c>
      <c r="E28" s="112" t="s">
        <v>38</v>
      </c>
      <c r="F28" s="113">
        <v>18000</v>
      </c>
      <c r="G28" s="114" t="s">
        <v>127</v>
      </c>
    </row>
    <row r="29" spans="1:7">
      <c r="A29" s="112" t="s">
        <v>45</v>
      </c>
      <c r="B29" s="113">
        <v>35000</v>
      </c>
      <c r="C29" s="114" t="s">
        <v>127</v>
      </c>
      <c r="E29" s="112" t="s">
        <v>41</v>
      </c>
      <c r="F29" s="113">
        <v>19000</v>
      </c>
      <c r="G29" s="114" t="s">
        <v>127</v>
      </c>
    </row>
    <row r="30" spans="1:7">
      <c r="A30" s="112" t="s">
        <v>42</v>
      </c>
      <c r="B30" s="113">
        <v>37000</v>
      </c>
      <c r="C30" s="114" t="s">
        <v>127</v>
      </c>
      <c r="E30" s="112" t="s">
        <v>45</v>
      </c>
      <c r="F30" s="113">
        <v>18000</v>
      </c>
      <c r="G30" s="114" t="s">
        <v>127</v>
      </c>
    </row>
    <row r="31" spans="1:7">
      <c r="A31" s="112" t="s">
        <v>46</v>
      </c>
      <c r="B31" s="113">
        <v>35000</v>
      </c>
      <c r="C31" s="114" t="s">
        <v>127</v>
      </c>
      <c r="E31" s="112" t="s">
        <v>42</v>
      </c>
      <c r="F31" s="113">
        <v>19000</v>
      </c>
      <c r="G31" s="114" t="s">
        <v>127</v>
      </c>
    </row>
    <row r="32" spans="1:7">
      <c r="A32" s="112" t="s">
        <v>43</v>
      </c>
      <c r="B32" s="113">
        <v>37000</v>
      </c>
      <c r="C32" s="114" t="s">
        <v>127</v>
      </c>
      <c r="E32" s="112" t="s">
        <v>46</v>
      </c>
      <c r="F32" s="113">
        <v>18000</v>
      </c>
      <c r="G32" s="114" t="s">
        <v>127</v>
      </c>
    </row>
    <row r="33" spans="1:7">
      <c r="A33" s="112" t="s">
        <v>47</v>
      </c>
      <c r="B33" s="113">
        <v>35000</v>
      </c>
      <c r="C33" s="114" t="s">
        <v>127</v>
      </c>
      <c r="E33" s="112" t="s">
        <v>43</v>
      </c>
      <c r="F33" s="113">
        <v>19000</v>
      </c>
      <c r="G33" s="114" t="s">
        <v>127</v>
      </c>
    </row>
    <row r="34" spans="1:7">
      <c r="A34" s="112" t="s">
        <v>44</v>
      </c>
      <c r="B34" s="113">
        <v>37000</v>
      </c>
      <c r="C34" s="114" t="s">
        <v>127</v>
      </c>
      <c r="E34" s="112" t="s">
        <v>47</v>
      </c>
      <c r="F34" s="113">
        <v>18000</v>
      </c>
      <c r="G34" s="114" t="s">
        <v>127</v>
      </c>
    </row>
    <row r="35" spans="1:7">
      <c r="A35" s="112" t="s">
        <v>48</v>
      </c>
      <c r="B35" s="113">
        <v>35000</v>
      </c>
      <c r="C35" s="114" t="s">
        <v>127</v>
      </c>
      <c r="E35" s="112" t="s">
        <v>44</v>
      </c>
      <c r="F35" s="113">
        <v>19000</v>
      </c>
      <c r="G35" s="114" t="s">
        <v>127</v>
      </c>
    </row>
    <row r="36" spans="1:7">
      <c r="E36" s="112" t="s">
        <v>48</v>
      </c>
      <c r="F36" s="113">
        <v>18000</v>
      </c>
      <c r="G36" s="114" t="s">
        <v>127</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34" customWidth="1"/>
    <col min="2" max="2" width="3.875" style="42" customWidth="1"/>
    <col min="3" max="3" width="72.75" style="43" customWidth="1"/>
    <col min="4" max="4" width="17" style="34" customWidth="1"/>
    <col min="5" max="5" width="18.875" style="34" customWidth="1"/>
    <col min="6" max="6" width="2.25" style="34" customWidth="1"/>
    <col min="7" max="7" width="12.75" style="34" hidden="1" customWidth="1"/>
    <col min="8" max="8" width="12" style="34" hidden="1" customWidth="1"/>
    <col min="9" max="9" width="0" style="34" hidden="1" customWidth="1"/>
    <col min="10" max="10" width="4.625" style="34" customWidth="1"/>
    <col min="11" max="11" width="3.875" style="42" customWidth="1"/>
    <col min="12" max="12" width="72.75" style="43" customWidth="1"/>
    <col min="13" max="13" width="17" style="34" customWidth="1"/>
    <col min="14" max="14" width="18.875" style="34" customWidth="1"/>
    <col min="15" max="15" width="2.25" style="34" customWidth="1"/>
    <col min="16" max="16" width="12.75" style="34" hidden="1" customWidth="1"/>
    <col min="17" max="17" width="12" style="34" hidden="1" customWidth="1"/>
    <col min="18" max="18" width="9" style="34" customWidth="1"/>
    <col min="19" max="16384" width="9" style="34"/>
  </cols>
  <sheetData>
    <row r="1" spans="1:17" ht="35.25" customHeight="1">
      <c r="A1" s="29"/>
      <c r="B1" s="30"/>
      <c r="C1" s="84" t="s">
        <v>195</v>
      </c>
      <c r="D1" s="32"/>
      <c r="E1" s="33"/>
      <c r="J1" s="29"/>
      <c r="K1" s="30"/>
      <c r="L1" s="83" t="s">
        <v>196</v>
      </c>
      <c r="M1" s="32"/>
      <c r="N1" s="33"/>
    </row>
    <row r="2" spans="1:17" ht="35.25" customHeight="1">
      <c r="A2" s="29" t="s">
        <v>162</v>
      </c>
      <c r="B2" s="30"/>
      <c r="C2" s="31"/>
      <c r="D2" s="32"/>
      <c r="E2" s="33"/>
      <c r="G2" s="34" t="s">
        <v>182</v>
      </c>
      <c r="H2" s="34" t="s">
        <v>181</v>
      </c>
      <c r="J2" s="29" t="s">
        <v>162</v>
      </c>
      <c r="K2" s="30"/>
      <c r="L2" s="31"/>
      <c r="M2" s="32"/>
      <c r="N2" s="33"/>
      <c r="P2" s="34" t="s">
        <v>182</v>
      </c>
      <c r="Q2" s="34" t="s">
        <v>181</v>
      </c>
    </row>
    <row r="3" spans="1:17" ht="21.75" customHeight="1">
      <c r="A3" s="65" t="s">
        <v>159</v>
      </c>
      <c r="B3" s="66"/>
      <c r="C3" s="67"/>
      <c r="D3" s="68" t="s">
        <v>170</v>
      </c>
      <c r="E3" s="69"/>
      <c r="G3" s="44" t="s">
        <v>171</v>
      </c>
      <c r="H3" s="44" t="s">
        <v>171</v>
      </c>
      <c r="J3" s="74" t="s">
        <v>159</v>
      </c>
      <c r="K3" s="75"/>
      <c r="L3" s="76"/>
      <c r="M3" s="77" t="s">
        <v>170</v>
      </c>
      <c r="N3" s="78"/>
      <c r="P3" s="44" t="s">
        <v>171</v>
      </c>
      <c r="Q3" s="44" t="s">
        <v>171</v>
      </c>
    </row>
    <row r="4" spans="1:17" ht="23.25" customHeight="1">
      <c r="A4" s="70"/>
      <c r="B4" s="35">
        <v>1</v>
      </c>
      <c r="C4" s="36" t="s">
        <v>163</v>
      </c>
      <c r="D4" s="45">
        <f>ROUND(G4*1000,0)</f>
        <v>537000</v>
      </c>
      <c r="E4" s="47" t="s">
        <v>134</v>
      </c>
      <c r="G4" s="34">
        <v>537</v>
      </c>
      <c r="H4" s="34">
        <v>537</v>
      </c>
      <c r="J4" s="79"/>
      <c r="K4" s="35">
        <v>1</v>
      </c>
      <c r="L4" s="36" t="s">
        <v>163</v>
      </c>
      <c r="M4" s="45">
        <f t="shared" ref="M4:M38" si="0">ROUND(P4*1000,0)</f>
        <v>268000</v>
      </c>
      <c r="N4" s="47" t="s">
        <v>134</v>
      </c>
      <c r="P4" s="34">
        <v>268</v>
      </c>
      <c r="Q4" s="34">
        <v>268</v>
      </c>
    </row>
    <row r="5" spans="1:17" ht="23.25" customHeight="1">
      <c r="A5" s="70"/>
      <c r="B5" s="35">
        <v>2</v>
      </c>
      <c r="C5" s="36" t="s">
        <v>164</v>
      </c>
      <c r="D5" s="46">
        <f t="shared" ref="D5:D20" si="1">ROUND(G5*1000,0)</f>
        <v>684000</v>
      </c>
      <c r="E5" s="37" t="s">
        <v>134</v>
      </c>
      <c r="G5" s="34">
        <v>684</v>
      </c>
      <c r="H5" s="34">
        <v>684</v>
      </c>
      <c r="J5" s="79"/>
      <c r="K5" s="35">
        <v>2</v>
      </c>
      <c r="L5" s="36" t="s">
        <v>164</v>
      </c>
      <c r="M5" s="46">
        <f t="shared" si="0"/>
        <v>342000</v>
      </c>
      <c r="N5" s="37" t="s">
        <v>134</v>
      </c>
      <c r="P5" s="34">
        <v>342</v>
      </c>
      <c r="Q5" s="34">
        <v>342</v>
      </c>
    </row>
    <row r="6" spans="1:17" ht="23.25" customHeight="1">
      <c r="A6" s="70"/>
      <c r="B6" s="35">
        <v>3</v>
      </c>
      <c r="C6" s="36" t="s">
        <v>165</v>
      </c>
      <c r="D6" s="46">
        <f t="shared" si="1"/>
        <v>889000</v>
      </c>
      <c r="E6" s="37" t="s">
        <v>134</v>
      </c>
      <c r="G6" s="34">
        <v>889</v>
      </c>
      <c r="H6" s="34">
        <v>889</v>
      </c>
      <c r="J6" s="79"/>
      <c r="K6" s="35">
        <v>3</v>
      </c>
      <c r="L6" s="36" t="s">
        <v>165</v>
      </c>
      <c r="M6" s="46">
        <f t="shared" si="0"/>
        <v>445000</v>
      </c>
      <c r="N6" s="37" t="s">
        <v>134</v>
      </c>
      <c r="P6" s="34">
        <v>445</v>
      </c>
      <c r="Q6" s="34">
        <v>445</v>
      </c>
    </row>
    <row r="7" spans="1:17" ht="23.25" customHeight="1">
      <c r="A7" s="70"/>
      <c r="B7" s="35">
        <v>4</v>
      </c>
      <c r="C7" s="38" t="s">
        <v>166</v>
      </c>
      <c r="D7" s="46">
        <f t="shared" si="1"/>
        <v>231000</v>
      </c>
      <c r="E7" s="37" t="s">
        <v>134</v>
      </c>
      <c r="G7" s="34">
        <v>231</v>
      </c>
      <c r="H7" s="34">
        <v>231</v>
      </c>
      <c r="J7" s="79"/>
      <c r="K7" s="35">
        <v>4</v>
      </c>
      <c r="L7" s="38" t="s">
        <v>166</v>
      </c>
      <c r="M7" s="46">
        <f t="shared" si="0"/>
        <v>115000</v>
      </c>
      <c r="N7" s="37" t="s">
        <v>134</v>
      </c>
      <c r="P7" s="34">
        <v>115</v>
      </c>
      <c r="Q7" s="34">
        <v>115</v>
      </c>
    </row>
    <row r="8" spans="1:17" ht="23.25" customHeight="1">
      <c r="A8" s="70"/>
      <c r="B8" s="35">
        <v>5</v>
      </c>
      <c r="C8" s="36" t="s">
        <v>153</v>
      </c>
      <c r="D8" s="46">
        <f t="shared" si="1"/>
        <v>226000</v>
      </c>
      <c r="E8" s="37" t="s">
        <v>134</v>
      </c>
      <c r="G8" s="34">
        <v>226</v>
      </c>
      <c r="H8" s="34">
        <v>226</v>
      </c>
      <c r="J8" s="79"/>
      <c r="K8" s="35">
        <v>5</v>
      </c>
      <c r="L8" s="36" t="s">
        <v>153</v>
      </c>
      <c r="M8" s="46">
        <f t="shared" si="0"/>
        <v>113000</v>
      </c>
      <c r="N8" s="37" t="s">
        <v>134</v>
      </c>
      <c r="P8" s="34">
        <v>113</v>
      </c>
      <c r="Q8" s="34">
        <v>113</v>
      </c>
    </row>
    <row r="9" spans="1:17" ht="23.25" customHeight="1">
      <c r="A9" s="70"/>
      <c r="B9" s="35">
        <v>6</v>
      </c>
      <c r="C9" s="36" t="s">
        <v>167</v>
      </c>
      <c r="D9" s="46">
        <f t="shared" si="1"/>
        <v>564000</v>
      </c>
      <c r="E9" s="37" t="s">
        <v>134</v>
      </c>
      <c r="G9" s="34">
        <v>564</v>
      </c>
      <c r="H9" s="34">
        <v>564</v>
      </c>
      <c r="J9" s="79"/>
      <c r="K9" s="35">
        <v>6</v>
      </c>
      <c r="L9" s="36" t="s">
        <v>167</v>
      </c>
      <c r="M9" s="46">
        <f t="shared" si="0"/>
        <v>282000</v>
      </c>
      <c r="N9" s="37" t="s">
        <v>134</v>
      </c>
      <c r="P9" s="34">
        <v>282</v>
      </c>
      <c r="Q9" s="34">
        <v>282</v>
      </c>
    </row>
    <row r="10" spans="1:17" ht="23.25" customHeight="1">
      <c r="A10" s="70"/>
      <c r="B10" s="35">
        <v>7</v>
      </c>
      <c r="C10" s="36" t="s">
        <v>168</v>
      </c>
      <c r="D10" s="46">
        <f t="shared" si="1"/>
        <v>710000</v>
      </c>
      <c r="E10" s="37" t="s">
        <v>134</v>
      </c>
      <c r="G10" s="34">
        <v>710</v>
      </c>
      <c r="H10" s="34">
        <v>710</v>
      </c>
      <c r="J10" s="79"/>
      <c r="K10" s="35">
        <v>7</v>
      </c>
      <c r="L10" s="36" t="s">
        <v>168</v>
      </c>
      <c r="M10" s="46">
        <f t="shared" si="0"/>
        <v>355000</v>
      </c>
      <c r="N10" s="37" t="s">
        <v>134</v>
      </c>
      <c r="P10" s="34">
        <v>355</v>
      </c>
      <c r="Q10" s="34">
        <v>355</v>
      </c>
    </row>
    <row r="11" spans="1:17" ht="23.25" customHeight="1">
      <c r="A11" s="71"/>
      <c r="B11" s="35">
        <v>8</v>
      </c>
      <c r="C11" s="36" t="s">
        <v>169</v>
      </c>
      <c r="D11" s="46">
        <f t="shared" si="1"/>
        <v>1133000</v>
      </c>
      <c r="E11" s="37" t="s">
        <v>134</v>
      </c>
      <c r="G11" s="34">
        <v>1133</v>
      </c>
      <c r="H11" s="34">
        <v>1133</v>
      </c>
      <c r="J11" s="80"/>
      <c r="K11" s="35">
        <v>8</v>
      </c>
      <c r="L11" s="36" t="s">
        <v>169</v>
      </c>
      <c r="M11" s="46">
        <f t="shared" si="0"/>
        <v>567000</v>
      </c>
      <c r="N11" s="37" t="s">
        <v>134</v>
      </c>
      <c r="P11" s="34">
        <v>567</v>
      </c>
      <c r="Q11" s="34">
        <v>567</v>
      </c>
    </row>
    <row r="12" spans="1:17" ht="23.25" customHeight="1">
      <c r="A12" s="70"/>
      <c r="B12" s="35">
        <v>9</v>
      </c>
      <c r="C12" s="36" t="s">
        <v>39</v>
      </c>
      <c r="D12" s="46">
        <f t="shared" si="1"/>
        <v>27000</v>
      </c>
      <c r="E12" s="37" t="s">
        <v>127</v>
      </c>
      <c r="G12" s="34">
        <v>27</v>
      </c>
      <c r="H12" s="34">
        <v>27</v>
      </c>
      <c r="J12" s="79"/>
      <c r="K12" s="35">
        <v>9</v>
      </c>
      <c r="L12" s="36" t="s">
        <v>39</v>
      </c>
      <c r="M12" s="46">
        <f t="shared" si="0"/>
        <v>13000</v>
      </c>
      <c r="N12" s="37" t="s">
        <v>127</v>
      </c>
      <c r="P12" s="34">
        <v>13</v>
      </c>
      <c r="Q12" s="34">
        <v>13</v>
      </c>
    </row>
    <row r="13" spans="1:17" ht="23.25" customHeight="1">
      <c r="A13" s="71"/>
      <c r="B13" s="35">
        <v>9</v>
      </c>
      <c r="C13" s="36" t="s">
        <v>40</v>
      </c>
      <c r="D13" s="46">
        <f t="shared" si="1"/>
        <v>27000</v>
      </c>
      <c r="E13" s="37" t="s">
        <v>127</v>
      </c>
      <c r="G13" s="34">
        <v>27</v>
      </c>
      <c r="H13" s="34">
        <v>27</v>
      </c>
      <c r="J13" s="80"/>
      <c r="K13" s="35">
        <v>9</v>
      </c>
      <c r="L13" s="36" t="s">
        <v>40</v>
      </c>
      <c r="M13" s="46">
        <f t="shared" si="0"/>
        <v>13000</v>
      </c>
      <c r="N13" s="37" t="s">
        <v>127</v>
      </c>
      <c r="P13" s="34">
        <v>13</v>
      </c>
      <c r="Q13" s="34">
        <v>13</v>
      </c>
    </row>
    <row r="14" spans="1:17" ht="23.25" customHeight="1">
      <c r="A14" s="70"/>
      <c r="B14" s="35">
        <v>10</v>
      </c>
      <c r="C14" s="36" t="s">
        <v>145</v>
      </c>
      <c r="D14" s="46">
        <f t="shared" si="1"/>
        <v>320000</v>
      </c>
      <c r="E14" s="37" t="s">
        <v>134</v>
      </c>
      <c r="G14" s="34">
        <v>320</v>
      </c>
      <c r="H14" s="34">
        <v>320</v>
      </c>
      <c r="J14" s="79"/>
      <c r="K14" s="35">
        <v>10</v>
      </c>
      <c r="L14" s="36" t="s">
        <v>145</v>
      </c>
      <c r="M14" s="46">
        <f t="shared" si="0"/>
        <v>160000</v>
      </c>
      <c r="N14" s="37" t="s">
        <v>134</v>
      </c>
      <c r="P14" s="34">
        <v>160</v>
      </c>
      <c r="Q14" s="34">
        <v>160</v>
      </c>
    </row>
    <row r="15" spans="1:17" ht="23.25" customHeight="1">
      <c r="A15" s="70"/>
      <c r="B15" s="35">
        <v>11</v>
      </c>
      <c r="C15" s="36" t="s">
        <v>144</v>
      </c>
      <c r="D15" s="46">
        <f t="shared" si="1"/>
        <v>339000</v>
      </c>
      <c r="E15" s="37" t="s">
        <v>134</v>
      </c>
      <c r="G15" s="34">
        <v>339</v>
      </c>
      <c r="H15" s="34">
        <v>339</v>
      </c>
      <c r="J15" s="79"/>
      <c r="K15" s="35">
        <v>11</v>
      </c>
      <c r="L15" s="36" t="s">
        <v>144</v>
      </c>
      <c r="M15" s="46">
        <f t="shared" si="0"/>
        <v>169000</v>
      </c>
      <c r="N15" s="37" t="s">
        <v>134</v>
      </c>
      <c r="P15" s="34">
        <v>169</v>
      </c>
      <c r="Q15" s="34">
        <v>169</v>
      </c>
    </row>
    <row r="16" spans="1:17" ht="23.25" customHeight="1">
      <c r="A16" s="70"/>
      <c r="B16" s="35">
        <v>12</v>
      </c>
      <c r="C16" s="36" t="s">
        <v>143</v>
      </c>
      <c r="D16" s="46">
        <f t="shared" si="1"/>
        <v>311000</v>
      </c>
      <c r="E16" s="37" t="s">
        <v>134</v>
      </c>
      <c r="G16" s="34">
        <v>311</v>
      </c>
      <c r="H16" s="34">
        <v>311</v>
      </c>
      <c r="J16" s="79"/>
      <c r="K16" s="35">
        <v>12</v>
      </c>
      <c r="L16" s="36" t="s">
        <v>143</v>
      </c>
      <c r="M16" s="46">
        <f t="shared" si="0"/>
        <v>156000</v>
      </c>
      <c r="N16" s="37" t="s">
        <v>134</v>
      </c>
      <c r="P16" s="34">
        <v>156</v>
      </c>
      <c r="Q16" s="34">
        <v>156</v>
      </c>
    </row>
    <row r="17" spans="1:17" ht="23.25" customHeight="1">
      <c r="A17" s="70"/>
      <c r="B17" s="35">
        <v>13</v>
      </c>
      <c r="C17" s="36" t="s">
        <v>142</v>
      </c>
      <c r="D17" s="46">
        <f t="shared" si="1"/>
        <v>137000</v>
      </c>
      <c r="E17" s="37" t="s">
        <v>134</v>
      </c>
      <c r="G17" s="34">
        <v>137</v>
      </c>
      <c r="H17" s="34">
        <v>137</v>
      </c>
      <c r="J17" s="79"/>
      <c r="K17" s="35">
        <v>13</v>
      </c>
      <c r="L17" s="36" t="s">
        <v>142</v>
      </c>
      <c r="M17" s="46">
        <f t="shared" si="0"/>
        <v>68000</v>
      </c>
      <c r="N17" s="37" t="s">
        <v>134</v>
      </c>
      <c r="P17" s="34">
        <v>68</v>
      </c>
      <c r="Q17" s="34">
        <v>68</v>
      </c>
    </row>
    <row r="18" spans="1:17" ht="23.25" customHeight="1">
      <c r="A18" s="70"/>
      <c r="B18" s="35">
        <v>14</v>
      </c>
      <c r="C18" s="36" t="s">
        <v>141</v>
      </c>
      <c r="D18" s="46">
        <f t="shared" si="1"/>
        <v>508000</v>
      </c>
      <c r="E18" s="37" t="s">
        <v>134</v>
      </c>
      <c r="G18" s="34">
        <v>508</v>
      </c>
      <c r="H18" s="34">
        <v>508</v>
      </c>
      <c r="J18" s="79"/>
      <c r="K18" s="35">
        <v>14</v>
      </c>
      <c r="L18" s="36" t="s">
        <v>141</v>
      </c>
      <c r="M18" s="46">
        <f t="shared" si="0"/>
        <v>254000</v>
      </c>
      <c r="N18" s="37" t="s">
        <v>134</v>
      </c>
      <c r="P18" s="34">
        <v>254</v>
      </c>
      <c r="Q18" s="34">
        <v>254</v>
      </c>
    </row>
    <row r="19" spans="1:17" ht="23.25" customHeight="1">
      <c r="A19" s="70"/>
      <c r="B19" s="35">
        <v>15</v>
      </c>
      <c r="C19" s="36" t="s">
        <v>140</v>
      </c>
      <c r="D19" s="46">
        <f t="shared" si="1"/>
        <v>204000</v>
      </c>
      <c r="E19" s="37" t="s">
        <v>134</v>
      </c>
      <c r="G19" s="34">
        <v>204</v>
      </c>
      <c r="H19" s="34">
        <v>204</v>
      </c>
      <c r="J19" s="79"/>
      <c r="K19" s="35">
        <v>15</v>
      </c>
      <c r="L19" s="36" t="s">
        <v>140</v>
      </c>
      <c r="M19" s="46">
        <f t="shared" si="0"/>
        <v>102000</v>
      </c>
      <c r="N19" s="37" t="s">
        <v>134</v>
      </c>
      <c r="P19" s="34">
        <v>102</v>
      </c>
      <c r="Q19" s="34">
        <v>102</v>
      </c>
    </row>
    <row r="20" spans="1:17" ht="23.25" customHeight="1">
      <c r="A20" s="70"/>
      <c r="B20" s="35">
        <v>16</v>
      </c>
      <c r="C20" s="36" t="s">
        <v>139</v>
      </c>
      <c r="D20" s="46">
        <f t="shared" si="1"/>
        <v>148000</v>
      </c>
      <c r="E20" s="37" t="s">
        <v>134</v>
      </c>
      <c r="G20" s="34">
        <v>148</v>
      </c>
      <c r="H20" s="34">
        <v>148</v>
      </c>
      <c r="J20" s="79"/>
      <c r="K20" s="35">
        <v>16</v>
      </c>
      <c r="L20" s="36" t="s">
        <v>139</v>
      </c>
      <c r="M20" s="46">
        <f t="shared" si="0"/>
        <v>74000</v>
      </c>
      <c r="N20" s="37" t="s">
        <v>134</v>
      </c>
      <c r="P20" s="34">
        <v>74</v>
      </c>
      <c r="Q20" s="34">
        <v>74</v>
      </c>
    </row>
    <row r="21" spans="1:17" s="39" customFormat="1" ht="23.25" customHeight="1" outlineLevel="1">
      <c r="A21" s="70"/>
      <c r="B21" s="35">
        <v>17</v>
      </c>
      <c r="C21" s="36"/>
      <c r="D21" s="46" t="s">
        <v>172</v>
      </c>
      <c r="E21" s="37"/>
      <c r="F21" s="63"/>
      <c r="G21" s="63" t="s">
        <v>172</v>
      </c>
      <c r="H21" s="63" t="s">
        <v>172</v>
      </c>
      <c r="I21" s="63"/>
      <c r="J21" s="79"/>
      <c r="K21" s="35">
        <v>17</v>
      </c>
      <c r="L21" s="36" t="s">
        <v>138</v>
      </c>
      <c r="M21" s="46">
        <f t="shared" si="0"/>
        <v>282000</v>
      </c>
      <c r="N21" s="5" t="s">
        <v>134</v>
      </c>
      <c r="O21" s="63"/>
      <c r="P21" s="34">
        <v>282</v>
      </c>
      <c r="Q21" s="34">
        <v>282</v>
      </c>
    </row>
    <row r="22" spans="1:17" s="40" customFormat="1" ht="23.25" customHeight="1" outlineLevel="1">
      <c r="A22" s="72"/>
      <c r="B22" s="35">
        <v>18</v>
      </c>
      <c r="C22" s="36" t="s">
        <v>30</v>
      </c>
      <c r="D22" s="46">
        <f t="shared" ref="D22:D38" si="2">ROUND(G22*1000,0)</f>
        <v>33000</v>
      </c>
      <c r="E22" s="37" t="s">
        <v>134</v>
      </c>
      <c r="G22" s="34">
        <v>33</v>
      </c>
      <c r="H22" s="40">
        <v>33</v>
      </c>
      <c r="J22" s="81"/>
      <c r="K22" s="35">
        <v>18</v>
      </c>
      <c r="L22" s="36" t="s">
        <v>30</v>
      </c>
      <c r="M22" s="46">
        <f t="shared" si="0"/>
        <v>16000</v>
      </c>
      <c r="N22" s="37" t="s">
        <v>134</v>
      </c>
      <c r="P22" s="63">
        <v>16</v>
      </c>
      <c r="Q22" s="63">
        <v>16</v>
      </c>
    </row>
    <row r="23" spans="1:17" ht="23.25" customHeight="1">
      <c r="A23" s="73"/>
      <c r="B23" s="35">
        <v>19</v>
      </c>
      <c r="C23" s="36" t="s">
        <v>136</v>
      </c>
      <c r="D23" s="46">
        <f t="shared" si="2"/>
        <v>475000</v>
      </c>
      <c r="E23" s="37" t="s">
        <v>134</v>
      </c>
      <c r="G23" s="34">
        <v>475</v>
      </c>
      <c r="H23" s="34">
        <v>475</v>
      </c>
      <c r="J23" s="82"/>
      <c r="K23" s="35">
        <v>19</v>
      </c>
      <c r="L23" s="36" t="s">
        <v>136</v>
      </c>
      <c r="M23" s="46">
        <f t="shared" si="0"/>
        <v>237000</v>
      </c>
      <c r="N23" s="37" t="s">
        <v>134</v>
      </c>
      <c r="P23" s="64">
        <v>237</v>
      </c>
      <c r="Q23" s="64">
        <v>237</v>
      </c>
    </row>
    <row r="24" spans="1:17" ht="23.25" customHeight="1">
      <c r="A24" s="71"/>
      <c r="B24" s="35">
        <v>20</v>
      </c>
      <c r="C24" s="36" t="s">
        <v>135</v>
      </c>
      <c r="D24" s="46">
        <f t="shared" si="2"/>
        <v>638000</v>
      </c>
      <c r="E24" s="37" t="s">
        <v>134</v>
      </c>
      <c r="G24" s="34">
        <v>638</v>
      </c>
      <c r="H24" s="34">
        <v>638</v>
      </c>
      <c r="J24" s="80"/>
      <c r="K24" s="35">
        <v>20</v>
      </c>
      <c r="L24" s="36" t="s">
        <v>135</v>
      </c>
      <c r="M24" s="46">
        <f t="shared" si="0"/>
        <v>319000</v>
      </c>
      <c r="N24" s="37" t="s">
        <v>134</v>
      </c>
      <c r="P24" s="63">
        <v>319</v>
      </c>
      <c r="Q24" s="63">
        <v>319</v>
      </c>
    </row>
    <row r="25" spans="1:17" ht="23.25" customHeight="1">
      <c r="A25" s="70"/>
      <c r="B25" s="35">
        <v>21</v>
      </c>
      <c r="C25" s="36" t="s">
        <v>33</v>
      </c>
      <c r="D25" s="46">
        <f t="shared" si="2"/>
        <v>38000</v>
      </c>
      <c r="E25" s="37" t="s">
        <v>127</v>
      </c>
      <c r="G25" s="34">
        <v>38</v>
      </c>
      <c r="H25" s="34">
        <v>38</v>
      </c>
      <c r="J25" s="79"/>
      <c r="K25" s="35">
        <v>21</v>
      </c>
      <c r="L25" s="36" t="s">
        <v>33</v>
      </c>
      <c r="M25" s="46">
        <f t="shared" si="0"/>
        <v>19000</v>
      </c>
      <c r="N25" s="37" t="s">
        <v>127</v>
      </c>
      <c r="P25" s="63">
        <v>19</v>
      </c>
      <c r="Q25" s="63">
        <v>19</v>
      </c>
    </row>
    <row r="26" spans="1:17" ht="23.25" customHeight="1">
      <c r="A26" s="70"/>
      <c r="B26" s="35">
        <v>22</v>
      </c>
      <c r="C26" s="36" t="s">
        <v>34</v>
      </c>
      <c r="D26" s="46">
        <f t="shared" si="2"/>
        <v>40000</v>
      </c>
      <c r="E26" s="37" t="s">
        <v>127</v>
      </c>
      <c r="G26" s="34">
        <v>40</v>
      </c>
      <c r="H26" s="34">
        <v>40</v>
      </c>
      <c r="J26" s="79"/>
      <c r="K26" s="35">
        <v>22</v>
      </c>
      <c r="L26" s="36" t="s">
        <v>34</v>
      </c>
      <c r="M26" s="46">
        <f t="shared" si="0"/>
        <v>20000</v>
      </c>
      <c r="N26" s="37" t="s">
        <v>127</v>
      </c>
      <c r="P26" s="63">
        <v>20</v>
      </c>
      <c r="Q26" s="63">
        <v>20</v>
      </c>
    </row>
    <row r="27" spans="1:17" ht="23.25" customHeight="1">
      <c r="A27" s="70"/>
      <c r="B27" s="35">
        <v>23</v>
      </c>
      <c r="C27" s="36" t="s">
        <v>35</v>
      </c>
      <c r="D27" s="46">
        <f t="shared" si="2"/>
        <v>38000</v>
      </c>
      <c r="E27" s="37" t="s">
        <v>127</v>
      </c>
      <c r="G27" s="34">
        <v>38</v>
      </c>
      <c r="H27" s="34">
        <v>38</v>
      </c>
      <c r="J27" s="79"/>
      <c r="K27" s="35">
        <v>23</v>
      </c>
      <c r="L27" s="36" t="s">
        <v>35</v>
      </c>
      <c r="M27" s="46">
        <f t="shared" si="0"/>
        <v>19000</v>
      </c>
      <c r="N27" s="37" t="s">
        <v>127</v>
      </c>
      <c r="P27" s="63">
        <v>19</v>
      </c>
      <c r="Q27" s="63">
        <v>19</v>
      </c>
    </row>
    <row r="28" spans="1:17" ht="23.25" customHeight="1">
      <c r="A28" s="70"/>
      <c r="B28" s="35">
        <v>24</v>
      </c>
      <c r="C28" s="36" t="s">
        <v>132</v>
      </c>
      <c r="D28" s="46">
        <f t="shared" si="2"/>
        <v>48000</v>
      </c>
      <c r="E28" s="37" t="s">
        <v>127</v>
      </c>
      <c r="G28" s="34">
        <v>48</v>
      </c>
      <c r="H28" s="34">
        <v>48</v>
      </c>
      <c r="J28" s="79"/>
      <c r="K28" s="35">
        <v>24</v>
      </c>
      <c r="L28" s="36" t="s">
        <v>132</v>
      </c>
      <c r="M28" s="46">
        <f t="shared" si="0"/>
        <v>24000</v>
      </c>
      <c r="N28" s="37" t="s">
        <v>127</v>
      </c>
      <c r="P28" s="63">
        <v>24</v>
      </c>
      <c r="Q28" s="63">
        <v>24</v>
      </c>
    </row>
    <row r="29" spans="1:17" ht="23.25" customHeight="1">
      <c r="A29" s="70"/>
      <c r="B29" s="35">
        <v>25</v>
      </c>
      <c r="C29" s="36" t="s">
        <v>131</v>
      </c>
      <c r="D29" s="46">
        <f t="shared" si="2"/>
        <v>43000</v>
      </c>
      <c r="E29" s="37" t="s">
        <v>127</v>
      </c>
      <c r="G29" s="34">
        <v>43</v>
      </c>
      <c r="H29" s="34">
        <v>43</v>
      </c>
      <c r="J29" s="79"/>
      <c r="K29" s="35">
        <v>25</v>
      </c>
      <c r="L29" s="36" t="s">
        <v>131</v>
      </c>
      <c r="M29" s="46">
        <f t="shared" si="0"/>
        <v>21000</v>
      </c>
      <c r="N29" s="37" t="s">
        <v>127</v>
      </c>
      <c r="P29" s="63">
        <v>21</v>
      </c>
      <c r="Q29" s="63">
        <v>21</v>
      </c>
    </row>
    <row r="30" spans="1:17" ht="23.25" customHeight="1">
      <c r="A30" s="70"/>
      <c r="B30" s="35">
        <v>26</v>
      </c>
      <c r="C30" s="36" t="s">
        <v>38</v>
      </c>
      <c r="D30" s="46">
        <f t="shared" si="2"/>
        <v>36000</v>
      </c>
      <c r="E30" s="37" t="s">
        <v>127</v>
      </c>
      <c r="G30" s="34">
        <v>36</v>
      </c>
      <c r="H30" s="34">
        <v>36</v>
      </c>
      <c r="J30" s="79"/>
      <c r="K30" s="35">
        <v>26</v>
      </c>
      <c r="L30" s="36" t="s">
        <v>38</v>
      </c>
      <c r="M30" s="46">
        <f t="shared" si="0"/>
        <v>18000</v>
      </c>
      <c r="N30" s="37" t="s">
        <v>127</v>
      </c>
      <c r="P30" s="63">
        <v>18</v>
      </c>
      <c r="Q30" s="63">
        <v>18</v>
      </c>
    </row>
    <row r="31" spans="1:17" ht="23.25" customHeight="1">
      <c r="A31" s="70"/>
      <c r="B31" s="35">
        <v>27</v>
      </c>
      <c r="C31" s="41" t="s">
        <v>41</v>
      </c>
      <c r="D31" s="46">
        <f t="shared" si="2"/>
        <v>37000</v>
      </c>
      <c r="E31" s="37" t="s">
        <v>127</v>
      </c>
      <c r="G31" s="34">
        <v>37</v>
      </c>
      <c r="H31" s="34">
        <v>37</v>
      </c>
      <c r="J31" s="79"/>
      <c r="K31" s="35">
        <v>27</v>
      </c>
      <c r="L31" s="41" t="s">
        <v>41</v>
      </c>
      <c r="M31" s="46">
        <f t="shared" si="0"/>
        <v>19000</v>
      </c>
      <c r="N31" s="37" t="s">
        <v>127</v>
      </c>
      <c r="P31" s="63">
        <v>19</v>
      </c>
      <c r="Q31" s="63">
        <v>19</v>
      </c>
    </row>
    <row r="32" spans="1:17" ht="23.25" customHeight="1">
      <c r="A32" s="70"/>
      <c r="B32" s="35">
        <v>28</v>
      </c>
      <c r="C32" s="41" t="s">
        <v>45</v>
      </c>
      <c r="D32" s="46">
        <f t="shared" si="2"/>
        <v>35000</v>
      </c>
      <c r="E32" s="37" t="s">
        <v>127</v>
      </c>
      <c r="G32" s="34">
        <v>35</v>
      </c>
      <c r="H32" s="34">
        <v>35</v>
      </c>
      <c r="J32" s="79"/>
      <c r="K32" s="35">
        <v>28</v>
      </c>
      <c r="L32" s="41" t="s">
        <v>45</v>
      </c>
      <c r="M32" s="46">
        <f t="shared" si="0"/>
        <v>18000</v>
      </c>
      <c r="N32" s="37" t="s">
        <v>127</v>
      </c>
      <c r="P32" s="63">
        <v>18</v>
      </c>
      <c r="Q32" s="63">
        <v>18</v>
      </c>
    </row>
    <row r="33" spans="1:17" ht="23.25" customHeight="1">
      <c r="A33" s="70"/>
      <c r="B33" s="35">
        <v>27</v>
      </c>
      <c r="C33" s="41" t="s">
        <v>42</v>
      </c>
      <c r="D33" s="46">
        <f t="shared" si="2"/>
        <v>37000</v>
      </c>
      <c r="E33" s="37" t="s">
        <v>127</v>
      </c>
      <c r="G33" s="34">
        <v>37</v>
      </c>
      <c r="H33" s="34">
        <v>37</v>
      </c>
      <c r="J33" s="79"/>
      <c r="K33" s="35">
        <v>27</v>
      </c>
      <c r="L33" s="41" t="s">
        <v>42</v>
      </c>
      <c r="M33" s="46">
        <f t="shared" si="0"/>
        <v>19000</v>
      </c>
      <c r="N33" s="37" t="s">
        <v>127</v>
      </c>
      <c r="P33" s="63">
        <v>19</v>
      </c>
      <c r="Q33" s="63">
        <v>19</v>
      </c>
    </row>
    <row r="34" spans="1:17" ht="23.25" customHeight="1">
      <c r="A34" s="70"/>
      <c r="B34" s="35">
        <v>28</v>
      </c>
      <c r="C34" s="41" t="s">
        <v>46</v>
      </c>
      <c r="D34" s="46">
        <f t="shared" si="2"/>
        <v>35000</v>
      </c>
      <c r="E34" s="37" t="s">
        <v>127</v>
      </c>
      <c r="G34" s="34">
        <v>35</v>
      </c>
      <c r="H34" s="34">
        <v>35</v>
      </c>
      <c r="J34" s="79"/>
      <c r="K34" s="35">
        <v>28</v>
      </c>
      <c r="L34" s="41" t="s">
        <v>46</v>
      </c>
      <c r="M34" s="46">
        <f t="shared" si="0"/>
        <v>18000</v>
      </c>
      <c r="N34" s="37" t="s">
        <v>127</v>
      </c>
      <c r="P34" s="34">
        <v>18</v>
      </c>
      <c r="Q34" s="63">
        <v>18</v>
      </c>
    </row>
    <row r="35" spans="1:17" ht="23.25" customHeight="1">
      <c r="A35" s="70"/>
      <c r="B35" s="35">
        <v>27</v>
      </c>
      <c r="C35" s="41" t="s">
        <v>43</v>
      </c>
      <c r="D35" s="46">
        <f t="shared" si="2"/>
        <v>37000</v>
      </c>
      <c r="E35" s="37" t="s">
        <v>127</v>
      </c>
      <c r="G35" s="34">
        <v>37</v>
      </c>
      <c r="H35" s="34">
        <v>37</v>
      </c>
      <c r="J35" s="79"/>
      <c r="K35" s="35">
        <v>27</v>
      </c>
      <c r="L35" s="41" t="s">
        <v>43</v>
      </c>
      <c r="M35" s="46">
        <f t="shared" si="0"/>
        <v>19000</v>
      </c>
      <c r="N35" s="37" t="s">
        <v>127</v>
      </c>
      <c r="P35" s="34">
        <v>19</v>
      </c>
      <c r="Q35" s="63">
        <v>19</v>
      </c>
    </row>
    <row r="36" spans="1:17" ht="23.25" customHeight="1">
      <c r="A36" s="70"/>
      <c r="B36" s="35">
        <v>28</v>
      </c>
      <c r="C36" s="41" t="s">
        <v>47</v>
      </c>
      <c r="D36" s="46">
        <f t="shared" si="2"/>
        <v>35000</v>
      </c>
      <c r="E36" s="37" t="s">
        <v>127</v>
      </c>
      <c r="G36" s="34">
        <v>35</v>
      </c>
      <c r="H36" s="34">
        <v>35</v>
      </c>
      <c r="J36" s="79"/>
      <c r="K36" s="35">
        <v>28</v>
      </c>
      <c r="L36" s="41" t="s">
        <v>47</v>
      </c>
      <c r="M36" s="46">
        <f t="shared" si="0"/>
        <v>18000</v>
      </c>
      <c r="N36" s="37" t="s">
        <v>127</v>
      </c>
      <c r="P36" s="34">
        <v>18</v>
      </c>
      <c r="Q36" s="63">
        <v>18</v>
      </c>
    </row>
    <row r="37" spans="1:17" ht="23.25" customHeight="1">
      <c r="A37" s="70"/>
      <c r="B37" s="35">
        <v>27</v>
      </c>
      <c r="C37" s="41" t="s">
        <v>44</v>
      </c>
      <c r="D37" s="46">
        <f t="shared" si="2"/>
        <v>37000</v>
      </c>
      <c r="E37" s="37" t="s">
        <v>127</v>
      </c>
      <c r="G37" s="34">
        <v>37</v>
      </c>
      <c r="H37" s="34">
        <v>37</v>
      </c>
      <c r="J37" s="79"/>
      <c r="K37" s="35">
        <v>27</v>
      </c>
      <c r="L37" s="41" t="s">
        <v>44</v>
      </c>
      <c r="M37" s="46">
        <f t="shared" si="0"/>
        <v>19000</v>
      </c>
      <c r="N37" s="37" t="s">
        <v>127</v>
      </c>
      <c r="P37" s="34">
        <v>19</v>
      </c>
      <c r="Q37" s="63">
        <v>19</v>
      </c>
    </row>
    <row r="38" spans="1:17" ht="23.25" customHeight="1">
      <c r="A38" s="71"/>
      <c r="B38" s="35">
        <v>28</v>
      </c>
      <c r="C38" s="41" t="s">
        <v>48</v>
      </c>
      <c r="D38" s="46">
        <f t="shared" si="2"/>
        <v>35000</v>
      </c>
      <c r="E38" s="37" t="s">
        <v>127</v>
      </c>
      <c r="G38" s="34">
        <v>35</v>
      </c>
      <c r="H38" s="34">
        <v>35</v>
      </c>
      <c r="J38" s="80"/>
      <c r="K38" s="35">
        <v>28</v>
      </c>
      <c r="L38" s="41" t="s">
        <v>48</v>
      </c>
      <c r="M38" s="46">
        <f t="shared" si="0"/>
        <v>18000</v>
      </c>
      <c r="N38" s="47" t="s">
        <v>127</v>
      </c>
      <c r="P38" s="34">
        <v>18</v>
      </c>
      <c r="Q38" s="63">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8"/>
  <sheetViews>
    <sheetView tabSelected="1" view="pageBreakPreview" zoomScale="85" zoomScaleNormal="85" zoomScaleSheetLayoutView="85" workbookViewId="0"/>
  </sheetViews>
  <sheetFormatPr defaultRowHeight="18.75"/>
  <cols>
    <col min="1" max="1" width="4.125" style="101" customWidth="1"/>
    <col min="2" max="4" width="11.875" style="101" customWidth="1"/>
    <col min="5" max="6" width="10.625" style="101" customWidth="1"/>
    <col min="7" max="7" width="5.625" style="101" customWidth="1"/>
    <col min="8" max="9" width="10.625" style="101" customWidth="1"/>
    <col min="10" max="10" width="7.125" style="101" customWidth="1"/>
    <col min="11" max="11" width="17" style="101" customWidth="1"/>
    <col min="12" max="12" width="13.875" style="101" customWidth="1"/>
    <col min="13" max="14" width="10.625" style="101" customWidth="1"/>
    <col min="15" max="15" width="7.125" style="101" customWidth="1"/>
    <col min="16" max="16" width="14.125" style="101" customWidth="1"/>
    <col min="17" max="19" width="10.625" style="101" customWidth="1"/>
    <col min="20" max="20" width="10.625" style="102" customWidth="1"/>
    <col min="21" max="35" width="9.625" style="101" customWidth="1"/>
    <col min="36" max="40" width="8.25" style="101" customWidth="1"/>
    <col min="41" max="41" width="6.625" style="101" customWidth="1"/>
    <col min="42" max="44" width="6.375" style="101" customWidth="1"/>
    <col min="45" max="53" width="9" style="101"/>
    <col min="54" max="54" width="9" style="101" customWidth="1"/>
    <col min="55" max="16384" width="9" style="101"/>
  </cols>
  <sheetData>
    <row r="1" spans="1:42" s="116" customFormat="1" ht="42" customHeight="1">
      <c r="A1" s="115" t="s">
        <v>173</v>
      </c>
      <c r="B1" s="115"/>
      <c r="C1" s="115"/>
      <c r="D1" s="115"/>
      <c r="E1" s="115"/>
      <c r="F1" s="115"/>
      <c r="G1" s="115"/>
      <c r="H1" s="115"/>
      <c r="I1" s="115"/>
      <c r="J1" s="115"/>
      <c r="K1" s="115"/>
      <c r="L1" s="115"/>
      <c r="M1" s="115"/>
      <c r="N1" s="115"/>
      <c r="O1" s="115"/>
      <c r="P1" s="115"/>
      <c r="Q1" s="115"/>
      <c r="R1" s="115"/>
      <c r="S1" s="115"/>
      <c r="T1" s="115"/>
      <c r="U1" s="115"/>
    </row>
    <row r="2" spans="1:42" s="116" customFormat="1" ht="18" customHeight="1">
      <c r="A2" s="115"/>
      <c r="B2" s="115"/>
      <c r="C2" s="115"/>
      <c r="D2" s="115"/>
      <c r="E2" s="115"/>
      <c r="F2" s="115"/>
      <c r="G2" s="115"/>
      <c r="H2" s="115"/>
      <c r="I2" s="115"/>
      <c r="J2" s="115"/>
      <c r="K2" s="115"/>
      <c r="L2" s="115"/>
      <c r="M2" s="115"/>
      <c r="N2" s="115"/>
      <c r="O2" s="115"/>
      <c r="P2" s="115"/>
      <c r="Q2" s="115"/>
      <c r="R2" s="115"/>
      <c r="S2" s="115"/>
      <c r="T2" s="115"/>
      <c r="U2" s="115"/>
    </row>
    <row r="3" spans="1:42" s="123" customFormat="1" ht="27.75" customHeight="1">
      <c r="A3" s="117" t="s">
        <v>177</v>
      </c>
      <c r="B3" s="118"/>
      <c r="C3" s="118"/>
      <c r="D3" s="118"/>
      <c r="E3" s="118"/>
      <c r="F3" s="118"/>
      <c r="G3" s="118"/>
      <c r="H3" s="119"/>
      <c r="I3" s="120" t="s">
        <v>183</v>
      </c>
      <c r="J3" s="121"/>
      <c r="K3" s="121"/>
      <c r="L3" s="121"/>
      <c r="M3" s="121"/>
      <c r="N3" s="121"/>
      <c r="O3" s="121"/>
      <c r="P3" s="121"/>
      <c r="Q3" s="122"/>
      <c r="T3" s="116"/>
      <c r="U3" s="116"/>
      <c r="V3" s="116"/>
      <c r="W3" s="116"/>
      <c r="X3" s="116"/>
      <c r="Y3" s="116"/>
      <c r="Z3" s="116"/>
      <c r="AA3" s="116"/>
      <c r="AB3" s="116"/>
      <c r="AC3" s="116"/>
      <c r="AD3" s="116"/>
      <c r="AE3" s="116"/>
      <c r="AF3" s="116"/>
      <c r="AG3" s="116"/>
      <c r="AH3" s="116"/>
      <c r="AI3" s="116"/>
    </row>
    <row r="4" spans="1:42" s="123" customFormat="1" ht="27.75" customHeight="1">
      <c r="A4" s="119" t="s">
        <v>79</v>
      </c>
      <c r="B4" s="119"/>
      <c r="C4" s="119"/>
      <c r="D4" s="119"/>
      <c r="E4" s="119"/>
      <c r="F4" s="119"/>
      <c r="G4" s="119"/>
      <c r="H4" s="119"/>
      <c r="I4" s="119"/>
      <c r="T4" s="116"/>
      <c r="U4" s="116"/>
      <c r="V4" s="116"/>
      <c r="W4" s="116"/>
      <c r="X4" s="116"/>
      <c r="Y4" s="116"/>
      <c r="Z4" s="116"/>
      <c r="AA4" s="116"/>
      <c r="AB4" s="116"/>
      <c r="AC4" s="116"/>
      <c r="AD4" s="116"/>
      <c r="AE4" s="116"/>
      <c r="AF4" s="116"/>
      <c r="AG4" s="116"/>
      <c r="AH4" s="116"/>
      <c r="AI4" s="116"/>
    </row>
    <row r="5" spans="1:42" s="123" customFormat="1" ht="27.75" customHeight="1">
      <c r="A5" s="119"/>
      <c r="B5" s="299" t="s">
        <v>218</v>
      </c>
      <c r="C5" s="300"/>
      <c r="D5" s="300"/>
      <c r="E5" s="300"/>
      <c r="F5" s="300"/>
      <c r="G5" s="300"/>
      <c r="H5" s="300"/>
      <c r="I5" s="301"/>
      <c r="J5" s="124" t="s">
        <v>235</v>
      </c>
      <c r="L5" s="302" t="s">
        <v>193</v>
      </c>
      <c r="M5" s="303"/>
      <c r="N5" s="313" t="s">
        <v>222</v>
      </c>
      <c r="O5" s="314"/>
      <c r="P5" s="314"/>
      <c r="Q5" s="315"/>
      <c r="T5" s="116"/>
      <c r="U5" s="116"/>
      <c r="V5" s="116"/>
      <c r="W5" s="116"/>
      <c r="X5" s="116"/>
      <c r="Y5" s="116"/>
      <c r="Z5" s="116"/>
      <c r="AA5" s="116"/>
      <c r="AB5" s="116"/>
      <c r="AC5" s="116"/>
      <c r="AD5" s="116"/>
      <c r="AE5" s="116"/>
      <c r="AF5" s="116"/>
      <c r="AG5" s="116"/>
      <c r="AH5" s="116"/>
      <c r="AI5" s="116"/>
    </row>
    <row r="6" spans="1:42" s="123" customFormat="1" ht="27.75" customHeight="1">
      <c r="A6" s="119"/>
      <c r="L6" s="302" t="s">
        <v>61</v>
      </c>
      <c r="M6" s="303"/>
      <c r="N6" s="310" t="s">
        <v>240</v>
      </c>
      <c r="O6" s="311"/>
      <c r="P6" s="311"/>
      <c r="Q6" s="312"/>
      <c r="T6" s="116"/>
      <c r="U6" s="116"/>
      <c r="V6" s="116"/>
      <c r="W6" s="116"/>
      <c r="X6" s="116"/>
      <c r="Y6" s="116"/>
      <c r="Z6" s="116"/>
      <c r="AA6" s="116"/>
      <c r="AB6" s="116"/>
      <c r="AC6" s="116"/>
      <c r="AD6" s="116"/>
      <c r="AE6" s="116"/>
      <c r="AF6" s="116"/>
      <c r="AG6" s="116"/>
      <c r="AH6" s="116"/>
      <c r="AI6" s="116"/>
    </row>
    <row r="7" spans="1:42" s="123" customFormat="1" ht="18" customHeight="1"/>
    <row r="8" spans="1:42" s="123" customFormat="1" ht="18" customHeight="1"/>
    <row r="9" spans="1:42" s="123" customFormat="1" ht="32.25" customHeight="1" thickBot="1">
      <c r="A9" s="119" t="s">
        <v>78</v>
      </c>
      <c r="Q9" s="125"/>
      <c r="S9" s="126"/>
      <c r="T9" s="127"/>
      <c r="AI9" s="128"/>
      <c r="AJ9" s="128"/>
    </row>
    <row r="10" spans="1:42" s="123" customFormat="1" ht="20.25" customHeight="1" thickBot="1">
      <c r="E10" s="304" t="s">
        <v>9</v>
      </c>
      <c r="F10" s="305"/>
      <c r="G10" s="305"/>
      <c r="H10" s="305"/>
      <c r="I10" s="305"/>
      <c r="J10" s="305"/>
      <c r="K10" s="305"/>
      <c r="L10" s="305"/>
      <c r="M10" s="305"/>
      <c r="N10" s="305"/>
      <c r="O10" s="305"/>
      <c r="P10" s="305"/>
      <c r="Q10" s="305"/>
      <c r="R10" s="305"/>
      <c r="S10" s="305"/>
      <c r="T10" s="306"/>
      <c r="U10" s="294" t="s">
        <v>81</v>
      </c>
      <c r="V10" s="295"/>
      <c r="W10" s="295"/>
      <c r="X10" s="295"/>
      <c r="Y10" s="295"/>
      <c r="Z10" s="295"/>
      <c r="AA10" s="295"/>
      <c r="AB10" s="295"/>
      <c r="AC10" s="295"/>
      <c r="AD10" s="295"/>
      <c r="AE10" s="295"/>
      <c r="AF10" s="295"/>
      <c r="AG10" s="295"/>
      <c r="AH10" s="295"/>
      <c r="AI10" s="296"/>
      <c r="AJ10" s="128"/>
      <c r="AK10" s="128"/>
      <c r="AL10" s="129"/>
      <c r="AM10" s="129"/>
      <c r="AN10" s="129"/>
      <c r="AO10" s="129"/>
      <c r="AP10" s="129"/>
    </row>
    <row r="11" spans="1:42" s="123" customFormat="1" ht="24" customHeight="1" thickBot="1">
      <c r="D11" s="103"/>
      <c r="E11" s="307"/>
      <c r="F11" s="308"/>
      <c r="G11" s="308"/>
      <c r="H11" s="308"/>
      <c r="I11" s="308"/>
      <c r="J11" s="308"/>
      <c r="K11" s="308"/>
      <c r="L11" s="308"/>
      <c r="M11" s="308"/>
      <c r="N11" s="308"/>
      <c r="O11" s="308"/>
      <c r="P11" s="308"/>
      <c r="Q11" s="308"/>
      <c r="R11" s="308"/>
      <c r="S11" s="308"/>
      <c r="T11" s="309"/>
      <c r="U11" s="294" t="s">
        <v>10</v>
      </c>
      <c r="V11" s="295"/>
      <c r="W11" s="295"/>
      <c r="X11" s="295"/>
      <c r="Y11" s="295"/>
      <c r="Z11" s="295"/>
      <c r="AA11" s="295"/>
      <c r="AB11" s="295"/>
      <c r="AC11" s="295"/>
      <c r="AD11" s="295"/>
      <c r="AE11" s="295"/>
      <c r="AF11" s="295"/>
      <c r="AG11" s="295"/>
      <c r="AH11" s="295"/>
      <c r="AI11" s="296"/>
      <c r="AJ11" s="128"/>
      <c r="AK11" s="128"/>
    </row>
    <row r="12" spans="1:42" s="123" customFormat="1" ht="105.75" customHeight="1">
      <c r="E12" s="287" t="s">
        <v>1</v>
      </c>
      <c r="F12" s="288"/>
      <c r="G12" s="288"/>
      <c r="H12" s="289" t="s">
        <v>0</v>
      </c>
      <c r="I12" s="289"/>
      <c r="J12" s="289"/>
      <c r="K12" s="290" t="s">
        <v>234</v>
      </c>
      <c r="L12" s="291"/>
      <c r="M12" s="290" t="s">
        <v>62</v>
      </c>
      <c r="N12" s="291"/>
      <c r="O12" s="290" t="s">
        <v>99</v>
      </c>
      <c r="P12" s="291"/>
      <c r="Q12" s="297" t="s">
        <v>63</v>
      </c>
      <c r="R12" s="298"/>
      <c r="S12" s="272" t="s">
        <v>64</v>
      </c>
      <c r="T12" s="273"/>
      <c r="U12" s="130" t="s">
        <v>2</v>
      </c>
      <c r="V12" s="131" t="s">
        <v>3</v>
      </c>
      <c r="W12" s="131" t="s">
        <v>4</v>
      </c>
      <c r="X12" s="131" t="s">
        <v>57</v>
      </c>
      <c r="Y12" s="131" t="s">
        <v>58</v>
      </c>
      <c r="Z12" s="131" t="s">
        <v>59</v>
      </c>
      <c r="AA12" s="131" t="s">
        <v>178</v>
      </c>
      <c r="AB12" s="131" t="s">
        <v>6</v>
      </c>
      <c r="AC12" s="131" t="s">
        <v>60</v>
      </c>
      <c r="AD12" s="132" t="s">
        <v>12</v>
      </c>
      <c r="AE12" s="132" t="s">
        <v>49</v>
      </c>
      <c r="AF12" s="132" t="s">
        <v>180</v>
      </c>
      <c r="AG12" s="132" t="s">
        <v>51</v>
      </c>
      <c r="AH12" s="132" t="s">
        <v>179</v>
      </c>
      <c r="AI12" s="133" t="s">
        <v>223</v>
      </c>
      <c r="AJ12" s="128"/>
      <c r="AK12" s="128"/>
    </row>
    <row r="13" spans="1:42" s="123" customFormat="1" ht="37.5" customHeight="1">
      <c r="B13" s="259" t="s">
        <v>83</v>
      </c>
      <c r="C13" s="259"/>
      <c r="D13" s="260"/>
      <c r="E13" s="274" t="s">
        <v>241</v>
      </c>
      <c r="F13" s="275"/>
      <c r="G13" s="275"/>
      <c r="H13" s="276" t="s">
        <v>230</v>
      </c>
      <c r="I13" s="276"/>
      <c r="J13" s="276"/>
      <c r="K13" s="277">
        <v>25</v>
      </c>
      <c r="L13" s="278"/>
      <c r="M13" s="279">
        <f>IFERROR(IF(COUNTIF('基準額（茨城版）'!$A$2:$A$19,H13)&gt;0,VLOOKUP(H13,'基準額（茨城版）'!$A$2:$B$19,2,FALSE),VLOOKUP(H13,'基準額（茨城版）'!$A$20:$B$35,2,FALSE)*K13),"")</f>
        <v>675000</v>
      </c>
      <c r="N13" s="280"/>
      <c r="O13" s="281"/>
      <c r="P13" s="282"/>
      <c r="Q13" s="283">
        <f>SUM(U13:AI13)</f>
        <v>991406</v>
      </c>
      <c r="R13" s="284"/>
      <c r="S13" s="285">
        <f>Q13-MAX(M13:P13)</f>
        <v>316406</v>
      </c>
      <c r="T13" s="286"/>
      <c r="U13" s="134"/>
      <c r="V13" s="135">
        <v>310000</v>
      </c>
      <c r="W13" s="135"/>
      <c r="X13" s="135"/>
      <c r="Y13" s="135">
        <v>112000</v>
      </c>
      <c r="Z13" s="135"/>
      <c r="AA13" s="135"/>
      <c r="AB13" s="135">
        <v>550000</v>
      </c>
      <c r="AC13" s="135"/>
      <c r="AD13" s="135">
        <v>19406</v>
      </c>
      <c r="AE13" s="135"/>
      <c r="AF13" s="135"/>
      <c r="AG13" s="135"/>
      <c r="AH13" s="135"/>
      <c r="AI13" s="136"/>
      <c r="AJ13" s="128"/>
      <c r="AK13" s="128"/>
    </row>
    <row r="14" spans="1:42" s="123" customFormat="1" ht="37.5" customHeight="1" thickBot="1">
      <c r="B14" s="259" t="s">
        <v>84</v>
      </c>
      <c r="C14" s="259"/>
      <c r="D14" s="260"/>
      <c r="E14" s="261"/>
      <c r="F14" s="262"/>
      <c r="G14" s="262"/>
      <c r="H14" s="263"/>
      <c r="I14" s="263"/>
      <c r="J14" s="263"/>
      <c r="K14" s="264"/>
      <c r="L14" s="265"/>
      <c r="M14" s="266" t="str">
        <f>IFERROR(IF(COUNTIF('基準額（茨城版）'!$A$2:$A$19,H14)&gt;0,VLOOKUP(H14,'基準額（茨城版）'!$A$2:$B$19,2,FALSE),VLOOKUP(H14,'基準額（茨城版）'!$A$20:$B$35,2,FALSE)*K14),"")</f>
        <v/>
      </c>
      <c r="N14" s="267"/>
      <c r="O14" s="268"/>
      <c r="P14" s="269"/>
      <c r="Q14" s="292">
        <f>O14+S14</f>
        <v>0</v>
      </c>
      <c r="R14" s="293"/>
      <c r="S14" s="255">
        <f>SUM(U14:AI14)</f>
        <v>0</v>
      </c>
      <c r="T14" s="256"/>
      <c r="U14" s="137"/>
      <c r="V14" s="138"/>
      <c r="W14" s="138"/>
      <c r="X14" s="138"/>
      <c r="Y14" s="138"/>
      <c r="Z14" s="138"/>
      <c r="AA14" s="138"/>
      <c r="AB14" s="138"/>
      <c r="AC14" s="138"/>
      <c r="AD14" s="138"/>
      <c r="AE14" s="138"/>
      <c r="AF14" s="138"/>
      <c r="AG14" s="138"/>
      <c r="AH14" s="138"/>
      <c r="AI14" s="139"/>
      <c r="AJ14" s="128"/>
      <c r="AK14" s="128"/>
    </row>
    <row r="15" spans="1:42" ht="21" customHeight="1">
      <c r="A15" s="123"/>
      <c r="B15" s="140"/>
      <c r="C15" s="140"/>
      <c r="D15" s="140"/>
      <c r="E15" s="122"/>
      <c r="F15" s="122"/>
      <c r="G15" s="122"/>
      <c r="H15" s="122"/>
      <c r="I15" s="122"/>
      <c r="J15" s="141"/>
      <c r="K15" s="141"/>
      <c r="L15" s="141"/>
      <c r="M15" s="141"/>
      <c r="N15" s="141"/>
      <c r="O15" s="141"/>
      <c r="P15" s="141"/>
      <c r="Q15" s="141"/>
      <c r="R15" s="122"/>
      <c r="S15" s="122"/>
      <c r="AI15" s="128"/>
      <c r="AJ15" s="128"/>
    </row>
    <row r="16" spans="1:42" ht="32.25" customHeight="1" thickBot="1">
      <c r="A16" s="119" t="s">
        <v>80</v>
      </c>
      <c r="N16" s="142"/>
      <c r="O16" s="142"/>
    </row>
    <row r="17" spans="1:43" ht="24" customHeight="1">
      <c r="A17" s="119"/>
      <c r="B17" s="241" t="s">
        <v>186</v>
      </c>
      <c r="C17" s="241"/>
      <c r="D17" s="241"/>
      <c r="E17" s="242"/>
      <c r="F17" s="243" t="s">
        <v>175</v>
      </c>
      <c r="G17" s="244"/>
      <c r="H17" s="143" t="s">
        <v>191</v>
      </c>
      <c r="I17" s="144" t="s">
        <v>188</v>
      </c>
      <c r="J17" s="103"/>
      <c r="K17" s="145" t="s">
        <v>219</v>
      </c>
      <c r="L17" s="146"/>
      <c r="M17" s="146"/>
      <c r="N17" s="146"/>
      <c r="O17" s="146"/>
      <c r="P17" s="146"/>
      <c r="Q17" s="147"/>
      <c r="R17" s="148"/>
      <c r="S17" s="103"/>
      <c r="T17" s="257" t="s">
        <v>176</v>
      </c>
      <c r="U17" s="258"/>
      <c r="V17" s="143" t="s">
        <v>189</v>
      </c>
      <c r="W17" s="144" t="s">
        <v>190</v>
      </c>
      <c r="X17" s="149"/>
      <c r="Y17" s="150" t="s">
        <v>220</v>
      </c>
      <c r="Z17" s="151"/>
      <c r="AA17" s="151"/>
      <c r="AB17" s="151"/>
      <c r="AC17" s="151"/>
      <c r="AD17" s="151"/>
      <c r="AE17" s="147"/>
      <c r="AF17" s="147"/>
      <c r="AG17" s="148"/>
      <c r="AI17" s="257" t="s">
        <v>174</v>
      </c>
      <c r="AJ17" s="270"/>
      <c r="AK17" s="270"/>
      <c r="AL17" s="270"/>
      <c r="AM17" s="270"/>
      <c r="AN17" s="270"/>
      <c r="AO17" s="270"/>
      <c r="AP17" s="270"/>
      <c r="AQ17" s="271"/>
    </row>
    <row r="18" spans="1:43" ht="24" customHeight="1">
      <c r="B18" s="247" t="s">
        <v>187</v>
      </c>
      <c r="C18" s="248"/>
      <c r="D18" s="250" t="s">
        <v>54</v>
      </c>
      <c r="E18" s="251"/>
      <c r="F18" s="152">
        <v>8</v>
      </c>
      <c r="G18" s="153" t="s">
        <v>65</v>
      </c>
      <c r="H18" s="154">
        <v>45057</v>
      </c>
      <c r="I18" s="155">
        <v>45079</v>
      </c>
      <c r="K18" s="156" t="s">
        <v>207</v>
      </c>
      <c r="R18" s="157"/>
      <c r="T18" s="152">
        <v>3</v>
      </c>
      <c r="U18" s="153" t="s">
        <v>65</v>
      </c>
      <c r="V18" s="154">
        <v>45109</v>
      </c>
      <c r="W18" s="155">
        <v>45127</v>
      </c>
      <c r="X18" s="149"/>
      <c r="Y18" s="156" t="s">
        <v>207</v>
      </c>
      <c r="Z18" s="158"/>
      <c r="AA18" s="158"/>
      <c r="AB18" s="158"/>
      <c r="AC18" s="158"/>
      <c r="AD18" s="158"/>
      <c r="AE18" s="158"/>
      <c r="AF18" s="158"/>
      <c r="AG18" s="157"/>
      <c r="AI18" s="204"/>
      <c r="AJ18" s="205"/>
      <c r="AK18" s="205"/>
      <c r="AL18" s="205"/>
      <c r="AM18" s="205"/>
      <c r="AN18" s="205"/>
      <c r="AO18" s="205"/>
      <c r="AP18" s="205"/>
      <c r="AQ18" s="206"/>
    </row>
    <row r="19" spans="1:43" ht="24" customHeight="1">
      <c r="B19" s="249"/>
      <c r="C19" s="249"/>
      <c r="D19" s="219" t="s">
        <v>55</v>
      </c>
      <c r="E19" s="220"/>
      <c r="F19" s="152">
        <v>19</v>
      </c>
      <c r="G19" s="153" t="s">
        <v>65</v>
      </c>
      <c r="H19" s="154">
        <v>45059</v>
      </c>
      <c r="I19" s="155">
        <v>45081</v>
      </c>
      <c r="K19" s="156"/>
      <c r="L19" s="159"/>
      <c r="M19" s="101" t="s">
        <v>208</v>
      </c>
      <c r="N19" s="101" t="s">
        <v>209</v>
      </c>
      <c r="R19" s="157"/>
      <c r="T19" s="152">
        <v>0</v>
      </c>
      <c r="U19" s="153" t="s">
        <v>65</v>
      </c>
      <c r="V19" s="154"/>
      <c r="W19" s="155"/>
      <c r="X19" s="149"/>
      <c r="Y19" s="156"/>
      <c r="Z19" s="160"/>
      <c r="AA19" s="158" t="s">
        <v>208</v>
      </c>
      <c r="AB19" s="158" t="s">
        <v>209</v>
      </c>
      <c r="AC19" s="158"/>
      <c r="AD19" s="158"/>
      <c r="AE19" s="158"/>
      <c r="AF19" s="158"/>
      <c r="AG19" s="157"/>
      <c r="AI19" s="207"/>
      <c r="AJ19" s="208"/>
      <c r="AK19" s="208"/>
      <c r="AL19" s="208"/>
      <c r="AM19" s="208"/>
      <c r="AN19" s="208"/>
      <c r="AO19" s="208"/>
      <c r="AP19" s="208"/>
      <c r="AQ19" s="209"/>
    </row>
    <row r="20" spans="1:43" ht="24" customHeight="1">
      <c r="B20" s="245" t="s">
        <v>221</v>
      </c>
      <c r="C20" s="245"/>
      <c r="D20" s="219" t="s">
        <v>54</v>
      </c>
      <c r="E20" s="220"/>
      <c r="F20" s="152">
        <v>0</v>
      </c>
      <c r="G20" s="153" t="s">
        <v>65</v>
      </c>
      <c r="H20" s="154"/>
      <c r="I20" s="155"/>
      <c r="K20" s="156"/>
      <c r="R20" s="157"/>
      <c r="T20" s="152">
        <v>0</v>
      </c>
      <c r="U20" s="153" t="s">
        <v>65</v>
      </c>
      <c r="V20" s="154"/>
      <c r="W20" s="155"/>
      <c r="X20" s="149"/>
      <c r="Y20" s="156"/>
      <c r="Z20" s="158"/>
      <c r="AA20" s="158"/>
      <c r="AB20" s="158"/>
      <c r="AC20" s="158"/>
      <c r="AD20" s="158"/>
      <c r="AE20" s="158"/>
      <c r="AF20" s="158"/>
      <c r="AG20" s="157"/>
      <c r="AI20" s="207"/>
      <c r="AJ20" s="208"/>
      <c r="AK20" s="208"/>
      <c r="AL20" s="208"/>
      <c r="AM20" s="208"/>
      <c r="AN20" s="208"/>
      <c r="AO20" s="208"/>
      <c r="AP20" s="208"/>
      <c r="AQ20" s="209"/>
    </row>
    <row r="21" spans="1:43" ht="23.25" customHeight="1" thickBot="1">
      <c r="B21" s="245"/>
      <c r="C21" s="245"/>
      <c r="D21" s="219" t="s">
        <v>55</v>
      </c>
      <c r="E21" s="220"/>
      <c r="F21" s="161">
        <v>0</v>
      </c>
      <c r="G21" s="162" t="s">
        <v>65</v>
      </c>
      <c r="H21" s="163"/>
      <c r="I21" s="164"/>
      <c r="K21" s="156" t="s">
        <v>210</v>
      </c>
      <c r="L21" s="101" t="s">
        <v>211</v>
      </c>
      <c r="M21" s="165">
        <f>2*N23*Q23</f>
        <v>0</v>
      </c>
      <c r="N21" s="101" t="s">
        <v>212</v>
      </c>
      <c r="R21" s="157"/>
      <c r="T21" s="161">
        <v>0</v>
      </c>
      <c r="U21" s="162" t="s">
        <v>65</v>
      </c>
      <c r="V21" s="163"/>
      <c r="W21" s="164"/>
      <c r="X21" s="149"/>
      <c r="Y21" s="156" t="s">
        <v>210</v>
      </c>
      <c r="Z21" s="158"/>
      <c r="AA21" s="158" t="s">
        <v>211</v>
      </c>
      <c r="AB21" s="166">
        <f>2*AB23*AE23</f>
        <v>0</v>
      </c>
      <c r="AC21" s="158" t="s">
        <v>212</v>
      </c>
      <c r="AD21" s="158"/>
      <c r="AE21" s="158"/>
      <c r="AF21" s="158"/>
      <c r="AG21" s="157"/>
      <c r="AI21" s="210"/>
      <c r="AJ21" s="211"/>
      <c r="AK21" s="211"/>
      <c r="AL21" s="211"/>
      <c r="AM21" s="211"/>
      <c r="AN21" s="211"/>
      <c r="AO21" s="211"/>
      <c r="AP21" s="211"/>
      <c r="AQ21" s="212"/>
    </row>
    <row r="22" spans="1:43" ht="21" customHeight="1">
      <c r="B22" s="167" t="s">
        <v>192</v>
      </c>
      <c r="K22" s="156"/>
      <c r="N22" s="101" t="s">
        <v>213</v>
      </c>
      <c r="Q22" s="101" t="s">
        <v>214</v>
      </c>
      <c r="R22" s="157"/>
      <c r="T22" s="101"/>
      <c r="Y22" s="156"/>
      <c r="Z22" s="158"/>
      <c r="AA22" s="158"/>
      <c r="AB22" s="158" t="s">
        <v>213</v>
      </c>
      <c r="AC22" s="158"/>
      <c r="AD22" s="158"/>
      <c r="AE22" s="158" t="s">
        <v>214</v>
      </c>
      <c r="AF22" s="158"/>
      <c r="AG22" s="157"/>
    </row>
    <row r="23" spans="1:43" ht="21" customHeight="1" thickBot="1">
      <c r="B23" s="103"/>
      <c r="K23" s="156"/>
      <c r="L23" s="101" t="s">
        <v>215</v>
      </c>
      <c r="M23" s="101" t="s">
        <v>216</v>
      </c>
      <c r="N23" s="159"/>
      <c r="O23" s="101" t="s">
        <v>65</v>
      </c>
      <c r="P23" s="101" t="s">
        <v>216</v>
      </c>
      <c r="Q23" s="168">
        <f>MAX(DATEDIF(H19,I19,"ｍ")+1,DATEDIF(H18,I18,"ｍ")+1)</f>
        <v>1</v>
      </c>
      <c r="R23" s="157" t="s">
        <v>217</v>
      </c>
      <c r="T23" s="101"/>
      <c r="Y23" s="169"/>
      <c r="Z23" s="170" t="s">
        <v>215</v>
      </c>
      <c r="AA23" s="170" t="s">
        <v>216</v>
      </c>
      <c r="AB23" s="171"/>
      <c r="AC23" s="170" t="s">
        <v>65</v>
      </c>
      <c r="AD23" s="170" t="s">
        <v>216</v>
      </c>
      <c r="AE23" s="172">
        <f>MAX(DATEDIF(V19,W19,"ｍ")+1,DATEDIF(V18,W18,"ｍ")+1)</f>
        <v>1</v>
      </c>
      <c r="AF23" s="170" t="s">
        <v>217</v>
      </c>
      <c r="AG23" s="173"/>
    </row>
    <row r="24" spans="1:43" ht="21" customHeight="1">
      <c r="B24" s="103"/>
      <c r="K24" s="156"/>
      <c r="R24" s="157"/>
      <c r="T24" s="101"/>
      <c r="Z24" s="158"/>
      <c r="AA24" s="158"/>
      <c r="AB24" s="158"/>
      <c r="AC24" s="158"/>
      <c r="AD24" s="158"/>
      <c r="AE24" s="158"/>
      <c r="AF24" s="158"/>
      <c r="AG24" s="158"/>
    </row>
    <row r="25" spans="1:43" ht="21" customHeight="1" thickBot="1">
      <c r="B25" s="103"/>
      <c r="K25" s="169"/>
      <c r="L25" s="170"/>
      <c r="M25" s="170"/>
      <c r="N25" s="170"/>
      <c r="O25" s="170"/>
      <c r="P25" s="170"/>
      <c r="Q25" s="170"/>
      <c r="R25" s="173"/>
      <c r="T25" s="101"/>
      <c r="Z25" s="158"/>
      <c r="AA25" s="158"/>
      <c r="AB25" s="158"/>
      <c r="AC25" s="158"/>
      <c r="AD25" s="158"/>
      <c r="AE25" s="158"/>
      <c r="AF25" s="158"/>
      <c r="AG25" s="158"/>
    </row>
    <row r="26" spans="1:43" ht="21" customHeight="1">
      <c r="B26" s="103"/>
      <c r="T26" s="101"/>
    </row>
    <row r="27" spans="1:43" ht="21" customHeight="1">
      <c r="B27" s="103"/>
      <c r="T27" s="101"/>
    </row>
    <row r="28" spans="1:43" ht="21" customHeight="1">
      <c r="B28" s="174"/>
      <c r="C28" s="175"/>
      <c r="D28" s="175"/>
      <c r="E28" s="175"/>
      <c r="F28" s="175"/>
      <c r="G28" s="175"/>
      <c r="H28" s="175"/>
      <c r="I28" s="175"/>
      <c r="J28" s="175"/>
      <c r="K28" s="175"/>
      <c r="L28" s="175"/>
      <c r="M28" s="175"/>
      <c r="N28" s="175"/>
      <c r="O28" s="175"/>
      <c r="T28" s="101"/>
    </row>
    <row r="29" spans="1:43" ht="32.25" customHeight="1">
      <c r="A29" s="119" t="s">
        <v>232</v>
      </c>
      <c r="B29" s="175"/>
      <c r="C29" s="175"/>
      <c r="D29" s="175"/>
      <c r="E29" s="175"/>
      <c r="F29" s="175"/>
      <c r="G29" s="175"/>
      <c r="H29" s="175"/>
      <c r="I29" s="175"/>
      <c r="J29" s="175"/>
      <c r="K29" s="175"/>
      <c r="L29" s="175"/>
      <c r="M29" s="175"/>
      <c r="N29" s="175"/>
      <c r="O29" s="175"/>
    </row>
    <row r="30" spans="1:43" ht="32.25" customHeight="1" thickBot="1">
      <c r="A30" s="119" t="s">
        <v>233</v>
      </c>
      <c r="B30" s="175"/>
      <c r="C30" s="175"/>
      <c r="D30" s="175"/>
      <c r="E30" s="175"/>
      <c r="F30" s="175"/>
      <c r="G30" s="175"/>
      <c r="H30" s="175"/>
      <c r="I30" s="175"/>
      <c r="J30" s="175"/>
      <c r="K30" s="175"/>
      <c r="L30" s="175"/>
      <c r="M30" s="175"/>
      <c r="N30" s="175"/>
      <c r="O30" s="175"/>
    </row>
    <row r="31" spans="1:43" ht="35.25" customHeight="1" thickBot="1">
      <c r="B31" s="246" t="s">
        <v>66</v>
      </c>
      <c r="C31" s="222"/>
      <c r="D31" s="222"/>
      <c r="E31" s="246" t="s">
        <v>72</v>
      </c>
      <c r="F31" s="222"/>
      <c r="G31" s="222"/>
      <c r="H31" s="222"/>
      <c r="I31" s="222"/>
      <c r="J31" s="222"/>
      <c r="K31" s="222"/>
      <c r="L31" s="222"/>
      <c r="M31" s="222"/>
      <c r="N31" s="222"/>
      <c r="O31" s="222"/>
      <c r="P31" s="222"/>
      <c r="Q31" s="222"/>
      <c r="R31" s="222"/>
      <c r="S31" s="221" t="s">
        <v>73</v>
      </c>
      <c r="T31" s="222"/>
      <c r="U31" s="222"/>
      <c r="V31" s="222"/>
      <c r="W31" s="222"/>
      <c r="X31" s="222"/>
      <c r="Y31" s="222"/>
      <c r="Z31" s="222"/>
      <c r="AA31" s="222"/>
      <c r="AB31" s="222"/>
      <c r="AC31" s="222"/>
      <c r="AD31" s="222"/>
      <c r="AE31" s="222"/>
      <c r="AF31" s="222"/>
      <c r="AG31" s="222"/>
      <c r="AH31" s="222"/>
      <c r="AI31" s="223"/>
    </row>
    <row r="32" spans="1:43" ht="87" customHeight="1">
      <c r="A32" s="101">
        <v>1</v>
      </c>
      <c r="B32" s="224" t="s">
        <v>3</v>
      </c>
      <c r="C32" s="225"/>
      <c r="D32" s="226"/>
      <c r="E32" s="227" t="s">
        <v>246</v>
      </c>
      <c r="F32" s="228"/>
      <c r="G32" s="228"/>
      <c r="H32" s="228"/>
      <c r="I32" s="228"/>
      <c r="J32" s="228"/>
      <c r="K32" s="228"/>
      <c r="L32" s="228"/>
      <c r="M32" s="228"/>
      <c r="N32" s="228"/>
      <c r="O32" s="228"/>
      <c r="P32" s="228"/>
      <c r="Q32" s="228"/>
      <c r="R32" s="228"/>
      <c r="S32" s="229" t="s">
        <v>249</v>
      </c>
      <c r="T32" s="228"/>
      <c r="U32" s="228"/>
      <c r="V32" s="228"/>
      <c r="W32" s="228"/>
      <c r="X32" s="228"/>
      <c r="Y32" s="228"/>
      <c r="Z32" s="228"/>
      <c r="AA32" s="228"/>
      <c r="AB32" s="228"/>
      <c r="AC32" s="228"/>
      <c r="AD32" s="228"/>
      <c r="AE32" s="228"/>
      <c r="AF32" s="228"/>
      <c r="AG32" s="228"/>
      <c r="AH32" s="228"/>
      <c r="AI32" s="230"/>
    </row>
    <row r="33" spans="1:35" ht="60" customHeight="1">
      <c r="A33" s="101">
        <v>2</v>
      </c>
      <c r="B33" s="213" t="s">
        <v>58</v>
      </c>
      <c r="C33" s="214"/>
      <c r="D33" s="214"/>
      <c r="E33" s="240" t="s">
        <v>242</v>
      </c>
      <c r="F33" s="234"/>
      <c r="G33" s="234"/>
      <c r="H33" s="234"/>
      <c r="I33" s="234"/>
      <c r="J33" s="234"/>
      <c r="K33" s="234"/>
      <c r="L33" s="234"/>
      <c r="M33" s="234"/>
      <c r="N33" s="234"/>
      <c r="O33" s="234"/>
      <c r="P33" s="234"/>
      <c r="Q33" s="234"/>
      <c r="R33" s="234"/>
      <c r="S33" s="239" t="s">
        <v>248</v>
      </c>
      <c r="T33" s="234"/>
      <c r="U33" s="234"/>
      <c r="V33" s="234"/>
      <c r="W33" s="234"/>
      <c r="X33" s="234"/>
      <c r="Y33" s="234"/>
      <c r="Z33" s="234"/>
      <c r="AA33" s="234"/>
      <c r="AB33" s="234"/>
      <c r="AC33" s="234"/>
      <c r="AD33" s="234"/>
      <c r="AE33" s="234"/>
      <c r="AF33" s="234"/>
      <c r="AG33" s="234"/>
      <c r="AH33" s="234"/>
      <c r="AI33" s="235"/>
    </row>
    <row r="34" spans="1:35" ht="60" customHeight="1">
      <c r="A34" s="101">
        <v>3</v>
      </c>
      <c r="B34" s="213" t="s">
        <v>6</v>
      </c>
      <c r="C34" s="214"/>
      <c r="D34" s="214"/>
      <c r="E34" s="240" t="s">
        <v>243</v>
      </c>
      <c r="F34" s="234"/>
      <c r="G34" s="234"/>
      <c r="H34" s="234"/>
      <c r="I34" s="234"/>
      <c r="J34" s="234"/>
      <c r="K34" s="234"/>
      <c r="L34" s="234"/>
      <c r="M34" s="234"/>
      <c r="N34" s="234"/>
      <c r="O34" s="234"/>
      <c r="P34" s="234"/>
      <c r="Q34" s="234"/>
      <c r="R34" s="234"/>
      <c r="S34" s="233" t="s">
        <v>247</v>
      </c>
      <c r="T34" s="234"/>
      <c r="U34" s="234"/>
      <c r="V34" s="234"/>
      <c r="W34" s="234"/>
      <c r="X34" s="234"/>
      <c r="Y34" s="234"/>
      <c r="Z34" s="234"/>
      <c r="AA34" s="234"/>
      <c r="AB34" s="234"/>
      <c r="AC34" s="234"/>
      <c r="AD34" s="234"/>
      <c r="AE34" s="234"/>
      <c r="AF34" s="234"/>
      <c r="AG34" s="234"/>
      <c r="AH34" s="234"/>
      <c r="AI34" s="235"/>
    </row>
    <row r="35" spans="1:35" ht="60" customHeight="1">
      <c r="A35" s="101">
        <v>4</v>
      </c>
      <c r="B35" s="213" t="s">
        <v>12</v>
      </c>
      <c r="C35" s="214"/>
      <c r="D35" s="214"/>
      <c r="E35" s="240" t="s">
        <v>244</v>
      </c>
      <c r="F35" s="234"/>
      <c r="G35" s="234"/>
      <c r="H35" s="234"/>
      <c r="I35" s="234"/>
      <c r="J35" s="234"/>
      <c r="K35" s="234"/>
      <c r="L35" s="234"/>
      <c r="M35" s="234"/>
      <c r="N35" s="234"/>
      <c r="O35" s="234"/>
      <c r="P35" s="234"/>
      <c r="Q35" s="234"/>
      <c r="R35" s="234"/>
      <c r="S35" s="233" t="s">
        <v>245</v>
      </c>
      <c r="T35" s="234"/>
      <c r="U35" s="234"/>
      <c r="V35" s="234"/>
      <c r="W35" s="234"/>
      <c r="X35" s="234"/>
      <c r="Y35" s="234"/>
      <c r="Z35" s="234"/>
      <c r="AA35" s="234"/>
      <c r="AB35" s="234"/>
      <c r="AC35" s="234"/>
      <c r="AD35" s="234"/>
      <c r="AE35" s="234"/>
      <c r="AF35" s="234"/>
      <c r="AG35" s="234"/>
      <c r="AH35" s="234"/>
      <c r="AI35" s="235"/>
    </row>
    <row r="36" spans="1:35" ht="60" customHeight="1">
      <c r="A36" s="101">
        <v>5</v>
      </c>
      <c r="B36" s="213"/>
      <c r="C36" s="214"/>
      <c r="D36" s="214"/>
      <c r="E36" s="215"/>
      <c r="F36" s="216"/>
      <c r="G36" s="216"/>
      <c r="H36" s="216"/>
      <c r="I36" s="216"/>
      <c r="J36" s="216"/>
      <c r="K36" s="216"/>
      <c r="L36" s="216"/>
      <c r="M36" s="216"/>
      <c r="N36" s="216"/>
      <c r="O36" s="216"/>
      <c r="P36" s="216"/>
      <c r="Q36" s="216"/>
      <c r="R36" s="216"/>
      <c r="S36" s="217"/>
      <c r="T36" s="216"/>
      <c r="U36" s="216"/>
      <c r="V36" s="216"/>
      <c r="W36" s="216"/>
      <c r="X36" s="216"/>
      <c r="Y36" s="216"/>
      <c r="Z36" s="216"/>
      <c r="AA36" s="216"/>
      <c r="AB36" s="216"/>
      <c r="AC36" s="216"/>
      <c r="AD36" s="216"/>
      <c r="AE36" s="216"/>
      <c r="AF36" s="216"/>
      <c r="AG36" s="216"/>
      <c r="AH36" s="216"/>
      <c r="AI36" s="218"/>
    </row>
    <row r="37" spans="1:35" ht="60" customHeight="1">
      <c r="A37" s="101">
        <v>6</v>
      </c>
      <c r="B37" s="213"/>
      <c r="C37" s="214"/>
      <c r="D37" s="214"/>
      <c r="E37" s="215"/>
      <c r="F37" s="216"/>
      <c r="G37" s="216"/>
      <c r="H37" s="216"/>
      <c r="I37" s="216"/>
      <c r="J37" s="216"/>
      <c r="K37" s="216"/>
      <c r="L37" s="216"/>
      <c r="M37" s="216"/>
      <c r="N37" s="216"/>
      <c r="O37" s="216"/>
      <c r="P37" s="216"/>
      <c r="Q37" s="216"/>
      <c r="R37" s="216"/>
      <c r="S37" s="217"/>
      <c r="T37" s="216"/>
      <c r="U37" s="216"/>
      <c r="V37" s="216"/>
      <c r="W37" s="216"/>
      <c r="X37" s="216"/>
      <c r="Y37" s="216"/>
      <c r="Z37" s="216"/>
      <c r="AA37" s="216"/>
      <c r="AB37" s="216"/>
      <c r="AC37" s="216"/>
      <c r="AD37" s="216"/>
      <c r="AE37" s="216"/>
      <c r="AF37" s="216"/>
      <c r="AG37" s="216"/>
      <c r="AH37" s="216"/>
      <c r="AI37" s="218"/>
    </row>
    <row r="38" spans="1:35" ht="60" customHeight="1" thickBot="1">
      <c r="A38" s="101">
        <v>7</v>
      </c>
      <c r="B38" s="252"/>
      <c r="C38" s="253"/>
      <c r="D38" s="253"/>
      <c r="E38" s="254"/>
      <c r="F38" s="237"/>
      <c r="G38" s="237"/>
      <c r="H38" s="237"/>
      <c r="I38" s="237"/>
      <c r="J38" s="237"/>
      <c r="K38" s="237"/>
      <c r="L38" s="237"/>
      <c r="M38" s="237"/>
      <c r="N38" s="237"/>
      <c r="O38" s="237"/>
      <c r="P38" s="237"/>
      <c r="Q38" s="237"/>
      <c r="R38" s="237"/>
      <c r="S38" s="236"/>
      <c r="T38" s="237"/>
      <c r="U38" s="237"/>
      <c r="V38" s="237"/>
      <c r="W38" s="237"/>
      <c r="X38" s="237"/>
      <c r="Y38" s="237"/>
      <c r="Z38" s="237"/>
      <c r="AA38" s="237"/>
      <c r="AB38" s="237"/>
      <c r="AC38" s="237"/>
      <c r="AD38" s="237"/>
      <c r="AE38" s="237"/>
      <c r="AF38" s="237"/>
      <c r="AG38" s="237"/>
      <c r="AH38" s="237"/>
      <c r="AI38" s="238"/>
    </row>
    <row r="39" spans="1:35" ht="24.75" customHeight="1"/>
    <row r="40" spans="1:35" ht="28.5" customHeight="1">
      <c r="A40" s="176" t="s">
        <v>161</v>
      </c>
      <c r="B40" s="175"/>
      <c r="C40" s="175"/>
      <c r="D40" s="175"/>
      <c r="E40" s="175"/>
      <c r="F40" s="175"/>
      <c r="G40" s="175"/>
      <c r="H40" s="175"/>
      <c r="I40" s="175"/>
      <c r="J40" s="175"/>
      <c r="K40" s="175"/>
      <c r="L40" s="175"/>
      <c r="R40" s="177" t="s">
        <v>13</v>
      </c>
      <c r="T40" s="101"/>
    </row>
    <row r="41" spans="1:35" ht="28.5" customHeight="1">
      <c r="A41" s="178">
        <v>1</v>
      </c>
      <c r="B41" s="231" t="s">
        <v>53</v>
      </c>
      <c r="C41" s="231"/>
      <c r="D41" s="231"/>
      <c r="E41" s="231"/>
      <c r="F41" s="231"/>
      <c r="G41" s="231"/>
      <c r="H41" s="231"/>
      <c r="I41" s="231"/>
      <c r="J41" s="231"/>
      <c r="K41" s="231"/>
      <c r="L41" s="231"/>
      <c r="M41" s="231"/>
      <c r="N41" s="231"/>
      <c r="O41" s="231"/>
      <c r="P41" s="231"/>
      <c r="Q41" s="232"/>
      <c r="R41" s="179"/>
      <c r="T41" s="101"/>
    </row>
    <row r="42" spans="1:35" ht="28.5" customHeight="1">
      <c r="A42" s="178">
        <v>2</v>
      </c>
      <c r="B42" s="231" t="s">
        <v>97</v>
      </c>
      <c r="C42" s="231"/>
      <c r="D42" s="231"/>
      <c r="E42" s="231"/>
      <c r="F42" s="231"/>
      <c r="G42" s="231"/>
      <c r="H42" s="231"/>
      <c r="I42" s="231"/>
      <c r="J42" s="231"/>
      <c r="K42" s="231"/>
      <c r="L42" s="231"/>
      <c r="M42" s="231"/>
      <c r="N42" s="231"/>
      <c r="O42" s="231"/>
      <c r="P42" s="231"/>
      <c r="Q42" s="232"/>
      <c r="R42" s="179"/>
      <c r="T42" s="101"/>
    </row>
    <row r="43" spans="1:35" ht="28.5" customHeight="1">
      <c r="A43" s="178">
        <v>3</v>
      </c>
      <c r="B43" s="231" t="s">
        <v>52</v>
      </c>
      <c r="C43" s="231"/>
      <c r="D43" s="231"/>
      <c r="E43" s="231"/>
      <c r="F43" s="231"/>
      <c r="G43" s="231"/>
      <c r="H43" s="231"/>
      <c r="I43" s="231"/>
      <c r="J43" s="231"/>
      <c r="K43" s="231"/>
      <c r="L43" s="231"/>
      <c r="M43" s="231"/>
      <c r="N43" s="231"/>
      <c r="O43" s="231"/>
      <c r="P43" s="231"/>
      <c r="Q43" s="232"/>
      <c r="R43" s="179"/>
      <c r="T43" s="101"/>
    </row>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sheetData>
  <sheetProtection password="D2DD" sheet="1" objects="1" scenarios="1" selectLockedCells="1" selectUnlockedCells="1"/>
  <protectedRanges>
    <protectedRange sqref="L5:Q6 L1:R4 L7:R12 R5 A1:K12 S1:AJ15 A28:W29 X29:AJ31 X28:AK28 A31:W31 B30:W30 A36:AJ342 M13:R13 A14:R15 A13:D13 AJ32:AJ35 A32:A35"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 sqref="A30" name="範囲1_3"/>
    <protectedRange sqref="E13:L13" name="範囲1_1"/>
    <protectedRange sqref="B32:AI35" name="範囲1_4"/>
  </protectedRanges>
  <mergeCells count="69">
    <mergeCell ref="U10:AI10"/>
    <mergeCell ref="U11:AI11"/>
    <mergeCell ref="Q12:R12"/>
    <mergeCell ref="B5:I5"/>
    <mergeCell ref="L5:M5"/>
    <mergeCell ref="L6:M6"/>
    <mergeCell ref="E10:T11"/>
    <mergeCell ref="N6:Q6"/>
    <mergeCell ref="N5:Q5"/>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4:R14"/>
    <mergeCell ref="S14:T14"/>
    <mergeCell ref="T17:U17"/>
    <mergeCell ref="B14:D14"/>
    <mergeCell ref="E14:G14"/>
    <mergeCell ref="H14:J14"/>
    <mergeCell ref="K14:L14"/>
    <mergeCell ref="M14:N14"/>
    <mergeCell ref="O14:P14"/>
    <mergeCell ref="B43:Q43"/>
    <mergeCell ref="B17:E17"/>
    <mergeCell ref="F17:G17"/>
    <mergeCell ref="B20:C21"/>
    <mergeCell ref="D20:E20"/>
    <mergeCell ref="B35:D35"/>
    <mergeCell ref="E35:R35"/>
    <mergeCell ref="B31:D31"/>
    <mergeCell ref="E31:R31"/>
    <mergeCell ref="D21:E21"/>
    <mergeCell ref="B18:C19"/>
    <mergeCell ref="D18:E18"/>
    <mergeCell ref="B38:D38"/>
    <mergeCell ref="E38:R38"/>
    <mergeCell ref="B33:D33"/>
    <mergeCell ref="E33:R33"/>
    <mergeCell ref="B41:Q41"/>
    <mergeCell ref="B42:Q42"/>
    <mergeCell ref="S35:AI35"/>
    <mergeCell ref="S38:AI38"/>
    <mergeCell ref="S33:AI33"/>
    <mergeCell ref="B34:D34"/>
    <mergeCell ref="E34:R34"/>
    <mergeCell ref="S34:AI34"/>
    <mergeCell ref="AI18:AQ21"/>
    <mergeCell ref="B36:D36"/>
    <mergeCell ref="E36:R36"/>
    <mergeCell ref="S36:AI36"/>
    <mergeCell ref="B37:D37"/>
    <mergeCell ref="E37:R37"/>
    <mergeCell ref="S37:AI37"/>
    <mergeCell ref="D19:E19"/>
    <mergeCell ref="S31:AI31"/>
    <mergeCell ref="B32:D32"/>
    <mergeCell ref="E32:R32"/>
    <mergeCell ref="S32:AI32"/>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imeMode="halfAlpha" allowBlank="1" showInputMessage="1" showErrorMessage="1" sqref="M13:M14 O13:O14 U13:AI14"/>
    <dataValidation type="list" allowBlank="1" showInputMessage="1" showErrorMessage="1" sqref="J5">
      <formula1>"○"</formula1>
    </dataValidation>
  </dataValidations>
  <printOptions horizontalCentered="1" verticalCentered="1"/>
  <pageMargins left="0.25" right="0.25" top="0.75" bottom="0.75" header="0.3" footer="0.3"/>
  <pageSetup paperSize="9" scale="32"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39</xdr:row>
                    <xdr:rowOff>390525</xdr:rowOff>
                  </from>
                  <to>
                    <xdr:col>17</xdr:col>
                    <xdr:colOff>676275</xdr:colOff>
                    <xdr:row>41</xdr:row>
                    <xdr:rowOff>66675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295275</xdr:colOff>
                    <xdr:row>40</xdr:row>
                    <xdr:rowOff>428625</xdr:rowOff>
                  </from>
                  <to>
                    <xdr:col>17</xdr:col>
                    <xdr:colOff>676275</xdr:colOff>
                    <xdr:row>42</xdr:row>
                    <xdr:rowOff>66675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295275</xdr:colOff>
                    <xdr:row>40</xdr:row>
                    <xdr:rowOff>428625</xdr:rowOff>
                  </from>
                  <to>
                    <xdr:col>17</xdr:col>
                    <xdr:colOff>676275</xdr:colOff>
                    <xdr:row>42</xdr:row>
                    <xdr:rowOff>66675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295275</xdr:colOff>
                    <xdr:row>41</xdr:row>
                    <xdr:rowOff>428625</xdr:rowOff>
                  </from>
                  <to>
                    <xdr:col>17</xdr:col>
                    <xdr:colOff>676275</xdr:colOff>
                    <xdr:row>43</xdr:row>
                    <xdr:rowOff>66675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295275</xdr:colOff>
                    <xdr:row>41</xdr:row>
                    <xdr:rowOff>428625</xdr:rowOff>
                  </from>
                  <to>
                    <xdr:col>17</xdr:col>
                    <xdr:colOff>676275</xdr:colOff>
                    <xdr:row>43</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'基準額（茨城版）'!$A$2:$A$35</xm:f>
          </x14:formula1>
          <xm:sqref>H14:J14</xm:sqref>
        </x14:dataValidation>
        <x14:dataValidation type="list" allowBlank="1" showInputMessage="1" showErrorMessage="1">
          <x14:formula1>
            <xm:f>'「費用の概要、積算内訳」記載例'!$C$4:$C$18</xm:f>
          </x14:formula1>
          <xm:sqref>B36:D38</xm:sqref>
        </x14:dataValidation>
        <x14:dataValidation type="list" allowBlank="1" showInputMessage="1" showErrorMessage="1">
          <x14:formula1>
            <xm:f>'Z:\介護・障害福祉職員処遇改善事業\01_1 介護\★サービス提供体制確保事業補助金\★R5年度\00 交付要項\★県交付要項等（最新のものはこちら）\02 各種様式等\02 様式外の提出書類\記載例\[【記載例】08 R5個別協議書（国）230911.xlsx]基準額（茨城版）'!#REF!</xm:f>
          </x14:formula1>
          <xm:sqref>H13:J13</xm:sqref>
        </x14:dataValidation>
        <x14:dataValidation type="list" allowBlank="1" showInputMessage="1" showErrorMessage="1">
          <x14:formula1>
            <xm:f>'Z:\介護・障害福祉職員処遇改善事業\01_1 介護\★サービス提供体制確保事業補助金\★R5年度\00 交付要項\★県交付要項等（最新のものはこちら）\02 各種様式等\02 様式外の提出書類\記載例\[【記載例】08 R5個別協議書（国）230911.xlsx]「費用の概要、積算内訳」記載例'!#REF!</xm:f>
          </x14:formula1>
          <xm:sqref>B32:D35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showGridLines="0" view="pageBreakPreview" topLeftCell="A28" zoomScale="70" zoomScaleNormal="70" zoomScaleSheetLayoutView="70" zoomScalePageLayoutView="70" workbookViewId="0">
      <selection activeCell="I4" sqref="I4:J4"/>
    </sheetView>
  </sheetViews>
  <sheetFormatPr defaultRowHeight="14.25" outlineLevelRow="1" outlineLevelCol="1"/>
  <cols>
    <col min="1" max="2" width="4.625" style="51" customWidth="1"/>
    <col min="3" max="3" width="13.875" style="51" customWidth="1"/>
    <col min="4" max="4" width="3.875" style="51" customWidth="1"/>
    <col min="5" max="5" width="35.625" style="51" customWidth="1"/>
    <col min="6" max="6" width="23.25" style="51" customWidth="1"/>
    <col min="7" max="8" width="16.375" style="51" hidden="1" customWidth="1" outlineLevel="1"/>
    <col min="9" max="9" width="60.875" style="51" customWidth="1" collapsed="1"/>
    <col min="10" max="10" width="27.5" style="51" customWidth="1"/>
    <col min="11" max="11" width="26.125" style="51" customWidth="1"/>
    <col min="12" max="12" width="15.5" style="51" customWidth="1"/>
    <col min="13" max="13" width="49.125" style="51" customWidth="1"/>
    <col min="14" max="14" width="15.75" style="51" customWidth="1"/>
    <col min="15" max="15" width="2.25" style="51" customWidth="1"/>
    <col min="16" max="16384" width="9" style="51"/>
  </cols>
  <sheetData>
    <row r="1" spans="1:14" ht="62.25" customHeight="1">
      <c r="A1" s="48" t="s">
        <v>184</v>
      </c>
      <c r="B1" s="49"/>
      <c r="C1" s="50"/>
      <c r="I1" s="52"/>
      <c r="K1" s="53"/>
      <c r="L1" s="54"/>
      <c r="M1" s="53"/>
    </row>
    <row r="2" spans="1:14" ht="55.5" customHeight="1">
      <c r="A2" s="28" t="s">
        <v>159</v>
      </c>
      <c r="B2" s="27"/>
      <c r="C2" s="26"/>
      <c r="D2" s="26"/>
      <c r="E2" s="26"/>
      <c r="F2" s="26"/>
      <c r="G2" s="26"/>
      <c r="H2" s="26"/>
      <c r="I2" s="26"/>
      <c r="J2" s="26"/>
      <c r="K2" s="25"/>
      <c r="L2" s="25"/>
      <c r="M2" s="25"/>
      <c r="N2" s="24"/>
    </row>
    <row r="3" spans="1:14" ht="30" customHeight="1">
      <c r="A3" s="23"/>
      <c r="B3" s="22"/>
      <c r="C3" s="21"/>
      <c r="D3" s="21"/>
      <c r="E3" s="21"/>
      <c r="F3" s="21"/>
      <c r="G3" s="21"/>
      <c r="H3" s="21"/>
      <c r="I3" s="339" t="s">
        <v>158</v>
      </c>
      <c r="J3" s="340"/>
      <c r="K3" s="340"/>
      <c r="L3" s="340"/>
      <c r="M3" s="340"/>
      <c r="N3" s="341"/>
    </row>
    <row r="4" spans="1:14" ht="387" customHeight="1">
      <c r="A4" s="20"/>
      <c r="B4" s="19"/>
      <c r="C4" s="342" t="s">
        <v>157</v>
      </c>
      <c r="D4" s="343"/>
      <c r="E4" s="343"/>
      <c r="F4" s="344"/>
      <c r="G4" s="347" t="s">
        <v>205</v>
      </c>
      <c r="H4" s="347"/>
      <c r="I4" s="348" t="s">
        <v>204</v>
      </c>
      <c r="J4" s="349"/>
      <c r="K4" s="350" t="s">
        <v>203</v>
      </c>
      <c r="L4" s="351"/>
      <c r="M4" s="354" t="s">
        <v>202</v>
      </c>
      <c r="N4" s="354"/>
    </row>
    <row r="5" spans="1:14" ht="42.75" customHeight="1">
      <c r="A5" s="18"/>
      <c r="B5" s="17"/>
      <c r="C5" s="345"/>
      <c r="D5" s="345"/>
      <c r="E5" s="345"/>
      <c r="F5" s="346"/>
      <c r="G5" s="100" t="s">
        <v>201</v>
      </c>
      <c r="H5" s="100" t="s">
        <v>200</v>
      </c>
      <c r="I5" s="355" t="s">
        <v>156</v>
      </c>
      <c r="J5" s="356"/>
      <c r="K5" s="352"/>
      <c r="L5" s="353"/>
      <c r="M5" s="357" t="s">
        <v>156</v>
      </c>
      <c r="N5" s="357"/>
    </row>
    <row r="6" spans="1:14" ht="36" customHeight="1">
      <c r="A6" s="11"/>
      <c r="B6" s="10"/>
      <c r="C6" s="337" t="s">
        <v>155</v>
      </c>
      <c r="D6" s="85">
        <v>1</v>
      </c>
      <c r="E6" s="336" t="s">
        <v>154</v>
      </c>
      <c r="F6" s="85" t="s">
        <v>151</v>
      </c>
      <c r="G6" s="99">
        <v>5365</v>
      </c>
      <c r="H6" s="98"/>
      <c r="I6" s="16">
        <f>ROUND(G6*10%,0)</f>
        <v>537</v>
      </c>
      <c r="J6" s="5" t="s">
        <v>134</v>
      </c>
      <c r="K6" s="6">
        <v>537</v>
      </c>
      <c r="L6" s="15" t="s">
        <v>134</v>
      </c>
      <c r="M6" s="6">
        <f>ROUND(G6*5%,0)</f>
        <v>268</v>
      </c>
      <c r="N6" s="5" t="s">
        <v>134</v>
      </c>
    </row>
    <row r="7" spans="1:14" ht="36" customHeight="1">
      <c r="A7" s="11"/>
      <c r="B7" s="10"/>
      <c r="C7" s="337"/>
      <c r="D7" s="85">
        <v>2</v>
      </c>
      <c r="E7" s="336"/>
      <c r="F7" s="85" t="s">
        <v>150</v>
      </c>
      <c r="G7" s="95">
        <v>6836</v>
      </c>
      <c r="H7" s="94"/>
      <c r="I7" s="7">
        <f t="shared" ref="I7:I13" si="0">ROUND(G7*10%,0)</f>
        <v>684</v>
      </c>
      <c r="J7" s="5" t="s">
        <v>134</v>
      </c>
      <c r="K7" s="6">
        <v>684</v>
      </c>
      <c r="L7" s="15" t="s">
        <v>134</v>
      </c>
      <c r="M7" s="6">
        <f t="shared" ref="M7:M13" si="1">ROUND(G7*5%,0)</f>
        <v>342</v>
      </c>
      <c r="N7" s="5" t="s">
        <v>134</v>
      </c>
    </row>
    <row r="8" spans="1:14" ht="36" customHeight="1">
      <c r="A8" s="11"/>
      <c r="B8" s="10"/>
      <c r="C8" s="337"/>
      <c r="D8" s="85">
        <v>3</v>
      </c>
      <c r="E8" s="336"/>
      <c r="F8" s="85" t="s">
        <v>149</v>
      </c>
      <c r="G8" s="95">
        <v>8894</v>
      </c>
      <c r="H8" s="94"/>
      <c r="I8" s="7">
        <f t="shared" si="0"/>
        <v>889</v>
      </c>
      <c r="J8" s="5" t="s">
        <v>134</v>
      </c>
      <c r="K8" s="6">
        <v>889</v>
      </c>
      <c r="L8" s="15" t="s">
        <v>134</v>
      </c>
      <c r="M8" s="6">
        <f t="shared" si="1"/>
        <v>445</v>
      </c>
      <c r="N8" s="5" t="s">
        <v>134</v>
      </c>
    </row>
    <row r="9" spans="1:14" ht="36" customHeight="1">
      <c r="A9" s="11"/>
      <c r="B9" s="10"/>
      <c r="C9" s="337"/>
      <c r="D9" s="85">
        <v>4</v>
      </c>
      <c r="E9" s="358" t="s">
        <v>17</v>
      </c>
      <c r="F9" s="358"/>
      <c r="G9" s="95">
        <v>2306</v>
      </c>
      <c r="H9" s="94"/>
      <c r="I9" s="7">
        <f t="shared" si="0"/>
        <v>231</v>
      </c>
      <c r="J9" s="5" t="s">
        <v>134</v>
      </c>
      <c r="K9" s="6">
        <v>231</v>
      </c>
      <c r="L9" s="15" t="s">
        <v>134</v>
      </c>
      <c r="M9" s="6">
        <f t="shared" si="1"/>
        <v>115</v>
      </c>
      <c r="N9" s="5" t="s">
        <v>134</v>
      </c>
    </row>
    <row r="10" spans="1:14" ht="36" customHeight="1">
      <c r="A10" s="11"/>
      <c r="B10" s="10"/>
      <c r="C10" s="337"/>
      <c r="D10" s="85">
        <v>5</v>
      </c>
      <c r="E10" s="336" t="s">
        <v>153</v>
      </c>
      <c r="F10" s="336"/>
      <c r="G10" s="95">
        <v>2259</v>
      </c>
      <c r="H10" s="94"/>
      <c r="I10" s="7">
        <f t="shared" si="0"/>
        <v>226</v>
      </c>
      <c r="J10" s="5" t="s">
        <v>134</v>
      </c>
      <c r="K10" s="6">
        <v>226</v>
      </c>
      <c r="L10" s="15" t="s">
        <v>134</v>
      </c>
      <c r="M10" s="6">
        <f t="shared" si="1"/>
        <v>113</v>
      </c>
      <c r="N10" s="5" t="s">
        <v>134</v>
      </c>
    </row>
    <row r="11" spans="1:14" ht="36" customHeight="1">
      <c r="A11" s="11"/>
      <c r="B11" s="10"/>
      <c r="C11" s="337"/>
      <c r="D11" s="85">
        <v>6</v>
      </c>
      <c r="E11" s="336" t="s">
        <v>152</v>
      </c>
      <c r="F11" s="85" t="s">
        <v>151</v>
      </c>
      <c r="G11" s="95">
        <v>5644</v>
      </c>
      <c r="H11" s="94"/>
      <c r="I11" s="7">
        <f t="shared" si="0"/>
        <v>564</v>
      </c>
      <c r="J11" s="5" t="s">
        <v>134</v>
      </c>
      <c r="K11" s="6">
        <v>564</v>
      </c>
      <c r="L11" s="15" t="s">
        <v>134</v>
      </c>
      <c r="M11" s="6">
        <f t="shared" si="1"/>
        <v>282</v>
      </c>
      <c r="N11" s="5" t="s">
        <v>134</v>
      </c>
    </row>
    <row r="12" spans="1:14" ht="36" customHeight="1">
      <c r="A12" s="11"/>
      <c r="B12" s="10"/>
      <c r="C12" s="337"/>
      <c r="D12" s="85">
        <v>7</v>
      </c>
      <c r="E12" s="336"/>
      <c r="F12" s="85" t="s">
        <v>150</v>
      </c>
      <c r="G12" s="94">
        <v>7095</v>
      </c>
      <c r="H12" s="94"/>
      <c r="I12" s="7">
        <f t="shared" si="0"/>
        <v>710</v>
      </c>
      <c r="J12" s="5" t="s">
        <v>134</v>
      </c>
      <c r="K12" s="6">
        <v>710</v>
      </c>
      <c r="L12" s="15" t="s">
        <v>134</v>
      </c>
      <c r="M12" s="6">
        <f t="shared" si="1"/>
        <v>355</v>
      </c>
      <c r="N12" s="5" t="s">
        <v>134</v>
      </c>
    </row>
    <row r="13" spans="1:14" ht="36" customHeight="1">
      <c r="A13" s="11"/>
      <c r="B13" s="10"/>
      <c r="C13" s="337"/>
      <c r="D13" s="85">
        <v>8</v>
      </c>
      <c r="E13" s="336"/>
      <c r="F13" s="85" t="s">
        <v>149</v>
      </c>
      <c r="G13" s="94">
        <v>11334</v>
      </c>
      <c r="H13" s="94"/>
      <c r="I13" s="7">
        <f t="shared" si="0"/>
        <v>1133</v>
      </c>
      <c r="J13" s="5" t="s">
        <v>134</v>
      </c>
      <c r="K13" s="6">
        <v>1133</v>
      </c>
      <c r="L13" s="15" t="s">
        <v>134</v>
      </c>
      <c r="M13" s="6">
        <f t="shared" si="1"/>
        <v>567</v>
      </c>
      <c r="N13" s="5" t="s">
        <v>134</v>
      </c>
    </row>
    <row r="14" spans="1:14" ht="36" customHeight="1">
      <c r="A14" s="11"/>
      <c r="B14" s="10"/>
      <c r="C14" s="86" t="s">
        <v>148</v>
      </c>
      <c r="D14" s="85">
        <v>9</v>
      </c>
      <c r="E14" s="336" t="s">
        <v>147</v>
      </c>
      <c r="F14" s="336"/>
      <c r="G14" s="94">
        <v>4440</v>
      </c>
      <c r="H14" s="93">
        <v>16.600000000000001</v>
      </c>
      <c r="I14" s="7">
        <f>ROUND(G14/H14*10%,0)</f>
        <v>27</v>
      </c>
      <c r="J14" s="5" t="s">
        <v>127</v>
      </c>
      <c r="K14" s="6" t="s">
        <v>128</v>
      </c>
      <c r="L14" s="5"/>
      <c r="M14" s="6">
        <f>ROUND(G14/H14*5%,0)</f>
        <v>13</v>
      </c>
      <c r="N14" s="5" t="s">
        <v>127</v>
      </c>
    </row>
    <row r="15" spans="1:14" ht="36" customHeight="1">
      <c r="A15" s="11"/>
      <c r="B15" s="10"/>
      <c r="C15" s="337" t="s">
        <v>146</v>
      </c>
      <c r="D15" s="85">
        <v>10</v>
      </c>
      <c r="E15" s="336" t="s">
        <v>145</v>
      </c>
      <c r="F15" s="336"/>
      <c r="G15" s="95">
        <v>2464</v>
      </c>
      <c r="H15" s="94"/>
      <c r="I15" s="7">
        <f>ROUND(G15*10%*1.3,0)</f>
        <v>320</v>
      </c>
      <c r="J15" s="5" t="s">
        <v>134</v>
      </c>
      <c r="K15" s="6" t="s">
        <v>128</v>
      </c>
      <c r="L15" s="5"/>
      <c r="M15" s="6">
        <f>ROUND(G15*5%*1.3,0)</f>
        <v>160</v>
      </c>
      <c r="N15" s="5" t="s">
        <v>134</v>
      </c>
    </row>
    <row r="16" spans="1:14" ht="36" customHeight="1">
      <c r="A16" s="11"/>
      <c r="B16" s="10"/>
      <c r="C16" s="337"/>
      <c r="D16" s="85">
        <v>11</v>
      </c>
      <c r="E16" s="336" t="s">
        <v>144</v>
      </c>
      <c r="F16" s="336"/>
      <c r="G16" s="95">
        <v>2604</v>
      </c>
      <c r="H16" s="94"/>
      <c r="I16" s="7">
        <f t="shared" ref="I16:I21" si="2">ROUND(G16*10%*1.3,0)</f>
        <v>339</v>
      </c>
      <c r="J16" s="5" t="s">
        <v>134</v>
      </c>
      <c r="K16" s="6" t="s">
        <v>128</v>
      </c>
      <c r="L16" s="5"/>
      <c r="M16" s="6">
        <f t="shared" ref="M16:M23" si="3">ROUND(G16*5%*1.3,0)</f>
        <v>169</v>
      </c>
      <c r="N16" s="5" t="s">
        <v>134</v>
      </c>
    </row>
    <row r="17" spans="1:14" ht="36" customHeight="1">
      <c r="A17" s="11"/>
      <c r="B17" s="10"/>
      <c r="C17" s="337"/>
      <c r="D17" s="85">
        <v>12</v>
      </c>
      <c r="E17" s="336" t="s">
        <v>143</v>
      </c>
      <c r="F17" s="336"/>
      <c r="G17" s="95">
        <v>2395</v>
      </c>
      <c r="H17" s="94"/>
      <c r="I17" s="7">
        <f t="shared" si="2"/>
        <v>311</v>
      </c>
      <c r="J17" s="5" t="s">
        <v>134</v>
      </c>
      <c r="K17" s="6" t="s">
        <v>128</v>
      </c>
      <c r="L17" s="5"/>
      <c r="M17" s="6">
        <f t="shared" si="3"/>
        <v>156</v>
      </c>
      <c r="N17" s="5" t="s">
        <v>134</v>
      </c>
    </row>
    <row r="18" spans="1:14" ht="36" customHeight="1">
      <c r="A18" s="11"/>
      <c r="B18" s="10"/>
      <c r="C18" s="337"/>
      <c r="D18" s="85">
        <v>13</v>
      </c>
      <c r="E18" s="336" t="s">
        <v>142</v>
      </c>
      <c r="F18" s="336"/>
      <c r="G18" s="95">
        <v>1050</v>
      </c>
      <c r="H18" s="94"/>
      <c r="I18" s="7">
        <f t="shared" si="2"/>
        <v>137</v>
      </c>
      <c r="J18" s="5" t="s">
        <v>134</v>
      </c>
      <c r="K18" s="6" t="s">
        <v>128</v>
      </c>
      <c r="L18" s="5"/>
      <c r="M18" s="6">
        <f t="shared" si="3"/>
        <v>68</v>
      </c>
      <c r="N18" s="5" t="s">
        <v>134</v>
      </c>
    </row>
    <row r="19" spans="1:14" ht="36" customHeight="1">
      <c r="A19" s="11"/>
      <c r="B19" s="10"/>
      <c r="C19" s="337"/>
      <c r="D19" s="85">
        <v>14</v>
      </c>
      <c r="E19" s="336" t="s">
        <v>141</v>
      </c>
      <c r="F19" s="336"/>
      <c r="G19" s="95">
        <v>3904</v>
      </c>
      <c r="H19" s="94"/>
      <c r="I19" s="7">
        <f t="shared" si="2"/>
        <v>508</v>
      </c>
      <c r="J19" s="5" t="s">
        <v>134</v>
      </c>
      <c r="K19" s="6" t="s">
        <v>128</v>
      </c>
      <c r="L19" s="5"/>
      <c r="M19" s="6">
        <f t="shared" si="3"/>
        <v>254</v>
      </c>
      <c r="N19" s="5" t="s">
        <v>134</v>
      </c>
    </row>
    <row r="20" spans="1:14" ht="36" customHeight="1">
      <c r="A20" s="11"/>
      <c r="B20" s="10"/>
      <c r="C20" s="337"/>
      <c r="D20" s="85">
        <v>15</v>
      </c>
      <c r="E20" s="336" t="s">
        <v>140</v>
      </c>
      <c r="F20" s="336"/>
      <c r="G20" s="95">
        <v>1566</v>
      </c>
      <c r="H20" s="94"/>
      <c r="I20" s="7">
        <f t="shared" si="2"/>
        <v>204</v>
      </c>
      <c r="J20" s="5" t="s">
        <v>134</v>
      </c>
      <c r="K20" s="6" t="s">
        <v>128</v>
      </c>
      <c r="L20" s="5"/>
      <c r="M20" s="6">
        <f t="shared" si="3"/>
        <v>102</v>
      </c>
      <c r="N20" s="5" t="s">
        <v>134</v>
      </c>
    </row>
    <row r="21" spans="1:14" ht="36" customHeight="1">
      <c r="A21" s="11"/>
      <c r="B21" s="10"/>
      <c r="C21" s="337"/>
      <c r="D21" s="85">
        <v>16</v>
      </c>
      <c r="E21" s="336" t="s">
        <v>139</v>
      </c>
      <c r="F21" s="336"/>
      <c r="G21" s="95">
        <v>1141</v>
      </c>
      <c r="H21" s="94"/>
      <c r="I21" s="7">
        <f t="shared" si="2"/>
        <v>148</v>
      </c>
      <c r="J21" s="5" t="s">
        <v>134</v>
      </c>
      <c r="K21" s="6" t="s">
        <v>128</v>
      </c>
      <c r="L21" s="5"/>
      <c r="M21" s="6">
        <f t="shared" si="3"/>
        <v>74</v>
      </c>
      <c r="N21" s="5" t="s">
        <v>134</v>
      </c>
    </row>
    <row r="22" spans="1:14" s="14" customFormat="1" ht="36" customHeight="1" outlineLevel="1">
      <c r="A22" s="11"/>
      <c r="B22" s="10"/>
      <c r="C22" s="337"/>
      <c r="D22" s="85">
        <v>17</v>
      </c>
      <c r="E22" s="336" t="s">
        <v>138</v>
      </c>
      <c r="F22" s="336"/>
      <c r="G22" s="95">
        <v>4335</v>
      </c>
      <c r="H22" s="94"/>
      <c r="I22" s="6" t="s">
        <v>128</v>
      </c>
      <c r="J22" s="5"/>
      <c r="K22" s="6" t="s">
        <v>128</v>
      </c>
      <c r="L22" s="5"/>
      <c r="M22" s="6">
        <f t="shared" si="3"/>
        <v>282</v>
      </c>
      <c r="N22" s="5" t="s">
        <v>134</v>
      </c>
    </row>
    <row r="23" spans="1:14" s="55" customFormat="1" ht="36" customHeight="1" outlineLevel="1">
      <c r="A23" s="13"/>
      <c r="B23" s="12"/>
      <c r="C23" s="337"/>
      <c r="D23" s="85">
        <v>18</v>
      </c>
      <c r="E23" s="338" t="s">
        <v>30</v>
      </c>
      <c r="F23" s="338"/>
      <c r="G23" s="97">
        <v>252.12364423314503</v>
      </c>
      <c r="H23" s="96"/>
      <c r="I23" s="7">
        <f t="shared" ref="I23" si="4">G23*10%*1.3</f>
        <v>32.776073750308854</v>
      </c>
      <c r="J23" s="5" t="s">
        <v>134</v>
      </c>
      <c r="K23" s="6" t="s">
        <v>128</v>
      </c>
      <c r="L23" s="5"/>
      <c r="M23" s="6">
        <f t="shared" si="3"/>
        <v>16</v>
      </c>
      <c r="N23" s="5" t="s">
        <v>134</v>
      </c>
    </row>
    <row r="24" spans="1:14" ht="36" customHeight="1">
      <c r="A24" s="11"/>
      <c r="B24" s="10"/>
      <c r="C24" s="335" t="s">
        <v>137</v>
      </c>
      <c r="D24" s="85">
        <v>19</v>
      </c>
      <c r="E24" s="336" t="s">
        <v>136</v>
      </c>
      <c r="F24" s="336"/>
      <c r="G24" s="95">
        <v>4746</v>
      </c>
      <c r="H24" s="94"/>
      <c r="I24" s="7">
        <f>ROUND(G24*10%,0)</f>
        <v>475</v>
      </c>
      <c r="J24" s="5" t="s">
        <v>134</v>
      </c>
      <c r="K24" s="6" t="s">
        <v>128</v>
      </c>
      <c r="L24" s="5"/>
      <c r="M24" s="6">
        <f>ROUND(G24*5%,0)</f>
        <v>237</v>
      </c>
      <c r="N24" s="5" t="s">
        <v>134</v>
      </c>
    </row>
    <row r="25" spans="1:14" ht="36" customHeight="1">
      <c r="A25" s="11"/>
      <c r="B25" s="10"/>
      <c r="C25" s="335"/>
      <c r="D25" s="85">
        <v>20</v>
      </c>
      <c r="E25" s="336" t="s">
        <v>135</v>
      </c>
      <c r="F25" s="336"/>
      <c r="G25" s="95">
        <v>6383</v>
      </c>
      <c r="H25" s="94"/>
      <c r="I25" s="7">
        <f>ROUND(G25*10%,0)</f>
        <v>638</v>
      </c>
      <c r="J25" s="5" t="s">
        <v>134</v>
      </c>
      <c r="K25" s="6" t="s">
        <v>128</v>
      </c>
      <c r="L25" s="5"/>
      <c r="M25" s="6">
        <f>ROUND(G25*5%,0)</f>
        <v>319</v>
      </c>
      <c r="N25" s="5" t="s">
        <v>134</v>
      </c>
    </row>
    <row r="26" spans="1:14" ht="36" customHeight="1">
      <c r="A26" s="11"/>
      <c r="B26" s="10"/>
      <c r="C26" s="335" t="s">
        <v>133</v>
      </c>
      <c r="D26" s="85">
        <v>21</v>
      </c>
      <c r="E26" s="336" t="s">
        <v>33</v>
      </c>
      <c r="F26" s="336"/>
      <c r="G26" s="95">
        <v>26260</v>
      </c>
      <c r="H26" s="93">
        <v>69.8</v>
      </c>
      <c r="I26" s="7">
        <f>ROUND(G26/H26*10%,0)</f>
        <v>38</v>
      </c>
      <c r="J26" s="5" t="s">
        <v>127</v>
      </c>
      <c r="K26" s="6" t="s">
        <v>128</v>
      </c>
      <c r="L26" s="5"/>
      <c r="M26" s="6">
        <f>ROUND(G26/H26*5%,0)</f>
        <v>19</v>
      </c>
      <c r="N26" s="5" t="s">
        <v>127</v>
      </c>
    </row>
    <row r="27" spans="1:14" ht="36" customHeight="1">
      <c r="A27" s="11"/>
      <c r="B27" s="10"/>
      <c r="C27" s="335"/>
      <c r="D27" s="85">
        <v>22</v>
      </c>
      <c r="E27" s="336" t="s">
        <v>34</v>
      </c>
      <c r="F27" s="336"/>
      <c r="G27" s="95">
        <v>10182</v>
      </c>
      <c r="H27" s="93">
        <v>25.5</v>
      </c>
      <c r="I27" s="7">
        <f t="shared" ref="I27:I33" si="5">ROUND(G27/H27*10%,0)</f>
        <v>40</v>
      </c>
      <c r="J27" s="5" t="s">
        <v>127</v>
      </c>
      <c r="K27" s="6" t="s">
        <v>128</v>
      </c>
      <c r="L27" s="5"/>
      <c r="M27" s="6">
        <f t="shared" ref="M27:M33" si="6">ROUND(G27/H27*5%,0)</f>
        <v>20</v>
      </c>
      <c r="N27" s="5" t="s">
        <v>127</v>
      </c>
    </row>
    <row r="28" spans="1:14" ht="36" customHeight="1">
      <c r="A28" s="11"/>
      <c r="B28" s="10"/>
      <c r="C28" s="335"/>
      <c r="D28" s="85">
        <v>23</v>
      </c>
      <c r="E28" s="336" t="s">
        <v>35</v>
      </c>
      <c r="F28" s="336"/>
      <c r="G28" s="95">
        <v>33213</v>
      </c>
      <c r="H28" s="93">
        <v>88.3</v>
      </c>
      <c r="I28" s="7">
        <f t="shared" si="5"/>
        <v>38</v>
      </c>
      <c r="J28" s="5" t="s">
        <v>127</v>
      </c>
      <c r="K28" s="6" t="s">
        <v>128</v>
      </c>
      <c r="L28" s="5"/>
      <c r="M28" s="6">
        <f t="shared" si="6"/>
        <v>19</v>
      </c>
      <c r="N28" s="5" t="s">
        <v>127</v>
      </c>
    </row>
    <row r="29" spans="1:14" ht="36" customHeight="1">
      <c r="A29" s="11"/>
      <c r="B29" s="10"/>
      <c r="C29" s="335"/>
      <c r="D29" s="85">
        <v>24</v>
      </c>
      <c r="E29" s="336" t="s">
        <v>132</v>
      </c>
      <c r="F29" s="336"/>
      <c r="G29" s="95">
        <v>32943</v>
      </c>
      <c r="H29" s="93">
        <v>68.900000000000006</v>
      </c>
      <c r="I29" s="7">
        <f t="shared" si="5"/>
        <v>48</v>
      </c>
      <c r="J29" s="5" t="s">
        <v>127</v>
      </c>
      <c r="K29" s="6" t="s">
        <v>128</v>
      </c>
      <c r="L29" s="5"/>
      <c r="M29" s="6">
        <f t="shared" si="6"/>
        <v>24</v>
      </c>
      <c r="N29" s="5" t="s">
        <v>127</v>
      </c>
    </row>
    <row r="30" spans="1:14" ht="36" customHeight="1">
      <c r="A30" s="11"/>
      <c r="B30" s="10"/>
      <c r="C30" s="335"/>
      <c r="D30" s="85">
        <v>25</v>
      </c>
      <c r="E30" s="336" t="s">
        <v>131</v>
      </c>
      <c r="F30" s="336"/>
      <c r="G30" s="95">
        <v>29098</v>
      </c>
      <c r="H30" s="93">
        <v>68.2</v>
      </c>
      <c r="I30" s="7">
        <f t="shared" si="5"/>
        <v>43</v>
      </c>
      <c r="J30" s="5" t="s">
        <v>127</v>
      </c>
      <c r="K30" s="6" t="s">
        <v>128</v>
      </c>
      <c r="L30" s="5"/>
      <c r="M30" s="6">
        <f t="shared" si="6"/>
        <v>21</v>
      </c>
      <c r="N30" s="5" t="s">
        <v>127</v>
      </c>
    </row>
    <row r="31" spans="1:14" ht="36" customHeight="1">
      <c r="A31" s="11"/>
      <c r="B31" s="10"/>
      <c r="C31" s="335"/>
      <c r="D31" s="85">
        <v>26</v>
      </c>
      <c r="E31" s="336" t="s">
        <v>38</v>
      </c>
      <c r="F31" s="336"/>
      <c r="G31" s="95">
        <v>5499</v>
      </c>
      <c r="H31" s="93">
        <v>15.1</v>
      </c>
      <c r="I31" s="7">
        <f t="shared" si="5"/>
        <v>36</v>
      </c>
      <c r="J31" s="5" t="s">
        <v>127</v>
      </c>
      <c r="K31" s="6" t="s">
        <v>128</v>
      </c>
      <c r="L31" s="5"/>
      <c r="M31" s="6">
        <f t="shared" si="6"/>
        <v>18</v>
      </c>
      <c r="N31" s="5" t="s">
        <v>127</v>
      </c>
    </row>
    <row r="32" spans="1:14" ht="36" customHeight="1">
      <c r="A32" s="11"/>
      <c r="B32" s="10"/>
      <c r="C32" s="335"/>
      <c r="D32" s="85">
        <v>27</v>
      </c>
      <c r="E32" s="320" t="s">
        <v>130</v>
      </c>
      <c r="F32" s="320"/>
      <c r="G32" s="94">
        <v>21621</v>
      </c>
      <c r="H32" s="93">
        <v>57.8</v>
      </c>
      <c r="I32" s="7">
        <f t="shared" si="5"/>
        <v>37</v>
      </c>
      <c r="J32" s="5" t="s">
        <v>127</v>
      </c>
      <c r="K32" s="6" t="s">
        <v>128</v>
      </c>
      <c r="L32" s="5"/>
      <c r="M32" s="6">
        <f t="shared" si="6"/>
        <v>19</v>
      </c>
      <c r="N32" s="5" t="s">
        <v>127</v>
      </c>
    </row>
    <row r="33" spans="1:14" ht="36" customHeight="1">
      <c r="A33" s="9"/>
      <c r="B33" s="8"/>
      <c r="C33" s="335"/>
      <c r="D33" s="85">
        <v>28</v>
      </c>
      <c r="E33" s="320" t="s">
        <v>129</v>
      </c>
      <c r="F33" s="320"/>
      <c r="G33" s="94">
        <v>8293</v>
      </c>
      <c r="H33" s="93">
        <v>23.4</v>
      </c>
      <c r="I33" s="7">
        <f t="shared" si="5"/>
        <v>35</v>
      </c>
      <c r="J33" s="5" t="s">
        <v>127</v>
      </c>
      <c r="K33" s="6" t="s">
        <v>128</v>
      </c>
      <c r="L33" s="5"/>
      <c r="M33" s="6">
        <f t="shared" si="6"/>
        <v>18</v>
      </c>
      <c r="N33" s="5" t="s">
        <v>127</v>
      </c>
    </row>
    <row r="34" spans="1:14" ht="409.5" customHeight="1">
      <c r="A34" s="321" t="s">
        <v>56</v>
      </c>
      <c r="B34" s="322"/>
      <c r="C34" s="322"/>
      <c r="D34" s="322"/>
      <c r="E34" s="322"/>
      <c r="F34" s="323"/>
      <c r="G34" s="92"/>
      <c r="H34" s="91"/>
      <c r="I34" s="327" t="s">
        <v>199</v>
      </c>
      <c r="J34" s="328"/>
      <c r="K34" s="331" t="s">
        <v>198</v>
      </c>
      <c r="L34" s="332"/>
      <c r="M34" s="331" t="s">
        <v>126</v>
      </c>
      <c r="N34" s="332"/>
    </row>
    <row r="35" spans="1:14" ht="95.25" customHeight="1">
      <c r="A35" s="324"/>
      <c r="B35" s="325"/>
      <c r="C35" s="325"/>
      <c r="D35" s="325"/>
      <c r="E35" s="325"/>
      <c r="F35" s="326"/>
      <c r="G35" s="92"/>
      <c r="H35" s="91"/>
      <c r="I35" s="329"/>
      <c r="J35" s="330"/>
      <c r="K35" s="333"/>
      <c r="L35" s="334"/>
      <c r="M35" s="333"/>
      <c r="N35" s="334"/>
    </row>
    <row r="36" spans="1:14" ht="83.25" customHeight="1">
      <c r="A36" s="316" t="s">
        <v>125</v>
      </c>
      <c r="B36" s="317"/>
      <c r="C36" s="317"/>
      <c r="D36" s="317"/>
      <c r="E36" s="317"/>
      <c r="F36" s="318"/>
      <c r="G36" s="90"/>
      <c r="H36" s="89"/>
      <c r="I36" s="319" t="s">
        <v>197</v>
      </c>
      <c r="J36" s="319"/>
      <c r="K36" s="319"/>
      <c r="L36" s="319"/>
      <c r="M36" s="319"/>
      <c r="N36" s="319"/>
    </row>
    <row r="37" spans="1:14" ht="22.5" customHeight="1">
      <c r="A37" s="56"/>
      <c r="B37" s="56"/>
      <c r="C37" s="56"/>
      <c r="D37" s="56"/>
      <c r="E37" s="56"/>
      <c r="F37" s="56"/>
      <c r="G37" s="88"/>
      <c r="H37" s="87"/>
      <c r="I37" s="4"/>
      <c r="J37" s="4"/>
      <c r="K37" s="4"/>
      <c r="L37" s="4"/>
      <c r="M37" s="4"/>
      <c r="N37" s="4"/>
    </row>
    <row r="38" spans="1:14" s="59" customFormat="1" ht="34.5" customHeight="1">
      <c r="A38" s="57" t="s">
        <v>124</v>
      </c>
      <c r="B38" s="57"/>
      <c r="C38" s="58"/>
      <c r="D38" s="58"/>
      <c r="E38" s="57"/>
      <c r="F38" s="58"/>
      <c r="G38" s="3"/>
      <c r="H38" s="3"/>
      <c r="I38" s="3"/>
      <c r="J38" s="3"/>
      <c r="K38" s="2"/>
      <c r="L38" s="2"/>
      <c r="M38" s="2"/>
    </row>
    <row r="39" spans="1:14" s="59" customFormat="1" ht="34.5" customHeight="1">
      <c r="A39" s="60" t="s">
        <v>123</v>
      </c>
      <c r="B39" s="60"/>
      <c r="C39" s="60"/>
      <c r="D39" s="60"/>
      <c r="E39" s="60"/>
      <c r="F39" s="60"/>
      <c r="G39" s="60"/>
      <c r="H39" s="60"/>
      <c r="I39" s="60"/>
      <c r="J39" s="60"/>
      <c r="K39" s="61"/>
      <c r="L39" s="61"/>
      <c r="M39" s="61"/>
    </row>
    <row r="40" spans="1:14" s="59" customFormat="1" ht="34.5" customHeight="1">
      <c r="A40" s="60" t="s">
        <v>122</v>
      </c>
      <c r="B40" s="60"/>
      <c r="C40" s="60"/>
      <c r="D40" s="60"/>
      <c r="E40" s="60"/>
      <c r="F40" s="60"/>
      <c r="G40" s="60"/>
      <c r="H40" s="60"/>
      <c r="I40" s="60"/>
      <c r="J40" s="60"/>
      <c r="K40" s="61"/>
      <c r="L40" s="61"/>
      <c r="M40" s="61"/>
    </row>
    <row r="41" spans="1:14" s="59" customFormat="1" ht="34.5" customHeight="1">
      <c r="A41" s="60"/>
      <c r="B41" s="60"/>
      <c r="C41" s="57" t="s">
        <v>121</v>
      </c>
      <c r="D41" s="60"/>
      <c r="E41" s="60"/>
      <c r="F41" s="60"/>
      <c r="G41" s="60"/>
      <c r="H41" s="60"/>
      <c r="I41" s="60"/>
      <c r="J41" s="60"/>
      <c r="K41" s="61"/>
      <c r="L41" s="61"/>
      <c r="M41" s="61"/>
    </row>
    <row r="42" spans="1:14" s="59" customFormat="1" ht="34.5" customHeight="1">
      <c r="A42" s="60" t="s">
        <v>120</v>
      </c>
      <c r="B42" s="60"/>
      <c r="C42" s="60"/>
      <c r="D42" s="60"/>
      <c r="E42" s="60"/>
      <c r="F42" s="60"/>
      <c r="G42" s="60"/>
      <c r="H42" s="60"/>
      <c r="I42" s="60"/>
      <c r="J42" s="60"/>
      <c r="K42" s="61"/>
      <c r="L42" s="61"/>
      <c r="M42" s="61"/>
    </row>
    <row r="43" spans="1:14" s="59" customFormat="1" ht="34.5" customHeight="1">
      <c r="A43" s="57" t="s">
        <v>119</v>
      </c>
      <c r="B43" s="57"/>
      <c r="C43" s="62"/>
      <c r="D43" s="62"/>
      <c r="E43" s="62"/>
      <c r="F43" s="62"/>
      <c r="G43" s="62"/>
      <c r="H43" s="62"/>
      <c r="I43" s="62"/>
      <c r="J43" s="62"/>
      <c r="K43" s="62"/>
      <c r="L43" s="62"/>
      <c r="M43" s="62"/>
      <c r="N43" s="60"/>
    </row>
    <row r="44" spans="1:14" s="59" customFormat="1" ht="34.5" customHeight="1">
      <c r="A44" s="57"/>
      <c r="B44" s="57" t="s">
        <v>118</v>
      </c>
      <c r="C44" s="62"/>
      <c r="D44" s="62"/>
      <c r="E44" s="62"/>
      <c r="F44" s="62"/>
      <c r="G44" s="62"/>
      <c r="H44" s="62"/>
      <c r="I44" s="62"/>
      <c r="J44" s="62"/>
      <c r="K44" s="62"/>
      <c r="L44" s="62"/>
      <c r="M44" s="62"/>
      <c r="N44" s="60"/>
    </row>
    <row r="45" spans="1:14" s="59" customFormat="1" ht="34.5" customHeight="1">
      <c r="A45" s="60" t="s">
        <v>117</v>
      </c>
      <c r="K45" s="61"/>
      <c r="L45" s="61"/>
      <c r="M45" s="61"/>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1" t="s">
        <v>0</v>
      </c>
      <c r="D3">
        <v>1</v>
      </c>
    </row>
    <row r="4" spans="3:4">
      <c r="C4" t="s">
        <v>14</v>
      </c>
      <c r="D4">
        <v>2</v>
      </c>
    </row>
    <row r="5" spans="3:4">
      <c r="C5" t="s">
        <v>15</v>
      </c>
      <c r="D5">
        <v>3</v>
      </c>
    </row>
    <row r="6" spans="3:4">
      <c r="C6" t="s">
        <v>16</v>
      </c>
      <c r="D6">
        <v>4</v>
      </c>
    </row>
    <row r="7" spans="3:4">
      <c r="C7" t="s">
        <v>17</v>
      </c>
      <c r="D7">
        <v>5</v>
      </c>
    </row>
    <row r="8" spans="3:4">
      <c r="C8" t="s">
        <v>18</v>
      </c>
      <c r="D8">
        <v>6</v>
      </c>
    </row>
    <row r="9" spans="3:4">
      <c r="C9" t="s">
        <v>19</v>
      </c>
      <c r="D9">
        <v>7</v>
      </c>
    </row>
    <row r="10" spans="3:4">
      <c r="C10" t="s">
        <v>20</v>
      </c>
      <c r="D10">
        <v>8</v>
      </c>
    </row>
    <row r="11" spans="3:4">
      <c r="C11" t="s">
        <v>21</v>
      </c>
      <c r="D11">
        <v>9</v>
      </c>
    </row>
    <row r="12" spans="3:4">
      <c r="C12" t="s">
        <v>39</v>
      </c>
      <c r="D12">
        <v>10</v>
      </c>
    </row>
    <row r="13" spans="3:4">
      <c r="C13" t="s">
        <v>40</v>
      </c>
      <c r="D13">
        <v>11</v>
      </c>
    </row>
    <row r="14" spans="3:4">
      <c r="C14" t="s">
        <v>22</v>
      </c>
      <c r="D14">
        <v>12</v>
      </c>
    </row>
    <row r="15" spans="3:4">
      <c r="C15" t="s">
        <v>23</v>
      </c>
      <c r="D15">
        <v>13</v>
      </c>
    </row>
    <row r="16" spans="3:4">
      <c r="C16" t="s">
        <v>24</v>
      </c>
      <c r="D16">
        <v>14</v>
      </c>
    </row>
    <row r="17" spans="3:4">
      <c r="C17" t="s">
        <v>25</v>
      </c>
      <c r="D17">
        <v>15</v>
      </c>
    </row>
    <row r="18" spans="3:4">
      <c r="C18" t="s">
        <v>26</v>
      </c>
      <c r="D18">
        <v>16</v>
      </c>
    </row>
    <row r="19" spans="3:4">
      <c r="C19" t="s">
        <v>27</v>
      </c>
      <c r="D19">
        <v>17</v>
      </c>
    </row>
    <row r="20" spans="3:4">
      <c r="C20" t="s">
        <v>28</v>
      </c>
      <c r="D20">
        <v>18</v>
      </c>
    </row>
    <row r="21" spans="3:4">
      <c r="C21" t="s">
        <v>29</v>
      </c>
      <c r="D21">
        <v>19</v>
      </c>
    </row>
    <row r="22" spans="3:4">
      <c r="C22" t="s">
        <v>30</v>
      </c>
      <c r="D22">
        <v>20</v>
      </c>
    </row>
    <row r="23" spans="3:4">
      <c r="C23" t="s">
        <v>31</v>
      </c>
      <c r="D23">
        <v>21</v>
      </c>
    </row>
    <row r="24" spans="3:4">
      <c r="C24" t="s">
        <v>32</v>
      </c>
      <c r="D24">
        <v>22</v>
      </c>
    </row>
    <row r="25" spans="3:4">
      <c r="C25" t="s">
        <v>33</v>
      </c>
      <c r="D25">
        <v>23</v>
      </c>
    </row>
    <row r="26" spans="3:4">
      <c r="C26" t="s">
        <v>34</v>
      </c>
      <c r="D26">
        <v>24</v>
      </c>
    </row>
    <row r="27" spans="3:4">
      <c r="C27" t="s">
        <v>35</v>
      </c>
      <c r="D27">
        <v>25</v>
      </c>
    </row>
    <row r="28" spans="3:4">
      <c r="C28" t="s">
        <v>36</v>
      </c>
      <c r="D28">
        <v>26</v>
      </c>
    </row>
    <row r="29" spans="3:4">
      <c r="C29" t="s">
        <v>37</v>
      </c>
      <c r="D29">
        <v>27</v>
      </c>
    </row>
    <row r="30" spans="3:4">
      <c r="C30" t="s">
        <v>38</v>
      </c>
      <c r="D30">
        <v>28</v>
      </c>
    </row>
    <row r="31" spans="3:4">
      <c r="C31" t="s">
        <v>41</v>
      </c>
      <c r="D31">
        <v>29</v>
      </c>
    </row>
    <row r="32" spans="3:4">
      <c r="C32" t="s">
        <v>42</v>
      </c>
      <c r="D32">
        <v>30</v>
      </c>
    </row>
    <row r="33" spans="3:4">
      <c r="C33" t="s">
        <v>43</v>
      </c>
      <c r="D33">
        <v>31</v>
      </c>
    </row>
    <row r="34" spans="3:4">
      <c r="C34" t="s">
        <v>44</v>
      </c>
    </row>
    <row r="35" spans="3:4">
      <c r="C35" t="s">
        <v>45</v>
      </c>
    </row>
    <row r="36" spans="3:4">
      <c r="C36" t="s">
        <v>46</v>
      </c>
    </row>
    <row r="37" spans="3:4">
      <c r="C37" t="s">
        <v>47</v>
      </c>
    </row>
    <row r="38" spans="3:4">
      <c r="C38" t="s">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「費用の概要、積算内訳」記載例</vt:lpstr>
      <vt:lpstr>基準額（茨城版）</vt:lpstr>
      <vt:lpstr>【非表示】基準額</vt:lpstr>
      <vt:lpstr>ア（ア）分 (R5年5月8日以降)</vt:lpstr>
      <vt:lpstr>別添３ </vt:lpstr>
      <vt:lpstr>参照</vt:lpstr>
      <vt:lpstr>'「費用の概要、積算内訳」記載例'!Print_Area</vt:lpstr>
      <vt:lpstr>【非表示】基準額!Print_Area</vt:lpstr>
      <vt:lpstr>'ア（ア）分 (R5年5月8日以降)'!Print_Area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Takizuka</cp:lastModifiedBy>
  <cp:lastPrinted>2023-09-27T01:55:41Z</cp:lastPrinted>
  <dcterms:created xsi:type="dcterms:W3CDTF">2020-07-28T08:02:09Z</dcterms:created>
  <dcterms:modified xsi:type="dcterms:W3CDTF">2023-09-29T08:30:57Z</dcterms:modified>
</cp:coreProperties>
</file>