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workbookProtection workbookPassword="D2DD" lockStructure="1"/>
  <bookViews>
    <workbookView xWindow="0" yWindow="0" windowWidth="17820" windowHeight="6750"/>
  </bookViews>
  <sheets>
    <sheet name="チェックリスト" sheetId="1" r:id="rId1"/>
    <sheet name="申請額集計表" sheetId="25" r:id="rId2"/>
    <sheet name="対象者リスト (R5年5月7日以前)" sheetId="22" r:id="rId3"/>
    <sheet name="対象者リスト (R5年5月8日～9月30日)" sheetId="24" r:id="rId4"/>
    <sheet name="対象者リスト (R5年10月1日以降)" sheetId="29" r:id="rId5"/>
    <sheet name="wk（～5.7）" sheetId="16" state="hidden" r:id="rId6"/>
    <sheet name="wk (5.8～9.30)" sheetId="26" state="hidden" r:id="rId7"/>
    <sheet name="wk (10.1～)" sheetId="31" state="hidden" r:id="rId8"/>
    <sheet name="追加補助（R5年5月7日以前）" sheetId="23" r:id="rId9"/>
    <sheet name="追加補助 (R5年5月8日～9月30日）" sheetId="27" r:id="rId10"/>
    <sheet name="追加補助 (R5年10月1日以降)" sheetId="30" r:id="rId11"/>
    <sheet name="入力例" sheetId="28" state="hidden" r:id="rId12"/>
  </sheets>
  <externalReferences>
    <externalReference r:id="rId13"/>
  </externalReferences>
  <definedNames>
    <definedName name="_xlnm.Print_Area" localSheetId="0">チェックリスト!$A$1:$AJ$42</definedName>
    <definedName name="_xlnm.Print_Area" localSheetId="1">申請額集計表!$A$1:$M$22</definedName>
    <definedName name="_xlnm.Print_Area" localSheetId="4">'対象者リスト (R5年10月1日以降)'!$A$1:$K$49</definedName>
    <definedName name="_xlnm.Print_Area" localSheetId="2">'対象者リスト (R5年5月7日以前)'!$A$1:$K$47</definedName>
    <definedName name="_xlnm.Print_Area" localSheetId="3">'対象者リスト (R5年5月8日～9月30日)'!$A$1:$K$49</definedName>
    <definedName name="_xlnm.Print_Area" localSheetId="10">'追加補助 (R5年10月1日以降)'!$A$1:$BH$134</definedName>
    <definedName name="_xlnm.Print_Area" localSheetId="9">'追加補助 (R5年5月8日～9月30日）'!$A$1:$BH$134</definedName>
    <definedName name="_xlnm.Print_Area" localSheetId="8">'追加補助（R5年5月7日以前）'!$A$1:$BI$135</definedName>
    <definedName name="_xlnm.Print_Titles" localSheetId="4">'対象者リスト (R5年10月1日以降)'!$1:$14</definedName>
    <definedName name="_xlnm.Print_Titles" localSheetId="2">'対象者リスト (R5年5月7日以前)'!$1:$12</definedName>
    <definedName name="_xlnm.Print_Titles" localSheetId="3">'対象者リスト (R5年5月8日～9月30日)'!$1:$14</definedName>
    <definedName name="_xlnm.Print_Titles" localSheetId="10">'追加補助 (R5年10月1日以降)'!$A:$I,'追加補助 (R5年10月1日以降)'!$1:$11</definedName>
    <definedName name="_xlnm.Print_Titles" localSheetId="9">'追加補助 (R5年5月8日～9月30日）'!$A:$I,'追加補助 (R5年5月8日～9月30日）'!$1:$11</definedName>
    <definedName name="_xlnm.Print_Titles" localSheetId="8">'追加補助（R5年5月7日以前）'!$A:$J,'追加補助（R5年5月7日以前）'!$1:$12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29" l="1"/>
  <c r="L18" i="29"/>
  <c r="L19" i="29"/>
  <c r="L20" i="29"/>
  <c r="L21" i="29"/>
  <c r="L22" i="29"/>
  <c r="L23" i="29"/>
  <c r="L24" i="29"/>
  <c r="L25" i="29"/>
  <c r="L26" i="29"/>
  <c r="L27" i="29"/>
  <c r="L28" i="29"/>
  <c r="L29" i="29"/>
  <c r="L30" i="29"/>
  <c r="L31" i="29"/>
  <c r="L32" i="29"/>
  <c r="L33" i="29"/>
  <c r="L34" i="29"/>
  <c r="L35" i="29"/>
  <c r="L36" i="29"/>
  <c r="L37" i="29"/>
  <c r="L38" i="29"/>
  <c r="L39" i="29"/>
  <c r="L40" i="29"/>
  <c r="L41" i="29"/>
  <c r="L42" i="29"/>
  <c r="L43" i="29"/>
  <c r="L44" i="29"/>
  <c r="L45" i="29"/>
  <c r="L46" i="29"/>
  <c r="L47" i="29"/>
  <c r="L48" i="29"/>
  <c r="L49" i="29"/>
  <c r="L50" i="29"/>
  <c r="L51" i="29"/>
  <c r="L52" i="29"/>
  <c r="L53" i="29"/>
  <c r="L54" i="29"/>
  <c r="L55" i="29"/>
  <c r="L56" i="29"/>
  <c r="L57" i="29"/>
  <c r="L58" i="29"/>
  <c r="L59" i="29"/>
  <c r="L60" i="29"/>
  <c r="L61" i="29"/>
  <c r="L62" i="29"/>
  <c r="L63" i="29"/>
  <c r="L64" i="29"/>
  <c r="L65" i="29"/>
  <c r="L66" i="29"/>
  <c r="L67" i="29"/>
  <c r="L68" i="29"/>
  <c r="L69" i="29"/>
  <c r="L70" i="29"/>
  <c r="L71" i="29"/>
  <c r="L72" i="29"/>
  <c r="L73" i="29"/>
  <c r="L74" i="29"/>
  <c r="L75" i="29"/>
  <c r="L76" i="29"/>
  <c r="L77" i="29"/>
  <c r="L78" i="29"/>
  <c r="L79" i="29"/>
  <c r="L80" i="29"/>
  <c r="L81" i="29"/>
  <c r="L82" i="29"/>
  <c r="L83" i="29"/>
  <c r="L84" i="29"/>
  <c r="L85" i="29"/>
  <c r="L86" i="29"/>
  <c r="L87" i="29"/>
  <c r="L88" i="29"/>
  <c r="L89" i="29"/>
  <c r="L90" i="29"/>
  <c r="L91" i="29"/>
  <c r="L92" i="29"/>
  <c r="L93" i="29"/>
  <c r="L94" i="29"/>
  <c r="L95" i="29"/>
  <c r="L96" i="29"/>
  <c r="L97" i="29"/>
  <c r="L98" i="29"/>
  <c r="L99" i="29"/>
  <c r="L100" i="29"/>
  <c r="L101" i="29"/>
  <c r="L102" i="29"/>
  <c r="L103" i="29"/>
  <c r="L104" i="29"/>
  <c r="L105" i="29"/>
  <c r="L106" i="29"/>
  <c r="L107" i="29"/>
  <c r="L108" i="29"/>
  <c r="L109" i="29"/>
  <c r="L110" i="29"/>
  <c r="L111" i="29"/>
  <c r="L112" i="29"/>
  <c r="L113" i="29"/>
  <c r="L114" i="29"/>
  <c r="L115" i="29"/>
  <c r="L116" i="29"/>
  <c r="L117" i="29"/>
  <c r="L118" i="29"/>
  <c r="L119" i="29"/>
  <c r="L120" i="29"/>
  <c r="L121" i="29"/>
  <c r="L122" i="29"/>
  <c r="L123" i="29"/>
  <c r="L124" i="29"/>
  <c r="L125" i="29"/>
  <c r="L126" i="29"/>
  <c r="L127" i="29"/>
  <c r="L128" i="29"/>
  <c r="L129" i="29"/>
  <c r="L130" i="29"/>
  <c r="L131" i="29"/>
  <c r="L132" i="29"/>
  <c r="L133" i="29"/>
  <c r="L134" i="29"/>
  <c r="L19" i="24"/>
  <c r="L20" i="24"/>
  <c r="L21" i="24"/>
  <c r="L22" i="24"/>
  <c r="L23" i="24"/>
  <c r="L24" i="24"/>
  <c r="L25" i="24"/>
  <c r="L26" i="24"/>
  <c r="L27" i="24"/>
  <c r="L28" i="24"/>
  <c r="L29"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L57" i="24"/>
  <c r="L58" i="24"/>
  <c r="L59" i="24"/>
  <c r="L60" i="24"/>
  <c r="L61" i="24"/>
  <c r="L62" i="24"/>
  <c r="L63" i="24"/>
  <c r="L64" i="24"/>
  <c r="L65" i="24"/>
  <c r="L66" i="24"/>
  <c r="L67" i="24"/>
  <c r="L68" i="24"/>
  <c r="L69" i="24"/>
  <c r="L70" i="24"/>
  <c r="L71" i="24"/>
  <c r="L72" i="24"/>
  <c r="L73" i="24"/>
  <c r="L74" i="24"/>
  <c r="L75" i="24"/>
  <c r="L76" i="24"/>
  <c r="L77" i="24"/>
  <c r="L78" i="24"/>
  <c r="L79" i="24"/>
  <c r="L80" i="24"/>
  <c r="L81" i="24"/>
  <c r="L82" i="24"/>
  <c r="L83" i="24"/>
  <c r="L84" i="24"/>
  <c r="L85" i="24"/>
  <c r="L86" i="24"/>
  <c r="L87" i="24"/>
  <c r="L88" i="24"/>
  <c r="L89" i="24"/>
  <c r="L90" i="24"/>
  <c r="L91" i="24"/>
  <c r="L92" i="24"/>
  <c r="L93" i="24"/>
  <c r="L94" i="24"/>
  <c r="L95" i="24"/>
  <c r="L96" i="24"/>
  <c r="L97" i="24"/>
  <c r="L98" i="24"/>
  <c r="L99" i="24"/>
  <c r="L100" i="24"/>
  <c r="L101" i="24"/>
  <c r="L102" i="24"/>
  <c r="L103" i="24"/>
  <c r="L104" i="24"/>
  <c r="L105" i="24"/>
  <c r="L106" i="24"/>
  <c r="L107" i="24"/>
  <c r="L108" i="24"/>
  <c r="L109" i="24"/>
  <c r="L110" i="24"/>
  <c r="L111" i="24"/>
  <c r="L112" i="24"/>
  <c r="L113" i="24"/>
  <c r="L114" i="24"/>
  <c r="L115" i="24"/>
  <c r="L116" i="24"/>
  <c r="L117" i="24"/>
  <c r="L118" i="24"/>
  <c r="L119" i="24"/>
  <c r="L120" i="24"/>
  <c r="L121" i="24"/>
  <c r="L122" i="24"/>
  <c r="L123" i="24"/>
  <c r="L124" i="24"/>
  <c r="L125" i="24"/>
  <c r="L126" i="24"/>
  <c r="L127" i="24"/>
  <c r="L128" i="24"/>
  <c r="L129" i="24"/>
  <c r="L130" i="24"/>
  <c r="L131" i="24"/>
  <c r="L132" i="24"/>
  <c r="L133" i="24"/>
  <c r="L134" i="24"/>
  <c r="AC134" i="29" l="1"/>
  <c r="AC133" i="29"/>
  <c r="AC132" i="29"/>
  <c r="AC131" i="29"/>
  <c r="AC130" i="29"/>
  <c r="AC129" i="29"/>
  <c r="AC128" i="29"/>
  <c r="AC127" i="29"/>
  <c r="AC126" i="29"/>
  <c r="AC125" i="29"/>
  <c r="AC124" i="29"/>
  <c r="AC123" i="29"/>
  <c r="AC122" i="29"/>
  <c r="AC121" i="29"/>
  <c r="AC120" i="29"/>
  <c r="AC119" i="29"/>
  <c r="AC118" i="29"/>
  <c r="AC117" i="29"/>
  <c r="AC116" i="29"/>
  <c r="AC115" i="29"/>
  <c r="AC114" i="29"/>
  <c r="AC113" i="29"/>
  <c r="AC112" i="29"/>
  <c r="AC111" i="29"/>
  <c r="AC110" i="29"/>
  <c r="AC109" i="29"/>
  <c r="AC108" i="29"/>
  <c r="AC107" i="29"/>
  <c r="AC106" i="29"/>
  <c r="AC105" i="29"/>
  <c r="AC104" i="29"/>
  <c r="AC103" i="29"/>
  <c r="AC102" i="29"/>
  <c r="AC101" i="29"/>
  <c r="AC100" i="29"/>
  <c r="AC99" i="29"/>
  <c r="AC98" i="29"/>
  <c r="AC97" i="29"/>
  <c r="AC96" i="29"/>
  <c r="AC95" i="29"/>
  <c r="AC94" i="29"/>
  <c r="AC93" i="29"/>
  <c r="AC92" i="29"/>
  <c r="AC91" i="29"/>
  <c r="AC90" i="29"/>
  <c r="AC89" i="29"/>
  <c r="AC88" i="29"/>
  <c r="AC87" i="29"/>
  <c r="AC86" i="29"/>
  <c r="AC85" i="29"/>
  <c r="AC84" i="29"/>
  <c r="AC83" i="29"/>
  <c r="AC82" i="29"/>
  <c r="AC81" i="29"/>
  <c r="AC80" i="29"/>
  <c r="AC79" i="29"/>
  <c r="AC78" i="29"/>
  <c r="AC77" i="29"/>
  <c r="AC76" i="29"/>
  <c r="AC75" i="29"/>
  <c r="AC74" i="29"/>
  <c r="AC73" i="29"/>
  <c r="AC72" i="29"/>
  <c r="AC71" i="29"/>
  <c r="AC70" i="29"/>
  <c r="AC69" i="29"/>
  <c r="AC68" i="29"/>
  <c r="AC67" i="29"/>
  <c r="AC66" i="29"/>
  <c r="AC65" i="29"/>
  <c r="AC64" i="29"/>
  <c r="AC63" i="29"/>
  <c r="AC62" i="29"/>
  <c r="AC61" i="29"/>
  <c r="AC60" i="29"/>
  <c r="AC59" i="29"/>
  <c r="AC58" i="29"/>
  <c r="AC57" i="29"/>
  <c r="AC56" i="29"/>
  <c r="AC55" i="29"/>
  <c r="AC54" i="29"/>
  <c r="AC53" i="29"/>
  <c r="AC52" i="29"/>
  <c r="AC51" i="29"/>
  <c r="AC50" i="29"/>
  <c r="AC49" i="29"/>
  <c r="AC48" i="29"/>
  <c r="AC47" i="29"/>
  <c r="AC46" i="29"/>
  <c r="AC45" i="29"/>
  <c r="AC44" i="29"/>
  <c r="AC43" i="29"/>
  <c r="AC42" i="29"/>
  <c r="AC41" i="29"/>
  <c r="AC40" i="29"/>
  <c r="AC39" i="29"/>
  <c r="AC38" i="29"/>
  <c r="AC37" i="29"/>
  <c r="AC36" i="29"/>
  <c r="AC35" i="29"/>
  <c r="AC34" i="29"/>
  <c r="AC33" i="29"/>
  <c r="AC32" i="29"/>
  <c r="AC31" i="29"/>
  <c r="AC30" i="29"/>
  <c r="AC29" i="29"/>
  <c r="AC28" i="29"/>
  <c r="AC27" i="29"/>
  <c r="AC26" i="29"/>
  <c r="AC25" i="29"/>
  <c r="AC24" i="29"/>
  <c r="AC23" i="29"/>
  <c r="AC22" i="29"/>
  <c r="AC21" i="29"/>
  <c r="AC20" i="29"/>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C57" i="24"/>
  <c r="AC58" i="24"/>
  <c r="AC59" i="24"/>
  <c r="AC60" i="24"/>
  <c r="AC61" i="24"/>
  <c r="AC62" i="24"/>
  <c r="AC63" i="24"/>
  <c r="AC64" i="24"/>
  <c r="AC65" i="24"/>
  <c r="AC66" i="24"/>
  <c r="AC67" i="24"/>
  <c r="AC68" i="24"/>
  <c r="AC69" i="24"/>
  <c r="AC70" i="24"/>
  <c r="AC71" i="24"/>
  <c r="AC72" i="24"/>
  <c r="AC73" i="24"/>
  <c r="AC74" i="24"/>
  <c r="AC75" i="24"/>
  <c r="AC76" i="24"/>
  <c r="AC77" i="24"/>
  <c r="AC78" i="24"/>
  <c r="AC79" i="24"/>
  <c r="AC80" i="24"/>
  <c r="AC81" i="24"/>
  <c r="AC82" i="24"/>
  <c r="AC83" i="24"/>
  <c r="AC84" i="24"/>
  <c r="AC85" i="24"/>
  <c r="AC86" i="24"/>
  <c r="AC87" i="24"/>
  <c r="AC88" i="24"/>
  <c r="AC89" i="24"/>
  <c r="AC90" i="24"/>
  <c r="AC91" i="24"/>
  <c r="AC92" i="24"/>
  <c r="AC93" i="24"/>
  <c r="AC94" i="24"/>
  <c r="AC95" i="24"/>
  <c r="AC96" i="24"/>
  <c r="AC97" i="24"/>
  <c r="AC98" i="24"/>
  <c r="AC99" i="24"/>
  <c r="AC100" i="24"/>
  <c r="AC101" i="24"/>
  <c r="AC102" i="24"/>
  <c r="AC103" i="24"/>
  <c r="AC104" i="24"/>
  <c r="AC105" i="24"/>
  <c r="AC106" i="24"/>
  <c r="AC107" i="24"/>
  <c r="AC108" i="24"/>
  <c r="AC109" i="24"/>
  <c r="AC110" i="24"/>
  <c r="AC111" i="24"/>
  <c r="AC112" i="24"/>
  <c r="AC113" i="24"/>
  <c r="AC114" i="24"/>
  <c r="AC115" i="24"/>
  <c r="AC116" i="24"/>
  <c r="AC117" i="24"/>
  <c r="AC118" i="24"/>
  <c r="AC119" i="24"/>
  <c r="AC120" i="24"/>
  <c r="AC121" i="24"/>
  <c r="AC122" i="24"/>
  <c r="AC123" i="24"/>
  <c r="AC124" i="24"/>
  <c r="AC125" i="24"/>
  <c r="AC126" i="24"/>
  <c r="AC127" i="24"/>
  <c r="AC128" i="24"/>
  <c r="AC129" i="24"/>
  <c r="AC130" i="24"/>
  <c r="AC131" i="24"/>
  <c r="AC132" i="24"/>
  <c r="AC133" i="24"/>
  <c r="AC134" i="24"/>
  <c r="X19" i="29" l="1"/>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46" i="29"/>
  <c r="X47" i="29"/>
  <c r="X48" i="29"/>
  <c r="X49" i="29"/>
  <c r="X50" i="29"/>
  <c r="X51" i="29"/>
  <c r="X52" i="29"/>
  <c r="X53" i="29"/>
  <c r="X54" i="29"/>
  <c r="X55" i="29"/>
  <c r="X56" i="29"/>
  <c r="X57" i="29"/>
  <c r="X58" i="29"/>
  <c r="X59" i="29"/>
  <c r="X60" i="29"/>
  <c r="X61" i="29"/>
  <c r="X62" i="29"/>
  <c r="X63" i="29"/>
  <c r="X64" i="29"/>
  <c r="X65" i="29"/>
  <c r="X66" i="29"/>
  <c r="X67" i="29"/>
  <c r="X68" i="29"/>
  <c r="X69" i="29"/>
  <c r="X70" i="29"/>
  <c r="X71" i="29"/>
  <c r="X72" i="29"/>
  <c r="X73" i="29"/>
  <c r="X74" i="29"/>
  <c r="X75" i="29"/>
  <c r="X76" i="29"/>
  <c r="X77" i="29"/>
  <c r="X78" i="29"/>
  <c r="X79" i="29"/>
  <c r="X80" i="29"/>
  <c r="X81" i="29"/>
  <c r="X82" i="29"/>
  <c r="X83" i="29"/>
  <c r="X84" i="29"/>
  <c r="X85" i="29"/>
  <c r="X86" i="29"/>
  <c r="X87" i="29"/>
  <c r="X88" i="29"/>
  <c r="X89" i="29"/>
  <c r="X90" i="29"/>
  <c r="X91" i="29"/>
  <c r="X92" i="29"/>
  <c r="X93" i="29"/>
  <c r="X94" i="29"/>
  <c r="X95" i="29"/>
  <c r="X96" i="29"/>
  <c r="X97" i="29"/>
  <c r="X98" i="29"/>
  <c r="X99" i="29"/>
  <c r="X100" i="29"/>
  <c r="X101" i="29"/>
  <c r="X102" i="29"/>
  <c r="X103" i="29"/>
  <c r="X104" i="29"/>
  <c r="X105" i="29"/>
  <c r="X106" i="29"/>
  <c r="X107" i="29"/>
  <c r="X108" i="29"/>
  <c r="X109" i="29"/>
  <c r="X110" i="29"/>
  <c r="X111" i="29"/>
  <c r="X112" i="29"/>
  <c r="X113" i="29"/>
  <c r="X114" i="29"/>
  <c r="X115" i="29"/>
  <c r="X116" i="29"/>
  <c r="X117" i="29"/>
  <c r="X118" i="29"/>
  <c r="X119" i="29"/>
  <c r="X120" i="29"/>
  <c r="X121" i="29"/>
  <c r="X122" i="29"/>
  <c r="X123" i="29"/>
  <c r="X124" i="29"/>
  <c r="X125" i="29"/>
  <c r="X126" i="29"/>
  <c r="X127" i="29"/>
  <c r="X128" i="29"/>
  <c r="X129" i="29"/>
  <c r="X130" i="29"/>
  <c r="X131" i="29"/>
  <c r="X132" i="29"/>
  <c r="X133" i="29"/>
  <c r="X134" i="29"/>
  <c r="X18" i="29"/>
  <c r="X19"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X57" i="24"/>
  <c r="X58" i="24"/>
  <c r="X59" i="24"/>
  <c r="X60" i="24"/>
  <c r="X61" i="24"/>
  <c r="X62" i="24"/>
  <c r="X63" i="24"/>
  <c r="X64" i="24"/>
  <c r="X65" i="24"/>
  <c r="X66" i="24"/>
  <c r="X67" i="24"/>
  <c r="X68" i="24"/>
  <c r="X69" i="24"/>
  <c r="X70" i="24"/>
  <c r="X71" i="24"/>
  <c r="X72" i="24"/>
  <c r="X73" i="24"/>
  <c r="X74" i="24"/>
  <c r="X75" i="24"/>
  <c r="X76" i="24"/>
  <c r="X77" i="24"/>
  <c r="X78" i="24"/>
  <c r="X79" i="24"/>
  <c r="X80" i="24"/>
  <c r="X81" i="24"/>
  <c r="X82" i="24"/>
  <c r="X83" i="24"/>
  <c r="X84" i="24"/>
  <c r="X85" i="24"/>
  <c r="X86" i="24"/>
  <c r="X87" i="24"/>
  <c r="X88" i="24"/>
  <c r="X89" i="24"/>
  <c r="X90" i="24"/>
  <c r="X91" i="24"/>
  <c r="X92" i="24"/>
  <c r="X93" i="24"/>
  <c r="X94" i="24"/>
  <c r="X95" i="24"/>
  <c r="X96" i="24"/>
  <c r="X97" i="24"/>
  <c r="X98" i="24"/>
  <c r="X99" i="24"/>
  <c r="X100" i="24"/>
  <c r="X101" i="24"/>
  <c r="X102" i="24"/>
  <c r="X103" i="24"/>
  <c r="X104" i="24"/>
  <c r="X105" i="24"/>
  <c r="X106" i="24"/>
  <c r="X107" i="24"/>
  <c r="X108" i="24"/>
  <c r="X109" i="24"/>
  <c r="X110" i="24"/>
  <c r="X111" i="24"/>
  <c r="X112" i="24"/>
  <c r="X113" i="24"/>
  <c r="X114" i="24"/>
  <c r="X115" i="24"/>
  <c r="X116" i="24"/>
  <c r="X117" i="24"/>
  <c r="X118" i="24"/>
  <c r="X119" i="24"/>
  <c r="X120" i="24"/>
  <c r="X121" i="24"/>
  <c r="X122" i="24"/>
  <c r="X123" i="24"/>
  <c r="X124" i="24"/>
  <c r="X125" i="24"/>
  <c r="X126" i="24"/>
  <c r="X127" i="24"/>
  <c r="X128" i="24"/>
  <c r="X129" i="24"/>
  <c r="X130" i="24"/>
  <c r="X131" i="24"/>
  <c r="X132" i="24"/>
  <c r="X133" i="24"/>
  <c r="X134" i="24"/>
  <c r="P20" i="29" l="1"/>
  <c r="P21" i="29"/>
  <c r="P22" i="29"/>
  <c r="P23" i="29"/>
  <c r="P24" i="29"/>
  <c r="P25" i="29"/>
  <c r="P26" i="29"/>
  <c r="P27" i="29"/>
  <c r="P28" i="29"/>
  <c r="P29" i="29"/>
  <c r="P30" i="29"/>
  <c r="P31" i="29"/>
  <c r="P32" i="29"/>
  <c r="P33" i="29"/>
  <c r="P34" i="29"/>
  <c r="P35" i="29"/>
  <c r="P36" i="29"/>
  <c r="P37" i="29"/>
  <c r="P38" i="29"/>
  <c r="P39" i="29"/>
  <c r="P40" i="29"/>
  <c r="P41" i="29"/>
  <c r="P42" i="29"/>
  <c r="P43" i="29"/>
  <c r="P44" i="29"/>
  <c r="P45" i="29"/>
  <c r="P46" i="29"/>
  <c r="P47" i="29"/>
  <c r="P48" i="29"/>
  <c r="P49" i="29"/>
  <c r="P50" i="29"/>
  <c r="P51" i="29"/>
  <c r="P52" i="29"/>
  <c r="P53" i="29"/>
  <c r="P54" i="29"/>
  <c r="P55" i="29"/>
  <c r="P56" i="29"/>
  <c r="P57" i="29"/>
  <c r="P58" i="29"/>
  <c r="P59" i="29"/>
  <c r="P60" i="29"/>
  <c r="P61" i="29"/>
  <c r="P62" i="29"/>
  <c r="P63" i="29"/>
  <c r="P64" i="29"/>
  <c r="P65" i="29"/>
  <c r="P66" i="29"/>
  <c r="P67" i="29"/>
  <c r="P68" i="29"/>
  <c r="P69" i="29"/>
  <c r="P70" i="29"/>
  <c r="P71" i="29"/>
  <c r="P72" i="29"/>
  <c r="P73" i="29"/>
  <c r="P74" i="29"/>
  <c r="P75" i="29"/>
  <c r="P76" i="29"/>
  <c r="P77" i="29"/>
  <c r="P78" i="29"/>
  <c r="P79" i="29"/>
  <c r="P80" i="29"/>
  <c r="P81" i="29"/>
  <c r="P82" i="29"/>
  <c r="P83" i="29"/>
  <c r="P84" i="29"/>
  <c r="P85" i="29"/>
  <c r="P86" i="29"/>
  <c r="P87" i="29"/>
  <c r="P88" i="29"/>
  <c r="P89" i="29"/>
  <c r="P90" i="29"/>
  <c r="P91" i="29"/>
  <c r="P92" i="29"/>
  <c r="P93" i="29"/>
  <c r="P94" i="29"/>
  <c r="P95" i="29"/>
  <c r="P96" i="29"/>
  <c r="P97" i="29"/>
  <c r="P98" i="29"/>
  <c r="P99" i="29"/>
  <c r="P100" i="29"/>
  <c r="P101" i="29"/>
  <c r="P102" i="29"/>
  <c r="P103" i="29"/>
  <c r="P104" i="29"/>
  <c r="P105" i="29"/>
  <c r="P10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131" i="29"/>
  <c r="P132" i="29"/>
  <c r="P133" i="29"/>
  <c r="P134" i="29"/>
  <c r="P23" i="24" l="1"/>
  <c r="P24" i="24"/>
  <c r="P25" i="24"/>
  <c r="P26" i="24"/>
  <c r="P27" i="24"/>
  <c r="P28" i="24"/>
  <c r="P29" i="24"/>
  <c r="P30" i="24"/>
  <c r="P31" i="24"/>
  <c r="P32" i="24"/>
  <c r="P33" i="24"/>
  <c r="P34" i="24"/>
  <c r="P35" i="24"/>
  <c r="P36" i="24"/>
  <c r="P37" i="24"/>
  <c r="P38" i="24"/>
  <c r="P39" i="24"/>
  <c r="P40" i="24"/>
  <c r="P41" i="24"/>
  <c r="P42" i="24"/>
  <c r="P43" i="24"/>
  <c r="P44" i="24"/>
  <c r="P45" i="24"/>
  <c r="P46" i="24"/>
  <c r="P47" i="24"/>
  <c r="P48" i="24"/>
  <c r="P49" i="24"/>
  <c r="P50" i="24"/>
  <c r="P51" i="24"/>
  <c r="P52" i="24"/>
  <c r="P53" i="24"/>
  <c r="P54" i="24"/>
  <c r="P55" i="24"/>
  <c r="P56" i="24"/>
  <c r="P57" i="24"/>
  <c r="P58" i="24"/>
  <c r="P59" i="24"/>
  <c r="P60" i="24"/>
  <c r="P61" i="24"/>
  <c r="P62" i="24"/>
  <c r="P63" i="24"/>
  <c r="P64" i="24"/>
  <c r="P65" i="24"/>
  <c r="P66" i="24"/>
  <c r="P67" i="24"/>
  <c r="P68" i="24"/>
  <c r="P69" i="24"/>
  <c r="P70" i="24"/>
  <c r="P71" i="24"/>
  <c r="P72" i="24"/>
  <c r="P73" i="24"/>
  <c r="P74" i="24"/>
  <c r="P75" i="24"/>
  <c r="P76" i="24"/>
  <c r="P77" i="24"/>
  <c r="P78" i="24"/>
  <c r="P79" i="24"/>
  <c r="P80" i="24"/>
  <c r="P81" i="24"/>
  <c r="P82" i="24"/>
  <c r="P83" i="24"/>
  <c r="P84" i="24"/>
  <c r="P85" i="24"/>
  <c r="P86" i="24"/>
  <c r="P87" i="24"/>
  <c r="P88" i="24"/>
  <c r="P89" i="24"/>
  <c r="P90" i="24"/>
  <c r="P91" i="24"/>
  <c r="P92" i="24"/>
  <c r="P93" i="24"/>
  <c r="P94" i="24"/>
  <c r="P95" i="24"/>
  <c r="P96" i="24"/>
  <c r="P97" i="24"/>
  <c r="P98" i="24"/>
  <c r="P99" i="24"/>
  <c r="P100" i="24"/>
  <c r="P101" i="24"/>
  <c r="P102" i="24"/>
  <c r="P103" i="24"/>
  <c r="P104" i="24"/>
  <c r="P105" i="24"/>
  <c r="P106" i="24"/>
  <c r="P107" i="24"/>
  <c r="P108" i="24"/>
  <c r="P109" i="24"/>
  <c r="P110" i="24"/>
  <c r="P111" i="24"/>
  <c r="P112" i="24"/>
  <c r="P113" i="24"/>
  <c r="P114" i="24"/>
  <c r="P115" i="24"/>
  <c r="P116" i="24"/>
  <c r="P117" i="24"/>
  <c r="P118" i="24"/>
  <c r="P119" i="24"/>
  <c r="P120" i="24"/>
  <c r="P121" i="24"/>
  <c r="P122" i="24"/>
  <c r="P123" i="24"/>
  <c r="P124" i="24"/>
  <c r="P125" i="24"/>
  <c r="P126" i="24"/>
  <c r="P127" i="24"/>
  <c r="P128" i="24"/>
  <c r="P129" i="24"/>
  <c r="P130" i="24"/>
  <c r="P131" i="24"/>
  <c r="P132" i="24"/>
  <c r="P133" i="24"/>
  <c r="P134" i="24"/>
  <c r="H5" i="29" l="1"/>
  <c r="C5" i="29"/>
  <c r="H5" i="24"/>
  <c r="C5" i="24"/>
  <c r="H5" i="22" l="1"/>
  <c r="H4" i="31" l="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3" i="31"/>
  <c r="D4" i="31"/>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103" i="31"/>
  <c r="D104" i="31"/>
  <c r="D105" i="31"/>
  <c r="D106" i="31"/>
  <c r="D107" i="31"/>
  <c r="D108" i="31"/>
  <c r="D109" i="31"/>
  <c r="D110" i="31"/>
  <c r="D111" i="31"/>
  <c r="D112" i="31"/>
  <c r="D113" i="31"/>
  <c r="D114" i="31"/>
  <c r="D115" i="31"/>
  <c r="D116" i="31"/>
  <c r="D117" i="31"/>
  <c r="D118" i="31"/>
  <c r="D119" i="31"/>
  <c r="D120" i="31"/>
  <c r="D121" i="31"/>
  <c r="D122" i="31"/>
  <c r="D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3"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4" i="31"/>
  <c r="B3" i="31"/>
  <c r="B3" i="26"/>
  <c r="I5" i="30"/>
  <c r="I137" i="30" s="1"/>
  <c r="I4" i="30"/>
  <c r="I3" i="30"/>
  <c r="K7" i="30" l="1"/>
  <c r="U134" i="29"/>
  <c r="T134" i="29"/>
  <c r="S134" i="29"/>
  <c r="R134" i="29"/>
  <c r="Q134" i="29"/>
  <c r="K134" i="29" s="1"/>
  <c r="O134" i="29"/>
  <c r="U133" i="29"/>
  <c r="T133" i="29"/>
  <c r="S133" i="29"/>
  <c r="R133" i="29"/>
  <c r="Q133" i="29"/>
  <c r="O133" i="29"/>
  <c r="U132" i="29"/>
  <c r="T132" i="29"/>
  <c r="S132" i="29"/>
  <c r="R132" i="29"/>
  <c r="Q132" i="29"/>
  <c r="O132" i="29"/>
  <c r="U131" i="29"/>
  <c r="T131" i="29"/>
  <c r="S131" i="29"/>
  <c r="R131" i="29"/>
  <c r="Q131" i="29"/>
  <c r="K131" i="29" s="1"/>
  <c r="O131" i="29"/>
  <c r="U130" i="29"/>
  <c r="T130" i="29"/>
  <c r="S130" i="29"/>
  <c r="R130" i="29"/>
  <c r="Q130" i="29"/>
  <c r="O130" i="29"/>
  <c r="U129" i="29"/>
  <c r="T129" i="29"/>
  <c r="S129" i="29"/>
  <c r="R129" i="29"/>
  <c r="Q129" i="29"/>
  <c r="O129" i="29"/>
  <c r="U128" i="29"/>
  <c r="T128" i="29"/>
  <c r="S128" i="29"/>
  <c r="R128" i="29"/>
  <c r="Q128" i="29"/>
  <c r="O128" i="29"/>
  <c r="U127" i="29"/>
  <c r="T127" i="29"/>
  <c r="S127" i="29"/>
  <c r="R127" i="29"/>
  <c r="Q127" i="29"/>
  <c r="O127" i="29"/>
  <c r="U126" i="29"/>
  <c r="T126" i="29"/>
  <c r="S126" i="29"/>
  <c r="R126" i="29"/>
  <c r="Q126" i="29"/>
  <c r="O126" i="29"/>
  <c r="U125" i="29"/>
  <c r="T125" i="29"/>
  <c r="S125" i="29"/>
  <c r="R125" i="29"/>
  <c r="Q125" i="29"/>
  <c r="O125" i="29"/>
  <c r="U124" i="29"/>
  <c r="T124" i="29"/>
  <c r="S124" i="29"/>
  <c r="R124" i="29"/>
  <c r="Q124" i="29"/>
  <c r="O124" i="29"/>
  <c r="U123" i="29"/>
  <c r="T123" i="29"/>
  <c r="S123" i="29"/>
  <c r="R123" i="29"/>
  <c r="Q123" i="29"/>
  <c r="O123" i="29"/>
  <c r="U122" i="29"/>
  <c r="T122" i="29"/>
  <c r="S122" i="29"/>
  <c r="R122" i="29"/>
  <c r="Q122" i="29"/>
  <c r="O122" i="29"/>
  <c r="U121" i="29"/>
  <c r="T121" i="29"/>
  <c r="S121" i="29"/>
  <c r="R121" i="29"/>
  <c r="Q121" i="29"/>
  <c r="O121" i="29"/>
  <c r="U120" i="29"/>
  <c r="T120" i="29"/>
  <c r="S120" i="29"/>
  <c r="R120" i="29"/>
  <c r="Q120" i="29"/>
  <c r="O120" i="29"/>
  <c r="U119" i="29"/>
  <c r="T119" i="29"/>
  <c r="S119" i="29"/>
  <c r="R119" i="29"/>
  <c r="Q119" i="29"/>
  <c r="K119" i="29" s="1"/>
  <c r="I119" i="29" s="1"/>
  <c r="O119" i="29"/>
  <c r="U118" i="29"/>
  <c r="T118" i="29"/>
  <c r="S118" i="29"/>
  <c r="R118" i="29"/>
  <c r="Q118" i="29"/>
  <c r="K118" i="29" s="1"/>
  <c r="O118" i="29"/>
  <c r="U117" i="29"/>
  <c r="T117" i="29"/>
  <c r="S117" i="29"/>
  <c r="R117" i="29"/>
  <c r="Q117" i="29"/>
  <c r="K117" i="29"/>
  <c r="I117" i="29" s="1"/>
  <c r="O117" i="29"/>
  <c r="U116" i="29"/>
  <c r="T116" i="29"/>
  <c r="S116" i="29"/>
  <c r="R116" i="29"/>
  <c r="Q116" i="29"/>
  <c r="O116" i="29"/>
  <c r="U115" i="29"/>
  <c r="T115" i="29"/>
  <c r="S115" i="29"/>
  <c r="R115" i="29"/>
  <c r="Q115" i="29"/>
  <c r="K115" i="29" s="1"/>
  <c r="O115" i="29"/>
  <c r="U114" i="29"/>
  <c r="T114" i="29"/>
  <c r="S114" i="29"/>
  <c r="R114" i="29"/>
  <c r="Q114" i="29"/>
  <c r="O114" i="29"/>
  <c r="U113" i="29"/>
  <c r="T113" i="29"/>
  <c r="S113" i="29"/>
  <c r="R113" i="29"/>
  <c r="Q113" i="29"/>
  <c r="K113" i="29" s="1"/>
  <c r="O113" i="29"/>
  <c r="U112" i="29"/>
  <c r="T112" i="29"/>
  <c r="S112" i="29"/>
  <c r="R112" i="29"/>
  <c r="Q112" i="29"/>
  <c r="O112" i="29"/>
  <c r="U111" i="29"/>
  <c r="T111" i="29"/>
  <c r="S111" i="29"/>
  <c r="R111" i="29"/>
  <c r="Q111" i="29"/>
  <c r="O111" i="29"/>
  <c r="U110" i="29"/>
  <c r="T110" i="29"/>
  <c r="S110" i="29"/>
  <c r="R110" i="29"/>
  <c r="Q110" i="29"/>
  <c r="O110" i="29"/>
  <c r="U109" i="29"/>
  <c r="T109" i="29"/>
  <c r="S109" i="29"/>
  <c r="R109" i="29"/>
  <c r="Q109" i="29"/>
  <c r="K109" i="29" s="1"/>
  <c r="O109" i="29"/>
  <c r="U108" i="29"/>
  <c r="T108" i="29"/>
  <c r="S108" i="29"/>
  <c r="R108" i="29"/>
  <c r="Q108" i="29"/>
  <c r="O108" i="29"/>
  <c r="U107" i="29"/>
  <c r="T107" i="29"/>
  <c r="S107" i="29"/>
  <c r="R107" i="29"/>
  <c r="Q107" i="29"/>
  <c r="O107" i="29"/>
  <c r="U106" i="29"/>
  <c r="T106" i="29"/>
  <c r="S106" i="29"/>
  <c r="R106" i="29"/>
  <c r="Q106" i="29"/>
  <c r="O106" i="29"/>
  <c r="U105" i="29"/>
  <c r="T105" i="29"/>
  <c r="S105" i="29"/>
  <c r="R105" i="29"/>
  <c r="Q105" i="29"/>
  <c r="O105" i="29"/>
  <c r="U104" i="29"/>
  <c r="T104" i="29"/>
  <c r="S104" i="29"/>
  <c r="R104" i="29"/>
  <c r="Q104" i="29"/>
  <c r="O104" i="29"/>
  <c r="U103" i="29"/>
  <c r="T103" i="29"/>
  <c r="S103" i="29"/>
  <c r="R103" i="29"/>
  <c r="Q103" i="29"/>
  <c r="O103" i="29"/>
  <c r="U102" i="29"/>
  <c r="T102" i="29"/>
  <c r="S102" i="29"/>
  <c r="R102" i="29"/>
  <c r="Q102" i="29"/>
  <c r="K102" i="29" s="1"/>
  <c r="O102" i="29"/>
  <c r="U101" i="29"/>
  <c r="T101" i="29"/>
  <c r="S101" i="29"/>
  <c r="R101" i="29"/>
  <c r="Q101" i="29"/>
  <c r="O101" i="29"/>
  <c r="U100" i="29"/>
  <c r="T100" i="29"/>
  <c r="S100" i="29"/>
  <c r="R100" i="29"/>
  <c r="Q100" i="29"/>
  <c r="O100" i="29"/>
  <c r="U99" i="29"/>
  <c r="T99" i="29"/>
  <c r="S99" i="29"/>
  <c r="R99" i="29"/>
  <c r="Q99" i="29"/>
  <c r="K99" i="29"/>
  <c r="O99" i="29"/>
  <c r="U98" i="29"/>
  <c r="T98" i="29"/>
  <c r="S98" i="29"/>
  <c r="R98" i="29"/>
  <c r="Q98" i="29"/>
  <c r="O98" i="29"/>
  <c r="U97" i="29"/>
  <c r="T97" i="29"/>
  <c r="S97" i="29"/>
  <c r="R97" i="29"/>
  <c r="Q97" i="29"/>
  <c r="K97" i="29"/>
  <c r="I97" i="29" s="1"/>
  <c r="O97" i="29"/>
  <c r="U96" i="29"/>
  <c r="T96" i="29"/>
  <c r="S96" i="29"/>
  <c r="R96" i="29"/>
  <c r="Q96" i="29"/>
  <c r="O96" i="29"/>
  <c r="U95" i="29"/>
  <c r="T95" i="29"/>
  <c r="S95" i="29"/>
  <c r="R95" i="29"/>
  <c r="Q95" i="29"/>
  <c r="O95" i="29"/>
  <c r="U94" i="29"/>
  <c r="T94" i="29"/>
  <c r="S94" i="29"/>
  <c r="R94" i="29"/>
  <c r="Q94" i="29"/>
  <c r="K94" i="29"/>
  <c r="O94" i="29"/>
  <c r="U93" i="29"/>
  <c r="T93" i="29"/>
  <c r="S93" i="29"/>
  <c r="R93" i="29"/>
  <c r="Q93" i="29"/>
  <c r="O93" i="29"/>
  <c r="U92" i="29"/>
  <c r="T92" i="29"/>
  <c r="S92" i="29"/>
  <c r="R92" i="29"/>
  <c r="Q92" i="29"/>
  <c r="K92" i="29" s="1"/>
  <c r="O92" i="29"/>
  <c r="U91" i="29"/>
  <c r="T91" i="29"/>
  <c r="S91" i="29"/>
  <c r="R91" i="29"/>
  <c r="Q91" i="29"/>
  <c r="O91" i="29"/>
  <c r="U90" i="29"/>
  <c r="T90" i="29"/>
  <c r="S90" i="29"/>
  <c r="R90" i="29"/>
  <c r="Q90" i="29"/>
  <c r="O90" i="29"/>
  <c r="U89" i="29"/>
  <c r="T89" i="29"/>
  <c r="S89" i="29"/>
  <c r="R89" i="29"/>
  <c r="Q89" i="29"/>
  <c r="O89" i="29"/>
  <c r="U88" i="29"/>
  <c r="T88" i="29"/>
  <c r="S88" i="29"/>
  <c r="R88" i="29"/>
  <c r="Q88" i="29"/>
  <c r="O88" i="29"/>
  <c r="U87" i="29"/>
  <c r="T87" i="29"/>
  <c r="S87" i="29"/>
  <c r="R87" i="29"/>
  <c r="Q87" i="29"/>
  <c r="O87" i="29"/>
  <c r="U86" i="29"/>
  <c r="T86" i="29"/>
  <c r="S86" i="29"/>
  <c r="R86" i="29"/>
  <c r="Q86" i="29"/>
  <c r="K86" i="29" s="1"/>
  <c r="O86" i="29"/>
  <c r="U85" i="29"/>
  <c r="T85" i="29"/>
  <c r="S85" i="29"/>
  <c r="R85" i="29"/>
  <c r="Q85" i="29"/>
  <c r="O85" i="29"/>
  <c r="U84" i="29"/>
  <c r="T84" i="29"/>
  <c r="S84" i="29"/>
  <c r="R84" i="29"/>
  <c r="Q84" i="29"/>
  <c r="O84" i="29"/>
  <c r="U83" i="29"/>
  <c r="T83" i="29"/>
  <c r="S83" i="29"/>
  <c r="R83" i="29"/>
  <c r="Q83" i="29"/>
  <c r="O83" i="29"/>
  <c r="U82" i="29"/>
  <c r="T82" i="29"/>
  <c r="S82" i="29"/>
  <c r="R82" i="29"/>
  <c r="Q82" i="29"/>
  <c r="O82" i="29"/>
  <c r="U81" i="29"/>
  <c r="T81" i="29"/>
  <c r="S81" i="29"/>
  <c r="R81" i="29"/>
  <c r="Q81" i="29"/>
  <c r="O81" i="29"/>
  <c r="U80" i="29"/>
  <c r="T80" i="29"/>
  <c r="S80" i="29"/>
  <c r="R80" i="29"/>
  <c r="Q80" i="29"/>
  <c r="O80" i="29"/>
  <c r="U79" i="29"/>
  <c r="T79" i="29"/>
  <c r="S79" i="29"/>
  <c r="R79" i="29"/>
  <c r="Q79" i="29"/>
  <c r="K79" i="29" s="1"/>
  <c r="O79" i="29"/>
  <c r="U78" i="29"/>
  <c r="T78" i="29"/>
  <c r="S78" i="29"/>
  <c r="R78" i="29"/>
  <c r="Q78" i="29"/>
  <c r="O78" i="29"/>
  <c r="U77" i="29"/>
  <c r="T77" i="29"/>
  <c r="S77" i="29"/>
  <c r="R77" i="29"/>
  <c r="Q77" i="29"/>
  <c r="O77" i="29"/>
  <c r="U76" i="29"/>
  <c r="T76" i="29"/>
  <c r="S76" i="29"/>
  <c r="R76" i="29"/>
  <c r="Q76" i="29"/>
  <c r="K76" i="29"/>
  <c r="O76" i="29"/>
  <c r="U75" i="29"/>
  <c r="T75" i="29"/>
  <c r="S75" i="29"/>
  <c r="R75" i="29"/>
  <c r="Q75" i="29"/>
  <c r="O75" i="29"/>
  <c r="U74" i="29"/>
  <c r="T74" i="29"/>
  <c r="S74" i="29"/>
  <c r="R74" i="29"/>
  <c r="Q74" i="29"/>
  <c r="K74" i="29"/>
  <c r="I74" i="29" s="1"/>
  <c r="O74" i="29"/>
  <c r="U73" i="29"/>
  <c r="T73" i="29"/>
  <c r="S73" i="29"/>
  <c r="R73" i="29"/>
  <c r="Q73" i="29"/>
  <c r="O73" i="29"/>
  <c r="U72" i="29"/>
  <c r="T72" i="29"/>
  <c r="S72" i="29"/>
  <c r="R72" i="29"/>
  <c r="Q72" i="29"/>
  <c r="O72" i="29"/>
  <c r="U71" i="29"/>
  <c r="T71" i="29"/>
  <c r="S71" i="29"/>
  <c r="R71" i="29"/>
  <c r="Q71" i="29"/>
  <c r="K71" i="29"/>
  <c r="O71" i="29"/>
  <c r="U70" i="29"/>
  <c r="T70" i="29"/>
  <c r="S70" i="29"/>
  <c r="R70" i="29"/>
  <c r="Q70" i="29"/>
  <c r="K70" i="29" s="1"/>
  <c r="O70" i="29"/>
  <c r="U69" i="29"/>
  <c r="T69" i="29"/>
  <c r="S69" i="29"/>
  <c r="R69" i="29"/>
  <c r="Q69" i="29"/>
  <c r="O69" i="29"/>
  <c r="U68" i="29"/>
  <c r="T68" i="29"/>
  <c r="S68" i="29"/>
  <c r="R68" i="29"/>
  <c r="Q68" i="29"/>
  <c r="O68" i="29"/>
  <c r="U67" i="29"/>
  <c r="T67" i="29"/>
  <c r="S67" i="29"/>
  <c r="R67" i="29"/>
  <c r="Q67" i="29"/>
  <c r="O67" i="29"/>
  <c r="U66" i="29"/>
  <c r="T66" i="29"/>
  <c r="S66" i="29"/>
  <c r="R66" i="29"/>
  <c r="Q66" i="29"/>
  <c r="O66" i="29"/>
  <c r="U65" i="29"/>
  <c r="T65" i="29"/>
  <c r="S65" i="29"/>
  <c r="R65" i="29"/>
  <c r="Q65" i="29"/>
  <c r="O65" i="29"/>
  <c r="U64" i="29"/>
  <c r="T64" i="29"/>
  <c r="S64" i="29"/>
  <c r="R64" i="29"/>
  <c r="Q64" i="29"/>
  <c r="K64" i="29" s="1"/>
  <c r="O64" i="29"/>
  <c r="U63" i="29"/>
  <c r="T63" i="29"/>
  <c r="S63" i="29"/>
  <c r="R63" i="29"/>
  <c r="Q63" i="29"/>
  <c r="K63" i="29" s="1"/>
  <c r="O63" i="29"/>
  <c r="U62" i="29"/>
  <c r="T62" i="29"/>
  <c r="S62" i="29"/>
  <c r="R62" i="29"/>
  <c r="Q62" i="29"/>
  <c r="O62" i="29"/>
  <c r="U61" i="29"/>
  <c r="T61" i="29"/>
  <c r="S61" i="29"/>
  <c r="R61" i="29"/>
  <c r="Q61" i="29"/>
  <c r="O61" i="29"/>
  <c r="U60" i="29"/>
  <c r="T60" i="29"/>
  <c r="S60" i="29"/>
  <c r="R60" i="29"/>
  <c r="Q60" i="29"/>
  <c r="O60" i="29"/>
  <c r="U59" i="29"/>
  <c r="T59" i="29"/>
  <c r="S59" i="29"/>
  <c r="R59" i="29"/>
  <c r="Q59" i="29"/>
  <c r="O59" i="29"/>
  <c r="U58" i="29"/>
  <c r="T58" i="29"/>
  <c r="S58" i="29"/>
  <c r="R58" i="29"/>
  <c r="Q58" i="29"/>
  <c r="K58" i="29" s="1"/>
  <c r="O58" i="29"/>
  <c r="U57" i="29"/>
  <c r="T57" i="29"/>
  <c r="S57" i="29"/>
  <c r="K57" i="29" s="1"/>
  <c r="R57" i="29"/>
  <c r="Q57" i="29"/>
  <c r="O57" i="29"/>
  <c r="U56" i="29"/>
  <c r="T56" i="29"/>
  <c r="S56" i="29"/>
  <c r="R56" i="29"/>
  <c r="Q56" i="29"/>
  <c r="O56" i="29"/>
  <c r="U55" i="29"/>
  <c r="T55" i="29"/>
  <c r="S55" i="29"/>
  <c r="K55" i="29" s="1"/>
  <c r="R55" i="29"/>
  <c r="Q55" i="29"/>
  <c r="O55" i="29"/>
  <c r="U54" i="29"/>
  <c r="T54" i="29"/>
  <c r="S54" i="29"/>
  <c r="R54" i="29"/>
  <c r="Q54" i="29"/>
  <c r="K54" i="29"/>
  <c r="O54" i="29"/>
  <c r="U53" i="29"/>
  <c r="T53" i="29"/>
  <c r="S53" i="29"/>
  <c r="R53" i="29"/>
  <c r="Q53" i="29"/>
  <c r="O53" i="29"/>
  <c r="U52" i="29"/>
  <c r="T52" i="29"/>
  <c r="S52" i="29"/>
  <c r="R52" i="29"/>
  <c r="Q52" i="29"/>
  <c r="O52" i="29"/>
  <c r="U51" i="29"/>
  <c r="T51" i="29"/>
  <c r="S51" i="29"/>
  <c r="R51" i="29"/>
  <c r="Q51" i="29"/>
  <c r="O51" i="29"/>
  <c r="U50" i="29"/>
  <c r="T50" i="29"/>
  <c r="S50" i="29"/>
  <c r="R50" i="29"/>
  <c r="Q50" i="29"/>
  <c r="K50" i="29" s="1"/>
  <c r="O50" i="29"/>
  <c r="U49" i="29"/>
  <c r="T49" i="29"/>
  <c r="S49" i="29"/>
  <c r="R49" i="29"/>
  <c r="Q49" i="29"/>
  <c r="O49" i="29"/>
  <c r="U48" i="29"/>
  <c r="T48" i="29"/>
  <c r="S48" i="29"/>
  <c r="R48" i="29"/>
  <c r="Q48" i="29"/>
  <c r="K48" i="29"/>
  <c r="I48" i="29" s="1"/>
  <c r="W48" i="29" s="1"/>
  <c r="O48" i="29"/>
  <c r="U47" i="29"/>
  <c r="T47" i="29"/>
  <c r="S47" i="29"/>
  <c r="R47" i="29"/>
  <c r="Q47" i="29"/>
  <c r="K47" i="29"/>
  <c r="I47" i="29" s="1"/>
  <c r="W47" i="29" s="1"/>
  <c r="O47" i="29"/>
  <c r="U46" i="29"/>
  <c r="T46" i="29"/>
  <c r="S46" i="29"/>
  <c r="R46" i="29"/>
  <c r="Q46" i="29"/>
  <c r="O46" i="29"/>
  <c r="U45" i="29"/>
  <c r="T45" i="29"/>
  <c r="S45" i="29"/>
  <c r="R45" i="29"/>
  <c r="Q45" i="29"/>
  <c r="O45" i="29"/>
  <c r="U44" i="29"/>
  <c r="T44" i="29"/>
  <c r="S44" i="29"/>
  <c r="R44" i="29"/>
  <c r="Q44" i="29"/>
  <c r="K44" i="29"/>
  <c r="I44" i="29" s="1"/>
  <c r="W44" i="29" s="1"/>
  <c r="O44" i="29"/>
  <c r="U43" i="29"/>
  <c r="T43" i="29"/>
  <c r="S43" i="29"/>
  <c r="R43" i="29"/>
  <c r="Q43" i="29"/>
  <c r="K43" i="29"/>
  <c r="O43" i="29"/>
  <c r="U42" i="29"/>
  <c r="T42" i="29"/>
  <c r="S42" i="29"/>
  <c r="R42" i="29"/>
  <c r="Q42" i="29"/>
  <c r="O42" i="29"/>
  <c r="U41" i="29"/>
  <c r="T41" i="29"/>
  <c r="S41" i="29"/>
  <c r="R41" i="29"/>
  <c r="Q41" i="29"/>
  <c r="O41" i="29"/>
  <c r="U40" i="29"/>
  <c r="T40" i="29"/>
  <c r="S40" i="29"/>
  <c r="R40" i="29"/>
  <c r="Q40" i="29"/>
  <c r="O40" i="29"/>
  <c r="U39" i="29"/>
  <c r="T39" i="29"/>
  <c r="S39" i="29"/>
  <c r="R39" i="29"/>
  <c r="Q39" i="29"/>
  <c r="O39" i="29"/>
  <c r="K39" i="29"/>
  <c r="I39" i="29" s="1"/>
  <c r="U38" i="29"/>
  <c r="T38" i="29"/>
  <c r="S38" i="29"/>
  <c r="R38" i="29"/>
  <c r="Q38" i="29"/>
  <c r="O38" i="29"/>
  <c r="U37" i="29"/>
  <c r="T37" i="29"/>
  <c r="S37" i="29"/>
  <c r="R37" i="29"/>
  <c r="Q37" i="29"/>
  <c r="O37" i="29"/>
  <c r="U36" i="29"/>
  <c r="T36" i="29"/>
  <c r="S36" i="29"/>
  <c r="R36" i="29"/>
  <c r="Q36" i="29"/>
  <c r="O36" i="29"/>
  <c r="U35" i="29"/>
  <c r="T35" i="29"/>
  <c r="S35" i="29"/>
  <c r="R35" i="29"/>
  <c r="Q35" i="29"/>
  <c r="O35" i="29"/>
  <c r="U34" i="29"/>
  <c r="T34" i="29"/>
  <c r="S34" i="29"/>
  <c r="R34" i="29"/>
  <c r="Q34" i="29"/>
  <c r="O34" i="29"/>
  <c r="U33" i="29"/>
  <c r="T33" i="29"/>
  <c r="S33" i="29"/>
  <c r="R33" i="29"/>
  <c r="Q33" i="29"/>
  <c r="K33" i="29"/>
  <c r="O33" i="29"/>
  <c r="U32" i="29"/>
  <c r="T32" i="29"/>
  <c r="S32" i="29"/>
  <c r="R32" i="29"/>
  <c r="Q32" i="29"/>
  <c r="K32" i="29"/>
  <c r="I32" i="29" s="1"/>
  <c r="W32" i="29" s="1"/>
  <c r="O32" i="29"/>
  <c r="U31" i="29"/>
  <c r="T31" i="29"/>
  <c r="S31" i="29"/>
  <c r="R31" i="29"/>
  <c r="Q31" i="29"/>
  <c r="K31" i="29" s="1"/>
  <c r="O31" i="29"/>
  <c r="U30" i="29"/>
  <c r="T30" i="29"/>
  <c r="S30" i="29"/>
  <c r="R30" i="29"/>
  <c r="Q30" i="29"/>
  <c r="O30" i="29"/>
  <c r="U29" i="29"/>
  <c r="T29" i="29"/>
  <c r="S29" i="29"/>
  <c r="R29" i="29"/>
  <c r="Q29" i="29"/>
  <c r="K29" i="29"/>
  <c r="O29" i="29"/>
  <c r="U28" i="29"/>
  <c r="T28" i="29"/>
  <c r="S28" i="29"/>
  <c r="R28" i="29"/>
  <c r="Q28" i="29"/>
  <c r="O28" i="29"/>
  <c r="U27" i="29"/>
  <c r="T27" i="29"/>
  <c r="S27" i="29"/>
  <c r="R27" i="29"/>
  <c r="Q27" i="29"/>
  <c r="K27" i="29"/>
  <c r="O27" i="29"/>
  <c r="U26" i="29"/>
  <c r="T26" i="29"/>
  <c r="S26" i="29"/>
  <c r="R26" i="29"/>
  <c r="Q26" i="29"/>
  <c r="O26" i="29"/>
  <c r="U25" i="29"/>
  <c r="T25" i="29"/>
  <c r="S25" i="29"/>
  <c r="R25" i="29"/>
  <c r="Q25" i="29"/>
  <c r="K25" i="29"/>
  <c r="O25" i="29"/>
  <c r="U24" i="29"/>
  <c r="T24" i="29"/>
  <c r="S24" i="29"/>
  <c r="R24" i="29"/>
  <c r="Q24" i="29"/>
  <c r="O24" i="29"/>
  <c r="U23" i="29"/>
  <c r="T23" i="29"/>
  <c r="S23" i="29"/>
  <c r="R23" i="29"/>
  <c r="Q23" i="29"/>
  <c r="O23" i="29"/>
  <c r="U22" i="29"/>
  <c r="T22" i="29"/>
  <c r="S22" i="29"/>
  <c r="R22" i="29"/>
  <c r="Q22" i="29"/>
  <c r="U21" i="29"/>
  <c r="T21" i="29"/>
  <c r="O21" i="29" s="1"/>
  <c r="S21" i="29"/>
  <c r="K21" i="29" s="1"/>
  <c r="R21" i="29"/>
  <c r="Q21" i="29"/>
  <c r="U20" i="29"/>
  <c r="T20" i="29"/>
  <c r="S20" i="29"/>
  <c r="R20" i="29"/>
  <c r="Q20" i="29"/>
  <c r="U19" i="29"/>
  <c r="T19" i="29"/>
  <c r="S19" i="29"/>
  <c r="R19" i="29"/>
  <c r="Q19" i="29"/>
  <c r="U18" i="29"/>
  <c r="T18" i="29"/>
  <c r="S18" i="29"/>
  <c r="R18" i="29"/>
  <c r="Q18" i="29"/>
  <c r="O18" i="29" s="1"/>
  <c r="U17" i="29"/>
  <c r="T17" i="29"/>
  <c r="S17" i="29"/>
  <c r="R17" i="29"/>
  <c r="Q17" i="29"/>
  <c r="U16" i="29"/>
  <c r="T16" i="29"/>
  <c r="S16" i="29"/>
  <c r="R16" i="29"/>
  <c r="Q16" i="29"/>
  <c r="U15" i="29"/>
  <c r="T15" i="29"/>
  <c r="S15" i="29"/>
  <c r="R15" i="29"/>
  <c r="Q15" i="29"/>
  <c r="O19" i="29" l="1"/>
  <c r="K19" i="29" s="1"/>
  <c r="I19" i="29" s="1"/>
  <c r="Z19" i="29" s="1"/>
  <c r="P19" i="29"/>
  <c r="P18" i="29"/>
  <c r="K18" i="29" s="1"/>
  <c r="O17" i="29"/>
  <c r="P17" i="29" s="1"/>
  <c r="O16" i="29"/>
  <c r="K36" i="29"/>
  <c r="I36" i="29" s="1"/>
  <c r="W36" i="29" s="1"/>
  <c r="K38" i="29"/>
  <c r="I38" i="29" s="1"/>
  <c r="V38" i="29" s="1"/>
  <c r="K96" i="29"/>
  <c r="K84" i="31" s="1"/>
  <c r="K35" i="29"/>
  <c r="K51" i="29"/>
  <c r="K110" i="29"/>
  <c r="K98" i="31" s="1"/>
  <c r="K40" i="29"/>
  <c r="I40" i="29" s="1"/>
  <c r="Y40" i="29" s="1"/>
  <c r="K42" i="29"/>
  <c r="K46" i="29"/>
  <c r="K101" i="29"/>
  <c r="I101" i="29" s="1"/>
  <c r="W101" i="29" s="1"/>
  <c r="K108" i="29"/>
  <c r="K96" i="31" s="1"/>
  <c r="K59" i="29"/>
  <c r="K61" i="29"/>
  <c r="K49" i="31" s="1"/>
  <c r="K62" i="29"/>
  <c r="K50" i="31" s="1"/>
  <c r="K66" i="29"/>
  <c r="K54" i="31" s="1"/>
  <c r="K67" i="29"/>
  <c r="K69" i="29"/>
  <c r="K121" i="29"/>
  <c r="I121" i="29" s="1"/>
  <c r="K122" i="29"/>
  <c r="I122" i="29" s="1"/>
  <c r="I110" i="31" s="1"/>
  <c r="K124" i="29"/>
  <c r="K125" i="29"/>
  <c r="K113" i="31" s="1"/>
  <c r="K126" i="29"/>
  <c r="K114" i="31" s="1"/>
  <c r="K128" i="29"/>
  <c r="K116" i="31" s="1"/>
  <c r="K129" i="29"/>
  <c r="I129" i="29" s="1"/>
  <c r="K133" i="29"/>
  <c r="I133" i="29" s="1"/>
  <c r="K53" i="29"/>
  <c r="K41" i="31" s="1"/>
  <c r="K106" i="29"/>
  <c r="I106" i="29" s="1"/>
  <c r="I94" i="31" s="1"/>
  <c r="K104" i="29"/>
  <c r="K78" i="29"/>
  <c r="I78" i="29" s="1"/>
  <c r="Z78" i="29" s="1"/>
  <c r="K112" i="29"/>
  <c r="K100" i="31" s="1"/>
  <c r="K73" i="29"/>
  <c r="I73" i="29" s="1"/>
  <c r="I61" i="31" s="1"/>
  <c r="K81" i="29"/>
  <c r="K82" i="29"/>
  <c r="K83" i="29"/>
  <c r="K71" i="31" s="1"/>
  <c r="K85" i="29"/>
  <c r="I85" i="29" s="1"/>
  <c r="K87" i="29"/>
  <c r="K89" i="29"/>
  <c r="I89" i="29" s="1"/>
  <c r="Z89" i="29" s="1"/>
  <c r="K90" i="29"/>
  <c r="K78" i="31" s="1"/>
  <c r="K105" i="29"/>
  <c r="I105" i="29" s="1"/>
  <c r="Z105" i="29" s="1"/>
  <c r="K45" i="29"/>
  <c r="I45" i="29" s="1"/>
  <c r="W45" i="29" s="1"/>
  <c r="K52" i="29"/>
  <c r="K40" i="31" s="1"/>
  <c r="K65" i="29"/>
  <c r="K53" i="31" s="1"/>
  <c r="K72" i="29"/>
  <c r="K60" i="31" s="1"/>
  <c r="K95" i="29"/>
  <c r="I95" i="29" s="1"/>
  <c r="Z95" i="29" s="1"/>
  <c r="K130" i="29"/>
  <c r="K118" i="31" s="1"/>
  <c r="K132" i="29"/>
  <c r="K120" i="31" s="1"/>
  <c r="K30" i="29"/>
  <c r="K18" i="31" s="1"/>
  <c r="K37" i="29"/>
  <c r="I37" i="29" s="1"/>
  <c r="W37" i="29" s="1"/>
  <c r="K49" i="29"/>
  <c r="K37" i="31" s="1"/>
  <c r="K56" i="29"/>
  <c r="I56" i="29" s="1"/>
  <c r="Z56" i="29" s="1"/>
  <c r="K91" i="29"/>
  <c r="I91" i="29" s="1"/>
  <c r="Y91" i="29" s="1"/>
  <c r="K93" i="29"/>
  <c r="K114" i="29"/>
  <c r="K102" i="31" s="1"/>
  <c r="K116" i="29"/>
  <c r="K104" i="31" s="1"/>
  <c r="K123" i="29"/>
  <c r="I123" i="29" s="1"/>
  <c r="K60" i="29"/>
  <c r="I60" i="29" s="1"/>
  <c r="K80" i="29"/>
  <c r="K103" i="29"/>
  <c r="I103" i="29" s="1"/>
  <c r="W103" i="29" s="1"/>
  <c r="K26" i="29"/>
  <c r="I26" i="29" s="1"/>
  <c r="I14" i="31" s="1"/>
  <c r="K28" i="29"/>
  <c r="K16" i="31" s="1"/>
  <c r="K34" i="29"/>
  <c r="K22" i="31" s="1"/>
  <c r="K41" i="29"/>
  <c r="K29" i="31" s="1"/>
  <c r="K75" i="29"/>
  <c r="K63" i="31" s="1"/>
  <c r="K77" i="29"/>
  <c r="K65" i="31" s="1"/>
  <c r="K84" i="29"/>
  <c r="I84" i="29" s="1"/>
  <c r="Z84" i="29" s="1"/>
  <c r="K98" i="29"/>
  <c r="K86" i="31" s="1"/>
  <c r="K100" i="29"/>
  <c r="I100" i="29" s="1"/>
  <c r="I88" i="31" s="1"/>
  <c r="K107" i="29"/>
  <c r="I107" i="29" s="1"/>
  <c r="K120" i="29"/>
  <c r="I120" i="29" s="1"/>
  <c r="K127" i="29"/>
  <c r="I127" i="29" s="1"/>
  <c r="W127" i="29" s="1"/>
  <c r="K68" i="29"/>
  <c r="K56" i="31" s="1"/>
  <c r="K88" i="29"/>
  <c r="I88" i="29" s="1"/>
  <c r="I76" i="31" s="1"/>
  <c r="K111" i="29"/>
  <c r="I111" i="29" s="1"/>
  <c r="W111" i="29" s="1"/>
  <c r="W39" i="29"/>
  <c r="Z39" i="29"/>
  <c r="O22" i="29"/>
  <c r="I21" i="29"/>
  <c r="I9" i="31" s="1"/>
  <c r="K9" i="31"/>
  <c r="K7" i="31"/>
  <c r="K51" i="31"/>
  <c r="I99" i="29"/>
  <c r="V99" i="29" s="1"/>
  <c r="K87" i="31"/>
  <c r="I87" i="31"/>
  <c r="K101" i="31"/>
  <c r="K112" i="31"/>
  <c r="K20" i="31"/>
  <c r="I20" i="31"/>
  <c r="K30" i="31"/>
  <c r="I33" i="31"/>
  <c r="I36" i="31"/>
  <c r="K36" i="31"/>
  <c r="I75" i="29"/>
  <c r="I63" i="31" s="1"/>
  <c r="K105" i="31"/>
  <c r="I105" i="31"/>
  <c r="K55" i="31"/>
  <c r="I82" i="29"/>
  <c r="W82" i="29" s="1"/>
  <c r="K70" i="31"/>
  <c r="K80" i="31"/>
  <c r="I25" i="29"/>
  <c r="I13" i="31" s="1"/>
  <c r="K13" i="31"/>
  <c r="I29" i="29"/>
  <c r="Z29" i="29" s="1"/>
  <c r="K17" i="31"/>
  <c r="I17" i="31"/>
  <c r="K24" i="31"/>
  <c r="I24" i="31"/>
  <c r="I27" i="31"/>
  <c r="K27" i="31"/>
  <c r="K52" i="31"/>
  <c r="I79" i="29"/>
  <c r="V79" i="29" s="1"/>
  <c r="E67" i="31" s="1"/>
  <c r="K67" i="31"/>
  <c r="K74" i="31"/>
  <c r="I93" i="29"/>
  <c r="Z93" i="29" s="1"/>
  <c r="K81" i="31"/>
  <c r="K95" i="31"/>
  <c r="K31" i="31"/>
  <c r="K106" i="31"/>
  <c r="K23" i="29"/>
  <c r="K45" i="31"/>
  <c r="K57" i="31"/>
  <c r="K75" i="31"/>
  <c r="K82" i="31"/>
  <c r="I85" i="31"/>
  <c r="K85" i="31"/>
  <c r="K92" i="31"/>
  <c r="I115" i="29"/>
  <c r="V115" i="29" s="1"/>
  <c r="E103" i="31" s="1"/>
  <c r="K103" i="31"/>
  <c r="K110" i="31"/>
  <c r="I117" i="31"/>
  <c r="K117" i="31"/>
  <c r="I33" i="29"/>
  <c r="Z33" i="29" s="1"/>
  <c r="K21" i="31"/>
  <c r="K38" i="31"/>
  <c r="I54" i="29"/>
  <c r="Z54" i="29" s="1"/>
  <c r="K42" i="31"/>
  <c r="I121" i="31"/>
  <c r="K121" i="31"/>
  <c r="K47" i="31"/>
  <c r="I46" i="29"/>
  <c r="Z46" i="29" s="1"/>
  <c r="K34" i="31"/>
  <c r="K64" i="31"/>
  <c r="K19" i="31"/>
  <c r="K32" i="31"/>
  <c r="I32" i="31"/>
  <c r="I35" i="31"/>
  <c r="K35" i="31"/>
  <c r="I58" i="29"/>
  <c r="V58" i="29" s="1"/>
  <c r="K46" i="31"/>
  <c r="I62" i="29"/>
  <c r="Y62" i="29" s="1"/>
  <c r="I70" i="29"/>
  <c r="V70" i="29" s="1"/>
  <c r="K58" i="31"/>
  <c r="K69" i="31"/>
  <c r="I109" i="29"/>
  <c r="Z109" i="29" s="1"/>
  <c r="K97" i="31"/>
  <c r="I107" i="31"/>
  <c r="K107" i="31"/>
  <c r="I71" i="29"/>
  <c r="V71" i="29" s="1"/>
  <c r="E59" i="31" s="1"/>
  <c r="K59" i="31"/>
  <c r="I25" i="31"/>
  <c r="K25" i="31"/>
  <c r="O20" i="29"/>
  <c r="K20" i="29" s="1"/>
  <c r="I20" i="29" s="1"/>
  <c r="I27" i="29"/>
  <c r="V27" i="29" s="1"/>
  <c r="K15" i="31"/>
  <c r="K23" i="31"/>
  <c r="K39" i="31"/>
  <c r="K43" i="31"/>
  <c r="K62" i="31"/>
  <c r="I62" i="31"/>
  <c r="I83" i="31"/>
  <c r="K83" i="31"/>
  <c r="K90" i="31"/>
  <c r="I113" i="29"/>
  <c r="V113" i="29" s="1"/>
  <c r="K122" i="31"/>
  <c r="I131" i="29"/>
  <c r="I119" i="31" s="1"/>
  <c r="K119" i="31"/>
  <c r="K24" i="29"/>
  <c r="K12" i="31" s="1"/>
  <c r="I23" i="29"/>
  <c r="Y23" i="29" s="1"/>
  <c r="K11" i="31"/>
  <c r="K22" i="29"/>
  <c r="Y48" i="29"/>
  <c r="Z48" i="29"/>
  <c r="O15" i="29"/>
  <c r="P15" i="29" s="1"/>
  <c r="I63" i="29"/>
  <c r="I51" i="31" s="1"/>
  <c r="Y74" i="29"/>
  <c r="Z74" i="29"/>
  <c r="W74" i="29"/>
  <c r="V32" i="29"/>
  <c r="E20" i="31" s="1"/>
  <c r="V36" i="29"/>
  <c r="E24" i="31" s="1"/>
  <c r="V44" i="29"/>
  <c r="E32" i="31" s="1"/>
  <c r="I61" i="29"/>
  <c r="I49" i="31" s="1"/>
  <c r="V74" i="29"/>
  <c r="V45" i="29"/>
  <c r="E33" i="31" s="1"/>
  <c r="I59" i="29"/>
  <c r="I47" i="31" s="1"/>
  <c r="I76" i="29"/>
  <c r="I64" i="31" s="1"/>
  <c r="I80" i="29"/>
  <c r="Y32" i="29"/>
  <c r="Y44" i="29"/>
  <c r="I57" i="29"/>
  <c r="I45" i="31" s="1"/>
  <c r="Y89" i="29"/>
  <c r="I31" i="29"/>
  <c r="I19" i="31" s="1"/>
  <c r="Z32" i="29"/>
  <c r="I34" i="29"/>
  <c r="Z36" i="29"/>
  <c r="Y37" i="29"/>
  <c r="V39" i="29"/>
  <c r="Z44" i="29"/>
  <c r="Y45" i="29"/>
  <c r="V47" i="29"/>
  <c r="E35" i="31" s="1"/>
  <c r="I49" i="29"/>
  <c r="I37" i="31" s="1"/>
  <c r="I55" i="29"/>
  <c r="I43" i="31" s="1"/>
  <c r="I87" i="29"/>
  <c r="I75" i="31" s="1"/>
  <c r="Y36" i="29"/>
  <c r="I28" i="29"/>
  <c r="I16" i="31" s="1"/>
  <c r="Z37" i="29"/>
  <c r="I42" i="29"/>
  <c r="I30" i="31" s="1"/>
  <c r="Z45" i="29"/>
  <c r="V48" i="29"/>
  <c r="I50" i="29"/>
  <c r="I38" i="31" s="1"/>
  <c r="I35" i="29"/>
  <c r="I23" i="31" s="1"/>
  <c r="Y39" i="29"/>
  <c r="I43" i="29"/>
  <c r="I31" i="31" s="1"/>
  <c r="Y47" i="29"/>
  <c r="I51" i="29"/>
  <c r="I39" i="31" s="1"/>
  <c r="Z47" i="29"/>
  <c r="I64" i="29"/>
  <c r="I52" i="31" s="1"/>
  <c r="I72" i="29"/>
  <c r="I60" i="31" s="1"/>
  <c r="I86" i="29"/>
  <c r="I74" i="31" s="1"/>
  <c r="I90" i="29"/>
  <c r="I78" i="31" s="1"/>
  <c r="Z111" i="29"/>
  <c r="Y111" i="29"/>
  <c r="Z119" i="29"/>
  <c r="Y119" i="29"/>
  <c r="W119" i="29"/>
  <c r="V119" i="29"/>
  <c r="E107" i="31" s="1"/>
  <c r="Z127" i="29"/>
  <c r="W84" i="29"/>
  <c r="Y84" i="29"/>
  <c r="I92" i="29"/>
  <c r="I80" i="31" s="1"/>
  <c r="Y101" i="29"/>
  <c r="Z117" i="29"/>
  <c r="Y117" i="29"/>
  <c r="W117" i="29"/>
  <c r="V117" i="29"/>
  <c r="Z133" i="29"/>
  <c r="Y133" i="29"/>
  <c r="W133" i="29"/>
  <c r="V133" i="29"/>
  <c r="E121" i="31" s="1"/>
  <c r="I67" i="29"/>
  <c r="I55" i="31" s="1"/>
  <c r="V84" i="29"/>
  <c r="E72" i="31" s="1"/>
  <c r="I94" i="29"/>
  <c r="I82" i="31" s="1"/>
  <c r="Z115" i="29"/>
  <c r="W115" i="29"/>
  <c r="V93" i="29"/>
  <c r="Z97" i="29"/>
  <c r="Y97" i="29"/>
  <c r="W97" i="29"/>
  <c r="V97" i="29"/>
  <c r="Z129" i="29"/>
  <c r="Y129" i="29"/>
  <c r="W129" i="29"/>
  <c r="V129" i="29"/>
  <c r="I69" i="29"/>
  <c r="I57" i="31" s="1"/>
  <c r="I77" i="29"/>
  <c r="I65" i="31" s="1"/>
  <c r="I81" i="29"/>
  <c r="I69" i="31" s="1"/>
  <c r="Y95" i="29"/>
  <c r="W95" i="29"/>
  <c r="V95" i="29"/>
  <c r="E83" i="31" s="1"/>
  <c r="I96" i="29"/>
  <c r="I84" i="31" s="1"/>
  <c r="I102" i="29"/>
  <c r="I90" i="31" s="1"/>
  <c r="I104" i="29"/>
  <c r="I92" i="31" s="1"/>
  <c r="I108" i="29"/>
  <c r="I96" i="31" s="1"/>
  <c r="I110" i="29"/>
  <c r="I98" i="31" s="1"/>
  <c r="I112" i="29"/>
  <c r="I100" i="31" s="1"/>
  <c r="I114" i="29"/>
  <c r="I102" i="31" s="1"/>
  <c r="I116" i="29"/>
  <c r="I104" i="31" s="1"/>
  <c r="I118" i="29"/>
  <c r="I106" i="31" s="1"/>
  <c r="I124" i="29"/>
  <c r="I112" i="31" s="1"/>
  <c r="I126" i="29"/>
  <c r="I114" i="31" s="1"/>
  <c r="I130" i="29"/>
  <c r="I118" i="31" s="1"/>
  <c r="I132" i="29"/>
  <c r="I120" i="31" s="1"/>
  <c r="I134" i="29"/>
  <c r="I122" i="31" s="1"/>
  <c r="L16" i="29" l="1"/>
  <c r="P16" i="29"/>
  <c r="K16" i="29" s="1"/>
  <c r="I16" i="29" s="1"/>
  <c r="K15" i="29"/>
  <c r="K3" i="31" s="1"/>
  <c r="A3" i="31" s="1"/>
  <c r="L15" i="29"/>
  <c r="K17" i="29"/>
  <c r="I17" i="29" s="1"/>
  <c r="Z17" i="29" s="1"/>
  <c r="I18" i="29"/>
  <c r="I6" i="31" s="1"/>
  <c r="K6" i="31"/>
  <c r="I95" i="31"/>
  <c r="Z107" i="29"/>
  <c r="W89" i="29"/>
  <c r="I52" i="29"/>
  <c r="W25" i="29"/>
  <c r="I68" i="29"/>
  <c r="I56" i="31" s="1"/>
  <c r="K66" i="31"/>
  <c r="W21" i="29"/>
  <c r="Y21" i="29"/>
  <c r="I125" i="29"/>
  <c r="V125" i="29" s="1"/>
  <c r="Z21" i="29"/>
  <c r="V21" i="29"/>
  <c r="E9" i="31" s="1"/>
  <c r="I65" i="29"/>
  <c r="I53" i="31" s="1"/>
  <c r="Y125" i="29"/>
  <c r="I91" i="31"/>
  <c r="Y103" i="29"/>
  <c r="K93" i="31"/>
  <c r="Z125" i="29"/>
  <c r="Z103" i="29"/>
  <c r="K26" i="31"/>
  <c r="K79" i="31"/>
  <c r="V131" i="29"/>
  <c r="E119" i="31" s="1"/>
  <c r="W131" i="29"/>
  <c r="I83" i="29"/>
  <c r="Z83" i="29" s="1"/>
  <c r="W99" i="29"/>
  <c r="W125" i="29"/>
  <c r="Z101" i="29"/>
  <c r="V56" i="29"/>
  <c r="W56" i="29"/>
  <c r="I66" i="29"/>
  <c r="Y66" i="29" s="1"/>
  <c r="K14" i="31"/>
  <c r="I111" i="31"/>
  <c r="V123" i="29"/>
  <c r="E111" i="31" s="1"/>
  <c r="W33" i="29"/>
  <c r="I21" i="31"/>
  <c r="I30" i="29"/>
  <c r="K111" i="31"/>
  <c r="I46" i="31"/>
  <c r="K28" i="31"/>
  <c r="I128" i="29"/>
  <c r="I116" i="31" s="1"/>
  <c r="K76" i="31"/>
  <c r="K61" i="31"/>
  <c r="K48" i="31"/>
  <c r="Y38" i="29"/>
  <c r="Z75" i="29"/>
  <c r="Z82" i="29"/>
  <c r="Z38" i="29"/>
  <c r="Y75" i="29"/>
  <c r="W38" i="29"/>
  <c r="V33" i="29"/>
  <c r="E21" i="31" s="1"/>
  <c r="I26" i="31"/>
  <c r="I113" i="31"/>
  <c r="I70" i="31"/>
  <c r="Y85" i="29"/>
  <c r="V85" i="29"/>
  <c r="E73" i="31" s="1"/>
  <c r="Z121" i="29"/>
  <c r="V121" i="29"/>
  <c r="E109" i="31" s="1"/>
  <c r="I79" i="31"/>
  <c r="I42" i="31"/>
  <c r="K91" i="31"/>
  <c r="K108" i="31"/>
  <c r="Z91" i="29"/>
  <c r="AA103" i="29"/>
  <c r="AB103" i="29" s="1"/>
  <c r="J103" i="29" s="1"/>
  <c r="AD103" i="29" s="1"/>
  <c r="AE103" i="29" s="1"/>
  <c r="V91" i="29"/>
  <c r="E79" i="31" s="1"/>
  <c r="V107" i="29"/>
  <c r="E95" i="31" s="1"/>
  <c r="V83" i="29"/>
  <c r="V54" i="29"/>
  <c r="E42" i="31" s="1"/>
  <c r="Y56" i="29"/>
  <c r="K109" i="31"/>
  <c r="I68" i="31"/>
  <c r="K73" i="31"/>
  <c r="K94" i="31"/>
  <c r="W91" i="29"/>
  <c r="W107" i="29"/>
  <c r="W83" i="29"/>
  <c r="I53" i="29"/>
  <c r="I41" i="31" s="1"/>
  <c r="V89" i="29"/>
  <c r="E77" i="31" s="1"/>
  <c r="K89" i="31"/>
  <c r="I77" i="31"/>
  <c r="K88" i="31"/>
  <c r="V105" i="29"/>
  <c r="E93" i="31" s="1"/>
  <c r="Y107" i="29"/>
  <c r="Y127" i="29"/>
  <c r="V103" i="29"/>
  <c r="E91" i="31" s="1"/>
  <c r="Y83" i="29"/>
  <c r="I89" i="31"/>
  <c r="K77" i="31"/>
  <c r="V101" i="29"/>
  <c r="W79" i="29"/>
  <c r="I44" i="31"/>
  <c r="I108" i="31"/>
  <c r="I22" i="31"/>
  <c r="I48" i="31"/>
  <c r="Y60" i="29"/>
  <c r="W60" i="29"/>
  <c r="Z60" i="29"/>
  <c r="V60" i="29"/>
  <c r="E48" i="31" s="1"/>
  <c r="Y131" i="29"/>
  <c r="K115" i="31"/>
  <c r="I98" i="29"/>
  <c r="I86" i="31" s="1"/>
  <c r="W113" i="29"/>
  <c r="Y93" i="29"/>
  <c r="Z131" i="29"/>
  <c r="I115" i="31"/>
  <c r="I93" i="31"/>
  <c r="I58" i="31"/>
  <c r="W105" i="29"/>
  <c r="W123" i="29"/>
  <c r="Y79" i="29"/>
  <c r="K99" i="31"/>
  <c r="V25" i="29"/>
  <c r="E13" i="31" s="1"/>
  <c r="Y123" i="29"/>
  <c r="V127" i="29"/>
  <c r="E115" i="31" s="1"/>
  <c r="V111" i="29"/>
  <c r="E99" i="31" s="1"/>
  <c r="V75" i="29"/>
  <c r="E63" i="31" s="1"/>
  <c r="I41" i="29"/>
  <c r="I29" i="31" s="1"/>
  <c r="Y25" i="29"/>
  <c r="I99" i="31"/>
  <c r="I34" i="31"/>
  <c r="I72" i="31"/>
  <c r="K68" i="31"/>
  <c r="Z123" i="29"/>
  <c r="W75" i="29"/>
  <c r="V37" i="29"/>
  <c r="E25" i="31" s="1"/>
  <c r="Z25" i="29"/>
  <c r="K72" i="31"/>
  <c r="K44" i="31"/>
  <c r="K33" i="31"/>
  <c r="V109" i="29"/>
  <c r="E97" i="31" s="1"/>
  <c r="W71" i="29"/>
  <c r="I28" i="31"/>
  <c r="I71" i="31"/>
  <c r="W121" i="29"/>
  <c r="I101" i="31"/>
  <c r="I66" i="31"/>
  <c r="W40" i="29"/>
  <c r="I50" i="31"/>
  <c r="I103" i="31"/>
  <c r="I40" i="31"/>
  <c r="V78" i="29"/>
  <c r="E66" i="31" s="1"/>
  <c r="I59" i="31"/>
  <c r="I81" i="31"/>
  <c r="I67" i="31"/>
  <c r="I15" i="31"/>
  <c r="I97" i="31"/>
  <c r="I109" i="31"/>
  <c r="I73" i="31"/>
  <c r="E87" i="31"/>
  <c r="E101" i="31"/>
  <c r="E26" i="31"/>
  <c r="AA38" i="29"/>
  <c r="AB38" i="29" s="1"/>
  <c r="J38" i="29" s="1"/>
  <c r="AA36" i="29"/>
  <c r="AB36" i="29" s="1"/>
  <c r="J36" i="29" s="1"/>
  <c r="AA95" i="29"/>
  <c r="AB95" i="29" s="1"/>
  <c r="J95" i="29" s="1"/>
  <c r="AD95" i="29" s="1"/>
  <c r="AE95" i="29" s="1"/>
  <c r="Y113" i="29"/>
  <c r="Y99" i="29"/>
  <c r="Z85" i="29"/>
  <c r="Y82" i="29"/>
  <c r="W58" i="29"/>
  <c r="E15" i="31"/>
  <c r="Z113" i="29"/>
  <c r="Z99" i="29"/>
  <c r="W85" i="29"/>
  <c r="Y58" i="29"/>
  <c r="Y27" i="29"/>
  <c r="Z40" i="29"/>
  <c r="AA119" i="29"/>
  <c r="AB119" i="29" s="1"/>
  <c r="J119" i="29" s="1"/>
  <c r="E46" i="31"/>
  <c r="AA133" i="29"/>
  <c r="AB133" i="29" s="1"/>
  <c r="J133" i="29" s="1"/>
  <c r="AD133" i="29" s="1"/>
  <c r="AE133" i="29" s="1"/>
  <c r="AA45" i="29"/>
  <c r="AB45" i="29" s="1"/>
  <c r="J45" i="29" s="1"/>
  <c r="E113" i="31"/>
  <c r="AA125" i="29"/>
  <c r="AB125" i="29" s="1"/>
  <c r="J125" i="29" s="1"/>
  <c r="Y121" i="29"/>
  <c r="Y105" i="29"/>
  <c r="Y109" i="29"/>
  <c r="E27" i="31"/>
  <c r="AA39" i="29"/>
  <c r="AB39" i="29" s="1"/>
  <c r="J39" i="29" s="1"/>
  <c r="E62" i="31"/>
  <c r="AA74" i="29"/>
  <c r="AB74" i="29" s="1"/>
  <c r="J74" i="29" s="1"/>
  <c r="Y33" i="29"/>
  <c r="W109" i="29"/>
  <c r="V40" i="29"/>
  <c r="E44" i="31"/>
  <c r="V82" i="29"/>
  <c r="V46" i="29"/>
  <c r="AA84" i="29"/>
  <c r="AB84" i="29" s="1"/>
  <c r="J84" i="29" s="1"/>
  <c r="E81" i="31"/>
  <c r="E36" i="31"/>
  <c r="AA48" i="29"/>
  <c r="AB48" i="29" s="1"/>
  <c r="J48" i="29" s="1"/>
  <c r="E117" i="31"/>
  <c r="AA129" i="29"/>
  <c r="AB129" i="29" s="1"/>
  <c r="J129" i="29" s="1"/>
  <c r="E85" i="31"/>
  <c r="AA97" i="29"/>
  <c r="AB97" i="29" s="1"/>
  <c r="J97" i="29" s="1"/>
  <c r="E105" i="31"/>
  <c r="AA117" i="29"/>
  <c r="AB117" i="29" s="1"/>
  <c r="J117" i="29" s="1"/>
  <c r="E89" i="31"/>
  <c r="AA101" i="29"/>
  <c r="AB101" i="29" s="1"/>
  <c r="J101" i="29" s="1"/>
  <c r="Z58" i="29"/>
  <c r="W46" i="29"/>
  <c r="E58" i="31"/>
  <c r="AA44" i="29"/>
  <c r="AB44" i="29" s="1"/>
  <c r="J44" i="29" s="1"/>
  <c r="AA91" i="29"/>
  <c r="AB91" i="29" s="1"/>
  <c r="J91" i="29" s="1"/>
  <c r="W93" i="29"/>
  <c r="Y115" i="29"/>
  <c r="Z79" i="29"/>
  <c r="Z71" i="29"/>
  <c r="Z52" i="29"/>
  <c r="Z27" i="29"/>
  <c r="W70" i="29"/>
  <c r="I7" i="31"/>
  <c r="Y71" i="29"/>
  <c r="W52" i="29"/>
  <c r="V19" i="29"/>
  <c r="Y29" i="29"/>
  <c r="W62" i="29"/>
  <c r="W19" i="29"/>
  <c r="Z62" i="29"/>
  <c r="V62" i="29"/>
  <c r="W29" i="29"/>
  <c r="Y19" i="29"/>
  <c r="W54" i="29"/>
  <c r="W78" i="29"/>
  <c r="Y54" i="29"/>
  <c r="Y78" i="29"/>
  <c r="V29" i="29"/>
  <c r="W27" i="29"/>
  <c r="Y46" i="29"/>
  <c r="Z70" i="29"/>
  <c r="Y70" i="29"/>
  <c r="AA21" i="29"/>
  <c r="AB21" i="29" s="1"/>
  <c r="J21" i="29" s="1"/>
  <c r="K5" i="31"/>
  <c r="I8" i="31"/>
  <c r="K8" i="31"/>
  <c r="I24" i="29"/>
  <c r="I12" i="31" s="1"/>
  <c r="I11" i="31"/>
  <c r="Z23" i="29"/>
  <c r="V23" i="29"/>
  <c r="W23" i="29"/>
  <c r="K10" i="31"/>
  <c r="I22" i="29"/>
  <c r="Y22" i="29" s="1"/>
  <c r="W134" i="29"/>
  <c r="V134" i="29"/>
  <c r="Z134" i="29"/>
  <c r="Y134" i="29"/>
  <c r="W94" i="29"/>
  <c r="Z94" i="29"/>
  <c r="Y94" i="29"/>
  <c r="V94" i="29"/>
  <c r="Y76" i="29"/>
  <c r="W76" i="29"/>
  <c r="Z76" i="29"/>
  <c r="V76" i="29"/>
  <c r="W132" i="29"/>
  <c r="V132" i="29"/>
  <c r="Z132" i="29"/>
  <c r="Y132" i="29"/>
  <c r="W116" i="29"/>
  <c r="V116" i="29"/>
  <c r="Z116" i="29"/>
  <c r="Y116" i="29"/>
  <c r="W100" i="29"/>
  <c r="V100" i="29"/>
  <c r="Z100" i="29"/>
  <c r="Y100" i="29"/>
  <c r="Y69" i="29"/>
  <c r="Z69" i="29"/>
  <c r="V69" i="29"/>
  <c r="W69" i="29"/>
  <c r="W86" i="29"/>
  <c r="Y86" i="29"/>
  <c r="Z86" i="29"/>
  <c r="V86" i="29"/>
  <c r="AA47" i="29"/>
  <c r="AB47" i="29" s="1"/>
  <c r="J47" i="29" s="1"/>
  <c r="W118" i="29"/>
  <c r="V118" i="29"/>
  <c r="Z118" i="29"/>
  <c r="Y118" i="29"/>
  <c r="W130" i="29"/>
  <c r="V130" i="29"/>
  <c r="Z130" i="29"/>
  <c r="Y130" i="29"/>
  <c r="V65" i="29"/>
  <c r="W65" i="29"/>
  <c r="W42" i="29"/>
  <c r="V42" i="29"/>
  <c r="Z42" i="29"/>
  <c r="Y42" i="29"/>
  <c r="Y87" i="29"/>
  <c r="W87" i="29"/>
  <c r="Z87" i="29"/>
  <c r="V87" i="29"/>
  <c r="W49" i="29"/>
  <c r="V49" i="29"/>
  <c r="Y49" i="29"/>
  <c r="Z49" i="29"/>
  <c r="W34" i="29"/>
  <c r="V34" i="29"/>
  <c r="Y34" i="29"/>
  <c r="Z34" i="29"/>
  <c r="Y80" i="29"/>
  <c r="W80" i="29"/>
  <c r="Z80" i="29"/>
  <c r="V80" i="29"/>
  <c r="Y73" i="29"/>
  <c r="Z73" i="29"/>
  <c r="V73" i="29"/>
  <c r="W73" i="29"/>
  <c r="Z98" i="29"/>
  <c r="W112" i="29"/>
  <c r="V112" i="29"/>
  <c r="Z112" i="29"/>
  <c r="Y112" i="29"/>
  <c r="Y64" i="29"/>
  <c r="W64" i="29"/>
  <c r="Z64" i="29"/>
  <c r="V64" i="29"/>
  <c r="Y20" i="29"/>
  <c r="Z20" i="29"/>
  <c r="W20" i="29"/>
  <c r="V20" i="29"/>
  <c r="W124" i="29"/>
  <c r="V124" i="29"/>
  <c r="Z124" i="29"/>
  <c r="Y124" i="29"/>
  <c r="W114" i="29"/>
  <c r="V114" i="29"/>
  <c r="Z114" i="29"/>
  <c r="Y114" i="29"/>
  <c r="W43" i="29"/>
  <c r="Z43" i="29"/>
  <c r="Y43" i="29"/>
  <c r="V43" i="29"/>
  <c r="W128" i="29"/>
  <c r="V128" i="29"/>
  <c r="Z128" i="29"/>
  <c r="Y128" i="29"/>
  <c r="W96" i="29"/>
  <c r="V96" i="29"/>
  <c r="Z96" i="29"/>
  <c r="Y96" i="29"/>
  <c r="W126" i="29"/>
  <c r="V126" i="29"/>
  <c r="Z126" i="29"/>
  <c r="Y126" i="29"/>
  <c r="W110" i="29"/>
  <c r="V110" i="29"/>
  <c r="Z110" i="29"/>
  <c r="Y110" i="29"/>
  <c r="W92" i="29"/>
  <c r="Z92" i="29"/>
  <c r="Y92" i="29"/>
  <c r="V92" i="29"/>
  <c r="W35" i="29"/>
  <c r="V35" i="29"/>
  <c r="Z35" i="29"/>
  <c r="Y35" i="29"/>
  <c r="W31" i="29"/>
  <c r="V31" i="29"/>
  <c r="Z31" i="29"/>
  <c r="Y31" i="29"/>
  <c r="AA32" i="29"/>
  <c r="AB32" i="29" s="1"/>
  <c r="J32" i="29" s="1"/>
  <c r="Y63" i="29"/>
  <c r="Z63" i="29"/>
  <c r="W63" i="29"/>
  <c r="V63" i="29"/>
  <c r="Y67" i="29"/>
  <c r="Z67" i="29"/>
  <c r="W67" i="29"/>
  <c r="V67" i="29"/>
  <c r="Y53" i="29"/>
  <c r="Z53" i="29"/>
  <c r="W53" i="29"/>
  <c r="V53" i="29"/>
  <c r="W108" i="29"/>
  <c r="V108" i="29"/>
  <c r="Z108" i="29"/>
  <c r="Y108" i="29"/>
  <c r="W28" i="29"/>
  <c r="V28" i="29"/>
  <c r="Z28" i="29"/>
  <c r="Y28" i="29"/>
  <c r="W122" i="29"/>
  <c r="V122" i="29"/>
  <c r="Z122" i="29"/>
  <c r="Y122" i="29"/>
  <c r="W106" i="29"/>
  <c r="V106" i="29"/>
  <c r="Z106" i="29"/>
  <c r="Y106" i="29"/>
  <c r="Y81" i="29"/>
  <c r="Z81" i="29"/>
  <c r="V81" i="29"/>
  <c r="W81" i="29"/>
  <c r="V26" i="29"/>
  <c r="Z26" i="29"/>
  <c r="Y26" i="29"/>
  <c r="W26" i="29"/>
  <c r="Y55" i="29"/>
  <c r="Z55" i="29"/>
  <c r="W55" i="29"/>
  <c r="V55" i="29"/>
  <c r="W88" i="29"/>
  <c r="Y88" i="29"/>
  <c r="V88" i="29"/>
  <c r="Z88" i="29"/>
  <c r="W120" i="29"/>
  <c r="V120" i="29"/>
  <c r="Z120" i="29"/>
  <c r="Y120" i="29"/>
  <c r="W104" i="29"/>
  <c r="V104" i="29"/>
  <c r="Z104" i="29"/>
  <c r="Y104" i="29"/>
  <c r="Y77" i="29"/>
  <c r="Z77" i="29"/>
  <c r="V77" i="29"/>
  <c r="W77" i="29"/>
  <c r="W90" i="29"/>
  <c r="Y90" i="29"/>
  <c r="Z90" i="29"/>
  <c r="V90" i="29"/>
  <c r="Y72" i="29"/>
  <c r="W72" i="29"/>
  <c r="V72" i="29"/>
  <c r="Z72" i="29"/>
  <c r="Y51" i="29"/>
  <c r="Z51" i="29"/>
  <c r="W51" i="29"/>
  <c r="V51" i="29"/>
  <c r="Y50" i="29"/>
  <c r="W50" i="29"/>
  <c r="V50" i="29"/>
  <c r="Z50" i="29"/>
  <c r="Y57" i="29"/>
  <c r="Z57" i="29"/>
  <c r="W57" i="29"/>
  <c r="V57" i="29"/>
  <c r="Y61" i="29"/>
  <c r="Z61" i="29"/>
  <c r="W61" i="29"/>
  <c r="V61" i="29"/>
  <c r="W102" i="29"/>
  <c r="V102" i="29"/>
  <c r="Z102" i="29"/>
  <c r="Y102" i="29"/>
  <c r="Y68" i="29"/>
  <c r="W68" i="29"/>
  <c r="Z68" i="29"/>
  <c r="V68" i="29"/>
  <c r="Y59" i="29"/>
  <c r="Z59" i="29"/>
  <c r="W59" i="29"/>
  <c r="V59" i="29"/>
  <c r="B122" i="26"/>
  <c r="C122" i="26"/>
  <c r="D122" i="26"/>
  <c r="F122" i="26"/>
  <c r="G122" i="26"/>
  <c r="H122" i="26"/>
  <c r="I15" i="29" l="1"/>
  <c r="Y15" i="29" s="1"/>
  <c r="K4" i="31"/>
  <c r="AC19" i="29"/>
  <c r="V18" i="29"/>
  <c r="AC18" i="29" s="1"/>
  <c r="Z18" i="29"/>
  <c r="AA19" i="29"/>
  <c r="AB19" i="29" s="1"/>
  <c r="J19" i="29" s="1"/>
  <c r="Y18" i="29"/>
  <c r="AA18" i="29" s="1"/>
  <c r="AB18" i="29" s="1"/>
  <c r="J18" i="29" s="1"/>
  <c r="W18" i="29"/>
  <c r="AA93" i="29"/>
  <c r="AB93" i="29" s="1"/>
  <c r="J93" i="29" s="1"/>
  <c r="AD93" i="29" s="1"/>
  <c r="AE93" i="29" s="1"/>
  <c r="Z66" i="29"/>
  <c r="Y52" i="29"/>
  <c r="V52" i="29"/>
  <c r="E40" i="31" s="1"/>
  <c r="W17" i="29"/>
  <c r="V17" i="29"/>
  <c r="V16" i="29"/>
  <c r="Y16" i="29"/>
  <c r="Z16" i="29"/>
  <c r="W16" i="29"/>
  <c r="W24" i="29"/>
  <c r="Z24" i="29"/>
  <c r="Z65" i="29"/>
  <c r="Y65" i="29"/>
  <c r="J83" i="31"/>
  <c r="AA79" i="29"/>
  <c r="AB79" i="29" s="1"/>
  <c r="J79" i="29" s="1"/>
  <c r="J67" i="31" s="1"/>
  <c r="AA75" i="29"/>
  <c r="AB75" i="29" s="1"/>
  <c r="J75" i="29" s="1"/>
  <c r="AD75" i="29" s="1"/>
  <c r="AE75" i="29" s="1"/>
  <c r="AA66" i="29"/>
  <c r="AB66" i="29" s="1"/>
  <c r="J66" i="29" s="1"/>
  <c r="J54" i="31" s="1"/>
  <c r="AA115" i="29"/>
  <c r="AB115" i="29" s="1"/>
  <c r="J115" i="29" s="1"/>
  <c r="AA131" i="29"/>
  <c r="AB131" i="29" s="1"/>
  <c r="J131" i="29" s="1"/>
  <c r="AD131" i="29" s="1"/>
  <c r="AE131" i="29" s="1"/>
  <c r="I54" i="31"/>
  <c r="W66" i="29"/>
  <c r="V66" i="29"/>
  <c r="E54" i="31" s="1"/>
  <c r="AA127" i="29"/>
  <c r="AB127" i="29" s="1"/>
  <c r="J127" i="29" s="1"/>
  <c r="J115" i="31" s="1"/>
  <c r="AA33" i="29"/>
  <c r="AB33" i="29" s="1"/>
  <c r="J33" i="29" s="1"/>
  <c r="AD33" i="29" s="1"/>
  <c r="AE33" i="29" s="1"/>
  <c r="AA107" i="29"/>
  <c r="AB107" i="29" s="1"/>
  <c r="J107" i="29" s="1"/>
  <c r="J95" i="31" s="1"/>
  <c r="AA25" i="29"/>
  <c r="AB25" i="29" s="1"/>
  <c r="J25" i="29" s="1"/>
  <c r="J13" i="31" s="1"/>
  <c r="I18" i="31"/>
  <c r="V30" i="29"/>
  <c r="E18" i="31" s="1"/>
  <c r="W30" i="29"/>
  <c r="Z30" i="29"/>
  <c r="Y30" i="29"/>
  <c r="Y41" i="29"/>
  <c r="W98" i="29"/>
  <c r="AA58" i="29"/>
  <c r="AB58" i="29" s="1"/>
  <c r="J58" i="29" s="1"/>
  <c r="AD58" i="29" s="1"/>
  <c r="AE58" i="29" s="1"/>
  <c r="J91" i="31"/>
  <c r="AA89" i="29"/>
  <c r="AB89" i="29" s="1"/>
  <c r="J89" i="29" s="1"/>
  <c r="AD89" i="29" s="1"/>
  <c r="AE89" i="29" s="1"/>
  <c r="AA37" i="29"/>
  <c r="AB37" i="29" s="1"/>
  <c r="J37" i="29" s="1"/>
  <c r="AD37" i="29" s="1"/>
  <c r="AE37" i="29" s="1"/>
  <c r="AA123" i="29"/>
  <c r="AB123" i="29" s="1"/>
  <c r="J123" i="29" s="1"/>
  <c r="AA60" i="29"/>
  <c r="AB60" i="29" s="1"/>
  <c r="J60" i="29" s="1"/>
  <c r="E71" i="31"/>
  <c r="AA83" i="29"/>
  <c r="AB83" i="29" s="1"/>
  <c r="J83" i="29" s="1"/>
  <c r="AA113" i="29"/>
  <c r="AB113" i="29" s="1"/>
  <c r="J113" i="29" s="1"/>
  <c r="AA85" i="29"/>
  <c r="AB85" i="29" s="1"/>
  <c r="J85" i="29" s="1"/>
  <c r="AD85" i="29" s="1"/>
  <c r="AE85" i="29" s="1"/>
  <c r="AA56" i="29"/>
  <c r="AB56" i="29" s="1"/>
  <c r="J56" i="29" s="1"/>
  <c r="AD56" i="29" s="1"/>
  <c r="AE56" i="29" s="1"/>
  <c r="AA111" i="29"/>
  <c r="AB111" i="29" s="1"/>
  <c r="J111" i="29" s="1"/>
  <c r="AD111" i="29" s="1"/>
  <c r="AE111" i="29" s="1"/>
  <c r="V41" i="29"/>
  <c r="E29" i="31" s="1"/>
  <c r="AA70" i="29"/>
  <c r="AB70" i="29" s="1"/>
  <c r="J70" i="29" s="1"/>
  <c r="AD70" i="29" s="1"/>
  <c r="AE70" i="29" s="1"/>
  <c r="J121" i="31"/>
  <c r="W41" i="29"/>
  <c r="Y98" i="29"/>
  <c r="AA105" i="29"/>
  <c r="AB105" i="29" s="1"/>
  <c r="J105" i="29" s="1"/>
  <c r="AD105" i="29" s="1"/>
  <c r="AE105" i="29" s="1"/>
  <c r="Z41" i="29"/>
  <c r="V98" i="29"/>
  <c r="E86" i="31" s="1"/>
  <c r="AD36" i="29"/>
  <c r="AE36" i="29" s="1"/>
  <c r="J24" i="31"/>
  <c r="AA121" i="29"/>
  <c r="AB121" i="29" s="1"/>
  <c r="J121" i="29" s="1"/>
  <c r="AD121" i="29" s="1"/>
  <c r="AE121" i="29" s="1"/>
  <c r="AA99" i="29"/>
  <c r="AB99" i="29" s="1"/>
  <c r="J99" i="29" s="1"/>
  <c r="AD99" i="29" s="1"/>
  <c r="AE99" i="29" s="1"/>
  <c r="AA27" i="29"/>
  <c r="AB27" i="29" s="1"/>
  <c r="J27" i="29" s="1"/>
  <c r="AD27" i="29" s="1"/>
  <c r="AE27" i="29" s="1"/>
  <c r="AD101" i="29"/>
  <c r="AE101" i="29" s="1"/>
  <c r="J89" i="31"/>
  <c r="J27" i="31"/>
  <c r="AD39" i="29"/>
  <c r="AE39" i="29" s="1"/>
  <c r="AD48" i="29"/>
  <c r="AE48" i="29" s="1"/>
  <c r="J36" i="31"/>
  <c r="AA109" i="29"/>
  <c r="AB109" i="29" s="1"/>
  <c r="J109" i="29" s="1"/>
  <c r="AD109" i="29" s="1"/>
  <c r="AE109" i="29" s="1"/>
  <c r="E14" i="31"/>
  <c r="AA26" i="29"/>
  <c r="AB26" i="29" s="1"/>
  <c r="J26" i="29" s="1"/>
  <c r="AD26" i="29" s="1"/>
  <c r="AE26" i="29" s="1"/>
  <c r="E17" i="31"/>
  <c r="AA29" i="29"/>
  <c r="AB29" i="29" s="1"/>
  <c r="J29" i="29" s="1"/>
  <c r="AD29" i="29" s="1"/>
  <c r="AE29" i="29" s="1"/>
  <c r="AA54" i="29"/>
  <c r="AB54" i="29" s="1"/>
  <c r="J54" i="29" s="1"/>
  <c r="AD54" i="29" s="1"/>
  <c r="AE54" i="29" s="1"/>
  <c r="E47" i="31"/>
  <c r="AA59" i="29"/>
  <c r="AB59" i="29" s="1"/>
  <c r="J59" i="29" s="1"/>
  <c r="E92" i="31"/>
  <c r="E94" i="31"/>
  <c r="E16" i="31"/>
  <c r="AA28" i="29"/>
  <c r="AB28" i="29" s="1"/>
  <c r="J28" i="29" s="1"/>
  <c r="E114" i="31"/>
  <c r="AA126" i="29"/>
  <c r="AB126" i="29" s="1"/>
  <c r="J126" i="29" s="1"/>
  <c r="E116" i="31"/>
  <c r="AA128" i="29"/>
  <c r="AB128" i="29" s="1"/>
  <c r="J128" i="29" s="1"/>
  <c r="E102" i="31"/>
  <c r="AA114" i="29"/>
  <c r="AB114" i="29" s="1"/>
  <c r="J114" i="29" s="1"/>
  <c r="E37" i="31"/>
  <c r="AA49" i="29"/>
  <c r="AB49" i="29" s="1"/>
  <c r="J49" i="29" s="1"/>
  <c r="E30" i="31"/>
  <c r="E64" i="31"/>
  <c r="AA76" i="29"/>
  <c r="AB76" i="29" s="1"/>
  <c r="J76" i="29" s="1"/>
  <c r="E49" i="31"/>
  <c r="AA61" i="29"/>
  <c r="AB61" i="29" s="1"/>
  <c r="J61" i="29" s="1"/>
  <c r="E28" i="31"/>
  <c r="AA40" i="29"/>
  <c r="AB40" i="29" s="1"/>
  <c r="J40" i="29" s="1"/>
  <c r="E52" i="31"/>
  <c r="AA64" i="29"/>
  <c r="AB64" i="29" s="1"/>
  <c r="J64" i="29" s="1"/>
  <c r="E60" i="31"/>
  <c r="AA52" i="29"/>
  <c r="AB52" i="29" s="1"/>
  <c r="J52" i="29" s="1"/>
  <c r="J40" i="31" s="1"/>
  <c r="AA104" i="29"/>
  <c r="AB104" i="29" s="1"/>
  <c r="J104" i="29" s="1"/>
  <c r="J92" i="31" s="1"/>
  <c r="E38" i="31"/>
  <c r="AA50" i="29"/>
  <c r="AB50" i="29" s="1"/>
  <c r="J50" i="29" s="1"/>
  <c r="E57" i="31"/>
  <c r="E90" i="31"/>
  <c r="AA102" i="29"/>
  <c r="AB102" i="29" s="1"/>
  <c r="J102" i="29" s="1"/>
  <c r="E55" i="31"/>
  <c r="AA67" i="29"/>
  <c r="AB67" i="29" s="1"/>
  <c r="J67" i="29" s="1"/>
  <c r="AD67" i="29" s="1"/>
  <c r="AE67" i="29" s="1"/>
  <c r="E31" i="31"/>
  <c r="AA43" i="29"/>
  <c r="AB43" i="29" s="1"/>
  <c r="J43" i="29" s="1"/>
  <c r="AD43" i="29" s="1"/>
  <c r="AE43" i="29" s="1"/>
  <c r="E19" i="31"/>
  <c r="AA31" i="29"/>
  <c r="AB31" i="29" s="1"/>
  <c r="J31" i="29" s="1"/>
  <c r="E106" i="31"/>
  <c r="AA118" i="29"/>
  <c r="AB118" i="29" s="1"/>
  <c r="J118" i="29" s="1"/>
  <c r="E34" i="31"/>
  <c r="AA46" i="29"/>
  <c r="AB46" i="29" s="1"/>
  <c r="J46" i="29" s="1"/>
  <c r="E76" i="31"/>
  <c r="AA88" i="29"/>
  <c r="AB88" i="29" s="1"/>
  <c r="J88" i="29" s="1"/>
  <c r="E23" i="31"/>
  <c r="E118" i="31"/>
  <c r="AA130" i="29"/>
  <c r="AB130" i="29" s="1"/>
  <c r="J130" i="29" s="1"/>
  <c r="E45" i="31"/>
  <c r="AA57" i="29"/>
  <c r="AB57" i="29" s="1"/>
  <c r="J57" i="29" s="1"/>
  <c r="E75" i="31"/>
  <c r="AA87" i="29"/>
  <c r="AB87" i="29" s="1"/>
  <c r="J87" i="29" s="1"/>
  <c r="E104" i="31"/>
  <c r="E65" i="31"/>
  <c r="AA77" i="29"/>
  <c r="AB77" i="29" s="1"/>
  <c r="J77" i="29" s="1"/>
  <c r="E69" i="31"/>
  <c r="AA81" i="29"/>
  <c r="AB81" i="29" s="1"/>
  <c r="J81" i="29" s="1"/>
  <c r="E61" i="31"/>
  <c r="AA73" i="29"/>
  <c r="AB73" i="29" s="1"/>
  <c r="J73" i="29" s="1"/>
  <c r="E74" i="31"/>
  <c r="E122" i="31"/>
  <c r="AA134" i="29"/>
  <c r="AB134" i="29" s="1"/>
  <c r="J134" i="29" s="1"/>
  <c r="E56" i="31"/>
  <c r="AA68" i="29"/>
  <c r="AB68" i="29" s="1"/>
  <c r="J68" i="29" s="1"/>
  <c r="J56" i="31" s="1"/>
  <c r="E39" i="31"/>
  <c r="E78" i="31"/>
  <c r="E108" i="31"/>
  <c r="AA120" i="29"/>
  <c r="AB120" i="29" s="1"/>
  <c r="J120" i="29" s="1"/>
  <c r="E110" i="31"/>
  <c r="AA122" i="29"/>
  <c r="AB122" i="29" s="1"/>
  <c r="J122" i="29" s="1"/>
  <c r="E96" i="31"/>
  <c r="AA108" i="29"/>
  <c r="AB108" i="29" s="1"/>
  <c r="J108" i="29" s="1"/>
  <c r="AD108" i="29" s="1"/>
  <c r="AE108" i="29" s="1"/>
  <c r="E80" i="31"/>
  <c r="AA92" i="29"/>
  <c r="AB92" i="29" s="1"/>
  <c r="J92" i="29" s="1"/>
  <c r="E98" i="31"/>
  <c r="AA110" i="29"/>
  <c r="AB110" i="29" s="1"/>
  <c r="J110" i="29" s="1"/>
  <c r="E84" i="31"/>
  <c r="AA96" i="29"/>
  <c r="AB96" i="29" s="1"/>
  <c r="J96" i="29" s="1"/>
  <c r="E112" i="31"/>
  <c r="E100" i="31"/>
  <c r="AA112" i="29"/>
  <c r="AB112" i="29" s="1"/>
  <c r="J112" i="29" s="1"/>
  <c r="AD112" i="29" s="1"/>
  <c r="AE112" i="29" s="1"/>
  <c r="E22" i="31"/>
  <c r="AA34" i="29"/>
  <c r="AB34" i="29" s="1"/>
  <c r="J34" i="29" s="1"/>
  <c r="E53" i="31"/>
  <c r="AA65" i="29"/>
  <c r="AB65" i="29" s="1"/>
  <c r="J65" i="29" s="1"/>
  <c r="E50" i="31"/>
  <c r="AA62" i="29"/>
  <c r="AB62" i="29" s="1"/>
  <c r="J62" i="29" s="1"/>
  <c r="AD62" i="29" s="1"/>
  <c r="AE62" i="29" s="1"/>
  <c r="E82" i="31"/>
  <c r="AA94" i="29"/>
  <c r="AB94" i="29" s="1"/>
  <c r="J94" i="29" s="1"/>
  <c r="E43" i="31"/>
  <c r="AA55" i="29"/>
  <c r="AB55" i="29" s="1"/>
  <c r="J55" i="29" s="1"/>
  <c r="J43" i="31" s="1"/>
  <c r="AA106" i="29"/>
  <c r="AB106" i="29" s="1"/>
  <c r="J106" i="29" s="1"/>
  <c r="J94" i="31" s="1"/>
  <c r="E41" i="31"/>
  <c r="AA53" i="29"/>
  <c r="AB53" i="29" s="1"/>
  <c r="J53" i="29" s="1"/>
  <c r="E51" i="31"/>
  <c r="AA63" i="29"/>
  <c r="AB63" i="29" s="1"/>
  <c r="J63" i="29" s="1"/>
  <c r="E68" i="31"/>
  <c r="AA80" i="29"/>
  <c r="AB80" i="29" s="1"/>
  <c r="J80" i="29" s="1"/>
  <c r="E88" i="31"/>
  <c r="AA100" i="29"/>
  <c r="AB100" i="29" s="1"/>
  <c r="J100" i="29" s="1"/>
  <c r="E120" i="31"/>
  <c r="AA132" i="29"/>
  <c r="AB132" i="29" s="1"/>
  <c r="J132" i="29" s="1"/>
  <c r="AA78" i="29"/>
  <c r="AB78" i="29" s="1"/>
  <c r="J78" i="29" s="1"/>
  <c r="J66" i="31" s="1"/>
  <c r="AA71" i="29"/>
  <c r="AB71" i="29" s="1"/>
  <c r="J71" i="29" s="1"/>
  <c r="AD71" i="29" s="1"/>
  <c r="AE71" i="29" s="1"/>
  <c r="E70" i="31"/>
  <c r="AA82" i="29"/>
  <c r="AB82" i="29" s="1"/>
  <c r="J82" i="29" s="1"/>
  <c r="J70" i="31" s="1"/>
  <c r="E7" i="31"/>
  <c r="AD129" i="29"/>
  <c r="AE129" i="29" s="1"/>
  <c r="J117" i="31"/>
  <c r="J63" i="31"/>
  <c r="AD21" i="29"/>
  <c r="AE21" i="29" s="1"/>
  <c r="J9" i="31"/>
  <c r="AD79" i="29"/>
  <c r="AE79" i="29" s="1"/>
  <c r="AD107" i="29"/>
  <c r="AE107" i="29" s="1"/>
  <c r="AD119" i="29"/>
  <c r="AE119" i="29" s="1"/>
  <c r="J107" i="31"/>
  <c r="AD97" i="29"/>
  <c r="AE97" i="29" s="1"/>
  <c r="J85" i="31"/>
  <c r="AD125" i="29"/>
  <c r="AE125" i="29" s="1"/>
  <c r="J113" i="31"/>
  <c r="AD117" i="29"/>
  <c r="AE117" i="29" s="1"/>
  <c r="J105" i="31"/>
  <c r="E8" i="31"/>
  <c r="AD38" i="29"/>
  <c r="AE38" i="29" s="1"/>
  <c r="J26" i="31"/>
  <c r="Y17" i="29"/>
  <c r="I5" i="31"/>
  <c r="AD115" i="29"/>
  <c r="AE115" i="29" s="1"/>
  <c r="J103" i="31"/>
  <c r="AD74" i="29"/>
  <c r="AE74" i="29" s="1"/>
  <c r="J62" i="31"/>
  <c r="AD32" i="29"/>
  <c r="AE32" i="29" s="1"/>
  <c r="J20" i="31"/>
  <c r="AA124" i="29"/>
  <c r="AB124" i="29" s="1"/>
  <c r="J124" i="29" s="1"/>
  <c r="AD91" i="29"/>
  <c r="AE91" i="29" s="1"/>
  <c r="J79" i="31"/>
  <c r="AD123" i="29"/>
  <c r="AE123" i="29" s="1"/>
  <c r="J111" i="31"/>
  <c r="AD47" i="29"/>
  <c r="AE47" i="29" s="1"/>
  <c r="J35" i="31"/>
  <c r="J58" i="31"/>
  <c r="AD113" i="29"/>
  <c r="AE113" i="29" s="1"/>
  <c r="J101" i="31"/>
  <c r="J46" i="31"/>
  <c r="AD60" i="29"/>
  <c r="AE60" i="29" s="1"/>
  <c r="J48" i="31"/>
  <c r="AD44" i="29"/>
  <c r="AE44" i="29" s="1"/>
  <c r="J32" i="31"/>
  <c r="AD84" i="29"/>
  <c r="AE84" i="29" s="1"/>
  <c r="J72" i="31"/>
  <c r="AD45" i="29"/>
  <c r="AE45" i="29" s="1"/>
  <c r="J33" i="31"/>
  <c r="V24" i="29"/>
  <c r="Y24" i="29"/>
  <c r="E11" i="31"/>
  <c r="AA23" i="29"/>
  <c r="AB23" i="29" s="1"/>
  <c r="J23" i="29" s="1"/>
  <c r="Z22" i="29"/>
  <c r="V22" i="29"/>
  <c r="E10" i="31" s="1"/>
  <c r="W22" i="29"/>
  <c r="I10" i="31"/>
  <c r="AA51" i="29"/>
  <c r="AB51" i="29" s="1"/>
  <c r="J51" i="29" s="1"/>
  <c r="AA86" i="29"/>
  <c r="AB86" i="29" s="1"/>
  <c r="J86" i="29" s="1"/>
  <c r="AA72" i="29"/>
  <c r="AB72" i="29" s="1"/>
  <c r="J72" i="29" s="1"/>
  <c r="AA35" i="29"/>
  <c r="AB35" i="29" s="1"/>
  <c r="J35" i="29" s="1"/>
  <c r="AA42" i="29"/>
  <c r="AB42" i="29" s="1"/>
  <c r="J42" i="29" s="1"/>
  <c r="AA116" i="29"/>
  <c r="AB116" i="29" s="1"/>
  <c r="J116" i="29" s="1"/>
  <c r="AA90" i="29"/>
  <c r="AB90" i="29" s="1"/>
  <c r="J90" i="29" s="1"/>
  <c r="AA20" i="29"/>
  <c r="AB20" i="29" s="1"/>
  <c r="J20" i="29" s="1"/>
  <c r="AA69" i="29"/>
  <c r="AB69" i="29" s="1"/>
  <c r="J69" i="29" s="1"/>
  <c r="R134" i="24"/>
  <c r="S134" i="24"/>
  <c r="T134" i="24"/>
  <c r="O134" i="24" s="1"/>
  <c r="K134" i="24" s="1"/>
  <c r="U134" i="24"/>
  <c r="Q134" i="24"/>
  <c r="Z15" i="29" l="1"/>
  <c r="V15" i="29"/>
  <c r="W15" i="29"/>
  <c r="AC15" i="29" s="1"/>
  <c r="I3" i="31" s="1"/>
  <c r="X16" i="29"/>
  <c r="AA16" i="29" s="1"/>
  <c r="X17" i="29"/>
  <c r="AA17" i="29" s="1"/>
  <c r="AB17" i="29" s="1"/>
  <c r="J17" i="29" s="1"/>
  <c r="J5" i="31" s="1"/>
  <c r="AC17" i="29"/>
  <c r="E3" i="31"/>
  <c r="E6" i="31"/>
  <c r="E4" i="31"/>
  <c r="AC16" i="29"/>
  <c r="I4" i="31" s="1"/>
  <c r="J44" i="31"/>
  <c r="AD127" i="29"/>
  <c r="AE127" i="29" s="1"/>
  <c r="J81" i="31"/>
  <c r="J77" i="31"/>
  <c r="J109" i="31"/>
  <c r="J25" i="31"/>
  <c r="AD66" i="29"/>
  <c r="AE66" i="29" s="1"/>
  <c r="J21" i="31"/>
  <c r="AD19" i="29"/>
  <c r="AE19" i="29" s="1"/>
  <c r="J7" i="31"/>
  <c r="AD52" i="29"/>
  <c r="AE52" i="29" s="1"/>
  <c r="J73" i="31"/>
  <c r="J50" i="31"/>
  <c r="E5" i="31"/>
  <c r="AD25" i="29"/>
  <c r="AE25" i="29" s="1"/>
  <c r="E12" i="31"/>
  <c r="AA24" i="29"/>
  <c r="AB24" i="29" s="1"/>
  <c r="J24" i="29" s="1"/>
  <c r="AA98" i="29"/>
  <c r="AB98" i="29" s="1"/>
  <c r="J98" i="29" s="1"/>
  <c r="AD98" i="29" s="1"/>
  <c r="AE98" i="29" s="1"/>
  <c r="J119" i="31"/>
  <c r="AA30" i="29"/>
  <c r="AB30" i="29" s="1"/>
  <c r="J30" i="29" s="1"/>
  <c r="J18" i="31" s="1"/>
  <c r="J15" i="31"/>
  <c r="J99" i="31"/>
  <c r="AD104" i="29"/>
  <c r="AE104" i="29" s="1"/>
  <c r="J71" i="31"/>
  <c r="AD83" i="29"/>
  <c r="AE83" i="29" s="1"/>
  <c r="AD106" i="29"/>
  <c r="AE106" i="29" s="1"/>
  <c r="AA41" i="29"/>
  <c r="AB41" i="29" s="1"/>
  <c r="J41" i="29" s="1"/>
  <c r="J29" i="31" s="1"/>
  <c r="J87" i="31"/>
  <c r="AD53" i="29"/>
  <c r="AE53" i="29" s="1"/>
  <c r="J41" i="31"/>
  <c r="AD81" i="29"/>
  <c r="AE81" i="29" s="1"/>
  <c r="J69" i="31"/>
  <c r="J93" i="31"/>
  <c r="J59" i="31"/>
  <c r="AD64" i="29"/>
  <c r="AE64" i="29" s="1"/>
  <c r="J52" i="31"/>
  <c r="AD80" i="29"/>
  <c r="AE80" i="29" s="1"/>
  <c r="J68" i="31"/>
  <c r="J16" i="31"/>
  <c r="AD28" i="29"/>
  <c r="AE28" i="29" s="1"/>
  <c r="AD78" i="29"/>
  <c r="AE78" i="29" s="1"/>
  <c r="J97" i="31"/>
  <c r="AD82" i="29"/>
  <c r="AE82" i="29" s="1"/>
  <c r="J65" i="31"/>
  <c r="AD77" i="29"/>
  <c r="AE77" i="29" s="1"/>
  <c r="J19" i="31"/>
  <c r="AD31" i="29"/>
  <c r="AE31" i="29" s="1"/>
  <c r="AD122" i="29"/>
  <c r="AE122" i="29" s="1"/>
  <c r="J110" i="31"/>
  <c r="AD46" i="29"/>
  <c r="AE46" i="29" s="1"/>
  <c r="J34" i="31"/>
  <c r="AD63" i="29"/>
  <c r="AE63" i="29" s="1"/>
  <c r="J51" i="31"/>
  <c r="AD92" i="29"/>
  <c r="AE92" i="29" s="1"/>
  <c r="J80" i="31"/>
  <c r="AD120" i="29"/>
  <c r="AE120" i="29" s="1"/>
  <c r="J108" i="31"/>
  <c r="AD55" i="29"/>
  <c r="AE55" i="29" s="1"/>
  <c r="AD40" i="29"/>
  <c r="AE40" i="29" s="1"/>
  <c r="J28" i="31"/>
  <c r="J100" i="31"/>
  <c r="J17" i="31"/>
  <c r="J42" i="31"/>
  <c r="J55" i="31"/>
  <c r="J31" i="31"/>
  <c r="AD68" i="29"/>
  <c r="AE68" i="29" s="1"/>
  <c r="J96" i="31"/>
  <c r="J14" i="31"/>
  <c r="AD59" i="29"/>
  <c r="AE59" i="29" s="1"/>
  <c r="J47" i="31"/>
  <c r="AD86" i="29"/>
  <c r="AE86" i="29" s="1"/>
  <c r="J74" i="31"/>
  <c r="AD87" i="29"/>
  <c r="AE87" i="29" s="1"/>
  <c r="J75" i="31"/>
  <c r="AD20" i="29"/>
  <c r="AE20" i="29" s="1"/>
  <c r="J8" i="31"/>
  <c r="AD130" i="29"/>
  <c r="AE130" i="29" s="1"/>
  <c r="J118" i="31"/>
  <c r="AD94" i="29"/>
  <c r="AE94" i="29" s="1"/>
  <c r="J82" i="31"/>
  <c r="AD61" i="29"/>
  <c r="AE61" i="29" s="1"/>
  <c r="J49" i="31"/>
  <c r="AD72" i="29"/>
  <c r="AE72" i="29" s="1"/>
  <c r="J60" i="31"/>
  <c r="AD69" i="29"/>
  <c r="AE69" i="29" s="1"/>
  <c r="J57" i="31"/>
  <c r="AD51" i="29"/>
  <c r="AE51" i="29" s="1"/>
  <c r="J39" i="31"/>
  <c r="AD118" i="29"/>
  <c r="AE118" i="29" s="1"/>
  <c r="J106" i="31"/>
  <c r="AD34" i="29"/>
  <c r="AE34" i="29" s="1"/>
  <c r="J22" i="31"/>
  <c r="AD42" i="29"/>
  <c r="AE42" i="29" s="1"/>
  <c r="J30" i="31"/>
  <c r="AD73" i="29"/>
  <c r="AE73" i="29" s="1"/>
  <c r="J61" i="31"/>
  <c r="AD65" i="29"/>
  <c r="AE65" i="29" s="1"/>
  <c r="J53" i="31"/>
  <c r="AD88" i="29"/>
  <c r="AE88" i="29" s="1"/>
  <c r="J76" i="31"/>
  <c r="AD114" i="29"/>
  <c r="AE114" i="29" s="1"/>
  <c r="J102" i="31"/>
  <c r="AD124" i="29"/>
  <c r="AE124" i="29" s="1"/>
  <c r="J112" i="31"/>
  <c r="AD102" i="29"/>
  <c r="AE102" i="29" s="1"/>
  <c r="J90" i="31"/>
  <c r="AD18" i="29"/>
  <c r="AE18" i="29" s="1"/>
  <c r="J6" i="31"/>
  <c r="AD134" i="29"/>
  <c r="AE134" i="29" s="1"/>
  <c r="J122" i="31"/>
  <c r="AD96" i="29"/>
  <c r="AE96" i="29" s="1"/>
  <c r="J84" i="31"/>
  <c r="AD35" i="29"/>
  <c r="AE35" i="29" s="1"/>
  <c r="J23" i="31"/>
  <c r="AD90" i="29"/>
  <c r="AE90" i="29" s="1"/>
  <c r="J78" i="31"/>
  <c r="AD128" i="29"/>
  <c r="AE128" i="29" s="1"/>
  <c r="J116" i="31"/>
  <c r="AD50" i="29"/>
  <c r="AE50" i="29" s="1"/>
  <c r="J38" i="31"/>
  <c r="AD132" i="29"/>
  <c r="AE132" i="29" s="1"/>
  <c r="J120" i="31"/>
  <c r="AD110" i="29"/>
  <c r="AE110" i="29" s="1"/>
  <c r="J98" i="31"/>
  <c r="AD76" i="29"/>
  <c r="AE76" i="29" s="1"/>
  <c r="J64" i="31"/>
  <c r="AD116" i="29"/>
  <c r="AE116" i="29" s="1"/>
  <c r="J104" i="31"/>
  <c r="AD57" i="29"/>
  <c r="AE57" i="29" s="1"/>
  <c r="J45" i="31"/>
  <c r="AD41" i="29"/>
  <c r="AE41" i="29" s="1"/>
  <c r="AD100" i="29"/>
  <c r="AE100" i="29" s="1"/>
  <c r="J88" i="31"/>
  <c r="AD49" i="29"/>
  <c r="AE49" i="29" s="1"/>
  <c r="J37" i="31"/>
  <c r="AD126" i="29"/>
  <c r="AE126" i="29" s="1"/>
  <c r="J114" i="31"/>
  <c r="AA22" i="29"/>
  <c r="AB22" i="29" s="1"/>
  <c r="J22" i="29" s="1"/>
  <c r="AD22" i="29" s="1"/>
  <c r="AE22" i="29" s="1"/>
  <c r="AD23" i="29"/>
  <c r="AE23" i="29" s="1"/>
  <c r="J11" i="31"/>
  <c r="I122" i="26"/>
  <c r="L122" i="26"/>
  <c r="I134" i="24"/>
  <c r="X15" i="29" l="1"/>
  <c r="AA15" i="29" s="1"/>
  <c r="AB16" i="29"/>
  <c r="J16" i="29" s="1"/>
  <c r="J4" i="31" s="1"/>
  <c r="AD30" i="29"/>
  <c r="AE30" i="29" s="1"/>
  <c r="AD17" i="29"/>
  <c r="AE17" i="29" s="1"/>
  <c r="AD24" i="29"/>
  <c r="AE24" i="29" s="1"/>
  <c r="J86" i="31"/>
  <c r="J12" i="31"/>
  <c r="J10" i="31"/>
  <c r="V134" i="24"/>
  <c r="Z134" i="24"/>
  <c r="W134" i="24"/>
  <c r="Y134" i="24"/>
  <c r="C35" i="1"/>
  <c r="AB15" i="29" l="1"/>
  <c r="J15" i="29" s="1"/>
  <c r="AD15" i="29" s="1"/>
  <c r="AE15" i="29" s="1"/>
  <c r="AD16" i="29"/>
  <c r="AE16" i="29" s="1"/>
  <c r="AA134" i="24"/>
  <c r="AB134" i="24" s="1"/>
  <c r="J134" i="24" s="1"/>
  <c r="E122" i="26"/>
  <c r="J3" i="31" l="1"/>
  <c r="D8" i="29"/>
  <c r="S18" i="25" s="1"/>
  <c r="F8" i="29"/>
  <c r="S19" i="25" s="1"/>
  <c r="AD134" i="24"/>
  <c r="AE134" i="24" s="1"/>
  <c r="K122" i="26"/>
  <c r="F20" i="25"/>
  <c r="F14" i="25" l="1"/>
  <c r="I4" i="27" l="1"/>
  <c r="I3" i="27"/>
  <c r="J4" i="23"/>
  <c r="J3" i="23"/>
  <c r="H12" i="16" l="1"/>
  <c r="H3" i="16"/>
  <c r="H4" i="16"/>
  <c r="H5" i="16"/>
  <c r="H6" i="16"/>
  <c r="H7" i="16"/>
  <c r="H8" i="16"/>
  <c r="H9" i="16"/>
  <c r="H10" i="16"/>
  <c r="H11"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5" i="16"/>
  <c r="I16" i="16"/>
  <c r="I17" i="16"/>
  <c r="I18" i="16"/>
  <c r="I19" i="16"/>
  <c r="I20" i="16"/>
  <c r="I21" i="16"/>
  <c r="I22" i="16"/>
  <c r="I5" i="16"/>
  <c r="I6" i="16"/>
  <c r="I7" i="16"/>
  <c r="I8" i="16"/>
  <c r="I9" i="16"/>
  <c r="I10" i="16"/>
  <c r="I11" i="16"/>
  <c r="I12" i="16"/>
  <c r="I13" i="16"/>
  <c r="I14" i="16"/>
  <c r="I4" i="16"/>
  <c r="I3" i="16"/>
  <c r="S17" i="24" l="1"/>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S50" i="24"/>
  <c r="S51" i="24"/>
  <c r="S52" i="24"/>
  <c r="S53" i="24"/>
  <c r="S54" i="24"/>
  <c r="S55" i="24"/>
  <c r="S56" i="24"/>
  <c r="S57" i="24"/>
  <c r="S58" i="24"/>
  <c r="S59" i="24"/>
  <c r="S60" i="24"/>
  <c r="S61" i="24"/>
  <c r="S62" i="24"/>
  <c r="S63" i="24"/>
  <c r="S64" i="24"/>
  <c r="S65" i="24"/>
  <c r="S66" i="24"/>
  <c r="S67" i="24"/>
  <c r="S68" i="24"/>
  <c r="S69" i="24"/>
  <c r="S70" i="24"/>
  <c r="S71" i="24"/>
  <c r="S72" i="24"/>
  <c r="S73" i="24"/>
  <c r="S74" i="24"/>
  <c r="S75" i="24"/>
  <c r="S76" i="24"/>
  <c r="S77" i="24"/>
  <c r="S78" i="24"/>
  <c r="S79" i="24"/>
  <c r="S80" i="24"/>
  <c r="S81" i="24"/>
  <c r="S82" i="24"/>
  <c r="S83" i="24"/>
  <c r="S84" i="24"/>
  <c r="S85" i="24"/>
  <c r="S86" i="24"/>
  <c r="S87" i="24"/>
  <c r="S88" i="24"/>
  <c r="S89" i="24"/>
  <c r="S90" i="24"/>
  <c r="S91" i="24"/>
  <c r="S92" i="24"/>
  <c r="S93" i="24"/>
  <c r="S94" i="24"/>
  <c r="S95" i="24"/>
  <c r="S96" i="24"/>
  <c r="S97" i="24"/>
  <c r="S98" i="24"/>
  <c r="S99" i="24"/>
  <c r="S100" i="24"/>
  <c r="S101" i="24"/>
  <c r="S102" i="24"/>
  <c r="S103" i="24"/>
  <c r="S104" i="24"/>
  <c r="S105" i="24"/>
  <c r="S106" i="24"/>
  <c r="S107" i="24"/>
  <c r="S108" i="24"/>
  <c r="S109" i="24"/>
  <c r="S110" i="24"/>
  <c r="S111" i="24"/>
  <c r="S112" i="24"/>
  <c r="S113" i="24"/>
  <c r="S114" i="24"/>
  <c r="S115" i="24"/>
  <c r="S116" i="24"/>
  <c r="S117" i="24"/>
  <c r="S118" i="24"/>
  <c r="S119" i="24"/>
  <c r="S120" i="24"/>
  <c r="S121" i="24"/>
  <c r="S122" i="24"/>
  <c r="S123" i="24"/>
  <c r="S124" i="24"/>
  <c r="S125" i="24"/>
  <c r="S126" i="24"/>
  <c r="S127" i="24"/>
  <c r="S128" i="24"/>
  <c r="S129" i="24"/>
  <c r="S130" i="24"/>
  <c r="S131" i="24"/>
  <c r="S132" i="24"/>
  <c r="S133" i="24"/>
  <c r="S16" i="24"/>
  <c r="R15" i="24"/>
  <c r="S15" i="24"/>
  <c r="B7" i="25" l="1"/>
  <c r="B6" i="25"/>
  <c r="B5" i="25"/>
  <c r="C5" i="22"/>
  <c r="I5" i="27" l="1"/>
  <c r="I137" i="27" s="1"/>
  <c r="H121" i="26"/>
  <c r="G121" i="26"/>
  <c r="F121" i="26"/>
  <c r="D121" i="26"/>
  <c r="C121" i="26"/>
  <c r="B121" i="26"/>
  <c r="H120" i="26"/>
  <c r="G120" i="26"/>
  <c r="F120" i="26"/>
  <c r="D120" i="26"/>
  <c r="C120" i="26"/>
  <c r="B120" i="26"/>
  <c r="H119" i="26"/>
  <c r="G119" i="26"/>
  <c r="F119" i="26"/>
  <c r="D119" i="26"/>
  <c r="C119" i="26"/>
  <c r="B119" i="26"/>
  <c r="H118" i="26"/>
  <c r="G118" i="26"/>
  <c r="F118" i="26"/>
  <c r="D118" i="26"/>
  <c r="C118" i="26"/>
  <c r="B118" i="26"/>
  <c r="H117" i="26"/>
  <c r="G117" i="26"/>
  <c r="F117" i="26"/>
  <c r="D117" i="26"/>
  <c r="C117" i="26"/>
  <c r="B117" i="26"/>
  <c r="H116" i="26"/>
  <c r="G116" i="26"/>
  <c r="F116" i="26"/>
  <c r="D116" i="26"/>
  <c r="C116" i="26"/>
  <c r="B116" i="26"/>
  <c r="H115" i="26"/>
  <c r="G115" i="26"/>
  <c r="F115" i="26"/>
  <c r="D115" i="26"/>
  <c r="C115" i="26"/>
  <c r="B115" i="26"/>
  <c r="H114" i="26"/>
  <c r="G114" i="26"/>
  <c r="F114" i="26"/>
  <c r="D114" i="26"/>
  <c r="C114" i="26"/>
  <c r="B114" i="26"/>
  <c r="H113" i="26"/>
  <c r="G113" i="26"/>
  <c r="F113" i="26"/>
  <c r="D113" i="26"/>
  <c r="C113" i="26"/>
  <c r="B113" i="26"/>
  <c r="H112" i="26"/>
  <c r="G112" i="26"/>
  <c r="F112" i="26"/>
  <c r="D112" i="26"/>
  <c r="C112" i="26"/>
  <c r="B112" i="26"/>
  <c r="H111" i="26"/>
  <c r="G111" i="26"/>
  <c r="F111" i="26"/>
  <c r="D111" i="26"/>
  <c r="C111" i="26"/>
  <c r="B111" i="26"/>
  <c r="H110" i="26"/>
  <c r="G110" i="26"/>
  <c r="F110" i="26"/>
  <c r="D110" i="26"/>
  <c r="C110" i="26"/>
  <c r="B110" i="26"/>
  <c r="H109" i="26"/>
  <c r="G109" i="26"/>
  <c r="F109" i="26"/>
  <c r="D109" i="26"/>
  <c r="C109" i="26"/>
  <c r="B109" i="26"/>
  <c r="H108" i="26"/>
  <c r="G108" i="26"/>
  <c r="F108" i="26"/>
  <c r="D108" i="26"/>
  <c r="C108" i="26"/>
  <c r="B108" i="26"/>
  <c r="H107" i="26"/>
  <c r="G107" i="26"/>
  <c r="F107" i="26"/>
  <c r="D107" i="26"/>
  <c r="C107" i="26"/>
  <c r="B107" i="26"/>
  <c r="H106" i="26"/>
  <c r="G106" i="26"/>
  <c r="F106" i="26"/>
  <c r="D106" i="26"/>
  <c r="C106" i="26"/>
  <c r="B106" i="26"/>
  <c r="H105" i="26"/>
  <c r="G105" i="26"/>
  <c r="F105" i="26"/>
  <c r="D105" i="26"/>
  <c r="C105" i="26"/>
  <c r="B105" i="26"/>
  <c r="H104" i="26"/>
  <c r="G104" i="26"/>
  <c r="F104" i="26"/>
  <c r="D104" i="26"/>
  <c r="C104" i="26"/>
  <c r="B104" i="26"/>
  <c r="H103" i="26"/>
  <c r="G103" i="26"/>
  <c r="F103" i="26"/>
  <c r="D103" i="26"/>
  <c r="C103" i="26"/>
  <c r="B103" i="26"/>
  <c r="H102" i="26"/>
  <c r="G102" i="26"/>
  <c r="F102" i="26"/>
  <c r="D102" i="26"/>
  <c r="C102" i="26"/>
  <c r="B102" i="26"/>
  <c r="H101" i="26"/>
  <c r="G101" i="26"/>
  <c r="F101" i="26"/>
  <c r="D101" i="26"/>
  <c r="C101" i="26"/>
  <c r="B101" i="26"/>
  <c r="H100" i="26"/>
  <c r="G100" i="26"/>
  <c r="F100" i="26"/>
  <c r="D100" i="26"/>
  <c r="C100" i="26"/>
  <c r="B100" i="26"/>
  <c r="H99" i="26"/>
  <c r="G99" i="26"/>
  <c r="F99" i="26"/>
  <c r="D99" i="26"/>
  <c r="C99" i="26"/>
  <c r="B99" i="26"/>
  <c r="H98" i="26"/>
  <c r="G98" i="26"/>
  <c r="F98" i="26"/>
  <c r="D98" i="26"/>
  <c r="C98" i="26"/>
  <c r="B98" i="26"/>
  <c r="H97" i="26"/>
  <c r="G97" i="26"/>
  <c r="F97" i="26"/>
  <c r="D97" i="26"/>
  <c r="C97" i="26"/>
  <c r="B97" i="26"/>
  <c r="H96" i="26"/>
  <c r="G96" i="26"/>
  <c r="F96" i="26"/>
  <c r="D96" i="26"/>
  <c r="C96" i="26"/>
  <c r="B96" i="26"/>
  <c r="H95" i="26"/>
  <c r="G95" i="26"/>
  <c r="F95" i="26"/>
  <c r="D95" i="26"/>
  <c r="C95" i="26"/>
  <c r="B95" i="26"/>
  <c r="H94" i="26"/>
  <c r="G94" i="26"/>
  <c r="F94" i="26"/>
  <c r="D94" i="26"/>
  <c r="C94" i="26"/>
  <c r="B94" i="26"/>
  <c r="H93" i="26"/>
  <c r="G93" i="26"/>
  <c r="F93" i="26"/>
  <c r="D93" i="26"/>
  <c r="C93" i="26"/>
  <c r="B93" i="26"/>
  <c r="H92" i="26"/>
  <c r="G92" i="26"/>
  <c r="F92" i="26"/>
  <c r="D92" i="26"/>
  <c r="C92" i="26"/>
  <c r="B92" i="26"/>
  <c r="H91" i="26"/>
  <c r="G91" i="26"/>
  <c r="F91" i="26"/>
  <c r="D91" i="26"/>
  <c r="C91" i="26"/>
  <c r="B91" i="26"/>
  <c r="H90" i="26"/>
  <c r="G90" i="26"/>
  <c r="F90" i="26"/>
  <c r="D90" i="26"/>
  <c r="C90" i="26"/>
  <c r="B90" i="26"/>
  <c r="H89" i="26"/>
  <c r="G89" i="26"/>
  <c r="F89" i="26"/>
  <c r="D89" i="26"/>
  <c r="C89" i="26"/>
  <c r="B89" i="26"/>
  <c r="H88" i="26"/>
  <c r="G88" i="26"/>
  <c r="F88" i="26"/>
  <c r="D88" i="26"/>
  <c r="C88" i="26"/>
  <c r="B88" i="26"/>
  <c r="H87" i="26"/>
  <c r="G87" i="26"/>
  <c r="F87" i="26"/>
  <c r="D87" i="26"/>
  <c r="C87" i="26"/>
  <c r="B87" i="26"/>
  <c r="H86" i="26"/>
  <c r="G86" i="26"/>
  <c r="F86" i="26"/>
  <c r="D86" i="26"/>
  <c r="C86" i="26"/>
  <c r="B86" i="26"/>
  <c r="H85" i="26"/>
  <c r="G85" i="26"/>
  <c r="F85" i="26"/>
  <c r="D85" i="26"/>
  <c r="C85" i="26"/>
  <c r="B85" i="26"/>
  <c r="H84" i="26"/>
  <c r="G84" i="26"/>
  <c r="F84" i="26"/>
  <c r="D84" i="26"/>
  <c r="C84" i="26"/>
  <c r="B84" i="26"/>
  <c r="H83" i="26"/>
  <c r="G83" i="26"/>
  <c r="F83" i="26"/>
  <c r="D83" i="26"/>
  <c r="C83" i="26"/>
  <c r="B83" i="26"/>
  <c r="H82" i="26"/>
  <c r="G82" i="26"/>
  <c r="F82" i="26"/>
  <c r="D82" i="26"/>
  <c r="C82" i="26"/>
  <c r="B82" i="26"/>
  <c r="H81" i="26"/>
  <c r="G81" i="26"/>
  <c r="F81" i="26"/>
  <c r="D81" i="26"/>
  <c r="C81" i="26"/>
  <c r="B81" i="26"/>
  <c r="H80" i="26"/>
  <c r="G80" i="26"/>
  <c r="F80" i="26"/>
  <c r="D80" i="26"/>
  <c r="C80" i="26"/>
  <c r="B80" i="26"/>
  <c r="H79" i="26"/>
  <c r="G79" i="26"/>
  <c r="F79" i="26"/>
  <c r="D79" i="26"/>
  <c r="C79" i="26"/>
  <c r="B79" i="26"/>
  <c r="H78" i="26"/>
  <c r="G78" i="26"/>
  <c r="F78" i="26"/>
  <c r="D78" i="26"/>
  <c r="C78" i="26"/>
  <c r="B78" i="26"/>
  <c r="H77" i="26"/>
  <c r="G77" i="26"/>
  <c r="F77" i="26"/>
  <c r="D77" i="26"/>
  <c r="C77" i="26"/>
  <c r="B77" i="26"/>
  <c r="H76" i="26"/>
  <c r="G76" i="26"/>
  <c r="F76" i="26"/>
  <c r="D76" i="26"/>
  <c r="C76" i="26"/>
  <c r="B76" i="26"/>
  <c r="H75" i="26"/>
  <c r="G75" i="26"/>
  <c r="F75" i="26"/>
  <c r="D75" i="26"/>
  <c r="C75" i="26"/>
  <c r="B75" i="26"/>
  <c r="H74" i="26"/>
  <c r="G74" i="26"/>
  <c r="F74" i="26"/>
  <c r="D74" i="26"/>
  <c r="C74" i="26"/>
  <c r="B74" i="26"/>
  <c r="H73" i="26"/>
  <c r="G73" i="26"/>
  <c r="F73" i="26"/>
  <c r="D73" i="26"/>
  <c r="C73" i="26"/>
  <c r="B73" i="26"/>
  <c r="H72" i="26"/>
  <c r="G72" i="26"/>
  <c r="F72" i="26"/>
  <c r="D72" i="26"/>
  <c r="C72" i="26"/>
  <c r="B72" i="26"/>
  <c r="H71" i="26"/>
  <c r="G71" i="26"/>
  <c r="F71" i="26"/>
  <c r="D71" i="26"/>
  <c r="C71" i="26"/>
  <c r="B71" i="26"/>
  <c r="H70" i="26"/>
  <c r="G70" i="26"/>
  <c r="F70" i="26"/>
  <c r="D70" i="26"/>
  <c r="C70" i="26"/>
  <c r="B70" i="26"/>
  <c r="H69" i="26"/>
  <c r="G69" i="26"/>
  <c r="F69" i="26"/>
  <c r="D69" i="26"/>
  <c r="C69" i="26"/>
  <c r="B69" i="26"/>
  <c r="H68" i="26"/>
  <c r="G68" i="26"/>
  <c r="F68" i="26"/>
  <c r="D68" i="26"/>
  <c r="C68" i="26"/>
  <c r="B68" i="26"/>
  <c r="H67" i="26"/>
  <c r="G67" i="26"/>
  <c r="F67" i="26"/>
  <c r="D67" i="26"/>
  <c r="C67" i="26"/>
  <c r="B67" i="26"/>
  <c r="H66" i="26"/>
  <c r="G66" i="26"/>
  <c r="F66" i="26"/>
  <c r="D66" i="26"/>
  <c r="C66" i="26"/>
  <c r="B66" i="26"/>
  <c r="H65" i="26"/>
  <c r="G65" i="26"/>
  <c r="F65" i="26"/>
  <c r="D65" i="26"/>
  <c r="C65" i="26"/>
  <c r="B65" i="26"/>
  <c r="H64" i="26"/>
  <c r="G64" i="26"/>
  <c r="F64" i="26"/>
  <c r="D64" i="26"/>
  <c r="C64" i="26"/>
  <c r="B64" i="26"/>
  <c r="H63" i="26"/>
  <c r="G63" i="26"/>
  <c r="F63" i="26"/>
  <c r="D63" i="26"/>
  <c r="C63" i="26"/>
  <c r="B63" i="26"/>
  <c r="H62" i="26"/>
  <c r="G62" i="26"/>
  <c r="F62" i="26"/>
  <c r="D62" i="26"/>
  <c r="C62" i="26"/>
  <c r="B62" i="26"/>
  <c r="H61" i="26"/>
  <c r="G61" i="26"/>
  <c r="F61" i="26"/>
  <c r="D61" i="26"/>
  <c r="C61" i="26"/>
  <c r="B61" i="26"/>
  <c r="H60" i="26"/>
  <c r="G60" i="26"/>
  <c r="F60" i="26"/>
  <c r="D60" i="26"/>
  <c r="C60" i="26"/>
  <c r="B60" i="26"/>
  <c r="H59" i="26"/>
  <c r="G59" i="26"/>
  <c r="F59" i="26"/>
  <c r="D59" i="26"/>
  <c r="C59" i="26"/>
  <c r="B59" i="26"/>
  <c r="H58" i="26"/>
  <c r="G58" i="26"/>
  <c r="F58" i="26"/>
  <c r="D58" i="26"/>
  <c r="C58" i="26"/>
  <c r="B58" i="26"/>
  <c r="H57" i="26"/>
  <c r="G57" i="26"/>
  <c r="F57" i="26"/>
  <c r="D57" i="26"/>
  <c r="C57" i="26"/>
  <c r="B57" i="26"/>
  <c r="H56" i="26"/>
  <c r="G56" i="26"/>
  <c r="F56" i="26"/>
  <c r="D56" i="26"/>
  <c r="C56" i="26"/>
  <c r="B56" i="26"/>
  <c r="H55" i="26"/>
  <c r="G55" i="26"/>
  <c r="F55" i="26"/>
  <c r="D55" i="26"/>
  <c r="C55" i="26"/>
  <c r="B55" i="26"/>
  <c r="H54" i="26"/>
  <c r="G54" i="26"/>
  <c r="F54" i="26"/>
  <c r="D54" i="26"/>
  <c r="C54" i="26"/>
  <c r="B54" i="26"/>
  <c r="H53" i="26"/>
  <c r="G53" i="26"/>
  <c r="F53" i="26"/>
  <c r="D53" i="26"/>
  <c r="C53" i="26"/>
  <c r="B53" i="26"/>
  <c r="H52" i="26"/>
  <c r="G52" i="26"/>
  <c r="F52" i="26"/>
  <c r="D52" i="26"/>
  <c r="C52" i="26"/>
  <c r="B52" i="26"/>
  <c r="H51" i="26"/>
  <c r="G51" i="26"/>
  <c r="F51" i="26"/>
  <c r="D51" i="26"/>
  <c r="C51" i="26"/>
  <c r="B51" i="26"/>
  <c r="H50" i="26"/>
  <c r="G50" i="26"/>
  <c r="F50" i="26"/>
  <c r="D50" i="26"/>
  <c r="C50" i="26"/>
  <c r="B50" i="26"/>
  <c r="H49" i="26"/>
  <c r="G49" i="26"/>
  <c r="F49" i="26"/>
  <c r="D49" i="26"/>
  <c r="C49" i="26"/>
  <c r="B49" i="26"/>
  <c r="H48" i="26"/>
  <c r="G48" i="26"/>
  <c r="F48" i="26"/>
  <c r="D48" i="26"/>
  <c r="C48" i="26"/>
  <c r="B48" i="26"/>
  <c r="H47" i="26"/>
  <c r="G47" i="26"/>
  <c r="F47" i="26"/>
  <c r="D47" i="26"/>
  <c r="C47" i="26"/>
  <c r="B47" i="26"/>
  <c r="H46" i="26"/>
  <c r="G46" i="26"/>
  <c r="F46" i="26"/>
  <c r="D46" i="26"/>
  <c r="C46" i="26"/>
  <c r="B46" i="26"/>
  <c r="H45" i="26"/>
  <c r="G45" i="26"/>
  <c r="F45" i="26"/>
  <c r="D45" i="26"/>
  <c r="C45" i="26"/>
  <c r="B45" i="26"/>
  <c r="H44" i="26"/>
  <c r="G44" i="26"/>
  <c r="F44" i="26"/>
  <c r="D44" i="26"/>
  <c r="C44" i="26"/>
  <c r="B44" i="26"/>
  <c r="H43" i="26"/>
  <c r="G43" i="26"/>
  <c r="F43" i="26"/>
  <c r="D43" i="26"/>
  <c r="C43" i="26"/>
  <c r="B43" i="26"/>
  <c r="H42" i="26"/>
  <c r="G42" i="26"/>
  <c r="F42" i="26"/>
  <c r="D42" i="26"/>
  <c r="C42" i="26"/>
  <c r="B42" i="26"/>
  <c r="H41" i="26"/>
  <c r="G41" i="26"/>
  <c r="F41" i="26"/>
  <c r="D41" i="26"/>
  <c r="C41" i="26"/>
  <c r="B41" i="26"/>
  <c r="H40" i="26"/>
  <c r="G40" i="26"/>
  <c r="F40" i="26"/>
  <c r="D40" i="26"/>
  <c r="C40" i="26"/>
  <c r="B40" i="26"/>
  <c r="H39" i="26"/>
  <c r="G39" i="26"/>
  <c r="F39" i="26"/>
  <c r="D39" i="26"/>
  <c r="C39" i="26"/>
  <c r="B39" i="26"/>
  <c r="H38" i="26"/>
  <c r="G38" i="26"/>
  <c r="F38" i="26"/>
  <c r="D38" i="26"/>
  <c r="C38" i="26"/>
  <c r="B38" i="26"/>
  <c r="H37" i="26"/>
  <c r="G37" i="26"/>
  <c r="F37" i="26"/>
  <c r="D37" i="26"/>
  <c r="C37" i="26"/>
  <c r="B37" i="26"/>
  <c r="H36" i="26"/>
  <c r="G36" i="26"/>
  <c r="F36" i="26"/>
  <c r="D36" i="26"/>
  <c r="C36" i="26"/>
  <c r="B36" i="26"/>
  <c r="H35" i="26"/>
  <c r="G35" i="26"/>
  <c r="F35" i="26"/>
  <c r="D35" i="26"/>
  <c r="C35" i="26"/>
  <c r="B35" i="26"/>
  <c r="H34" i="26"/>
  <c r="G34" i="26"/>
  <c r="F34" i="26"/>
  <c r="D34" i="26"/>
  <c r="C34" i="26"/>
  <c r="B34" i="26"/>
  <c r="H33" i="26"/>
  <c r="G33" i="26"/>
  <c r="F33" i="26"/>
  <c r="D33" i="26"/>
  <c r="C33" i="26"/>
  <c r="B33" i="26"/>
  <c r="H32" i="26"/>
  <c r="G32" i="26"/>
  <c r="F32" i="26"/>
  <c r="D32" i="26"/>
  <c r="C32" i="26"/>
  <c r="B32" i="26"/>
  <c r="H31" i="26"/>
  <c r="G31" i="26"/>
  <c r="F31" i="26"/>
  <c r="D31" i="26"/>
  <c r="C31" i="26"/>
  <c r="B31" i="26"/>
  <c r="H30" i="26"/>
  <c r="G30" i="26"/>
  <c r="F30" i="26"/>
  <c r="D30" i="26"/>
  <c r="C30" i="26"/>
  <c r="B30" i="26"/>
  <c r="H29" i="26"/>
  <c r="G29" i="26"/>
  <c r="F29" i="26"/>
  <c r="D29" i="26"/>
  <c r="C29" i="26"/>
  <c r="B29" i="26"/>
  <c r="H28" i="26"/>
  <c r="G28" i="26"/>
  <c r="F28" i="26"/>
  <c r="D28" i="26"/>
  <c r="C28" i="26"/>
  <c r="B28" i="26"/>
  <c r="H27" i="26"/>
  <c r="G27" i="26"/>
  <c r="F27" i="26"/>
  <c r="D27" i="26"/>
  <c r="C27" i="26"/>
  <c r="B27" i="26"/>
  <c r="H26" i="26"/>
  <c r="G26" i="26"/>
  <c r="F26" i="26"/>
  <c r="D26" i="26"/>
  <c r="C26" i="26"/>
  <c r="B26" i="26"/>
  <c r="H25" i="26"/>
  <c r="G25" i="26"/>
  <c r="F25" i="26"/>
  <c r="D25" i="26"/>
  <c r="C25" i="26"/>
  <c r="B25" i="26"/>
  <c r="H24" i="26"/>
  <c r="G24" i="26"/>
  <c r="F24" i="26"/>
  <c r="D24" i="26"/>
  <c r="C24" i="26"/>
  <c r="B24" i="26"/>
  <c r="H23" i="26"/>
  <c r="G23" i="26"/>
  <c r="F23" i="26"/>
  <c r="D23" i="26"/>
  <c r="C23" i="26"/>
  <c r="B23" i="26"/>
  <c r="H22" i="26"/>
  <c r="G22" i="26"/>
  <c r="F22" i="26"/>
  <c r="D22" i="26"/>
  <c r="C22" i="26"/>
  <c r="B22" i="26"/>
  <c r="H21" i="26"/>
  <c r="G21" i="26"/>
  <c r="F21" i="26"/>
  <c r="D21" i="26"/>
  <c r="C21" i="26"/>
  <c r="B21" i="26"/>
  <c r="H20" i="26"/>
  <c r="G20" i="26"/>
  <c r="F20" i="26"/>
  <c r="D20" i="26"/>
  <c r="C20" i="26"/>
  <c r="B20" i="26"/>
  <c r="H19" i="26"/>
  <c r="G19" i="26"/>
  <c r="F19" i="26"/>
  <c r="D19" i="26"/>
  <c r="C19" i="26"/>
  <c r="B19" i="26"/>
  <c r="H18" i="26"/>
  <c r="G18" i="26"/>
  <c r="F18" i="26"/>
  <c r="D18" i="26"/>
  <c r="C18" i="26"/>
  <c r="B18" i="26"/>
  <c r="H17" i="26"/>
  <c r="G17" i="26"/>
  <c r="F17" i="26"/>
  <c r="D17" i="26"/>
  <c r="C17" i="26"/>
  <c r="B17" i="26"/>
  <c r="H16" i="26"/>
  <c r="G16" i="26"/>
  <c r="F16" i="26"/>
  <c r="D16" i="26"/>
  <c r="C16" i="26"/>
  <c r="B16" i="26"/>
  <c r="H15" i="26"/>
  <c r="G15" i="26"/>
  <c r="F15" i="26"/>
  <c r="D15" i="26"/>
  <c r="C15" i="26"/>
  <c r="B15" i="26"/>
  <c r="H14" i="26"/>
  <c r="G14" i="26"/>
  <c r="F14" i="26"/>
  <c r="D14" i="26"/>
  <c r="C14" i="26"/>
  <c r="B14" i="26"/>
  <c r="H13" i="26"/>
  <c r="G13" i="26"/>
  <c r="F13" i="26"/>
  <c r="D13" i="26"/>
  <c r="C13" i="26"/>
  <c r="B13" i="26"/>
  <c r="H12" i="26"/>
  <c r="G12" i="26"/>
  <c r="F12" i="26"/>
  <c r="D12" i="26"/>
  <c r="C12" i="26"/>
  <c r="B12" i="26"/>
  <c r="H11" i="26"/>
  <c r="G11" i="26"/>
  <c r="F11" i="26"/>
  <c r="D11" i="26"/>
  <c r="C11" i="26"/>
  <c r="B11" i="26"/>
  <c r="H10" i="26"/>
  <c r="G10" i="26"/>
  <c r="F10" i="26"/>
  <c r="D10" i="26"/>
  <c r="C10" i="26"/>
  <c r="B10" i="26"/>
  <c r="H9" i="26"/>
  <c r="G9" i="26"/>
  <c r="F9" i="26"/>
  <c r="D9" i="26"/>
  <c r="C9" i="26"/>
  <c r="B9" i="26"/>
  <c r="H8" i="26"/>
  <c r="G8" i="26"/>
  <c r="F8" i="26"/>
  <c r="D8" i="26"/>
  <c r="C8" i="26"/>
  <c r="B8" i="26"/>
  <c r="H7" i="26"/>
  <c r="G7" i="26"/>
  <c r="F7" i="26"/>
  <c r="D7" i="26"/>
  <c r="C7" i="26"/>
  <c r="B7" i="26"/>
  <c r="H6" i="26"/>
  <c r="G6" i="26"/>
  <c r="F6" i="26"/>
  <c r="D6" i="26"/>
  <c r="C6" i="26"/>
  <c r="B6" i="26"/>
  <c r="H5" i="26"/>
  <c r="G5" i="26"/>
  <c r="F5" i="26"/>
  <c r="D5" i="26"/>
  <c r="C5" i="26"/>
  <c r="B5" i="26"/>
  <c r="H4" i="26"/>
  <c r="G4" i="26"/>
  <c r="F4" i="26"/>
  <c r="D4" i="26"/>
  <c r="C4" i="26"/>
  <c r="B4" i="26"/>
  <c r="H3" i="26"/>
  <c r="G3" i="26"/>
  <c r="F3" i="26"/>
  <c r="D3" i="26"/>
  <c r="C3" i="26"/>
  <c r="K7" i="27" l="1"/>
  <c r="D3" i="16"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Q32" i="24" l="1"/>
  <c r="Q33" i="24"/>
  <c r="Q34" i="24"/>
  <c r="Q35" i="24"/>
  <c r="Q36" i="24"/>
  <c r="Q37" i="24"/>
  <c r="Q38" i="24"/>
  <c r="Q39" i="24"/>
  <c r="Q40" i="24"/>
  <c r="Q41" i="24"/>
  <c r="Q42" i="24"/>
  <c r="Q43" i="24"/>
  <c r="Q44" i="24"/>
  <c r="Q45" i="24"/>
  <c r="Q46" i="24"/>
  <c r="Q47" i="24"/>
  <c r="Q48" i="24"/>
  <c r="Q49" i="24"/>
  <c r="Q50" i="24"/>
  <c r="Q51" i="24"/>
  <c r="Q52" i="24"/>
  <c r="Q53" i="24"/>
  <c r="Q54" i="24"/>
  <c r="Q55" i="24"/>
  <c r="Q56" i="24"/>
  <c r="Q57" i="24"/>
  <c r="Q58" i="24"/>
  <c r="Q59" i="24"/>
  <c r="Q60" i="24"/>
  <c r="Q61" i="24"/>
  <c r="Q62" i="24"/>
  <c r="Q63" i="24"/>
  <c r="Q64" i="24"/>
  <c r="Q65" i="24"/>
  <c r="Q66" i="24"/>
  <c r="Q67" i="24"/>
  <c r="Q68" i="24"/>
  <c r="Q69" i="24"/>
  <c r="Q70" i="24"/>
  <c r="Q71" i="24"/>
  <c r="Q72" i="24"/>
  <c r="Q73" i="24"/>
  <c r="Q74" i="24"/>
  <c r="Q75" i="24"/>
  <c r="Q76" i="24"/>
  <c r="Q77" i="24"/>
  <c r="Q78" i="24"/>
  <c r="Q79" i="24"/>
  <c r="Q80" i="24"/>
  <c r="Q81" i="24"/>
  <c r="Q82" i="24"/>
  <c r="Q83" i="24"/>
  <c r="Q84" i="24"/>
  <c r="Q85" i="24"/>
  <c r="Q86" i="24"/>
  <c r="Q87" i="24"/>
  <c r="Q88" i="24"/>
  <c r="Q89" i="24"/>
  <c r="Q90" i="24"/>
  <c r="Q91" i="24"/>
  <c r="Q92" i="24"/>
  <c r="Q93" i="24"/>
  <c r="Q94" i="24"/>
  <c r="Q95" i="24"/>
  <c r="Q96" i="24"/>
  <c r="Q97" i="24"/>
  <c r="Q98" i="24"/>
  <c r="Q99" i="24"/>
  <c r="Q100" i="24"/>
  <c r="Q101" i="24"/>
  <c r="Q102" i="24"/>
  <c r="Q103" i="24"/>
  <c r="Q104" i="24"/>
  <c r="Q105" i="24"/>
  <c r="Q106" i="24"/>
  <c r="Q107" i="24"/>
  <c r="Q108" i="24"/>
  <c r="Q109" i="24"/>
  <c r="Q110" i="24"/>
  <c r="Q111" i="24"/>
  <c r="Q112" i="24"/>
  <c r="Q113" i="24"/>
  <c r="Q114" i="24"/>
  <c r="Q115" i="24"/>
  <c r="Q116" i="24"/>
  <c r="Q117" i="24"/>
  <c r="Q118" i="24"/>
  <c r="Q119" i="24"/>
  <c r="Q120" i="24"/>
  <c r="Q121" i="24"/>
  <c r="Q122" i="24"/>
  <c r="Q123" i="24"/>
  <c r="Q124" i="24"/>
  <c r="Q125" i="24"/>
  <c r="Q126" i="24"/>
  <c r="Q127" i="24"/>
  <c r="Q128" i="24"/>
  <c r="Q129" i="24"/>
  <c r="Q130" i="24"/>
  <c r="Q131" i="24"/>
  <c r="Q132" i="24"/>
  <c r="Q133" i="24"/>
  <c r="Q27" i="24"/>
  <c r="Q28" i="24"/>
  <c r="Q29" i="24"/>
  <c r="Q30" i="24"/>
  <c r="Q31" i="24"/>
  <c r="Q22" i="24"/>
  <c r="Q23" i="24"/>
  <c r="Q24" i="24"/>
  <c r="Q25" i="24"/>
  <c r="Q26" i="24"/>
  <c r="Q19" i="24"/>
  <c r="Q20" i="24"/>
  <c r="Q21" i="24"/>
  <c r="Q16" i="24"/>
  <c r="Q17" i="24"/>
  <c r="Q18" i="24"/>
  <c r="Q15" i="24"/>
  <c r="C5" i="16" l="1"/>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4" i="16"/>
  <c r="C3" i="16"/>
  <c r="B122" i="16" l="1"/>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64" i="24"/>
  <c r="R65" i="24"/>
  <c r="R66" i="24"/>
  <c r="R67" i="24"/>
  <c r="R68" i="24"/>
  <c r="R69" i="24"/>
  <c r="R70" i="24"/>
  <c r="R71" i="24"/>
  <c r="R72" i="24"/>
  <c r="R73" i="24"/>
  <c r="R74" i="24"/>
  <c r="R75" i="24"/>
  <c r="R76" i="24"/>
  <c r="R77" i="24"/>
  <c r="R78" i="24"/>
  <c r="R79" i="24"/>
  <c r="R80" i="24"/>
  <c r="R81" i="24"/>
  <c r="R82" i="24"/>
  <c r="R83" i="24"/>
  <c r="R84" i="24"/>
  <c r="R85" i="24"/>
  <c r="R86" i="24"/>
  <c r="R87" i="24"/>
  <c r="R88" i="24"/>
  <c r="R89" i="24"/>
  <c r="R90" i="24"/>
  <c r="R91" i="24"/>
  <c r="R92" i="24"/>
  <c r="R93" i="24"/>
  <c r="R94" i="24"/>
  <c r="R95" i="24"/>
  <c r="R96" i="24"/>
  <c r="R97" i="24"/>
  <c r="R98" i="24"/>
  <c r="R99" i="24"/>
  <c r="R100" i="24"/>
  <c r="R101" i="24"/>
  <c r="R102" i="24"/>
  <c r="R103" i="24"/>
  <c r="R104" i="24"/>
  <c r="R105" i="24"/>
  <c r="R106" i="24"/>
  <c r="R107" i="24"/>
  <c r="R108" i="24"/>
  <c r="R109" i="24"/>
  <c r="R110" i="24"/>
  <c r="R111" i="24"/>
  <c r="R112" i="24"/>
  <c r="R113" i="24"/>
  <c r="R114" i="24"/>
  <c r="R115" i="24"/>
  <c r="R116" i="24"/>
  <c r="R117" i="24"/>
  <c r="R118" i="24"/>
  <c r="R119" i="24"/>
  <c r="R120" i="24"/>
  <c r="R121" i="24"/>
  <c r="R122" i="24"/>
  <c r="R123" i="24"/>
  <c r="R124" i="24"/>
  <c r="R125" i="24"/>
  <c r="R126" i="24"/>
  <c r="R127" i="24"/>
  <c r="R128" i="24"/>
  <c r="R129" i="24"/>
  <c r="R130" i="24"/>
  <c r="R131" i="24"/>
  <c r="R132" i="24"/>
  <c r="R133" i="24"/>
  <c r="U16" i="24" l="1"/>
  <c r="U17" i="24"/>
  <c r="U18" i="24"/>
  <c r="U19" i="24"/>
  <c r="U20" i="24"/>
  <c r="U21" i="24"/>
  <c r="U22" i="24"/>
  <c r="U23" i="24"/>
  <c r="U24" i="24"/>
  <c r="U25" i="24"/>
  <c r="U26" i="24"/>
  <c r="U27" i="24"/>
  <c r="U28" i="24"/>
  <c r="U29" i="24"/>
  <c r="U30" i="24"/>
  <c r="U31" i="24"/>
  <c r="U32" i="24"/>
  <c r="U33" i="24"/>
  <c r="U34" i="24"/>
  <c r="U35" i="24"/>
  <c r="U36" i="24"/>
  <c r="U37" i="24"/>
  <c r="U38" i="24"/>
  <c r="U39" i="24"/>
  <c r="U40" i="24"/>
  <c r="U41" i="24"/>
  <c r="U42" i="24"/>
  <c r="U43" i="24"/>
  <c r="U44" i="24"/>
  <c r="U45" i="24"/>
  <c r="U46" i="24"/>
  <c r="U47" i="24"/>
  <c r="U48" i="24"/>
  <c r="U49" i="24"/>
  <c r="U50" i="24"/>
  <c r="U51" i="24"/>
  <c r="U52" i="24"/>
  <c r="U53" i="24"/>
  <c r="U54" i="24"/>
  <c r="U55" i="24"/>
  <c r="U56" i="24"/>
  <c r="U57" i="24"/>
  <c r="U58" i="24"/>
  <c r="U59" i="24"/>
  <c r="U60" i="24"/>
  <c r="U61" i="24"/>
  <c r="U62" i="24"/>
  <c r="U63" i="24"/>
  <c r="U64" i="24"/>
  <c r="U65" i="24"/>
  <c r="U66" i="24"/>
  <c r="U67" i="24"/>
  <c r="U68" i="24"/>
  <c r="U69" i="24"/>
  <c r="U70" i="24"/>
  <c r="U71" i="24"/>
  <c r="U72" i="24"/>
  <c r="U73" i="24"/>
  <c r="U74" i="24"/>
  <c r="U75" i="24"/>
  <c r="U76" i="24"/>
  <c r="U77" i="24"/>
  <c r="U78" i="24"/>
  <c r="U79" i="24"/>
  <c r="U80" i="24"/>
  <c r="U81" i="24"/>
  <c r="U82" i="24"/>
  <c r="U83" i="24"/>
  <c r="U84" i="24"/>
  <c r="U85" i="24"/>
  <c r="U86" i="24"/>
  <c r="U87" i="24"/>
  <c r="U88" i="24"/>
  <c r="U89" i="24"/>
  <c r="U90" i="24"/>
  <c r="U91" i="24"/>
  <c r="U92" i="24"/>
  <c r="U93" i="24"/>
  <c r="U94" i="24"/>
  <c r="U95" i="24"/>
  <c r="U96" i="24"/>
  <c r="U97" i="24"/>
  <c r="U98" i="24"/>
  <c r="U99" i="24"/>
  <c r="U100" i="24"/>
  <c r="U101" i="24"/>
  <c r="U102" i="24"/>
  <c r="U103" i="24"/>
  <c r="U104" i="24"/>
  <c r="U105" i="24"/>
  <c r="U106" i="24"/>
  <c r="U107" i="24"/>
  <c r="U108" i="24"/>
  <c r="U109" i="24"/>
  <c r="U110" i="24"/>
  <c r="U111" i="24"/>
  <c r="U112" i="24"/>
  <c r="U113" i="24"/>
  <c r="U114" i="24"/>
  <c r="U115" i="24"/>
  <c r="U116" i="24"/>
  <c r="U117" i="24"/>
  <c r="U118" i="24"/>
  <c r="U119" i="24"/>
  <c r="U120" i="24"/>
  <c r="U121" i="24"/>
  <c r="U122" i="24"/>
  <c r="U123" i="24"/>
  <c r="U124" i="24"/>
  <c r="U125" i="24"/>
  <c r="U126" i="24"/>
  <c r="U127" i="24"/>
  <c r="U128" i="24"/>
  <c r="U129" i="24"/>
  <c r="U130" i="24"/>
  <c r="U131" i="24"/>
  <c r="U132" i="24"/>
  <c r="U133" i="24"/>
  <c r="T16" i="24"/>
  <c r="T17" i="24"/>
  <c r="T18" i="24"/>
  <c r="T19" i="24"/>
  <c r="T20" i="24"/>
  <c r="O20" i="24" s="1"/>
  <c r="T21" i="24"/>
  <c r="T22" i="24"/>
  <c r="T23" i="24"/>
  <c r="T24" i="24"/>
  <c r="T25" i="24"/>
  <c r="O25" i="24" s="1"/>
  <c r="K25" i="24" s="1"/>
  <c r="I13" i="26" s="1"/>
  <c r="T26" i="24"/>
  <c r="T27" i="24"/>
  <c r="T28" i="24"/>
  <c r="T29" i="24"/>
  <c r="O29" i="24" s="1"/>
  <c r="K29" i="24" s="1"/>
  <c r="I17" i="26" s="1"/>
  <c r="T30" i="24"/>
  <c r="O30" i="24" s="1"/>
  <c r="K30" i="24" s="1"/>
  <c r="T31" i="24"/>
  <c r="O31" i="24" s="1"/>
  <c r="K31" i="24" s="1"/>
  <c r="T32" i="24"/>
  <c r="O32" i="24" s="1"/>
  <c r="K32" i="24" s="1"/>
  <c r="T33" i="24"/>
  <c r="O33" i="24" s="1"/>
  <c r="K33" i="24" s="1"/>
  <c r="I21" i="26" s="1"/>
  <c r="T34" i="24"/>
  <c r="O34" i="24" s="1"/>
  <c r="K34" i="24" s="1"/>
  <c r="I22" i="26" s="1"/>
  <c r="T35" i="24"/>
  <c r="O35" i="24" s="1"/>
  <c r="K35" i="24" s="1"/>
  <c r="I23" i="26" s="1"/>
  <c r="T36" i="24"/>
  <c r="O36" i="24" s="1"/>
  <c r="K36" i="24" s="1"/>
  <c r="T37" i="24"/>
  <c r="O37" i="24" s="1"/>
  <c r="K37" i="24" s="1"/>
  <c r="T38" i="24"/>
  <c r="O38" i="24" s="1"/>
  <c r="K38" i="24" s="1"/>
  <c r="I26" i="26" s="1"/>
  <c r="T39" i="24"/>
  <c r="O39" i="24" s="1"/>
  <c r="K39" i="24" s="1"/>
  <c r="I27" i="26" s="1"/>
  <c r="T40" i="24"/>
  <c r="O40" i="24" s="1"/>
  <c r="K40" i="24" s="1"/>
  <c r="T41" i="24"/>
  <c r="O41" i="24" s="1"/>
  <c r="K41" i="24" s="1"/>
  <c r="T42" i="24"/>
  <c r="O42" i="24" s="1"/>
  <c r="K42" i="24" s="1"/>
  <c r="T43" i="24"/>
  <c r="O43" i="24" s="1"/>
  <c r="K43" i="24" s="1"/>
  <c r="T44" i="24"/>
  <c r="O44" i="24" s="1"/>
  <c r="K44" i="24" s="1"/>
  <c r="T45" i="24"/>
  <c r="O45" i="24" s="1"/>
  <c r="K45" i="24" s="1"/>
  <c r="T46" i="24"/>
  <c r="O46" i="24" s="1"/>
  <c r="K46" i="24" s="1"/>
  <c r="T47" i="24"/>
  <c r="O47" i="24" s="1"/>
  <c r="K47" i="24" s="1"/>
  <c r="T48" i="24"/>
  <c r="O48" i="24" s="1"/>
  <c r="K48" i="24" s="1"/>
  <c r="T49" i="24"/>
  <c r="O49" i="24" s="1"/>
  <c r="K49" i="24" s="1"/>
  <c r="T50" i="24"/>
  <c r="O50" i="24" s="1"/>
  <c r="K50" i="24" s="1"/>
  <c r="T51" i="24"/>
  <c r="O51" i="24" s="1"/>
  <c r="K51" i="24" s="1"/>
  <c r="T52" i="24"/>
  <c r="O52" i="24" s="1"/>
  <c r="K52" i="24" s="1"/>
  <c r="T53" i="24"/>
  <c r="O53" i="24" s="1"/>
  <c r="K53" i="24" s="1"/>
  <c r="T54" i="24"/>
  <c r="O54" i="24" s="1"/>
  <c r="K54" i="24" s="1"/>
  <c r="T55" i="24"/>
  <c r="O55" i="24" s="1"/>
  <c r="K55" i="24" s="1"/>
  <c r="T56" i="24"/>
  <c r="O56" i="24" s="1"/>
  <c r="K56" i="24" s="1"/>
  <c r="T57" i="24"/>
  <c r="O57" i="24" s="1"/>
  <c r="K57" i="24" s="1"/>
  <c r="T58" i="24"/>
  <c r="O58" i="24" s="1"/>
  <c r="K58" i="24" s="1"/>
  <c r="T59" i="24"/>
  <c r="O59" i="24" s="1"/>
  <c r="K59" i="24" s="1"/>
  <c r="T60" i="24"/>
  <c r="O60" i="24" s="1"/>
  <c r="K60" i="24" s="1"/>
  <c r="T61" i="24"/>
  <c r="O61" i="24" s="1"/>
  <c r="K61" i="24" s="1"/>
  <c r="T62" i="24"/>
  <c r="O62" i="24" s="1"/>
  <c r="K62" i="24" s="1"/>
  <c r="T63" i="24"/>
  <c r="O63" i="24" s="1"/>
  <c r="K63" i="24" s="1"/>
  <c r="T64" i="24"/>
  <c r="O64" i="24" s="1"/>
  <c r="K64" i="24" s="1"/>
  <c r="T65" i="24"/>
  <c r="O65" i="24" s="1"/>
  <c r="K65" i="24" s="1"/>
  <c r="T66" i="24"/>
  <c r="O66" i="24" s="1"/>
  <c r="K66" i="24" s="1"/>
  <c r="T67" i="24"/>
  <c r="O67" i="24" s="1"/>
  <c r="K67" i="24" s="1"/>
  <c r="T68" i="24"/>
  <c r="O68" i="24" s="1"/>
  <c r="K68" i="24" s="1"/>
  <c r="T69" i="24"/>
  <c r="O69" i="24" s="1"/>
  <c r="K69" i="24" s="1"/>
  <c r="T70" i="24"/>
  <c r="O70" i="24" s="1"/>
  <c r="K70" i="24" s="1"/>
  <c r="T71" i="24"/>
  <c r="O71" i="24" s="1"/>
  <c r="K71" i="24" s="1"/>
  <c r="T72" i="24"/>
  <c r="O72" i="24" s="1"/>
  <c r="K72" i="24" s="1"/>
  <c r="T73" i="24"/>
  <c r="O73" i="24" s="1"/>
  <c r="K73" i="24" s="1"/>
  <c r="T74" i="24"/>
  <c r="O74" i="24" s="1"/>
  <c r="K74" i="24" s="1"/>
  <c r="T75" i="24"/>
  <c r="O75" i="24" s="1"/>
  <c r="K75" i="24" s="1"/>
  <c r="T76" i="24"/>
  <c r="O76" i="24" s="1"/>
  <c r="K76" i="24" s="1"/>
  <c r="T77" i="24"/>
  <c r="O77" i="24" s="1"/>
  <c r="K77" i="24" s="1"/>
  <c r="T78" i="24"/>
  <c r="O78" i="24" s="1"/>
  <c r="K78" i="24" s="1"/>
  <c r="T79" i="24"/>
  <c r="O79" i="24" s="1"/>
  <c r="K79" i="24" s="1"/>
  <c r="T80" i="24"/>
  <c r="O80" i="24" s="1"/>
  <c r="K80" i="24" s="1"/>
  <c r="T81" i="24"/>
  <c r="O81" i="24" s="1"/>
  <c r="K81" i="24" s="1"/>
  <c r="T82" i="24"/>
  <c r="O82" i="24" s="1"/>
  <c r="K82" i="24" s="1"/>
  <c r="T83" i="24"/>
  <c r="O83" i="24" s="1"/>
  <c r="K83" i="24" s="1"/>
  <c r="T84" i="24"/>
  <c r="O84" i="24" s="1"/>
  <c r="K84" i="24" s="1"/>
  <c r="T85" i="24"/>
  <c r="O85" i="24" s="1"/>
  <c r="K85" i="24" s="1"/>
  <c r="T86" i="24"/>
  <c r="O86" i="24" s="1"/>
  <c r="K86" i="24" s="1"/>
  <c r="T87" i="24"/>
  <c r="O87" i="24" s="1"/>
  <c r="K87" i="24" s="1"/>
  <c r="T88" i="24"/>
  <c r="O88" i="24" s="1"/>
  <c r="K88" i="24" s="1"/>
  <c r="T89" i="24"/>
  <c r="O89" i="24" s="1"/>
  <c r="K89" i="24" s="1"/>
  <c r="T90" i="24"/>
  <c r="O90" i="24" s="1"/>
  <c r="K90" i="24" s="1"/>
  <c r="T91" i="24"/>
  <c r="O91" i="24" s="1"/>
  <c r="K91" i="24" s="1"/>
  <c r="T92" i="24"/>
  <c r="O92" i="24" s="1"/>
  <c r="K92" i="24" s="1"/>
  <c r="T93" i="24"/>
  <c r="O93" i="24" s="1"/>
  <c r="K93" i="24" s="1"/>
  <c r="T94" i="24"/>
  <c r="O94" i="24" s="1"/>
  <c r="K94" i="24" s="1"/>
  <c r="T95" i="24"/>
  <c r="O95" i="24" s="1"/>
  <c r="K95" i="24" s="1"/>
  <c r="T96" i="24"/>
  <c r="O96" i="24" s="1"/>
  <c r="K96" i="24" s="1"/>
  <c r="T97" i="24"/>
  <c r="O97" i="24" s="1"/>
  <c r="K97" i="24" s="1"/>
  <c r="T98" i="24"/>
  <c r="O98" i="24" s="1"/>
  <c r="K98" i="24" s="1"/>
  <c r="T99" i="24"/>
  <c r="O99" i="24" s="1"/>
  <c r="K99" i="24" s="1"/>
  <c r="T100" i="24"/>
  <c r="O100" i="24" s="1"/>
  <c r="K100" i="24" s="1"/>
  <c r="T101" i="24"/>
  <c r="O101" i="24" s="1"/>
  <c r="K101" i="24" s="1"/>
  <c r="T102" i="24"/>
  <c r="O102" i="24" s="1"/>
  <c r="K102" i="24" s="1"/>
  <c r="T103" i="24"/>
  <c r="O103" i="24" s="1"/>
  <c r="K103" i="24" s="1"/>
  <c r="T104" i="24"/>
  <c r="O104" i="24" s="1"/>
  <c r="K104" i="24" s="1"/>
  <c r="T105" i="24"/>
  <c r="O105" i="24" s="1"/>
  <c r="K105" i="24" s="1"/>
  <c r="T106" i="24"/>
  <c r="O106" i="24" s="1"/>
  <c r="K106" i="24" s="1"/>
  <c r="T107" i="24"/>
  <c r="O107" i="24" s="1"/>
  <c r="K107" i="24" s="1"/>
  <c r="T108" i="24"/>
  <c r="O108" i="24" s="1"/>
  <c r="K108" i="24" s="1"/>
  <c r="T109" i="24"/>
  <c r="O109" i="24" s="1"/>
  <c r="K109" i="24" s="1"/>
  <c r="T110" i="24"/>
  <c r="O110" i="24" s="1"/>
  <c r="K110" i="24" s="1"/>
  <c r="T111" i="24"/>
  <c r="O111" i="24" s="1"/>
  <c r="K111" i="24" s="1"/>
  <c r="T112" i="24"/>
  <c r="O112" i="24" s="1"/>
  <c r="K112" i="24" s="1"/>
  <c r="T113" i="24"/>
  <c r="O113" i="24" s="1"/>
  <c r="K113" i="24" s="1"/>
  <c r="T114" i="24"/>
  <c r="O114" i="24" s="1"/>
  <c r="K114" i="24" s="1"/>
  <c r="T115" i="24"/>
  <c r="O115" i="24" s="1"/>
  <c r="K115" i="24" s="1"/>
  <c r="T116" i="24"/>
  <c r="O116" i="24" s="1"/>
  <c r="K116" i="24" s="1"/>
  <c r="T117" i="24"/>
  <c r="O117" i="24" s="1"/>
  <c r="K117" i="24" s="1"/>
  <c r="T118" i="24"/>
  <c r="O118" i="24" s="1"/>
  <c r="K118" i="24" s="1"/>
  <c r="T119" i="24"/>
  <c r="O119" i="24" s="1"/>
  <c r="K119" i="24" s="1"/>
  <c r="T120" i="24"/>
  <c r="O120" i="24" s="1"/>
  <c r="K120" i="24" s="1"/>
  <c r="T121" i="24"/>
  <c r="O121" i="24" s="1"/>
  <c r="K121" i="24" s="1"/>
  <c r="T122" i="24"/>
  <c r="O122" i="24" s="1"/>
  <c r="K122" i="24" s="1"/>
  <c r="T123" i="24"/>
  <c r="O123" i="24" s="1"/>
  <c r="K123" i="24" s="1"/>
  <c r="T124" i="24"/>
  <c r="O124" i="24" s="1"/>
  <c r="K124" i="24" s="1"/>
  <c r="T125" i="24"/>
  <c r="O125" i="24" s="1"/>
  <c r="K125" i="24" s="1"/>
  <c r="T126" i="24"/>
  <c r="O126" i="24" s="1"/>
  <c r="K126" i="24" s="1"/>
  <c r="T127" i="24"/>
  <c r="O127" i="24" s="1"/>
  <c r="K127" i="24" s="1"/>
  <c r="T128" i="24"/>
  <c r="O128" i="24" s="1"/>
  <c r="K128" i="24" s="1"/>
  <c r="T129" i="24"/>
  <c r="O129" i="24" s="1"/>
  <c r="K129" i="24" s="1"/>
  <c r="T130" i="24"/>
  <c r="O130" i="24" s="1"/>
  <c r="K130" i="24" s="1"/>
  <c r="T131" i="24"/>
  <c r="O131" i="24" s="1"/>
  <c r="K131" i="24" s="1"/>
  <c r="T132" i="24"/>
  <c r="O132" i="24" s="1"/>
  <c r="K132" i="24" s="1"/>
  <c r="T133" i="24"/>
  <c r="O133" i="24" s="1"/>
  <c r="K133" i="24" s="1"/>
  <c r="R16" i="24"/>
  <c r="R17" i="24"/>
  <c r="R18" i="24"/>
  <c r="R19" i="24"/>
  <c r="R20" i="24"/>
  <c r="R21" i="24"/>
  <c r="R22" i="24"/>
  <c r="R23" i="24"/>
  <c r="R24" i="24"/>
  <c r="R25" i="24"/>
  <c r="R26" i="24"/>
  <c r="R27" i="24"/>
  <c r="R28" i="24"/>
  <c r="R29" i="24"/>
  <c r="R30" i="24"/>
  <c r="R31" i="24"/>
  <c r="P20" i="24" l="1"/>
  <c r="L109" i="26"/>
  <c r="I109" i="26"/>
  <c r="L101" i="26"/>
  <c r="I101" i="26"/>
  <c r="L93" i="26"/>
  <c r="I93" i="26"/>
  <c r="L85" i="26"/>
  <c r="I85" i="26"/>
  <c r="L77" i="26"/>
  <c r="I77" i="26"/>
  <c r="L69" i="26"/>
  <c r="I69" i="26"/>
  <c r="L61" i="26"/>
  <c r="I61" i="26"/>
  <c r="L53" i="26"/>
  <c r="I53" i="26"/>
  <c r="L45" i="26"/>
  <c r="I45" i="26"/>
  <c r="L37" i="26"/>
  <c r="I37" i="26"/>
  <c r="L29" i="26"/>
  <c r="I29" i="26"/>
  <c r="L117" i="26"/>
  <c r="I117" i="26"/>
  <c r="L116" i="26"/>
  <c r="I116" i="26"/>
  <c r="L108" i="26"/>
  <c r="I108" i="26"/>
  <c r="L100" i="26"/>
  <c r="I100" i="26"/>
  <c r="L92" i="26"/>
  <c r="I92" i="26"/>
  <c r="L84" i="26"/>
  <c r="I84" i="26"/>
  <c r="L76" i="26"/>
  <c r="I76" i="26"/>
  <c r="L68" i="26"/>
  <c r="I68" i="26"/>
  <c r="L60" i="26"/>
  <c r="I60" i="26"/>
  <c r="L52" i="26"/>
  <c r="I52" i="26"/>
  <c r="L44" i="26"/>
  <c r="I44" i="26"/>
  <c r="L36" i="26"/>
  <c r="I36" i="26"/>
  <c r="L28" i="26"/>
  <c r="I28" i="26"/>
  <c r="L20" i="26"/>
  <c r="I20" i="26"/>
  <c r="L115" i="26"/>
  <c r="I115" i="26"/>
  <c r="L107" i="26"/>
  <c r="I107" i="26"/>
  <c r="L99" i="26"/>
  <c r="I99" i="26"/>
  <c r="L91" i="26"/>
  <c r="I91" i="26"/>
  <c r="L83" i="26"/>
  <c r="I83" i="26"/>
  <c r="L75" i="26"/>
  <c r="I75" i="26"/>
  <c r="L67" i="26"/>
  <c r="I67" i="26"/>
  <c r="L59" i="26"/>
  <c r="I59" i="26"/>
  <c r="L51" i="26"/>
  <c r="I51" i="26"/>
  <c r="L43" i="26"/>
  <c r="I43" i="26"/>
  <c r="L35" i="26"/>
  <c r="I35" i="26"/>
  <c r="L19" i="26"/>
  <c r="I19" i="26"/>
  <c r="L120" i="26"/>
  <c r="I120" i="26"/>
  <c r="L114" i="26"/>
  <c r="I114" i="26"/>
  <c r="L106" i="26"/>
  <c r="I106" i="26"/>
  <c r="L98" i="26"/>
  <c r="I98" i="26"/>
  <c r="L90" i="26"/>
  <c r="I90" i="26"/>
  <c r="L82" i="26"/>
  <c r="I82" i="26"/>
  <c r="L74" i="26"/>
  <c r="I74" i="26"/>
  <c r="L66" i="26"/>
  <c r="I66" i="26"/>
  <c r="L58" i="26"/>
  <c r="I58" i="26"/>
  <c r="L50" i="26"/>
  <c r="I50" i="26"/>
  <c r="L42" i="26"/>
  <c r="I42" i="26"/>
  <c r="L34" i="26"/>
  <c r="I34" i="26"/>
  <c r="L18" i="26"/>
  <c r="I18" i="26"/>
  <c r="L113" i="26"/>
  <c r="I113" i="26"/>
  <c r="L105" i="26"/>
  <c r="I105" i="26"/>
  <c r="L97" i="26"/>
  <c r="I97" i="26"/>
  <c r="L89" i="26"/>
  <c r="I89" i="26"/>
  <c r="L81" i="26"/>
  <c r="I81" i="26"/>
  <c r="L73" i="26"/>
  <c r="I73" i="26"/>
  <c r="L65" i="26"/>
  <c r="I65" i="26"/>
  <c r="L57" i="26"/>
  <c r="I57" i="26"/>
  <c r="L49" i="26"/>
  <c r="I49" i="26"/>
  <c r="L41" i="26"/>
  <c r="I41" i="26"/>
  <c r="L33" i="26"/>
  <c r="I33" i="26"/>
  <c r="L25" i="26"/>
  <c r="I25" i="26"/>
  <c r="L112" i="26"/>
  <c r="I112" i="26"/>
  <c r="L104" i="26"/>
  <c r="I104" i="26"/>
  <c r="L96" i="26"/>
  <c r="I96" i="26"/>
  <c r="L88" i="26"/>
  <c r="I88" i="26"/>
  <c r="L80" i="26"/>
  <c r="I80" i="26"/>
  <c r="L72" i="26"/>
  <c r="I72" i="26"/>
  <c r="L64" i="26"/>
  <c r="I64" i="26"/>
  <c r="L56" i="26"/>
  <c r="I56" i="26"/>
  <c r="L48" i="26"/>
  <c r="I48" i="26"/>
  <c r="L40" i="26"/>
  <c r="I40" i="26"/>
  <c r="L32" i="26"/>
  <c r="I32" i="26"/>
  <c r="L24" i="26"/>
  <c r="I24" i="26"/>
  <c r="L119" i="26"/>
  <c r="I119" i="26"/>
  <c r="L111" i="26"/>
  <c r="I111" i="26"/>
  <c r="L103" i="26"/>
  <c r="I103" i="26"/>
  <c r="L95" i="26"/>
  <c r="I95" i="26"/>
  <c r="L87" i="26"/>
  <c r="I87" i="26"/>
  <c r="L79" i="26"/>
  <c r="I79" i="26"/>
  <c r="L71" i="26"/>
  <c r="I71" i="26"/>
  <c r="L63" i="26"/>
  <c r="I63" i="26"/>
  <c r="L55" i="26"/>
  <c r="I55" i="26"/>
  <c r="L47" i="26"/>
  <c r="I47" i="26"/>
  <c r="L39" i="26"/>
  <c r="I39" i="26"/>
  <c r="L31" i="26"/>
  <c r="I31" i="26"/>
  <c r="L121" i="26"/>
  <c r="I121" i="26"/>
  <c r="L118" i="26"/>
  <c r="I118" i="26"/>
  <c r="L110" i="26"/>
  <c r="I110" i="26"/>
  <c r="L102" i="26"/>
  <c r="I102" i="26"/>
  <c r="L94" i="26"/>
  <c r="I94" i="26"/>
  <c r="L86" i="26"/>
  <c r="I86" i="26"/>
  <c r="L78" i="26"/>
  <c r="I78" i="26"/>
  <c r="L70" i="26"/>
  <c r="I70" i="26"/>
  <c r="L62" i="26"/>
  <c r="I62" i="26"/>
  <c r="L54" i="26"/>
  <c r="I54" i="26"/>
  <c r="L46" i="26"/>
  <c r="I46" i="26"/>
  <c r="L38" i="26"/>
  <c r="I38" i="26"/>
  <c r="L30" i="26"/>
  <c r="I30" i="26"/>
  <c r="O17" i="24"/>
  <c r="L17" i="24" s="1"/>
  <c r="O24" i="24"/>
  <c r="K24" i="24" s="1"/>
  <c r="I12" i="26" s="1"/>
  <c r="O16" i="24"/>
  <c r="L16" i="24" s="1"/>
  <c r="K23" i="24"/>
  <c r="O23" i="24"/>
  <c r="O22" i="24"/>
  <c r="O21" i="24"/>
  <c r="O28" i="24"/>
  <c r="K28" i="24" s="1"/>
  <c r="I16" i="26" s="1"/>
  <c r="K27" i="24"/>
  <c r="I15" i="26" s="1"/>
  <c r="O27" i="24"/>
  <c r="O19" i="24"/>
  <c r="P19" i="24" s="1"/>
  <c r="O26" i="24"/>
  <c r="K26" i="24" s="1"/>
  <c r="O18" i="24"/>
  <c r="L18" i="24" s="1"/>
  <c r="L27" i="26"/>
  <c r="L26" i="26"/>
  <c r="L23" i="26"/>
  <c r="L22" i="26"/>
  <c r="Z14" i="22"/>
  <c r="AH14" i="22"/>
  <c r="AH18" i="22"/>
  <c r="AH19" i="22"/>
  <c r="AH20" i="22"/>
  <c r="AH21" i="22"/>
  <c r="AH22" i="22"/>
  <c r="AH23" i="22"/>
  <c r="AH24" i="22"/>
  <c r="AH25" i="22"/>
  <c r="AH26" i="22"/>
  <c r="AH27" i="22"/>
  <c r="AH28" i="22"/>
  <c r="AH29" i="22"/>
  <c r="AH30" i="22"/>
  <c r="AH31" i="22"/>
  <c r="AH32" i="22"/>
  <c r="AH33" i="22"/>
  <c r="AH34" i="22"/>
  <c r="AH35" i="22"/>
  <c r="AH36" i="22"/>
  <c r="AH37" i="22"/>
  <c r="AH38" i="22"/>
  <c r="AH39" i="22"/>
  <c r="AH40" i="22"/>
  <c r="AH41" i="22"/>
  <c r="AH42" i="22"/>
  <c r="AH43" i="22"/>
  <c r="AH44" i="22"/>
  <c r="AH45" i="22"/>
  <c r="AH46" i="22"/>
  <c r="AH47" i="22"/>
  <c r="AH48" i="22"/>
  <c r="AH49" i="22"/>
  <c r="AH50" i="22"/>
  <c r="AH51" i="22"/>
  <c r="AH52" i="22"/>
  <c r="AH53" i="22"/>
  <c r="AH54" i="22"/>
  <c r="AH55" i="22"/>
  <c r="AH56" i="22"/>
  <c r="AH57" i="22"/>
  <c r="AH58" i="22"/>
  <c r="AH59" i="22"/>
  <c r="AH60" i="22"/>
  <c r="AH61" i="22"/>
  <c r="AH62" i="22"/>
  <c r="AH63" i="22"/>
  <c r="AH64" i="22"/>
  <c r="AH65" i="22"/>
  <c r="AH66" i="22"/>
  <c r="AH67" i="22"/>
  <c r="AH68" i="22"/>
  <c r="AH69" i="22"/>
  <c r="AH70" i="22"/>
  <c r="AH71" i="22"/>
  <c r="AH72" i="22"/>
  <c r="AH73" i="22"/>
  <c r="AH74" i="22"/>
  <c r="AH75" i="22"/>
  <c r="AH76" i="22"/>
  <c r="AH77" i="22"/>
  <c r="AH78" i="22"/>
  <c r="AH79" i="22"/>
  <c r="AH80" i="22"/>
  <c r="AH81" i="22"/>
  <c r="AH82" i="22"/>
  <c r="AH83" i="22"/>
  <c r="AH84" i="22"/>
  <c r="AH85" i="22"/>
  <c r="AH86" i="22"/>
  <c r="AH87" i="22"/>
  <c r="AH88" i="22"/>
  <c r="AH89" i="22"/>
  <c r="AH90" i="22"/>
  <c r="AH91" i="22"/>
  <c r="AH92" i="22"/>
  <c r="AH93" i="22"/>
  <c r="AH94" i="22"/>
  <c r="AH95" i="22"/>
  <c r="AH96" i="22"/>
  <c r="AH97" i="22"/>
  <c r="AH98" i="22"/>
  <c r="AH99" i="22"/>
  <c r="AH100" i="22"/>
  <c r="AH101" i="22"/>
  <c r="AH102" i="22"/>
  <c r="AH103" i="22"/>
  <c r="AH104" i="22"/>
  <c r="AH105" i="22"/>
  <c r="AH106" i="22"/>
  <c r="AH107" i="22"/>
  <c r="AH108" i="22"/>
  <c r="AH109" i="22"/>
  <c r="AH110" i="22"/>
  <c r="AH111" i="22"/>
  <c r="AH112" i="22"/>
  <c r="AH113" i="22"/>
  <c r="AH114" i="22"/>
  <c r="AH115" i="22"/>
  <c r="AH116" i="22"/>
  <c r="AH117" i="22"/>
  <c r="AH118" i="22"/>
  <c r="AH119" i="22"/>
  <c r="AH120" i="22"/>
  <c r="AH121" i="22"/>
  <c r="AH122" i="22"/>
  <c r="AH123" i="22"/>
  <c r="AH124" i="22"/>
  <c r="AH125" i="22"/>
  <c r="AH126" i="22"/>
  <c r="AH127" i="22"/>
  <c r="AH128" i="22"/>
  <c r="AH129" i="22"/>
  <c r="AH130" i="22"/>
  <c r="AH131" i="22"/>
  <c r="AH132" i="22"/>
  <c r="AH133" i="22"/>
  <c r="AH15" i="22"/>
  <c r="AH16" i="22"/>
  <c r="AH17" i="22"/>
  <c r="Z15" i="22"/>
  <c r="Z16" i="22"/>
  <c r="Z17" i="22"/>
  <c r="Z18" i="22"/>
  <c r="Z19" i="22"/>
  <c r="Z20" i="22"/>
  <c r="Z21" i="22"/>
  <c r="Z22" i="22"/>
  <c r="Z23" i="22"/>
  <c r="Z24" i="22"/>
  <c r="Z25" i="22"/>
  <c r="Z26" i="22"/>
  <c r="Z27" i="22"/>
  <c r="Z28" i="22"/>
  <c r="Z29" i="22"/>
  <c r="Z30" i="22"/>
  <c r="Z31" i="22"/>
  <c r="Z32" i="22"/>
  <c r="Z33" i="22"/>
  <c r="Z34" i="22"/>
  <c r="Z35" i="22"/>
  <c r="Z36" i="22"/>
  <c r="Z37" i="22"/>
  <c r="Z38" i="22"/>
  <c r="Z39" i="22"/>
  <c r="Z40" i="22"/>
  <c r="Z41" i="22"/>
  <c r="Z42" i="22"/>
  <c r="Z43" i="22"/>
  <c r="Z44" i="22"/>
  <c r="Z45" i="22"/>
  <c r="Z46" i="22"/>
  <c r="Z47" i="22"/>
  <c r="Z48" i="22"/>
  <c r="Z49" i="22"/>
  <c r="Z50" i="22"/>
  <c r="Z51" i="22"/>
  <c r="Z52" i="22"/>
  <c r="Z53" i="22"/>
  <c r="Z54" i="22"/>
  <c r="Z55" i="22"/>
  <c r="Z56" i="22"/>
  <c r="Z57" i="22"/>
  <c r="Z58" i="22"/>
  <c r="Z59" i="22"/>
  <c r="Z60" i="22"/>
  <c r="Z61" i="22"/>
  <c r="Z62" i="22"/>
  <c r="Z63" i="22"/>
  <c r="Z64" i="22"/>
  <c r="Z65" i="22"/>
  <c r="Z66" i="22"/>
  <c r="Z67" i="22"/>
  <c r="Z68" i="22"/>
  <c r="Z69" i="22"/>
  <c r="Z70" i="22"/>
  <c r="Z71" i="22"/>
  <c r="Z72" i="22"/>
  <c r="Z73" i="22"/>
  <c r="Z74" i="22"/>
  <c r="Z75" i="22"/>
  <c r="Z76" i="22"/>
  <c r="Z77" i="22"/>
  <c r="Z78" i="22"/>
  <c r="Z79" i="22"/>
  <c r="Z80" i="22"/>
  <c r="Z81" i="22"/>
  <c r="Z82" i="22"/>
  <c r="Z83" i="22"/>
  <c r="Z84" i="22"/>
  <c r="Z85" i="22"/>
  <c r="Z86" i="22"/>
  <c r="Z87" i="22"/>
  <c r="Z88" i="22"/>
  <c r="Z89" i="22"/>
  <c r="Z90" i="22"/>
  <c r="Z91" i="22"/>
  <c r="Z92" i="22"/>
  <c r="Z93" i="22"/>
  <c r="Z94" i="22"/>
  <c r="Z95" i="22"/>
  <c r="Z96" i="22"/>
  <c r="Z97" i="22"/>
  <c r="Z98" i="22"/>
  <c r="Z99" i="22"/>
  <c r="Z100" i="22"/>
  <c r="Z101" i="22"/>
  <c r="Z102" i="22"/>
  <c r="Z103" i="22"/>
  <c r="Z104" i="22"/>
  <c r="Z105" i="22"/>
  <c r="Z106" i="22"/>
  <c r="Z107" i="22"/>
  <c r="Z108" i="22"/>
  <c r="Z109" i="22"/>
  <c r="Z110" i="22"/>
  <c r="Z111" i="22"/>
  <c r="Z112" i="22"/>
  <c r="Z113" i="22"/>
  <c r="Z114" i="22"/>
  <c r="Z115" i="22"/>
  <c r="Z116" i="22"/>
  <c r="Z117" i="22"/>
  <c r="Z118" i="22"/>
  <c r="Z119" i="22"/>
  <c r="Z120" i="22"/>
  <c r="Z121" i="22"/>
  <c r="Z122" i="22"/>
  <c r="Z123" i="22"/>
  <c r="Z124" i="22"/>
  <c r="Z125" i="22"/>
  <c r="Z126" i="22"/>
  <c r="Z127" i="22"/>
  <c r="Z128" i="22"/>
  <c r="Z129" i="22"/>
  <c r="Z130" i="22"/>
  <c r="Z131" i="22"/>
  <c r="Z132" i="22"/>
  <c r="Z133" i="22"/>
  <c r="V14" i="22"/>
  <c r="T15" i="24"/>
  <c r="O15" i="24" s="1"/>
  <c r="L15" i="24" s="1"/>
  <c r="P15" i="24" l="1"/>
  <c r="K15" i="24" s="1"/>
  <c r="P22" i="24"/>
  <c r="K22" i="24" s="1"/>
  <c r="L10" i="26" s="1"/>
  <c r="K21" i="24"/>
  <c r="L9" i="26" s="1"/>
  <c r="P21" i="24"/>
  <c r="P18" i="24"/>
  <c r="P17" i="24"/>
  <c r="P16" i="24"/>
  <c r="K20" i="24"/>
  <c r="L8" i="26" s="1"/>
  <c r="K19" i="24"/>
  <c r="L7" i="26" s="1"/>
  <c r="L14" i="26"/>
  <c r="I14" i="26"/>
  <c r="L17" i="26"/>
  <c r="L12" i="26"/>
  <c r="L15" i="26"/>
  <c r="L13" i="26"/>
  <c r="L16" i="26"/>
  <c r="L21" i="26"/>
  <c r="L11" i="26"/>
  <c r="U15" i="24"/>
  <c r="K18" i="24" l="1"/>
  <c r="L6" i="26" s="1"/>
  <c r="K17" i="24"/>
  <c r="L5" i="26" s="1"/>
  <c r="K16" i="24"/>
  <c r="L4" i="26" s="1"/>
  <c r="L3" i="26"/>
  <c r="A3" i="26" s="1"/>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6" i="24"/>
  <c r="I25" i="24"/>
  <c r="I24" i="24"/>
  <c r="I23" i="24"/>
  <c r="I22" i="24"/>
  <c r="I21" i="24"/>
  <c r="I9" i="26" s="1"/>
  <c r="I20" i="24"/>
  <c r="I8" i="26" s="1"/>
  <c r="I19" i="24"/>
  <c r="I7" i="26" s="1"/>
  <c r="I18" i="24" l="1"/>
  <c r="Z18" i="24" s="1"/>
  <c r="I16" i="24"/>
  <c r="W16" i="24" s="1"/>
  <c r="Y33" i="24"/>
  <c r="W52" i="24"/>
  <c r="Y52" i="24"/>
  <c r="W84" i="24"/>
  <c r="Y84" i="24"/>
  <c r="W61" i="24"/>
  <c r="Y61" i="24"/>
  <c r="W46" i="24"/>
  <c r="Y46" i="24"/>
  <c r="W54" i="24"/>
  <c r="Y54" i="24"/>
  <c r="W62" i="24"/>
  <c r="Y62" i="24"/>
  <c r="W70" i="24"/>
  <c r="Y70" i="24"/>
  <c r="W78" i="24"/>
  <c r="Y78" i="24"/>
  <c r="W86" i="24"/>
  <c r="Y86" i="24"/>
  <c r="W94" i="24"/>
  <c r="Y94" i="24"/>
  <c r="W102" i="24"/>
  <c r="Y102" i="24"/>
  <c r="W110" i="24"/>
  <c r="Y110" i="24"/>
  <c r="W118" i="24"/>
  <c r="Y118" i="24"/>
  <c r="W126" i="24"/>
  <c r="Y126" i="24"/>
  <c r="W76" i="24"/>
  <c r="Y76" i="24"/>
  <c r="W53" i="24"/>
  <c r="Y53" i="24"/>
  <c r="W77" i="24"/>
  <c r="Y77" i="24"/>
  <c r="W47" i="24"/>
  <c r="Y47" i="24"/>
  <c r="W55" i="24"/>
  <c r="Y55" i="24"/>
  <c r="W63" i="24"/>
  <c r="Y63" i="24"/>
  <c r="W71" i="24"/>
  <c r="Y71" i="24"/>
  <c r="W79" i="24"/>
  <c r="Y79" i="24"/>
  <c r="W87" i="24"/>
  <c r="Y87" i="24"/>
  <c r="W95" i="24"/>
  <c r="Y95" i="24"/>
  <c r="W103" i="24"/>
  <c r="Y103" i="24"/>
  <c r="W111" i="24"/>
  <c r="Y111" i="24"/>
  <c r="W119" i="24"/>
  <c r="Y119" i="24"/>
  <c r="W127" i="24"/>
  <c r="Y127" i="24"/>
  <c r="W56" i="24"/>
  <c r="Y56" i="24"/>
  <c r="W88" i="24"/>
  <c r="Y88" i="24"/>
  <c r="W96" i="24"/>
  <c r="Y96" i="24"/>
  <c r="W104" i="24"/>
  <c r="Y104" i="24"/>
  <c r="W112" i="24"/>
  <c r="Y112" i="24"/>
  <c r="W120" i="24"/>
  <c r="Y120" i="24"/>
  <c r="W128" i="24"/>
  <c r="Y128" i="24"/>
  <c r="W64" i="24"/>
  <c r="Y64" i="24"/>
  <c r="W49" i="24"/>
  <c r="Y49" i="24"/>
  <c r="W73" i="24"/>
  <c r="Y73" i="24"/>
  <c r="W81" i="24"/>
  <c r="Y81" i="24"/>
  <c r="W89" i="24"/>
  <c r="Y89" i="24"/>
  <c r="W97" i="24"/>
  <c r="Y97" i="24"/>
  <c r="W105" i="24"/>
  <c r="Y105" i="24"/>
  <c r="W113" i="24"/>
  <c r="Y113" i="24"/>
  <c r="W121" i="24"/>
  <c r="Y121" i="24"/>
  <c r="W129" i="24"/>
  <c r="Y129" i="24"/>
  <c r="W48" i="24"/>
  <c r="Y48" i="24"/>
  <c r="W72" i="24"/>
  <c r="Y72" i="24"/>
  <c r="W57" i="24"/>
  <c r="Y57" i="24"/>
  <c r="W50" i="24"/>
  <c r="Y50" i="24"/>
  <c r="W58" i="24"/>
  <c r="Y58" i="24"/>
  <c r="W66" i="24"/>
  <c r="Y66" i="24"/>
  <c r="W74" i="24"/>
  <c r="Y74" i="24"/>
  <c r="W82" i="24"/>
  <c r="Y82" i="24"/>
  <c r="W90" i="24"/>
  <c r="Y90" i="24"/>
  <c r="W98" i="24"/>
  <c r="Y98" i="24"/>
  <c r="W106" i="24"/>
  <c r="Y106" i="24"/>
  <c r="W114" i="24"/>
  <c r="Y114" i="24"/>
  <c r="W122" i="24"/>
  <c r="Y122" i="24"/>
  <c r="W130" i="24"/>
  <c r="Y130" i="24"/>
  <c r="W44" i="24"/>
  <c r="Y44" i="24"/>
  <c r="W80" i="24"/>
  <c r="Y80" i="24"/>
  <c r="W65" i="24"/>
  <c r="Y65" i="24"/>
  <c r="W51" i="24"/>
  <c r="Y51" i="24"/>
  <c r="W59" i="24"/>
  <c r="Y59" i="24"/>
  <c r="W67" i="24"/>
  <c r="Y67" i="24"/>
  <c r="W75" i="24"/>
  <c r="Y75" i="24"/>
  <c r="W83" i="24"/>
  <c r="Y83" i="24"/>
  <c r="W91" i="24"/>
  <c r="Y91" i="24"/>
  <c r="W99" i="24"/>
  <c r="Y99" i="24"/>
  <c r="W107" i="24"/>
  <c r="Y107" i="24"/>
  <c r="W115" i="24"/>
  <c r="Y115" i="24"/>
  <c r="W123" i="24"/>
  <c r="Y123" i="24"/>
  <c r="W131" i="24"/>
  <c r="Y131" i="24"/>
  <c r="W68" i="24"/>
  <c r="Y68" i="24"/>
  <c r="W92" i="24"/>
  <c r="Y92" i="24"/>
  <c r="W100" i="24"/>
  <c r="Y100" i="24"/>
  <c r="W108" i="24"/>
  <c r="Y108" i="24"/>
  <c r="W116" i="24"/>
  <c r="Y116" i="24"/>
  <c r="W124" i="24"/>
  <c r="Y124" i="24"/>
  <c r="W132" i="24"/>
  <c r="Y132" i="24"/>
  <c r="W60" i="24"/>
  <c r="Y60" i="24"/>
  <c r="W45" i="24"/>
  <c r="Y45" i="24"/>
  <c r="W69" i="24"/>
  <c r="Y69" i="24"/>
  <c r="W85" i="24"/>
  <c r="Y85" i="24"/>
  <c r="W93" i="24"/>
  <c r="Y93" i="24"/>
  <c r="W101" i="24"/>
  <c r="Y101" i="24"/>
  <c r="W109" i="24"/>
  <c r="Y109" i="24"/>
  <c r="W117" i="24"/>
  <c r="Y117" i="24"/>
  <c r="W125" i="24"/>
  <c r="Y125" i="24"/>
  <c r="W133" i="24"/>
  <c r="Y133" i="24"/>
  <c r="W38" i="24"/>
  <c r="Y38" i="24"/>
  <c r="W39" i="24"/>
  <c r="Y39" i="24"/>
  <c r="W35" i="24"/>
  <c r="Y35" i="24"/>
  <c r="W36" i="24"/>
  <c r="Y36" i="24"/>
  <c r="W37" i="24"/>
  <c r="Y37" i="24"/>
  <c r="W30" i="24"/>
  <c r="Y30" i="24"/>
  <c r="W31" i="24"/>
  <c r="Y31" i="24"/>
  <c r="W32" i="24"/>
  <c r="Y32" i="24"/>
  <c r="W22" i="24"/>
  <c r="Y22" i="24"/>
  <c r="W21" i="24"/>
  <c r="Y21" i="24"/>
  <c r="W20" i="24"/>
  <c r="Y20" i="24"/>
  <c r="W24" i="24"/>
  <c r="Y24" i="24"/>
  <c r="W25" i="24"/>
  <c r="Y25" i="24"/>
  <c r="Y26" i="24"/>
  <c r="W28" i="24"/>
  <c r="Y28" i="24"/>
  <c r="W29" i="24"/>
  <c r="Y29" i="24"/>
  <c r="Y23" i="24"/>
  <c r="W34" i="24"/>
  <c r="Y34" i="24"/>
  <c r="W43" i="24"/>
  <c r="Y43" i="24"/>
  <c r="W42" i="24"/>
  <c r="Y42" i="24"/>
  <c r="W41" i="24"/>
  <c r="Y41" i="24"/>
  <c r="W19" i="24"/>
  <c r="Y19" i="24"/>
  <c r="W40" i="24"/>
  <c r="Y40" i="24"/>
  <c r="W33" i="24"/>
  <c r="W23" i="24"/>
  <c r="W26" i="24"/>
  <c r="V23" i="24"/>
  <c r="V26" i="24"/>
  <c r="V46" i="24"/>
  <c r="V86" i="24"/>
  <c r="V110" i="24"/>
  <c r="V118" i="24"/>
  <c r="V126" i="24"/>
  <c r="V31" i="24"/>
  <c r="V39" i="24"/>
  <c r="V47" i="24"/>
  <c r="V55" i="24"/>
  <c r="V63" i="24"/>
  <c r="V71" i="24"/>
  <c r="V79" i="24"/>
  <c r="V87" i="24"/>
  <c r="V95" i="24"/>
  <c r="V103" i="24"/>
  <c r="V111" i="24"/>
  <c r="V119" i="24"/>
  <c r="V127" i="24"/>
  <c r="V38" i="24"/>
  <c r="V78" i="24"/>
  <c r="V32" i="24"/>
  <c r="V40" i="24"/>
  <c r="V48" i="24"/>
  <c r="V56" i="24"/>
  <c r="V64" i="24"/>
  <c r="V72" i="24"/>
  <c r="V80" i="24"/>
  <c r="V88" i="24"/>
  <c r="V96" i="24"/>
  <c r="V104" i="24"/>
  <c r="V112" i="24"/>
  <c r="V120" i="24"/>
  <c r="V128" i="24"/>
  <c r="V30" i="24"/>
  <c r="V62" i="24"/>
  <c r="V94" i="24"/>
  <c r="V41" i="24"/>
  <c r="V57" i="24"/>
  <c r="V65" i="24"/>
  <c r="V73" i="24"/>
  <c r="V81" i="24"/>
  <c r="V89" i="24"/>
  <c r="V97" i="24"/>
  <c r="V105" i="24"/>
  <c r="V113" i="24"/>
  <c r="V121" i="24"/>
  <c r="V129" i="24"/>
  <c r="V70" i="24"/>
  <c r="V24" i="24"/>
  <c r="V49" i="24"/>
  <c r="V25" i="24"/>
  <c r="V34" i="24"/>
  <c r="V42" i="24"/>
  <c r="V50" i="24"/>
  <c r="V58" i="24"/>
  <c r="V66" i="24"/>
  <c r="V74" i="24"/>
  <c r="V82" i="24"/>
  <c r="V90" i="24"/>
  <c r="V98" i="24"/>
  <c r="V106" i="24"/>
  <c r="V114" i="24"/>
  <c r="V122" i="24"/>
  <c r="V130" i="24"/>
  <c r="V54" i="24"/>
  <c r="V102" i="24"/>
  <c r="V33" i="24"/>
  <c r="V35" i="24"/>
  <c r="V43" i="24"/>
  <c r="V51" i="24"/>
  <c r="V59" i="24"/>
  <c r="V67" i="24"/>
  <c r="V75" i="24"/>
  <c r="V83" i="24"/>
  <c r="V91" i="24"/>
  <c r="V99" i="24"/>
  <c r="V107" i="24"/>
  <c r="V115" i="24"/>
  <c r="V123" i="24"/>
  <c r="V131" i="24"/>
  <c r="V28" i="24"/>
  <c r="V36" i="24"/>
  <c r="V44" i="24"/>
  <c r="V52" i="24"/>
  <c r="V60" i="24"/>
  <c r="V68" i="24"/>
  <c r="V76" i="24"/>
  <c r="V84" i="24"/>
  <c r="V92" i="24"/>
  <c r="V100" i="24"/>
  <c r="V108" i="24"/>
  <c r="V116" i="24"/>
  <c r="V124" i="24"/>
  <c r="V132" i="24"/>
  <c r="V29" i="24"/>
  <c r="V37" i="24"/>
  <c r="V45" i="24"/>
  <c r="V53" i="24"/>
  <c r="V61" i="24"/>
  <c r="V69" i="24"/>
  <c r="V77" i="24"/>
  <c r="V85" i="24"/>
  <c r="V93" i="24"/>
  <c r="V101" i="24"/>
  <c r="V109" i="24"/>
  <c r="V117" i="24"/>
  <c r="V125" i="24"/>
  <c r="V133" i="24"/>
  <c r="V22" i="24"/>
  <c r="AC22" i="24" s="1"/>
  <c r="V19" i="24"/>
  <c r="V21" i="24"/>
  <c r="V20" i="24"/>
  <c r="AC20" i="24" s="1"/>
  <c r="I27" i="24"/>
  <c r="Z83" i="24"/>
  <c r="Z111" i="24"/>
  <c r="Z131" i="24"/>
  <c r="Z57" i="24"/>
  <c r="Z88" i="24"/>
  <c r="Z20" i="24"/>
  <c r="Z55" i="24"/>
  <c r="Z73" i="24"/>
  <c r="Z76" i="24"/>
  <c r="Z124" i="24"/>
  <c r="Z30" i="24"/>
  <c r="Z35" i="24"/>
  <c r="Z94" i="24"/>
  <c r="Z92" i="24"/>
  <c r="Z99" i="24"/>
  <c r="Z64" i="24"/>
  <c r="Z43" i="24"/>
  <c r="Z28" i="24"/>
  <c r="Z48" i="24"/>
  <c r="Z52" i="24"/>
  <c r="Z59" i="24"/>
  <c r="Z44" i="24"/>
  <c r="Z24" i="24"/>
  <c r="Z40" i="24"/>
  <c r="Z63" i="24"/>
  <c r="Z19" i="24"/>
  <c r="Z103" i="24"/>
  <c r="Z74" i="24"/>
  <c r="Z86" i="24"/>
  <c r="Z54" i="24"/>
  <c r="Z71" i="24"/>
  <c r="Z119" i="24"/>
  <c r="Z34" i="24"/>
  <c r="Z50" i="24"/>
  <c r="Z58" i="24"/>
  <c r="Z78" i="24"/>
  <c r="Z90" i="24"/>
  <c r="Z102" i="24"/>
  <c r="Z118" i="24"/>
  <c r="Z38" i="24"/>
  <c r="Z42" i="24"/>
  <c r="Z70" i="24"/>
  <c r="Z107" i="24"/>
  <c r="Z62" i="24"/>
  <c r="Z87" i="24"/>
  <c r="Z66" i="24"/>
  <c r="Z80" i="24"/>
  <c r="Z96" i="24"/>
  <c r="Z104" i="24"/>
  <c r="Z95" i="24"/>
  <c r="Z110" i="24"/>
  <c r="Z61" i="24"/>
  <c r="Z65" i="24"/>
  <c r="Z69" i="24"/>
  <c r="Z77" i="24"/>
  <c r="Z122" i="24"/>
  <c r="Z123" i="24"/>
  <c r="Z126" i="24"/>
  <c r="Z127" i="24"/>
  <c r="Z114" i="24"/>
  <c r="Z115" i="24"/>
  <c r="Z120" i="24"/>
  <c r="Z130" i="24"/>
  <c r="Z98" i="24"/>
  <c r="W18" i="24" l="1"/>
  <c r="V18" i="24"/>
  <c r="Y18" i="24"/>
  <c r="V16" i="24"/>
  <c r="E4" i="26" s="1"/>
  <c r="Y16" i="24"/>
  <c r="X18" i="24"/>
  <c r="X21" i="24"/>
  <c r="AC21" i="24"/>
  <c r="AC19" i="24"/>
  <c r="AC23" i="24"/>
  <c r="AC18" i="24"/>
  <c r="I6" i="26" s="1"/>
  <c r="I11" i="26"/>
  <c r="X23" i="24"/>
  <c r="I10" i="26"/>
  <c r="X22" i="24"/>
  <c r="X20" i="24"/>
  <c r="E56" i="26"/>
  <c r="E103" i="26"/>
  <c r="E39" i="26"/>
  <c r="E102" i="26"/>
  <c r="E38" i="26"/>
  <c r="E109" i="26"/>
  <c r="E45" i="26"/>
  <c r="E92" i="26"/>
  <c r="E83" i="26"/>
  <c r="E48" i="26"/>
  <c r="E94" i="26"/>
  <c r="E101" i="26"/>
  <c r="E84" i="26"/>
  <c r="E75" i="26"/>
  <c r="E114" i="26"/>
  <c r="E73" i="26"/>
  <c r="E112" i="26"/>
  <c r="E121" i="26"/>
  <c r="E57" i="26"/>
  <c r="E104" i="26"/>
  <c r="E40" i="26"/>
  <c r="E87" i="26"/>
  <c r="E86" i="26"/>
  <c r="E93" i="26"/>
  <c r="E82" i="26"/>
  <c r="E76" i="26"/>
  <c r="E66" i="26"/>
  <c r="E67" i="26"/>
  <c r="E106" i="26"/>
  <c r="E120" i="26"/>
  <c r="E95" i="26"/>
  <c r="E113" i="26"/>
  <c r="E49" i="26"/>
  <c r="E96" i="26"/>
  <c r="E32" i="26"/>
  <c r="E79" i="26"/>
  <c r="E78" i="26"/>
  <c r="E85" i="26"/>
  <c r="E50" i="26"/>
  <c r="E68" i="26"/>
  <c r="E59" i="26"/>
  <c r="E98" i="26"/>
  <c r="AA110" i="24"/>
  <c r="E65" i="26"/>
  <c r="E105" i="26"/>
  <c r="E41" i="26"/>
  <c r="E88" i="26"/>
  <c r="E71" i="26"/>
  <c r="E90" i="26"/>
  <c r="E70" i="26"/>
  <c r="E37" i="26"/>
  <c r="E77" i="26"/>
  <c r="E60" i="26"/>
  <c r="E115" i="26"/>
  <c r="E51" i="26"/>
  <c r="E74" i="26"/>
  <c r="E97" i="26"/>
  <c r="E33" i="26"/>
  <c r="E80" i="26"/>
  <c r="E63" i="26"/>
  <c r="E42" i="26"/>
  <c r="E62" i="26"/>
  <c r="E69" i="26"/>
  <c r="E116" i="26"/>
  <c r="E52" i="26"/>
  <c r="E107" i="26"/>
  <c r="E43" i="26"/>
  <c r="E34" i="26"/>
  <c r="E89" i="26"/>
  <c r="E72" i="26"/>
  <c r="E119" i="26"/>
  <c r="E55" i="26"/>
  <c r="E118" i="26"/>
  <c r="E54" i="26"/>
  <c r="E58" i="26"/>
  <c r="E61" i="26"/>
  <c r="E108" i="26"/>
  <c r="E44" i="26"/>
  <c r="E99" i="26"/>
  <c r="E35" i="26"/>
  <c r="E81" i="26"/>
  <c r="E64" i="26"/>
  <c r="E111" i="26"/>
  <c r="AA123" i="24"/>
  <c r="E47" i="26"/>
  <c r="E110" i="26"/>
  <c r="E46" i="26"/>
  <c r="E117" i="26"/>
  <c r="E53" i="26"/>
  <c r="E100" i="26"/>
  <c r="E36" i="26"/>
  <c r="E91" i="26"/>
  <c r="E14" i="26"/>
  <c r="E10" i="26"/>
  <c r="E6" i="26"/>
  <c r="E31" i="26"/>
  <c r="E25" i="26"/>
  <c r="E27" i="26"/>
  <c r="E26" i="26"/>
  <c r="E23" i="26"/>
  <c r="E24" i="26"/>
  <c r="E19" i="26"/>
  <c r="E20" i="26"/>
  <c r="E18" i="26"/>
  <c r="E9" i="26"/>
  <c r="E8" i="26"/>
  <c r="E13" i="26"/>
  <c r="E12" i="26"/>
  <c r="E16" i="26"/>
  <c r="E17" i="26"/>
  <c r="W27" i="24"/>
  <c r="Y27" i="24"/>
  <c r="E11" i="26"/>
  <c r="E22" i="26"/>
  <c r="E30" i="26"/>
  <c r="E29" i="26"/>
  <c r="E7" i="26"/>
  <c r="E28" i="26"/>
  <c r="E21" i="26"/>
  <c r="V27" i="24"/>
  <c r="Z26" i="24"/>
  <c r="Z106" i="24"/>
  <c r="Z39" i="24"/>
  <c r="Z32" i="24"/>
  <c r="Z79" i="24"/>
  <c r="Z116" i="24"/>
  <c r="Z46" i="24"/>
  <c r="Z47" i="24"/>
  <c r="Z60" i="24"/>
  <c r="Z112" i="24"/>
  <c r="Z108" i="24"/>
  <c r="Z128" i="24"/>
  <c r="Z72" i="24"/>
  <c r="Z56" i="24"/>
  <c r="Z51" i="24"/>
  <c r="Z36" i="24"/>
  <c r="Z132" i="24"/>
  <c r="Z27" i="24"/>
  <c r="Z82" i="24"/>
  <c r="Z68" i="24"/>
  <c r="Z31" i="24"/>
  <c r="Z37" i="24"/>
  <c r="Z100" i="24"/>
  <c r="Z97" i="24"/>
  <c r="Z67" i="24"/>
  <c r="Z93" i="24"/>
  <c r="Z53" i="24"/>
  <c r="Z25" i="24"/>
  <c r="Z21" i="24"/>
  <c r="Z85" i="24"/>
  <c r="Z129" i="24"/>
  <c r="Z81" i="24"/>
  <c r="Z49" i="24"/>
  <c r="Z121" i="24"/>
  <c r="Z91" i="24"/>
  <c r="Z22" i="24"/>
  <c r="Z133" i="24"/>
  <c r="Z45" i="24"/>
  <c r="Z84" i="24"/>
  <c r="Z41" i="24"/>
  <c r="Z23" i="24"/>
  <c r="Z16" i="24"/>
  <c r="Z101" i="24"/>
  <c r="Z109" i="24"/>
  <c r="Z117" i="24"/>
  <c r="Z125" i="24"/>
  <c r="Z89" i="24"/>
  <c r="Z33" i="24"/>
  <c r="Z113" i="24"/>
  <c r="Z75" i="24"/>
  <c r="Z105" i="24"/>
  <c r="Z29" i="24"/>
  <c r="X16" i="24" l="1"/>
  <c r="AC16" i="24"/>
  <c r="I4" i="26" s="1"/>
  <c r="E15" i="26"/>
  <c r="AA58" i="24"/>
  <c r="AB58" i="24" s="1"/>
  <c r="J58" i="24" s="1"/>
  <c r="AA122" i="24"/>
  <c r="AB122" i="24" s="1"/>
  <c r="J122" i="24" s="1"/>
  <c r="AA70" i="24"/>
  <c r="AB70" i="24" s="1"/>
  <c r="AA103" i="24"/>
  <c r="AB103" i="24" s="1"/>
  <c r="AA38" i="24"/>
  <c r="AB38" i="24" s="1"/>
  <c r="AA126" i="24"/>
  <c r="AB126" i="24" s="1"/>
  <c r="J126" i="24" s="1"/>
  <c r="AA61" i="24"/>
  <c r="AB61" i="24" s="1"/>
  <c r="AA59" i="24"/>
  <c r="AB59" i="24" s="1"/>
  <c r="AA119" i="24"/>
  <c r="AB119" i="24" s="1"/>
  <c r="AA127" i="24"/>
  <c r="AB127" i="24" s="1"/>
  <c r="AA50" i="24"/>
  <c r="AB50" i="24" s="1"/>
  <c r="AA80" i="24"/>
  <c r="AB80" i="24" s="1"/>
  <c r="J80" i="24" s="1"/>
  <c r="AA87" i="24"/>
  <c r="AB87" i="24" s="1"/>
  <c r="J87" i="24" s="1"/>
  <c r="AA102" i="24"/>
  <c r="AB102" i="24" s="1"/>
  <c r="J102" i="24" s="1"/>
  <c r="AA74" i="24"/>
  <c r="AB74" i="24" s="1"/>
  <c r="J74" i="24" s="1"/>
  <c r="AA65" i="24"/>
  <c r="AB65" i="24" s="1"/>
  <c r="AA96" i="24"/>
  <c r="AB96" i="24" s="1"/>
  <c r="J96" i="24" s="1"/>
  <c r="AA71" i="24"/>
  <c r="AB71" i="24" s="1"/>
  <c r="AA69" i="24"/>
  <c r="AB69" i="24" s="1"/>
  <c r="J69" i="24" s="1"/>
  <c r="AA28" i="24"/>
  <c r="AB28" i="24" s="1"/>
  <c r="AA118" i="24"/>
  <c r="AB118" i="24" s="1"/>
  <c r="J118" i="24" s="1"/>
  <c r="AA107" i="24"/>
  <c r="AB107" i="24" s="1"/>
  <c r="AA63" i="24"/>
  <c r="AB63" i="24" s="1"/>
  <c r="AA77" i="24"/>
  <c r="AB77" i="24" s="1"/>
  <c r="AA90" i="24"/>
  <c r="AB90" i="24" s="1"/>
  <c r="AA86" i="24"/>
  <c r="AB86" i="24" s="1"/>
  <c r="J86" i="24" s="1"/>
  <c r="AA62" i="24"/>
  <c r="AB62" i="24" s="1"/>
  <c r="J62" i="24" s="1"/>
  <c r="AA48" i="24"/>
  <c r="AB48" i="24" s="1"/>
  <c r="AA130" i="24"/>
  <c r="AB130" i="24" s="1"/>
  <c r="AA95" i="24"/>
  <c r="AB95" i="24" s="1"/>
  <c r="AA34" i="24"/>
  <c r="AB34" i="24" s="1"/>
  <c r="AA104" i="24"/>
  <c r="AB104" i="24" s="1"/>
  <c r="AA98" i="24"/>
  <c r="AB98" i="24" s="1"/>
  <c r="AA115" i="24"/>
  <c r="AB115" i="24" s="1"/>
  <c r="AA52" i="24"/>
  <c r="AB52" i="24" s="1"/>
  <c r="J52" i="24" s="1"/>
  <c r="AA42" i="24"/>
  <c r="AB42" i="24" s="1"/>
  <c r="AB123" i="24"/>
  <c r="J123" i="24" s="1"/>
  <c r="AA78" i="24"/>
  <c r="AB78" i="24" s="1"/>
  <c r="J78" i="24" s="1"/>
  <c r="AA54" i="24"/>
  <c r="AB54" i="24" s="1"/>
  <c r="AA66" i="24"/>
  <c r="AB66" i="24" s="1"/>
  <c r="AB110" i="24"/>
  <c r="J110" i="24" s="1"/>
  <c r="AA19" i="24"/>
  <c r="AB19" i="24" s="1"/>
  <c r="AA24" i="24"/>
  <c r="AA18" i="24"/>
  <c r="AB18" i="24" s="1"/>
  <c r="AA26" i="24"/>
  <c r="AB26" i="24" s="1"/>
  <c r="AA114" i="24"/>
  <c r="AB114" i="24" s="1"/>
  <c r="AA125" i="24"/>
  <c r="AA40" i="24"/>
  <c r="AB40" i="24" s="1"/>
  <c r="AA44" i="24"/>
  <c r="AB44" i="24" s="1"/>
  <c r="AA117" i="24"/>
  <c r="AB117" i="24" s="1"/>
  <c r="AA120" i="24"/>
  <c r="AD74" i="24" l="1"/>
  <c r="AE74" i="24" s="1"/>
  <c r="K62" i="26"/>
  <c r="AD78" i="24"/>
  <c r="AE78" i="24" s="1"/>
  <c r="K66" i="26"/>
  <c r="AD102" i="24"/>
  <c r="AE102" i="24" s="1"/>
  <c r="K90" i="26"/>
  <c r="AD126" i="24"/>
  <c r="AE126" i="24" s="1"/>
  <c r="K114" i="26"/>
  <c r="AD123" i="24"/>
  <c r="AE123" i="24" s="1"/>
  <c r="K111" i="26"/>
  <c r="AD118" i="24"/>
  <c r="AE118" i="24" s="1"/>
  <c r="K106" i="26"/>
  <c r="AD87" i="24"/>
  <c r="AE87" i="24" s="1"/>
  <c r="K75" i="26"/>
  <c r="AD80" i="24"/>
  <c r="AE80" i="24" s="1"/>
  <c r="K68" i="26"/>
  <c r="AD52" i="24"/>
  <c r="AE52" i="24" s="1"/>
  <c r="K40" i="26"/>
  <c r="AD62" i="24"/>
  <c r="AE62" i="24" s="1"/>
  <c r="K50" i="26"/>
  <c r="AD69" i="24"/>
  <c r="AE69" i="24" s="1"/>
  <c r="K57" i="26"/>
  <c r="AD86" i="24"/>
  <c r="AE86" i="24" s="1"/>
  <c r="K74" i="26"/>
  <c r="AD122" i="24"/>
  <c r="AE122" i="24" s="1"/>
  <c r="K110" i="26"/>
  <c r="AD110" i="24"/>
  <c r="AE110" i="24" s="1"/>
  <c r="K98" i="26"/>
  <c r="AD96" i="24"/>
  <c r="AE96" i="24" s="1"/>
  <c r="K84" i="26"/>
  <c r="AD58" i="24"/>
  <c r="AE58" i="24" s="1"/>
  <c r="K46" i="26"/>
  <c r="AA133" i="24"/>
  <c r="AB133" i="24" s="1"/>
  <c r="AA55" i="24"/>
  <c r="AB55" i="24" s="1"/>
  <c r="AA93" i="24"/>
  <c r="AB93" i="24" s="1"/>
  <c r="J93" i="24" s="1"/>
  <c r="AA46" i="24"/>
  <c r="AB46" i="24" s="1"/>
  <c r="AA32" i="24"/>
  <c r="AB32" i="24" s="1"/>
  <c r="AA129" i="24"/>
  <c r="AB129" i="24" s="1"/>
  <c r="J129" i="24" s="1"/>
  <c r="AA91" i="24"/>
  <c r="AB91" i="24" s="1"/>
  <c r="AA45" i="24"/>
  <c r="AB45" i="24" s="1"/>
  <c r="AA43" i="24"/>
  <c r="AB43" i="24" s="1"/>
  <c r="AA100" i="24"/>
  <c r="AB100" i="24" s="1"/>
  <c r="J100" i="24" s="1"/>
  <c r="AA76" i="24"/>
  <c r="AB76" i="24" s="1"/>
  <c r="J76" i="24" s="1"/>
  <c r="AA56" i="24"/>
  <c r="AB56" i="24" s="1"/>
  <c r="J56" i="24" s="1"/>
  <c r="AA88" i="24"/>
  <c r="AB88" i="24" s="1"/>
  <c r="AA99" i="24"/>
  <c r="AB99" i="24" s="1"/>
  <c r="J95" i="24"/>
  <c r="AA41" i="24"/>
  <c r="AB41" i="24" s="1"/>
  <c r="J41" i="24" s="1"/>
  <c r="J40" i="24"/>
  <c r="AA67" i="24"/>
  <c r="AB67" i="24" s="1"/>
  <c r="AA73" i="24"/>
  <c r="AB73" i="24" s="1"/>
  <c r="AA106" i="24"/>
  <c r="AB106" i="24" s="1"/>
  <c r="AA47" i="24"/>
  <c r="AB47" i="24" s="1"/>
  <c r="AA35" i="24"/>
  <c r="AA92" i="24"/>
  <c r="AB92" i="24" s="1"/>
  <c r="J98" i="24"/>
  <c r="J71" i="24"/>
  <c r="J50" i="24"/>
  <c r="J61" i="24"/>
  <c r="AA37" i="24"/>
  <c r="AB37" i="24" s="1"/>
  <c r="J37" i="24" s="1"/>
  <c r="AA27" i="24"/>
  <c r="AB27" i="24" s="1"/>
  <c r="AA121" i="24"/>
  <c r="AB121" i="24" s="1"/>
  <c r="AA68" i="24"/>
  <c r="AB68" i="24" s="1"/>
  <c r="AA29" i="24"/>
  <c r="AB29" i="24" s="1"/>
  <c r="J29" i="24" s="1"/>
  <c r="AA51" i="24"/>
  <c r="AB51" i="24" s="1"/>
  <c r="J115" i="24"/>
  <c r="J44" i="24"/>
  <c r="AB125" i="24"/>
  <c r="J125" i="24" s="1"/>
  <c r="J107" i="24"/>
  <c r="J103" i="24"/>
  <c r="J117" i="24"/>
  <c r="AA89" i="24"/>
  <c r="AB89" i="24" s="1"/>
  <c r="J89" i="24" s="1"/>
  <c r="AA53" i="24"/>
  <c r="AB53" i="24" s="1"/>
  <c r="J53" i="24" s="1"/>
  <c r="AA84" i="24"/>
  <c r="AB84" i="24" s="1"/>
  <c r="AA111" i="24"/>
  <c r="AB111" i="24" s="1"/>
  <c r="J111" i="24" s="1"/>
  <c r="AA124" i="24"/>
  <c r="AB124" i="24" s="1"/>
  <c r="AA72" i="24"/>
  <c r="AB72" i="24" s="1"/>
  <c r="AA112" i="24"/>
  <c r="J130" i="24"/>
  <c r="J90" i="24"/>
  <c r="J70" i="24"/>
  <c r="AA75" i="24"/>
  <c r="AB75" i="24" s="1"/>
  <c r="AA33" i="24"/>
  <c r="AB33" i="24" s="1"/>
  <c r="AA113" i="24"/>
  <c r="AB113" i="24" s="1"/>
  <c r="AA128" i="24"/>
  <c r="AB128" i="24" s="1"/>
  <c r="AA36" i="24"/>
  <c r="AB36" i="24" s="1"/>
  <c r="AA79" i="24"/>
  <c r="AB79" i="24" s="1"/>
  <c r="AA31" i="24"/>
  <c r="AB31" i="24" s="1"/>
  <c r="J66" i="24"/>
  <c r="J42" i="24"/>
  <c r="J104" i="24"/>
  <c r="J127" i="24"/>
  <c r="AA108" i="24"/>
  <c r="AB108" i="24" s="1"/>
  <c r="AA83" i="24"/>
  <c r="AB83" i="24" s="1"/>
  <c r="AA131" i="24"/>
  <c r="AB131" i="24" s="1"/>
  <c r="AA94" i="24"/>
  <c r="AB94" i="24" s="1"/>
  <c r="J48" i="24"/>
  <c r="J77" i="24"/>
  <c r="AA101" i="24"/>
  <c r="AB101" i="24" s="1"/>
  <c r="J54" i="24"/>
  <c r="J28" i="24"/>
  <c r="J65" i="24"/>
  <c r="J119" i="24"/>
  <c r="AB120" i="24"/>
  <c r="J120" i="24" s="1"/>
  <c r="J34" i="24"/>
  <c r="J63" i="24"/>
  <c r="J38" i="24"/>
  <c r="AA85" i="24"/>
  <c r="AB85" i="24" s="1"/>
  <c r="AA116" i="24"/>
  <c r="AA30" i="24"/>
  <c r="AB30" i="24" s="1"/>
  <c r="AA82" i="24"/>
  <c r="AB82" i="24" s="1"/>
  <c r="AA64" i="24"/>
  <c r="AB64" i="24" s="1"/>
  <c r="J59" i="24"/>
  <c r="J114" i="24"/>
  <c r="AA39" i="24"/>
  <c r="AB39" i="24" s="1"/>
  <c r="AA105" i="24"/>
  <c r="AB105" i="24" s="1"/>
  <c r="AA57" i="24"/>
  <c r="AB57" i="24" s="1"/>
  <c r="J57" i="24" s="1"/>
  <c r="AA132" i="24"/>
  <c r="AB132" i="24" s="1"/>
  <c r="AA60" i="24"/>
  <c r="AB60" i="24" s="1"/>
  <c r="AA25" i="24"/>
  <c r="AB25" i="24" s="1"/>
  <c r="AA20" i="24"/>
  <c r="J19" i="24"/>
  <c r="AA21" i="24"/>
  <c r="J18" i="24"/>
  <c r="AA22" i="24"/>
  <c r="AB22" i="24" s="1"/>
  <c r="AB24" i="24"/>
  <c r="J24" i="24" s="1"/>
  <c r="J26" i="24"/>
  <c r="AA81" i="24"/>
  <c r="AB81" i="24" s="1"/>
  <c r="AA49" i="24"/>
  <c r="AA23" i="24"/>
  <c r="AB23" i="24" s="1"/>
  <c r="AA16" i="24"/>
  <c r="AB16" i="24" s="1"/>
  <c r="AA109" i="24"/>
  <c r="AA97" i="24"/>
  <c r="AB97" i="24" s="1"/>
  <c r="AD120" i="24" l="1"/>
  <c r="AE120" i="24" s="1"/>
  <c r="K108" i="26"/>
  <c r="AD90" i="24"/>
  <c r="AE90" i="24" s="1"/>
  <c r="K78" i="26"/>
  <c r="AD89" i="24"/>
  <c r="AE89" i="24" s="1"/>
  <c r="K77" i="26"/>
  <c r="AD29" i="24"/>
  <c r="AE29" i="24" s="1"/>
  <c r="K17" i="26"/>
  <c r="AD98" i="24"/>
  <c r="AE98" i="24" s="1"/>
  <c r="K86" i="26"/>
  <c r="AD41" i="24"/>
  <c r="AE41" i="24" s="1"/>
  <c r="K29" i="26"/>
  <c r="AD26" i="24"/>
  <c r="AE26" i="24" s="1"/>
  <c r="K14" i="26"/>
  <c r="AD119" i="24"/>
  <c r="AE119" i="24" s="1"/>
  <c r="K107" i="26"/>
  <c r="AD130" i="24"/>
  <c r="AE130" i="24" s="1"/>
  <c r="K118" i="26"/>
  <c r="AD117" i="24"/>
  <c r="AE117" i="24" s="1"/>
  <c r="K105" i="26"/>
  <c r="AD95" i="24"/>
  <c r="AE95" i="24" s="1"/>
  <c r="K83" i="26"/>
  <c r="AD24" i="24"/>
  <c r="AE24" i="24" s="1"/>
  <c r="K12" i="26"/>
  <c r="AD65" i="24"/>
  <c r="AE65" i="24" s="1"/>
  <c r="K53" i="26"/>
  <c r="AD103" i="24"/>
  <c r="AE103" i="24" s="1"/>
  <c r="K91" i="26"/>
  <c r="AD129" i="24"/>
  <c r="AE129" i="24" s="1"/>
  <c r="K117" i="26"/>
  <c r="AD57" i="24"/>
  <c r="AE57" i="24" s="1"/>
  <c r="K45" i="26"/>
  <c r="AD54" i="24"/>
  <c r="AE54" i="24" s="1"/>
  <c r="K42" i="26"/>
  <c r="AD127" i="24"/>
  <c r="AE127" i="24" s="1"/>
  <c r="K115" i="26"/>
  <c r="AD125" i="24"/>
  <c r="AE125" i="24" s="1"/>
  <c r="K113" i="26"/>
  <c r="AD37" i="24"/>
  <c r="AE37" i="24" s="1"/>
  <c r="K25" i="26"/>
  <c r="AD56" i="24"/>
  <c r="AE56" i="24" s="1"/>
  <c r="K44" i="26"/>
  <c r="AD18" i="24"/>
  <c r="AE18" i="24" s="1"/>
  <c r="K6" i="26"/>
  <c r="AD38" i="24"/>
  <c r="AE38" i="24" s="1"/>
  <c r="K26" i="26"/>
  <c r="AD104" i="24"/>
  <c r="AE104" i="24" s="1"/>
  <c r="K92" i="26"/>
  <c r="AD111" i="24"/>
  <c r="AE111" i="24" s="1"/>
  <c r="K99" i="26"/>
  <c r="AD44" i="24"/>
  <c r="AE44" i="24" s="1"/>
  <c r="K32" i="26"/>
  <c r="AD61" i="24"/>
  <c r="AE61" i="24" s="1"/>
  <c r="K49" i="26"/>
  <c r="AD76" i="24"/>
  <c r="AE76" i="24" s="1"/>
  <c r="K64" i="26"/>
  <c r="AD93" i="24"/>
  <c r="AE93" i="24" s="1"/>
  <c r="K81" i="26"/>
  <c r="AD28" i="24"/>
  <c r="AE28" i="24" s="1"/>
  <c r="K16" i="26"/>
  <c r="AD107" i="24"/>
  <c r="AE107" i="24" s="1"/>
  <c r="K95" i="26"/>
  <c r="AD19" i="24"/>
  <c r="AE19" i="24" s="1"/>
  <c r="K7" i="26"/>
  <c r="AD114" i="24"/>
  <c r="AE114" i="24" s="1"/>
  <c r="K102" i="26"/>
  <c r="AD63" i="24"/>
  <c r="AE63" i="24" s="1"/>
  <c r="K51" i="26"/>
  <c r="AD77" i="24"/>
  <c r="AE77" i="24" s="1"/>
  <c r="K65" i="26"/>
  <c r="AD42" i="24"/>
  <c r="AE42" i="24" s="1"/>
  <c r="K30" i="26"/>
  <c r="AD115" i="24"/>
  <c r="AE115" i="24" s="1"/>
  <c r="K103" i="26"/>
  <c r="AD50" i="24"/>
  <c r="AE50" i="24" s="1"/>
  <c r="K38" i="26"/>
  <c r="AD100" i="24"/>
  <c r="AE100" i="24" s="1"/>
  <c r="K88" i="26"/>
  <c r="AD59" i="24"/>
  <c r="AE59" i="24" s="1"/>
  <c r="K47" i="26"/>
  <c r="AD34" i="24"/>
  <c r="AE34" i="24" s="1"/>
  <c r="K22" i="26"/>
  <c r="AD48" i="24"/>
  <c r="AE48" i="24" s="1"/>
  <c r="K36" i="26"/>
  <c r="AD66" i="24"/>
  <c r="AE66" i="24" s="1"/>
  <c r="K54" i="26"/>
  <c r="AD70" i="24"/>
  <c r="AE70" i="24" s="1"/>
  <c r="K58" i="26"/>
  <c r="AD53" i="24"/>
  <c r="AE53" i="24" s="1"/>
  <c r="K41" i="26"/>
  <c r="AD71" i="24"/>
  <c r="AE71" i="24" s="1"/>
  <c r="K59" i="26"/>
  <c r="AD40" i="24"/>
  <c r="AE40" i="24" s="1"/>
  <c r="K28" i="26"/>
  <c r="AB20" i="24"/>
  <c r="J20" i="24" s="1"/>
  <c r="J81" i="24"/>
  <c r="J64" i="24"/>
  <c r="J94" i="24"/>
  <c r="J79" i="24"/>
  <c r="J33" i="24"/>
  <c r="J97" i="24"/>
  <c r="J85" i="24"/>
  <c r="J72" i="24"/>
  <c r="J121" i="24"/>
  <c r="J47" i="24"/>
  <c r="J45" i="24"/>
  <c r="J46" i="24"/>
  <c r="J105" i="24"/>
  <c r="J82" i="24"/>
  <c r="AB109" i="24"/>
  <c r="J109" i="24" s="1"/>
  <c r="J131" i="24"/>
  <c r="J36" i="24"/>
  <c r="J75" i="24"/>
  <c r="AB49" i="24"/>
  <c r="J49" i="24" s="1"/>
  <c r="J124" i="24"/>
  <c r="J51" i="24"/>
  <c r="J106" i="24"/>
  <c r="J91" i="24"/>
  <c r="J60" i="24"/>
  <c r="J39" i="24"/>
  <c r="J101" i="24"/>
  <c r="J83" i="24"/>
  <c r="J128" i="24"/>
  <c r="J27" i="24"/>
  <c r="J92" i="24"/>
  <c r="J73" i="24"/>
  <c r="J99" i="24"/>
  <c r="J55" i="24"/>
  <c r="J30" i="24"/>
  <c r="J132" i="24"/>
  <c r="AB116" i="24"/>
  <c r="J116" i="24" s="1"/>
  <c r="J108" i="24"/>
  <c r="J31" i="24"/>
  <c r="J113" i="24"/>
  <c r="AB112" i="24"/>
  <c r="J112" i="24" s="1"/>
  <c r="AB35" i="24"/>
  <c r="J35" i="24" s="1"/>
  <c r="K23" i="26" s="1"/>
  <c r="J84" i="24"/>
  <c r="J68" i="24"/>
  <c r="J67" i="24"/>
  <c r="J88" i="24"/>
  <c r="J43" i="24"/>
  <c r="J32" i="24"/>
  <c r="J133" i="24"/>
  <c r="J25" i="24"/>
  <c r="AB21" i="24"/>
  <c r="J21" i="24" s="1"/>
  <c r="J16" i="24"/>
  <c r="A4" i="31" s="1"/>
  <c r="J22" i="24"/>
  <c r="J23" i="24"/>
  <c r="K9" i="26" l="1"/>
  <c r="AD21" i="24"/>
  <c r="AE21" i="24" s="1"/>
  <c r="AD20" i="24"/>
  <c r="AE20" i="24" s="1"/>
  <c r="K8" i="26"/>
  <c r="AD88" i="24"/>
  <c r="AE88" i="24" s="1"/>
  <c r="K76" i="26"/>
  <c r="AD55" i="24"/>
  <c r="AE55" i="24" s="1"/>
  <c r="K43" i="26"/>
  <c r="AD113" i="24"/>
  <c r="AE113" i="24" s="1"/>
  <c r="K101" i="26"/>
  <c r="AD43" i="24"/>
  <c r="AE43" i="24" s="1"/>
  <c r="K31" i="26"/>
  <c r="AD31" i="24"/>
  <c r="AE31" i="24" s="1"/>
  <c r="K19" i="26"/>
  <c r="AD92" i="24"/>
  <c r="AE92" i="24" s="1"/>
  <c r="K80" i="26"/>
  <c r="AD106" i="24"/>
  <c r="AE106" i="24" s="1"/>
  <c r="K94" i="26"/>
  <c r="AD82" i="24"/>
  <c r="AE82" i="24" s="1"/>
  <c r="K70" i="26"/>
  <c r="AD97" i="24"/>
  <c r="AE97" i="24" s="1"/>
  <c r="K85" i="26"/>
  <c r="AD108" i="24"/>
  <c r="AE108" i="24" s="1"/>
  <c r="K96" i="26"/>
  <c r="AD51" i="24"/>
  <c r="AE51" i="24" s="1"/>
  <c r="K39" i="26"/>
  <c r="AD22" i="24"/>
  <c r="AE22" i="24" s="1"/>
  <c r="K10" i="26"/>
  <c r="AD67" i="24"/>
  <c r="AE67" i="24" s="1"/>
  <c r="K55" i="26"/>
  <c r="AD116" i="24"/>
  <c r="AE116" i="24" s="1"/>
  <c r="K104" i="26"/>
  <c r="AD128" i="24"/>
  <c r="AE128" i="24" s="1"/>
  <c r="K116" i="26"/>
  <c r="AD124" i="24"/>
  <c r="AE124" i="24" s="1"/>
  <c r="K112" i="26"/>
  <c r="AD46" i="24"/>
  <c r="AE46" i="24" s="1"/>
  <c r="K34" i="26"/>
  <c r="AD79" i="24"/>
  <c r="AE79" i="24" s="1"/>
  <c r="K67" i="26"/>
  <c r="AD27" i="24"/>
  <c r="AE27" i="24" s="1"/>
  <c r="K15" i="26"/>
  <c r="AD16" i="24"/>
  <c r="AE16" i="24" s="1"/>
  <c r="K4" i="26"/>
  <c r="A4" i="26" s="1"/>
  <c r="AD132" i="24"/>
  <c r="AE132" i="24" s="1"/>
  <c r="K120" i="26"/>
  <c r="AD83" i="24"/>
  <c r="AE83" i="24" s="1"/>
  <c r="K71" i="26"/>
  <c r="AD45" i="24"/>
  <c r="AE45" i="24" s="1"/>
  <c r="K33" i="26"/>
  <c r="AD68" i="24"/>
  <c r="AE68" i="24" s="1"/>
  <c r="K56" i="26"/>
  <c r="AD49" i="24"/>
  <c r="AE49" i="24" s="1"/>
  <c r="K37" i="26"/>
  <c r="AD94" i="24"/>
  <c r="AE94" i="24" s="1"/>
  <c r="K82" i="26"/>
  <c r="AD84" i="24"/>
  <c r="AE84" i="24" s="1"/>
  <c r="K72" i="26"/>
  <c r="AD30" i="24"/>
  <c r="AE30" i="24" s="1"/>
  <c r="K18" i="26"/>
  <c r="AD101" i="24"/>
  <c r="AE101" i="24" s="1"/>
  <c r="K89" i="26"/>
  <c r="AD75" i="24"/>
  <c r="AE75" i="24" s="1"/>
  <c r="K63" i="26"/>
  <c r="AD47" i="24"/>
  <c r="AE47" i="24" s="1"/>
  <c r="K35" i="26"/>
  <c r="AD64" i="24"/>
  <c r="AE64" i="24" s="1"/>
  <c r="K52" i="26"/>
  <c r="AD36" i="24"/>
  <c r="AE36" i="24" s="1"/>
  <c r="K24" i="26"/>
  <c r="AD25" i="24"/>
  <c r="AE25" i="24" s="1"/>
  <c r="K13" i="26"/>
  <c r="AD39" i="24"/>
  <c r="AE39" i="24" s="1"/>
  <c r="K27" i="26"/>
  <c r="AD121" i="24"/>
  <c r="AE121" i="24" s="1"/>
  <c r="K109" i="26"/>
  <c r="AD81" i="24"/>
  <c r="AE81" i="24" s="1"/>
  <c r="K69" i="26"/>
  <c r="AD133" i="24"/>
  <c r="AE133" i="24" s="1"/>
  <c r="K121" i="26"/>
  <c r="AD112" i="24"/>
  <c r="AE112" i="24" s="1"/>
  <c r="K100" i="26"/>
  <c r="AD99" i="24"/>
  <c r="AE99" i="24" s="1"/>
  <c r="K87" i="26"/>
  <c r="AD60" i="24"/>
  <c r="AE60" i="24" s="1"/>
  <c r="K48" i="26"/>
  <c r="AD131" i="24"/>
  <c r="AE131" i="24" s="1"/>
  <c r="K119" i="26"/>
  <c r="AD72" i="24"/>
  <c r="AE72" i="24" s="1"/>
  <c r="K60" i="26"/>
  <c r="AD23" i="24"/>
  <c r="AE23" i="24" s="1"/>
  <c r="K11" i="26"/>
  <c r="AD105" i="24"/>
  <c r="AE105" i="24" s="1"/>
  <c r="K93" i="26"/>
  <c r="AD32" i="24"/>
  <c r="AE32" i="24" s="1"/>
  <c r="K20" i="26"/>
  <c r="AD73" i="24"/>
  <c r="AE73" i="24" s="1"/>
  <c r="K61" i="26"/>
  <c r="AD91" i="24"/>
  <c r="AE91" i="24" s="1"/>
  <c r="K79" i="26"/>
  <c r="AD109" i="24"/>
  <c r="AE109" i="24" s="1"/>
  <c r="K97" i="26"/>
  <c r="AD85" i="24"/>
  <c r="AE85" i="24" s="1"/>
  <c r="K73" i="26"/>
  <c r="AD33" i="24"/>
  <c r="AE33" i="24" s="1"/>
  <c r="K21" i="26"/>
  <c r="AD35" i="24"/>
  <c r="AE35" i="24" s="1"/>
  <c r="J5" i="23"/>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3" i="16"/>
  <c r="W133" i="22"/>
  <c r="V133" i="22"/>
  <c r="R133" i="22"/>
  <c r="Q133" i="22"/>
  <c r="P133" i="22"/>
  <c r="O133" i="22" s="1"/>
  <c r="K132" i="22" s="1"/>
  <c r="W132" i="22"/>
  <c r="V132" i="22"/>
  <c r="R132" i="22"/>
  <c r="Q132" i="22"/>
  <c r="P132" i="22"/>
  <c r="O132" i="22" s="1"/>
  <c r="K131" i="22"/>
  <c r="W131" i="22"/>
  <c r="V131" i="22"/>
  <c r="R131" i="22"/>
  <c r="Q131" i="22"/>
  <c r="P131" i="22"/>
  <c r="O131" i="22" s="1"/>
  <c r="K130" i="22" s="1"/>
  <c r="W130" i="22"/>
  <c r="V130" i="22"/>
  <c r="R130" i="22"/>
  <c r="Q130" i="22"/>
  <c r="P130" i="22"/>
  <c r="W129" i="22"/>
  <c r="V129" i="22"/>
  <c r="R129" i="22"/>
  <c r="Q129" i="22"/>
  <c r="P129" i="22"/>
  <c r="O129" i="22" s="1"/>
  <c r="K128" i="22" s="1"/>
  <c r="W128" i="22"/>
  <c r="V128" i="22"/>
  <c r="R128" i="22"/>
  <c r="Q128" i="22"/>
  <c r="P128" i="22"/>
  <c r="O128" i="22" s="1"/>
  <c r="K127" i="22" s="1"/>
  <c r="W127" i="22"/>
  <c r="V127" i="22"/>
  <c r="R127" i="22"/>
  <c r="Q127" i="22"/>
  <c r="P127" i="22"/>
  <c r="W126" i="22"/>
  <c r="V126" i="22"/>
  <c r="R126" i="22"/>
  <c r="Q126" i="22"/>
  <c r="P126" i="22"/>
  <c r="W125" i="22"/>
  <c r="V125" i="22"/>
  <c r="R125" i="22"/>
  <c r="Q125" i="22"/>
  <c r="P125" i="22"/>
  <c r="O125" i="22" s="1"/>
  <c r="K124" i="22"/>
  <c r="H124" i="22" s="1"/>
  <c r="W124" i="22"/>
  <c r="V124" i="22"/>
  <c r="R124" i="22"/>
  <c r="Q124" i="22"/>
  <c r="P124" i="22"/>
  <c r="O124" i="22" s="1"/>
  <c r="K123" i="22"/>
  <c r="W123" i="22"/>
  <c r="V123" i="22"/>
  <c r="R123" i="22"/>
  <c r="Q123" i="22"/>
  <c r="P123" i="22"/>
  <c r="O123" i="22" s="1"/>
  <c r="K122" i="22"/>
  <c r="W122" i="22"/>
  <c r="V122" i="22"/>
  <c r="R122" i="22"/>
  <c r="Q122" i="22"/>
  <c r="O122" i="22" s="1"/>
  <c r="K121" i="22" s="1"/>
  <c r="P122" i="22"/>
  <c r="W121" i="22"/>
  <c r="V121" i="22"/>
  <c r="R121" i="22"/>
  <c r="Q121" i="22"/>
  <c r="P121" i="22"/>
  <c r="W120" i="22"/>
  <c r="V120" i="22"/>
  <c r="R120" i="22"/>
  <c r="Q120" i="22"/>
  <c r="P120" i="22"/>
  <c r="W119" i="22"/>
  <c r="V119" i="22"/>
  <c r="R119" i="22"/>
  <c r="Q119" i="22"/>
  <c r="P119" i="22"/>
  <c r="O119" i="22" s="1"/>
  <c r="K118" i="22" s="1"/>
  <c r="W118" i="22"/>
  <c r="V118" i="22"/>
  <c r="R118" i="22"/>
  <c r="Q118" i="22"/>
  <c r="P118" i="22"/>
  <c r="W117" i="22"/>
  <c r="V117" i="22"/>
  <c r="R117" i="22"/>
  <c r="Q117" i="22"/>
  <c r="P117" i="22"/>
  <c r="O117" i="22" s="1"/>
  <c r="K116" i="22" s="1"/>
  <c r="W116" i="22"/>
  <c r="V116" i="22"/>
  <c r="R116" i="22"/>
  <c r="Q116" i="22"/>
  <c r="P116" i="22"/>
  <c r="O116" i="22" s="1"/>
  <c r="K115" i="22"/>
  <c r="W115" i="22"/>
  <c r="V115" i="22"/>
  <c r="R115" i="22"/>
  <c r="Q115" i="22"/>
  <c r="P115" i="22"/>
  <c r="W114" i="22"/>
  <c r="V114" i="22"/>
  <c r="R114" i="22"/>
  <c r="Q114" i="22"/>
  <c r="P114" i="22"/>
  <c r="O114" i="22" s="1"/>
  <c r="K113" i="22" s="1"/>
  <c r="W113" i="22"/>
  <c r="V113" i="22"/>
  <c r="R113" i="22"/>
  <c r="Q113" i="22"/>
  <c r="P113" i="22"/>
  <c r="W112" i="22"/>
  <c r="V112" i="22"/>
  <c r="R112" i="22"/>
  <c r="Q112" i="22"/>
  <c r="P112" i="22"/>
  <c r="O112" i="22" s="1"/>
  <c r="K111" i="22"/>
  <c r="W111" i="22"/>
  <c r="V111" i="22"/>
  <c r="R111" i="22"/>
  <c r="Q111" i="22"/>
  <c r="P111" i="22"/>
  <c r="O111" i="22" s="1"/>
  <c r="K110" i="22" s="1"/>
  <c r="W110" i="22"/>
  <c r="V110" i="22"/>
  <c r="R110" i="22"/>
  <c r="Q110" i="22"/>
  <c r="P110" i="22"/>
  <c r="O110" i="22" s="1"/>
  <c r="K109" i="22" s="1"/>
  <c r="W109" i="22"/>
  <c r="V109" i="22"/>
  <c r="R109" i="22"/>
  <c r="Q109" i="22"/>
  <c r="P109" i="22"/>
  <c r="W108" i="22"/>
  <c r="V108" i="22"/>
  <c r="R108" i="22"/>
  <c r="Q108" i="22"/>
  <c r="P108" i="22"/>
  <c r="O108" i="22" s="1"/>
  <c r="K107" i="22" s="1"/>
  <c r="W107" i="22"/>
  <c r="V107" i="22"/>
  <c r="R107" i="22"/>
  <c r="Q107" i="22"/>
  <c r="P107" i="22"/>
  <c r="O107" i="22" s="1"/>
  <c r="K106" i="22"/>
  <c r="W106" i="22"/>
  <c r="V106" i="22"/>
  <c r="R106" i="22"/>
  <c r="Q106" i="22"/>
  <c r="P106" i="22"/>
  <c r="O106" i="22" s="1"/>
  <c r="K105" i="22" s="1"/>
  <c r="W105" i="22"/>
  <c r="V105" i="22"/>
  <c r="R105" i="22"/>
  <c r="Q105" i="22"/>
  <c r="P105" i="22"/>
  <c r="W104" i="22"/>
  <c r="V104" i="22"/>
  <c r="R104" i="22"/>
  <c r="Q104" i="22"/>
  <c r="P104" i="22"/>
  <c r="O104" i="22" s="1"/>
  <c r="K103" i="22"/>
  <c r="W103" i="22"/>
  <c r="V103" i="22"/>
  <c r="R103" i="22"/>
  <c r="Q103" i="22"/>
  <c r="P103" i="22"/>
  <c r="W102" i="22"/>
  <c r="V102" i="22"/>
  <c r="R102" i="22"/>
  <c r="Q102" i="22"/>
  <c r="P102" i="22"/>
  <c r="O102" i="22" s="1"/>
  <c r="K101" i="22" s="1"/>
  <c r="W101" i="22"/>
  <c r="V101" i="22"/>
  <c r="R101" i="22"/>
  <c r="Q101" i="22"/>
  <c r="P101" i="22"/>
  <c r="O101" i="22" s="1"/>
  <c r="K100" i="22"/>
  <c r="H100" i="22" s="1"/>
  <c r="W100" i="22"/>
  <c r="V100" i="22"/>
  <c r="R100" i="22"/>
  <c r="Q100" i="22"/>
  <c r="P100" i="22"/>
  <c r="O100" i="22" s="1"/>
  <c r="K99" i="22"/>
  <c r="W99" i="22"/>
  <c r="V99" i="22"/>
  <c r="R99" i="22"/>
  <c r="Q99" i="22"/>
  <c r="P99" i="22"/>
  <c r="O99" i="22" s="1"/>
  <c r="K98" i="22" s="1"/>
  <c r="W98" i="22"/>
  <c r="V98" i="22"/>
  <c r="R98" i="22"/>
  <c r="Q98" i="22"/>
  <c r="P98" i="22"/>
  <c r="O98" i="22" s="1"/>
  <c r="K97" i="22" s="1"/>
  <c r="W97" i="22"/>
  <c r="V97" i="22"/>
  <c r="R97" i="22"/>
  <c r="Q97" i="22"/>
  <c r="P97" i="22"/>
  <c r="W96" i="22"/>
  <c r="V96" i="22"/>
  <c r="R96" i="22"/>
  <c r="Q96" i="22"/>
  <c r="P96" i="22"/>
  <c r="O96" i="22" s="1"/>
  <c r="K95" i="22" s="1"/>
  <c r="W95" i="22"/>
  <c r="V95" i="22"/>
  <c r="R95" i="22"/>
  <c r="Q95" i="22"/>
  <c r="P95" i="22"/>
  <c r="W94" i="22"/>
  <c r="V94" i="22"/>
  <c r="R94" i="22"/>
  <c r="Q94" i="22"/>
  <c r="P94" i="22"/>
  <c r="W93" i="22"/>
  <c r="V93" i="22"/>
  <c r="R93" i="22"/>
  <c r="Q93" i="22"/>
  <c r="P93" i="22"/>
  <c r="W92" i="22"/>
  <c r="V92" i="22"/>
  <c r="R92" i="22"/>
  <c r="Q92" i="22"/>
  <c r="P92" i="22"/>
  <c r="O92" i="22" s="1"/>
  <c r="K91" i="22"/>
  <c r="W91" i="22"/>
  <c r="V91" i="22"/>
  <c r="R91" i="22"/>
  <c r="Q91" i="22"/>
  <c r="P91" i="22"/>
  <c r="W90" i="22"/>
  <c r="V90" i="22"/>
  <c r="R90" i="22"/>
  <c r="Q90" i="22"/>
  <c r="P90" i="22"/>
  <c r="W89" i="22"/>
  <c r="V89" i="22"/>
  <c r="R89" i="22"/>
  <c r="Q89" i="22"/>
  <c r="P89" i="22"/>
  <c r="O89" i="22" s="1"/>
  <c r="K88" i="22" s="1"/>
  <c r="W88" i="22"/>
  <c r="V88" i="22"/>
  <c r="R88" i="22"/>
  <c r="Q88" i="22"/>
  <c r="P88" i="22"/>
  <c r="W87" i="22"/>
  <c r="V87" i="22"/>
  <c r="R87" i="22"/>
  <c r="Q87" i="22"/>
  <c r="P87" i="22"/>
  <c r="O87" i="22" s="1"/>
  <c r="K86" i="22"/>
  <c r="W86" i="22"/>
  <c r="V86" i="22"/>
  <c r="R86" i="22"/>
  <c r="Q86" i="22"/>
  <c r="P86" i="22"/>
  <c r="W85" i="22"/>
  <c r="V85" i="22"/>
  <c r="R85" i="22"/>
  <c r="Q85" i="22"/>
  <c r="P85" i="22"/>
  <c r="W84" i="22"/>
  <c r="V84" i="22"/>
  <c r="R84" i="22"/>
  <c r="Q84" i="22"/>
  <c r="P84" i="22"/>
  <c r="W83" i="22"/>
  <c r="V83" i="22"/>
  <c r="R83" i="22"/>
  <c r="Q83" i="22"/>
  <c r="P83" i="22"/>
  <c r="O83" i="22" s="1"/>
  <c r="K82" i="22"/>
  <c r="W82" i="22"/>
  <c r="V82" i="22"/>
  <c r="R82" i="22"/>
  <c r="Q82" i="22"/>
  <c r="P82" i="22"/>
  <c r="W81" i="22"/>
  <c r="V81" i="22"/>
  <c r="R81" i="22"/>
  <c r="Q81" i="22"/>
  <c r="P81" i="22"/>
  <c r="W80" i="22"/>
  <c r="V80" i="22"/>
  <c r="R80" i="22"/>
  <c r="Q80" i="22"/>
  <c r="P80" i="22"/>
  <c r="W79" i="22"/>
  <c r="V79" i="22"/>
  <c r="R79" i="22"/>
  <c r="Q79" i="22"/>
  <c r="P79" i="22"/>
  <c r="O79" i="22" s="1"/>
  <c r="K78" i="22" s="1"/>
  <c r="W78" i="22"/>
  <c r="V78" i="22"/>
  <c r="R78" i="22"/>
  <c r="Q78" i="22"/>
  <c r="P78" i="22"/>
  <c r="O78" i="22" s="1"/>
  <c r="K77" i="22"/>
  <c r="W77" i="22"/>
  <c r="V77" i="22"/>
  <c r="R77" i="22"/>
  <c r="Q77" i="22"/>
  <c r="P77" i="22"/>
  <c r="O77" i="22" s="1"/>
  <c r="K76" i="22" s="1"/>
  <c r="W76" i="22"/>
  <c r="V76" i="22"/>
  <c r="R76" i="22"/>
  <c r="Q76" i="22"/>
  <c r="P76" i="22"/>
  <c r="O76" i="22" s="1"/>
  <c r="K75" i="22" s="1"/>
  <c r="W75" i="22"/>
  <c r="V75" i="22"/>
  <c r="R75" i="22"/>
  <c r="Q75" i="22"/>
  <c r="P75" i="22"/>
  <c r="W74" i="22"/>
  <c r="V74" i="22"/>
  <c r="R74" i="22"/>
  <c r="Q74" i="22"/>
  <c r="P74" i="22"/>
  <c r="W73" i="22"/>
  <c r="V73" i="22"/>
  <c r="R73" i="22"/>
  <c r="Q73" i="22"/>
  <c r="O73" i="22" s="1"/>
  <c r="K72" i="22" s="1"/>
  <c r="P73" i="22"/>
  <c r="W72" i="22"/>
  <c r="V72" i="22"/>
  <c r="R72" i="22"/>
  <c r="Q72" i="22"/>
  <c r="P72" i="22"/>
  <c r="W71" i="22"/>
  <c r="V71" i="22"/>
  <c r="R71" i="22"/>
  <c r="Q71" i="22"/>
  <c r="P71" i="22"/>
  <c r="O71" i="22" s="1"/>
  <c r="K70" i="22" s="1"/>
  <c r="W70" i="22"/>
  <c r="V70" i="22"/>
  <c r="R70" i="22"/>
  <c r="Q70" i="22"/>
  <c r="P70" i="22"/>
  <c r="O70" i="22" s="1"/>
  <c r="K69" i="22"/>
  <c r="H69" i="22" s="1"/>
  <c r="W69" i="22"/>
  <c r="V69" i="22"/>
  <c r="R69" i="22"/>
  <c r="Q69" i="22"/>
  <c r="P69" i="22"/>
  <c r="O69" i="22" s="1"/>
  <c r="K68" i="22"/>
  <c r="H68" i="22" s="1"/>
  <c r="W68" i="22"/>
  <c r="V68" i="22"/>
  <c r="R68" i="22"/>
  <c r="Q68" i="22"/>
  <c r="P68" i="22"/>
  <c r="O68" i="22" s="1"/>
  <c r="K67" i="22"/>
  <c r="W67" i="22"/>
  <c r="V67" i="22"/>
  <c r="R67" i="22"/>
  <c r="Q67" i="22"/>
  <c r="P67" i="22"/>
  <c r="W66" i="22"/>
  <c r="V66" i="22"/>
  <c r="R66" i="22"/>
  <c r="Q66" i="22"/>
  <c r="P66" i="22"/>
  <c r="W65" i="22"/>
  <c r="V65" i="22"/>
  <c r="R65" i="22"/>
  <c r="Q65" i="22"/>
  <c r="P65" i="22"/>
  <c r="W64" i="22"/>
  <c r="V64" i="22"/>
  <c r="R64" i="22"/>
  <c r="Q64" i="22"/>
  <c r="P64" i="22"/>
  <c r="W63" i="22"/>
  <c r="V63" i="22"/>
  <c r="R63" i="22"/>
  <c r="Q63" i="22"/>
  <c r="P63" i="22"/>
  <c r="O63" i="22" s="1"/>
  <c r="K62" i="22" s="1"/>
  <c r="W62" i="22"/>
  <c r="V62" i="22"/>
  <c r="R62" i="22"/>
  <c r="Q62" i="22"/>
  <c r="P62" i="22"/>
  <c r="O62" i="22" s="1"/>
  <c r="K61" i="22"/>
  <c r="W61" i="22"/>
  <c r="V61" i="22"/>
  <c r="R61" i="22"/>
  <c r="Q61" i="22"/>
  <c r="P61" i="22"/>
  <c r="O61" i="22" s="1"/>
  <c r="K60" i="22" s="1"/>
  <c r="W60" i="22"/>
  <c r="V60" i="22"/>
  <c r="R60" i="22"/>
  <c r="Q60" i="22"/>
  <c r="P60" i="22"/>
  <c r="O60" i="22" s="1"/>
  <c r="K59" i="22"/>
  <c r="W59" i="22"/>
  <c r="V59" i="22"/>
  <c r="R59" i="22"/>
  <c r="Q59" i="22"/>
  <c r="P59" i="22"/>
  <c r="W58" i="22"/>
  <c r="V58" i="22"/>
  <c r="R58" i="22"/>
  <c r="Q58" i="22"/>
  <c r="P58" i="22"/>
  <c r="O58" i="22" s="1"/>
  <c r="K57" i="22"/>
  <c r="W57" i="22"/>
  <c r="V57" i="22"/>
  <c r="R57" i="22"/>
  <c r="Q57" i="22"/>
  <c r="P57" i="22"/>
  <c r="W56" i="22"/>
  <c r="V56" i="22"/>
  <c r="R56" i="22"/>
  <c r="Q56" i="22"/>
  <c r="P56" i="22"/>
  <c r="W55" i="22"/>
  <c r="V55" i="22"/>
  <c r="R55" i="22"/>
  <c r="Q55" i="22"/>
  <c r="P55" i="22"/>
  <c r="W54" i="22"/>
  <c r="V54" i="22"/>
  <c r="R54" i="22"/>
  <c r="Q54" i="22"/>
  <c r="P54" i="22"/>
  <c r="O54" i="22" s="1"/>
  <c r="K53" i="22"/>
  <c r="H53" i="22" s="1"/>
  <c r="W53" i="22"/>
  <c r="V53" i="22"/>
  <c r="R53" i="22"/>
  <c r="Q53" i="22"/>
  <c r="P53" i="22"/>
  <c r="O53" i="22" s="1"/>
  <c r="K52" i="22"/>
  <c r="H52" i="22" s="1"/>
  <c r="W52" i="22"/>
  <c r="V52" i="22"/>
  <c r="R52" i="22"/>
  <c r="Q52" i="22"/>
  <c r="P52" i="22"/>
  <c r="O52" i="22" s="1"/>
  <c r="K51" i="22"/>
  <c r="W51" i="22"/>
  <c r="V51" i="22"/>
  <c r="R51" i="22"/>
  <c r="Q51" i="22"/>
  <c r="P51" i="22"/>
  <c r="O51" i="22" s="1"/>
  <c r="K50" i="22"/>
  <c r="H50" i="22" s="1"/>
  <c r="W50" i="22"/>
  <c r="V50" i="22"/>
  <c r="R50" i="22"/>
  <c r="Q50" i="22"/>
  <c r="P50" i="22"/>
  <c r="O50" i="22" s="1"/>
  <c r="K49" i="22"/>
  <c r="W49" i="22"/>
  <c r="V49" i="22"/>
  <c r="R49" i="22"/>
  <c r="Q49" i="22"/>
  <c r="P49" i="22"/>
  <c r="O49" i="22" s="1"/>
  <c r="K48" i="22" s="1"/>
  <c r="W48" i="22"/>
  <c r="V48" i="22"/>
  <c r="R48" i="22"/>
  <c r="Q48" i="22"/>
  <c r="P48" i="22"/>
  <c r="W47" i="22"/>
  <c r="V47" i="22"/>
  <c r="R47" i="22"/>
  <c r="Q47" i="22"/>
  <c r="P47" i="22"/>
  <c r="W46" i="22"/>
  <c r="V46" i="22"/>
  <c r="R46" i="22"/>
  <c r="Q46" i="22"/>
  <c r="P46" i="22"/>
  <c r="W45" i="22"/>
  <c r="V45" i="22"/>
  <c r="R45" i="22"/>
  <c r="Q45" i="22"/>
  <c r="P45" i="22"/>
  <c r="O45" i="22" s="1"/>
  <c r="K44" i="22" s="1"/>
  <c r="W44" i="22"/>
  <c r="V44" i="22"/>
  <c r="R44" i="22"/>
  <c r="Q44" i="22"/>
  <c r="P44" i="22"/>
  <c r="W43" i="22"/>
  <c r="V43" i="22"/>
  <c r="R43" i="22"/>
  <c r="Q43" i="22"/>
  <c r="P43" i="22"/>
  <c r="W42" i="22"/>
  <c r="V42" i="22"/>
  <c r="R42" i="22"/>
  <c r="Q42" i="22"/>
  <c r="P42" i="22"/>
  <c r="O42" i="22" s="1"/>
  <c r="K41" i="22" s="1"/>
  <c r="W41" i="22"/>
  <c r="V41" i="22"/>
  <c r="R41" i="22"/>
  <c r="Q41" i="22"/>
  <c r="P41" i="22"/>
  <c r="O41" i="22" s="1"/>
  <c r="K40" i="22"/>
  <c r="H40" i="22" s="1"/>
  <c r="W40" i="22"/>
  <c r="V40" i="22"/>
  <c r="R40" i="22"/>
  <c r="Q40" i="22"/>
  <c r="P40" i="22"/>
  <c r="W39" i="22"/>
  <c r="V39" i="22"/>
  <c r="R39" i="22"/>
  <c r="Q39" i="22"/>
  <c r="P39" i="22"/>
  <c r="W38" i="22"/>
  <c r="V38" i="22"/>
  <c r="R38" i="22"/>
  <c r="Q38" i="22"/>
  <c r="P38" i="22"/>
  <c r="W37" i="22"/>
  <c r="V37" i="22"/>
  <c r="R37" i="22"/>
  <c r="Q37" i="22"/>
  <c r="P37" i="22"/>
  <c r="W36" i="22"/>
  <c r="V36" i="22"/>
  <c r="R36" i="22"/>
  <c r="Q36" i="22"/>
  <c r="P36" i="22"/>
  <c r="W35" i="22"/>
  <c r="V35" i="22"/>
  <c r="R35" i="22"/>
  <c r="Q35" i="22"/>
  <c r="P35" i="22"/>
  <c r="O35" i="22" s="1"/>
  <c r="K34" i="22"/>
  <c r="W34" i="22"/>
  <c r="V34" i="22"/>
  <c r="R34" i="22"/>
  <c r="Q34" i="22"/>
  <c r="P34" i="22"/>
  <c r="W33" i="22"/>
  <c r="V33" i="22"/>
  <c r="R33" i="22"/>
  <c r="Q33" i="22"/>
  <c r="P33" i="22"/>
  <c r="W32" i="22"/>
  <c r="V32" i="22"/>
  <c r="R32" i="22"/>
  <c r="Q32" i="22"/>
  <c r="P32" i="22"/>
  <c r="W31" i="22"/>
  <c r="V31" i="22"/>
  <c r="R31" i="22"/>
  <c r="Q31" i="22"/>
  <c r="P31" i="22"/>
  <c r="O31" i="22" s="1"/>
  <c r="K30" i="22"/>
  <c r="H30" i="22" s="1"/>
  <c r="W30" i="22"/>
  <c r="V30" i="22"/>
  <c r="R30" i="22"/>
  <c r="Q30" i="22"/>
  <c r="P30" i="22"/>
  <c r="W29" i="22"/>
  <c r="V29" i="22"/>
  <c r="R29" i="22"/>
  <c r="Q29" i="22"/>
  <c r="P29" i="22"/>
  <c r="W28" i="22"/>
  <c r="V28" i="22"/>
  <c r="R28" i="22"/>
  <c r="Q28" i="22"/>
  <c r="P28" i="22"/>
  <c r="W27" i="22"/>
  <c r="V27" i="22"/>
  <c r="R27" i="22"/>
  <c r="Q27" i="22"/>
  <c r="P27" i="22"/>
  <c r="O27" i="22" s="1"/>
  <c r="K26" i="22" s="1"/>
  <c r="W26" i="22"/>
  <c r="V26" i="22"/>
  <c r="R26" i="22"/>
  <c r="Q26" i="22"/>
  <c r="P26" i="22"/>
  <c r="W25" i="22"/>
  <c r="V25" i="22"/>
  <c r="R25" i="22"/>
  <c r="Q25" i="22"/>
  <c r="P25" i="22"/>
  <c r="O25" i="22" s="1"/>
  <c r="K24" i="22" s="1"/>
  <c r="W24" i="22"/>
  <c r="V24" i="22"/>
  <c r="R24" i="22"/>
  <c r="Q24" i="22"/>
  <c r="P24" i="22"/>
  <c r="W23" i="22"/>
  <c r="V23" i="22"/>
  <c r="R23" i="22"/>
  <c r="Q23" i="22"/>
  <c r="P23" i="22"/>
  <c r="O23" i="22" s="1"/>
  <c r="K22" i="22" s="1"/>
  <c r="W22" i="22"/>
  <c r="V22" i="22"/>
  <c r="R22" i="22"/>
  <c r="Q22" i="22"/>
  <c r="P22" i="22"/>
  <c r="O22" i="22" s="1"/>
  <c r="K21" i="22" s="1"/>
  <c r="W21" i="22"/>
  <c r="V21" i="22"/>
  <c r="R21" i="22"/>
  <c r="Q21" i="22"/>
  <c r="P21" i="22"/>
  <c r="O21" i="22" s="1"/>
  <c r="K20" i="22" s="1"/>
  <c r="W20" i="22"/>
  <c r="V20" i="22"/>
  <c r="R20" i="22"/>
  <c r="Q20" i="22"/>
  <c r="P20" i="22"/>
  <c r="W19" i="22"/>
  <c r="V19" i="22"/>
  <c r="R19" i="22"/>
  <c r="Q19" i="22"/>
  <c r="P19" i="22"/>
  <c r="W18" i="22"/>
  <c r="V18" i="22"/>
  <c r="R18" i="22"/>
  <c r="Q18" i="22"/>
  <c r="P18" i="22"/>
  <c r="W17" i="22"/>
  <c r="V17" i="22"/>
  <c r="R17" i="22"/>
  <c r="Q17" i="22"/>
  <c r="P17" i="22"/>
  <c r="W16" i="22"/>
  <c r="V16" i="22"/>
  <c r="R16" i="22"/>
  <c r="Q16" i="22"/>
  <c r="P16" i="22"/>
  <c r="W15" i="22"/>
  <c r="V15" i="22"/>
  <c r="R15" i="22"/>
  <c r="Q15" i="22"/>
  <c r="P15" i="22"/>
  <c r="W14" i="22"/>
  <c r="R14" i="22"/>
  <c r="Q14" i="22"/>
  <c r="P14" i="22"/>
  <c r="O88" i="22" l="1"/>
  <c r="K87" i="22" s="1"/>
  <c r="O67" i="22"/>
  <c r="K66" i="22" s="1"/>
  <c r="O47" i="22"/>
  <c r="K46" i="22" s="1"/>
  <c r="O37" i="22"/>
  <c r="K36" i="22" s="1"/>
  <c r="M26" i="16" s="1"/>
  <c r="O48" i="22"/>
  <c r="K47" i="22" s="1"/>
  <c r="O74" i="22"/>
  <c r="K73" i="22" s="1"/>
  <c r="H73" i="22" s="1"/>
  <c r="O64" i="22"/>
  <c r="K63" i="22" s="1"/>
  <c r="O44" i="22"/>
  <c r="K43" i="22" s="1"/>
  <c r="H43" i="22" s="1"/>
  <c r="O43" i="22"/>
  <c r="K42" i="22" s="1"/>
  <c r="H42" i="22" s="1"/>
  <c r="O39" i="22"/>
  <c r="K38" i="22" s="1"/>
  <c r="O65" i="22"/>
  <c r="K64" i="22" s="1"/>
  <c r="M54" i="16" s="1"/>
  <c r="O72" i="22"/>
  <c r="K71" i="22" s="1"/>
  <c r="H71" i="22" s="1"/>
  <c r="O127" i="22"/>
  <c r="K126" i="22" s="1"/>
  <c r="O19" i="22"/>
  <c r="K18" i="22" s="1"/>
  <c r="O80" i="22"/>
  <c r="K79" i="22" s="1"/>
  <c r="M69" i="16" s="1"/>
  <c r="O115" i="22"/>
  <c r="K114" i="22" s="1"/>
  <c r="M104" i="16" s="1"/>
  <c r="M32" i="16"/>
  <c r="AE51" i="22"/>
  <c r="AA51" i="22"/>
  <c r="F40" i="16" s="1"/>
  <c r="S51" i="22"/>
  <c r="E40" i="16" s="1"/>
  <c r="T51" i="22"/>
  <c r="M103" i="16"/>
  <c r="H113" i="22"/>
  <c r="M106" i="16"/>
  <c r="H116" i="22"/>
  <c r="M122" i="16"/>
  <c r="H44" i="22"/>
  <c r="J34" i="16"/>
  <c r="M34" i="16"/>
  <c r="M37" i="16"/>
  <c r="M78" i="16"/>
  <c r="M99" i="16"/>
  <c r="H109" i="22"/>
  <c r="H41" i="22"/>
  <c r="J31" i="16" s="1"/>
  <c r="M31" i="16"/>
  <c r="M66" i="16"/>
  <c r="M116" i="16"/>
  <c r="H126" i="22"/>
  <c r="M28" i="16"/>
  <c r="H38" i="22"/>
  <c r="J28" i="16" s="1"/>
  <c r="M60" i="16"/>
  <c r="H70" i="22"/>
  <c r="M108" i="16"/>
  <c r="H118" i="22"/>
  <c r="J108" i="16" s="1"/>
  <c r="H128" i="22"/>
  <c r="J118" i="16"/>
  <c r="M118" i="16"/>
  <c r="M36" i="16"/>
  <c r="H46" i="22"/>
  <c r="H60" i="22"/>
  <c r="M50" i="16"/>
  <c r="H66" i="22"/>
  <c r="J56" i="16"/>
  <c r="M56" i="16"/>
  <c r="M88" i="16"/>
  <c r="M95" i="16"/>
  <c r="H105" i="22"/>
  <c r="J111" i="16"/>
  <c r="M111" i="16"/>
  <c r="H121" i="22"/>
  <c r="T54" i="22"/>
  <c r="S54" i="22"/>
  <c r="E43" i="16" s="1"/>
  <c r="AA54" i="22"/>
  <c r="F43" i="16" s="1"/>
  <c r="T70" i="22"/>
  <c r="S70" i="22"/>
  <c r="E59" i="16" s="1"/>
  <c r="AA70" i="22"/>
  <c r="F59" i="16" s="1"/>
  <c r="M65" i="16"/>
  <c r="M68" i="16"/>
  <c r="M77" i="16"/>
  <c r="H95" i="22"/>
  <c r="J85" i="16"/>
  <c r="M85" i="16"/>
  <c r="AE125" i="22"/>
  <c r="AA125" i="22"/>
  <c r="F114" i="16" s="1"/>
  <c r="S125" i="22"/>
  <c r="E114" i="16" s="1"/>
  <c r="M120" i="16"/>
  <c r="J38" i="16"/>
  <c r="M38" i="16"/>
  <c r="H48" i="22"/>
  <c r="AA53" i="22"/>
  <c r="F42" i="16" s="1"/>
  <c r="S53" i="22"/>
  <c r="E42" i="16" s="1"/>
  <c r="AA69" i="22"/>
  <c r="F58" i="16" s="1"/>
  <c r="S69" i="22"/>
  <c r="E58" i="16" s="1"/>
  <c r="H101" i="22"/>
  <c r="J91" i="16"/>
  <c r="M91" i="16"/>
  <c r="M100" i="16"/>
  <c r="H110" i="22"/>
  <c r="J100" i="16" s="1"/>
  <c r="M117" i="16"/>
  <c r="M53" i="16"/>
  <c r="H62" i="22"/>
  <c r="AD63" i="22" s="1"/>
  <c r="M52" i="16"/>
  <c r="M62" i="16"/>
  <c r="H72" i="22"/>
  <c r="H97" i="22"/>
  <c r="J87" i="16" s="1"/>
  <c r="M87" i="16"/>
  <c r="AA101" i="22"/>
  <c r="F90" i="16" s="1"/>
  <c r="S101" i="22"/>
  <c r="E90" i="16" s="1"/>
  <c r="AB101" i="22"/>
  <c r="H107" i="22"/>
  <c r="J97" i="16"/>
  <c r="M97" i="16"/>
  <c r="O18" i="22"/>
  <c r="K17" i="22" s="1"/>
  <c r="O24" i="22"/>
  <c r="K23" i="22" s="1"/>
  <c r="O30" i="22"/>
  <c r="K29" i="22" s="1"/>
  <c r="M19" i="16" s="1"/>
  <c r="O34" i="22"/>
  <c r="K33" i="22" s="1"/>
  <c r="O40" i="22"/>
  <c r="K39" i="22" s="1"/>
  <c r="O57" i="22"/>
  <c r="K56" i="22" s="1"/>
  <c r="O82" i="22"/>
  <c r="K81" i="22" s="1"/>
  <c r="O86" i="22"/>
  <c r="K85" i="22" s="1"/>
  <c r="O91" i="22"/>
  <c r="K90" i="22" s="1"/>
  <c r="O95" i="22"/>
  <c r="K94" i="22" s="1"/>
  <c r="O121" i="22"/>
  <c r="K120" i="22" s="1"/>
  <c r="H59" i="22"/>
  <c r="J49" i="16" s="1"/>
  <c r="M49" i="16"/>
  <c r="H103" i="22"/>
  <c r="J93" i="16" s="1"/>
  <c r="M93" i="16"/>
  <c r="H111" i="22"/>
  <c r="J101" i="16" s="1"/>
  <c r="M101" i="16"/>
  <c r="M121" i="16"/>
  <c r="O20" i="22"/>
  <c r="K19" i="22" s="1"/>
  <c r="H19" i="22" s="1"/>
  <c r="O29" i="22"/>
  <c r="K28" i="22" s="1"/>
  <c r="H28" i="22" s="1"/>
  <c r="O33" i="22"/>
  <c r="K32" i="22" s="1"/>
  <c r="M22" i="16" s="1"/>
  <c r="O38" i="22"/>
  <c r="K37" i="22" s="1"/>
  <c r="O46" i="22"/>
  <c r="K45" i="22" s="1"/>
  <c r="O56" i="22"/>
  <c r="K55" i="22" s="1"/>
  <c r="O66" i="22"/>
  <c r="K65" i="22" s="1"/>
  <c r="O81" i="22"/>
  <c r="K80" i="22" s="1"/>
  <c r="O85" i="22"/>
  <c r="K84" i="22" s="1"/>
  <c r="H84" i="22" s="1"/>
  <c r="O90" i="22"/>
  <c r="K89" i="22" s="1"/>
  <c r="O94" i="22"/>
  <c r="K93" i="22" s="1"/>
  <c r="O105" i="22"/>
  <c r="K104" i="22" s="1"/>
  <c r="O113" i="22"/>
  <c r="K112" i="22" s="1"/>
  <c r="O120" i="22"/>
  <c r="K119" i="22" s="1"/>
  <c r="H34" i="22"/>
  <c r="J24" i="16"/>
  <c r="M24" i="16"/>
  <c r="M113" i="16"/>
  <c r="J114" i="16"/>
  <c r="M114" i="16"/>
  <c r="O126" i="22"/>
  <c r="K125" i="22" s="1"/>
  <c r="O32" i="22"/>
  <c r="K31" i="22" s="1"/>
  <c r="O36" i="22"/>
  <c r="K35" i="22" s="1"/>
  <c r="O55" i="22"/>
  <c r="K54" i="22" s="1"/>
  <c r="O59" i="22"/>
  <c r="K58" i="22" s="1"/>
  <c r="H58" i="22" s="1"/>
  <c r="O75" i="22"/>
  <c r="K74" i="22" s="1"/>
  <c r="O84" i="22"/>
  <c r="K83" i="22" s="1"/>
  <c r="O93" i="22"/>
  <c r="K92" i="22" s="1"/>
  <c r="O103" i="22"/>
  <c r="K102" i="22" s="1"/>
  <c r="O109" i="22"/>
  <c r="K108" i="22" s="1"/>
  <c r="O118" i="22"/>
  <c r="K117" i="22" s="1"/>
  <c r="AE41" i="22"/>
  <c r="S41" i="22"/>
  <c r="E30" i="16" s="1"/>
  <c r="AA41" i="22"/>
  <c r="F30" i="16" s="1"/>
  <c r="J40" i="16"/>
  <c r="M40" i="16"/>
  <c r="H51" i="22"/>
  <c r="J41" i="16" s="1"/>
  <c r="M41" i="16"/>
  <c r="J42" i="16"/>
  <c r="M42" i="16"/>
  <c r="J43" i="16"/>
  <c r="M43" i="16"/>
  <c r="H57" i="22"/>
  <c r="AD58" i="22" s="1"/>
  <c r="J47" i="16"/>
  <c r="M47" i="16"/>
  <c r="J58" i="16"/>
  <c r="M58" i="16"/>
  <c r="J59" i="16"/>
  <c r="M59" i="16"/>
  <c r="M72" i="16"/>
  <c r="H86" i="22"/>
  <c r="J76" i="16" s="1"/>
  <c r="M76" i="16"/>
  <c r="M81" i="16"/>
  <c r="O97" i="22"/>
  <c r="K96" i="22" s="1"/>
  <c r="J90" i="16"/>
  <c r="M90" i="16"/>
  <c r="H115" i="22"/>
  <c r="J105" i="16" s="1"/>
  <c r="M105" i="16"/>
  <c r="M112" i="16"/>
  <c r="J30" i="16"/>
  <c r="M30" i="16"/>
  <c r="H49" i="22"/>
  <c r="AB50" i="22" s="1"/>
  <c r="J39" i="16"/>
  <c r="M39" i="16"/>
  <c r="M51" i="16"/>
  <c r="H67" i="22"/>
  <c r="T68" i="22" s="1"/>
  <c r="J57" i="16"/>
  <c r="M57" i="16"/>
  <c r="M67" i="16"/>
  <c r="H99" i="22"/>
  <c r="J89" i="16"/>
  <c r="M89" i="16"/>
  <c r="H106" i="22"/>
  <c r="AE107" i="22" s="1"/>
  <c r="J96" i="16"/>
  <c r="M96" i="16"/>
  <c r="O130" i="22"/>
  <c r="K129" i="22" s="1"/>
  <c r="S31" i="22"/>
  <c r="E20" i="16" s="1"/>
  <c r="AA31" i="22"/>
  <c r="F20" i="16" s="1"/>
  <c r="M12" i="16"/>
  <c r="O17" i="22"/>
  <c r="K16" i="22" s="1"/>
  <c r="H16" i="22" s="1"/>
  <c r="M14" i="16"/>
  <c r="H17" i="22"/>
  <c r="J7" i="16" s="1"/>
  <c r="M7" i="16"/>
  <c r="H31" i="22"/>
  <c r="J21" i="16" s="1"/>
  <c r="M21" i="16"/>
  <c r="J20" i="16"/>
  <c r="M20" i="16"/>
  <c r="H29" i="22"/>
  <c r="J19" i="16" s="1"/>
  <c r="O28" i="22"/>
  <c r="K27" i="22" s="1"/>
  <c r="H27" i="22" s="1"/>
  <c r="M16" i="16"/>
  <c r="H26" i="22"/>
  <c r="AE27" i="22" s="1"/>
  <c r="J138" i="23"/>
  <c r="L7" i="23"/>
  <c r="H23" i="22"/>
  <c r="T24" i="22" s="1"/>
  <c r="M13" i="16"/>
  <c r="H22" i="22"/>
  <c r="T23" i="22" s="1"/>
  <c r="H20" i="22"/>
  <c r="J10" i="16" s="1"/>
  <c r="M10" i="16"/>
  <c r="H21" i="22"/>
  <c r="T22" i="22" s="1"/>
  <c r="M11" i="16"/>
  <c r="O26" i="22"/>
  <c r="K25" i="22" s="1"/>
  <c r="H18" i="22"/>
  <c r="J8" i="16" s="1"/>
  <c r="M8" i="16"/>
  <c r="O14" i="22"/>
  <c r="K13" i="22" s="1"/>
  <c r="O16" i="22"/>
  <c r="K15" i="22" s="1"/>
  <c r="O15" i="22"/>
  <c r="K14" i="22" s="1"/>
  <c r="AB61" i="22"/>
  <c r="AE35" i="22"/>
  <c r="AE129" i="22"/>
  <c r="AD42" i="22"/>
  <c r="AB110" i="22"/>
  <c r="T47" i="22"/>
  <c r="AD51" i="22"/>
  <c r="AE111" i="22"/>
  <c r="AB41" i="22"/>
  <c r="H32" i="22"/>
  <c r="J22" i="16" s="1"/>
  <c r="AB31" i="22"/>
  <c r="AE39" i="22"/>
  <c r="T39" i="22"/>
  <c r="AB39" i="22"/>
  <c r="AE32" i="22"/>
  <c r="AD30" i="22"/>
  <c r="H24" i="22"/>
  <c r="J14" i="16" s="1"/>
  <c r="AE69" i="22"/>
  <c r="AD69" i="22"/>
  <c r="T69" i="22"/>
  <c r="U69" i="22" s="1"/>
  <c r="X69" i="22" s="1"/>
  <c r="AB69" i="22"/>
  <c r="T32" i="22"/>
  <c r="AE31" i="22"/>
  <c r="AD31" i="22"/>
  <c r="T31" i="22"/>
  <c r="AD53" i="22"/>
  <c r="AE53" i="22"/>
  <c r="AB53" i="22"/>
  <c r="T53" i="22"/>
  <c r="H88" i="22"/>
  <c r="AD49" i="22"/>
  <c r="T49" i="22"/>
  <c r="AE49" i="22"/>
  <c r="AB49" i="22"/>
  <c r="H61" i="22"/>
  <c r="J51" i="16" s="1"/>
  <c r="T67" i="22"/>
  <c r="AD67" i="22"/>
  <c r="AE67" i="22"/>
  <c r="AB67" i="22"/>
  <c r="H87" i="22"/>
  <c r="J77" i="16" s="1"/>
  <c r="AE18" i="22"/>
  <c r="AD32" i="22"/>
  <c r="AD45" i="22"/>
  <c r="T45" i="22"/>
  <c r="AB45" i="22"/>
  <c r="H55" i="22"/>
  <c r="T58" i="22"/>
  <c r="H91" i="22"/>
  <c r="AB35" i="22"/>
  <c r="T35" i="22"/>
  <c r="AD41" i="22"/>
  <c r="T41" i="22"/>
  <c r="AE70" i="22"/>
  <c r="AB70" i="22"/>
  <c r="AD70" i="22"/>
  <c r="U70" i="22"/>
  <c r="AE98" i="22"/>
  <c r="AD98" i="22"/>
  <c r="T98" i="22"/>
  <c r="AB98" i="22"/>
  <c r="AE42" i="22"/>
  <c r="T42" i="22"/>
  <c r="AD35" i="22"/>
  <c r="H47" i="22"/>
  <c r="AE50" i="22"/>
  <c r="T50" i="22"/>
  <c r="AE54" i="22"/>
  <c r="AD54" i="22"/>
  <c r="AB54" i="22"/>
  <c r="U54" i="22"/>
  <c r="H56" i="22"/>
  <c r="T71" i="22"/>
  <c r="AE71" i="22"/>
  <c r="AD71" i="22"/>
  <c r="AB47" i="22"/>
  <c r="U51" i="22"/>
  <c r="AB51" i="22"/>
  <c r="H76" i="22"/>
  <c r="H79" i="22"/>
  <c r="J69" i="16" s="1"/>
  <c r="H82" i="22"/>
  <c r="H77" i="22"/>
  <c r="H81" i="22"/>
  <c r="AB60" i="22"/>
  <c r="AE61" i="22"/>
  <c r="AD61" i="22"/>
  <c r="T61" i="22"/>
  <c r="AE73" i="22"/>
  <c r="AD73" i="22"/>
  <c r="T73" i="22"/>
  <c r="H75" i="22"/>
  <c r="H78" i="22"/>
  <c r="H80" i="22"/>
  <c r="T87" i="22"/>
  <c r="H102" i="22"/>
  <c r="T127" i="22"/>
  <c r="AE127" i="22"/>
  <c r="AD127" i="22"/>
  <c r="AB127" i="22"/>
  <c r="AE114" i="22"/>
  <c r="AD114" i="22"/>
  <c r="AB114" i="22"/>
  <c r="H114" i="22"/>
  <c r="J104" i="16" s="1"/>
  <c r="AE106" i="22"/>
  <c r="AD106" i="22"/>
  <c r="AB106" i="22"/>
  <c r="H63" i="22"/>
  <c r="H83" i="22"/>
  <c r="T107" i="22"/>
  <c r="T119" i="22"/>
  <c r="AE119" i="22"/>
  <c r="AD119" i="22"/>
  <c r="AB119" i="22"/>
  <c r="AE102" i="22"/>
  <c r="T102" i="22"/>
  <c r="AE104" i="22"/>
  <c r="T104" i="22"/>
  <c r="AB104" i="22"/>
  <c r="AE108" i="22"/>
  <c r="T108" i="22"/>
  <c r="AB108" i="22"/>
  <c r="AD111" i="22"/>
  <c r="AE122" i="22"/>
  <c r="AD122" i="22"/>
  <c r="T122" i="22"/>
  <c r="H130" i="22"/>
  <c r="H92" i="22"/>
  <c r="AE101" i="22"/>
  <c r="AD101" i="22"/>
  <c r="T101" i="22"/>
  <c r="U101" i="22" s="1"/>
  <c r="AE112" i="22"/>
  <c r="T112" i="22"/>
  <c r="AB112" i="22"/>
  <c r="T111" i="22"/>
  <c r="AB122" i="22"/>
  <c r="AB102" i="22"/>
  <c r="H98" i="22"/>
  <c r="AE100" i="22"/>
  <c r="T100" i="22"/>
  <c r="AB100" i="22"/>
  <c r="AB116" i="22"/>
  <c r="H122" i="22"/>
  <c r="AE96" i="22"/>
  <c r="AB96" i="22"/>
  <c r="AD102" i="22"/>
  <c r="AE110" i="22"/>
  <c r="AD110" i="22"/>
  <c r="AB111" i="22"/>
  <c r="AD116" i="22"/>
  <c r="AB117" i="22"/>
  <c r="AB125" i="22"/>
  <c r="AB129" i="22"/>
  <c r="H132" i="22"/>
  <c r="T117" i="22"/>
  <c r="T125" i="22"/>
  <c r="T129" i="22"/>
  <c r="AD117" i="22"/>
  <c r="H123" i="22"/>
  <c r="J113" i="16" s="1"/>
  <c r="AD125" i="22"/>
  <c r="H127" i="22"/>
  <c r="AD129" i="22"/>
  <c r="H131" i="22"/>
  <c r="J121" i="16" s="1"/>
  <c r="T18" i="22" l="1"/>
  <c r="AB32" i="22"/>
  <c r="AD50" i="22"/>
  <c r="AB18" i="22"/>
  <c r="AB43" i="22"/>
  <c r="AD43" i="22"/>
  <c r="T43" i="22"/>
  <c r="AB21" i="22"/>
  <c r="T21" i="22"/>
  <c r="AE52" i="22"/>
  <c r="AB52" i="22"/>
  <c r="T116" i="22"/>
  <c r="AD52" i="22"/>
  <c r="U31" i="22"/>
  <c r="AE116" i="22"/>
  <c r="AD107" i="22"/>
  <c r="T52" i="22"/>
  <c r="U41" i="22"/>
  <c r="M9" i="16"/>
  <c r="M33" i="16"/>
  <c r="J33" i="16"/>
  <c r="T44" i="22"/>
  <c r="AB44" i="22"/>
  <c r="T72" i="22"/>
  <c r="AB72" i="22"/>
  <c r="AE72" i="22"/>
  <c r="AD72" i="22"/>
  <c r="J63" i="16"/>
  <c r="AD74" i="22"/>
  <c r="AB74" i="22"/>
  <c r="J18" i="16"/>
  <c r="T29" i="22"/>
  <c r="AE29" i="22"/>
  <c r="AD29" i="22"/>
  <c r="AB29" i="22"/>
  <c r="AD68" i="22"/>
  <c r="AB63" i="22"/>
  <c r="M61" i="16"/>
  <c r="AE68" i="22"/>
  <c r="AE63" i="22"/>
  <c r="J61" i="16"/>
  <c r="H36" i="22"/>
  <c r="AB87" i="22"/>
  <c r="AB58" i="22"/>
  <c r="AB68" i="22"/>
  <c r="T63" i="22"/>
  <c r="AD87" i="22"/>
  <c r="AB42" i="22"/>
  <c r="M63" i="16"/>
  <c r="AE58" i="22"/>
  <c r="M18" i="16"/>
  <c r="AE60" i="22"/>
  <c r="T60" i="22"/>
  <c r="J9" i="16"/>
  <c r="T20" i="22"/>
  <c r="AE20" i="22"/>
  <c r="AB20" i="22"/>
  <c r="AD20" i="22"/>
  <c r="T30" i="22"/>
  <c r="AD18" i="22"/>
  <c r="H64" i="22"/>
  <c r="AB30" i="22"/>
  <c r="S64" i="22"/>
  <c r="E53" i="16" s="1"/>
  <c r="AA64" i="22"/>
  <c r="F53" i="16" s="1"/>
  <c r="S79" i="22"/>
  <c r="E68" i="16" s="1"/>
  <c r="AA79" i="22"/>
  <c r="F68" i="16" s="1"/>
  <c r="AA77" i="22"/>
  <c r="F66" i="16" s="1"/>
  <c r="S77" i="22"/>
  <c r="E66" i="16" s="1"/>
  <c r="AA59" i="22"/>
  <c r="F48" i="16" s="1"/>
  <c r="S59" i="22"/>
  <c r="E48" i="16" s="1"/>
  <c r="J12" i="16"/>
  <c r="H96" i="22"/>
  <c r="J86" i="16" s="1"/>
  <c r="M86" i="16"/>
  <c r="H74" i="22"/>
  <c r="J64" i="16" s="1"/>
  <c r="M64" i="16"/>
  <c r="H93" i="22"/>
  <c r="M83" i="16"/>
  <c r="H90" i="22"/>
  <c r="J80" i="16" s="1"/>
  <c r="M80" i="16"/>
  <c r="S63" i="22"/>
  <c r="E52" i="16" s="1"/>
  <c r="AA63" i="22"/>
  <c r="F52" i="16" s="1"/>
  <c r="AA122" i="22"/>
  <c r="F111" i="16" s="1"/>
  <c r="S122" i="22"/>
  <c r="E111" i="16" s="1"/>
  <c r="AA61" i="22"/>
  <c r="F50" i="16" s="1"/>
  <c r="S61" i="22"/>
  <c r="E50" i="16" s="1"/>
  <c r="AE117" i="22"/>
  <c r="AA117" i="22"/>
  <c r="F106" i="16" s="1"/>
  <c r="S117" i="22"/>
  <c r="E106" i="16" s="1"/>
  <c r="AA93" i="22"/>
  <c r="F82" i="16" s="1"/>
  <c r="S93" i="22"/>
  <c r="E82" i="16" s="1"/>
  <c r="AA76" i="22"/>
  <c r="F65" i="16" s="1"/>
  <c r="S76" i="22"/>
  <c r="E65" i="16" s="1"/>
  <c r="S78" i="22"/>
  <c r="E67" i="16" s="1"/>
  <c r="AA78" i="22"/>
  <c r="F67" i="16" s="1"/>
  <c r="S48" i="22"/>
  <c r="E37" i="16" s="1"/>
  <c r="AA48" i="22"/>
  <c r="F37" i="16" s="1"/>
  <c r="AB107" i="22"/>
  <c r="AA107" i="22"/>
  <c r="F96" i="16" s="1"/>
  <c r="S107" i="22"/>
  <c r="E96" i="16" s="1"/>
  <c r="AA68" i="22"/>
  <c r="F57" i="16" s="1"/>
  <c r="S68" i="22"/>
  <c r="J48" i="16"/>
  <c r="M48" i="16"/>
  <c r="M79" i="16"/>
  <c r="H89" i="22"/>
  <c r="H85" i="22"/>
  <c r="J75" i="16" s="1"/>
  <c r="M75" i="16"/>
  <c r="S49" i="22"/>
  <c r="E38" i="16" s="1"/>
  <c r="AA49" i="22"/>
  <c r="F38" i="16" s="1"/>
  <c r="J65" i="16"/>
  <c r="AE47" i="22"/>
  <c r="S47" i="22"/>
  <c r="AA47" i="22"/>
  <c r="F36" i="16" s="1"/>
  <c r="AD47" i="22"/>
  <c r="S72" i="22"/>
  <c r="E61" i="16" s="1"/>
  <c r="AA72" i="22"/>
  <c r="F61" i="16" s="1"/>
  <c r="J37" i="16"/>
  <c r="AA123" i="22"/>
  <c r="F112" i="16" s="1"/>
  <c r="S123" i="22"/>
  <c r="E112" i="16" s="1"/>
  <c r="AA131" i="22"/>
  <c r="F120" i="16" s="1"/>
  <c r="S131" i="22"/>
  <c r="E120" i="16" s="1"/>
  <c r="AA84" i="22"/>
  <c r="F73" i="16" s="1"/>
  <c r="S84" i="22"/>
  <c r="E73" i="16" s="1"/>
  <c r="AA92" i="22"/>
  <c r="F81" i="16" s="1"/>
  <c r="S92" i="22"/>
  <c r="E81" i="16" s="1"/>
  <c r="S89" i="22"/>
  <c r="E78" i="16" s="1"/>
  <c r="AA89" i="22"/>
  <c r="F78" i="16" s="1"/>
  <c r="J112" i="16"/>
  <c r="J81" i="16"/>
  <c r="H54" i="22"/>
  <c r="J44" i="16" s="1"/>
  <c r="M44" i="16"/>
  <c r="J74" i="16"/>
  <c r="M74" i="16"/>
  <c r="S104" i="22"/>
  <c r="E93" i="16" s="1"/>
  <c r="AA104" i="22"/>
  <c r="F93" i="16" s="1"/>
  <c r="AD104" i="22"/>
  <c r="J71" i="16"/>
  <c r="M71" i="16"/>
  <c r="AA98" i="22"/>
  <c r="F87" i="16" s="1"/>
  <c r="S98" i="22"/>
  <c r="E87" i="16" s="1"/>
  <c r="J53" i="16"/>
  <c r="AE74" i="22"/>
  <c r="AA74" i="22"/>
  <c r="F63" i="16" s="1"/>
  <c r="S74" i="22"/>
  <c r="T74" i="22"/>
  <c r="S127" i="22"/>
  <c r="E116" i="16" s="1"/>
  <c r="AA127" i="22"/>
  <c r="F116" i="16" s="1"/>
  <c r="AB65" i="22"/>
  <c r="S65" i="22"/>
  <c r="E54" i="16" s="1"/>
  <c r="AA65" i="22"/>
  <c r="F54" i="16" s="1"/>
  <c r="AE44" i="22"/>
  <c r="AA44" i="22"/>
  <c r="F33" i="16" s="1"/>
  <c r="S44" i="22"/>
  <c r="E33" i="16" s="1"/>
  <c r="AD44" i="22"/>
  <c r="J106" i="16"/>
  <c r="AE43" i="22"/>
  <c r="AA43" i="22"/>
  <c r="F32" i="16" s="1"/>
  <c r="S43" i="22"/>
  <c r="E32" i="16" s="1"/>
  <c r="AA124" i="22"/>
  <c r="F113" i="16" s="1"/>
  <c r="S124" i="22"/>
  <c r="E113" i="16" s="1"/>
  <c r="S57" i="22"/>
  <c r="E46" i="16" s="1"/>
  <c r="AA57" i="22"/>
  <c r="F46" i="16" s="1"/>
  <c r="H117" i="22"/>
  <c r="J107" i="16" s="1"/>
  <c r="M107" i="16"/>
  <c r="H35" i="22"/>
  <c r="J25" i="16" s="1"/>
  <c r="M25" i="16"/>
  <c r="J70" i="16"/>
  <c r="M70" i="16"/>
  <c r="J46" i="16"/>
  <c r="M46" i="16"/>
  <c r="S73" i="22"/>
  <c r="E62" i="16" s="1"/>
  <c r="AA73" i="22"/>
  <c r="F62" i="16" s="1"/>
  <c r="AB73" i="22"/>
  <c r="T96" i="22"/>
  <c r="S96" i="22"/>
  <c r="AA96" i="22"/>
  <c r="F85" i="16" s="1"/>
  <c r="AD96" i="22"/>
  <c r="T106" i="22"/>
  <c r="AA106" i="22"/>
  <c r="F95" i="16" s="1"/>
  <c r="S106" i="22"/>
  <c r="J36" i="16"/>
  <c r="S110" i="22"/>
  <c r="AA110" i="22"/>
  <c r="F99" i="16" s="1"/>
  <c r="T110" i="22"/>
  <c r="T114" i="22"/>
  <c r="AA114" i="22"/>
  <c r="F103" i="16" s="1"/>
  <c r="S114" i="22"/>
  <c r="S128" i="22"/>
  <c r="E117" i="16" s="1"/>
  <c r="AA128" i="22"/>
  <c r="F117" i="16" s="1"/>
  <c r="S103" i="22"/>
  <c r="E92" i="16" s="1"/>
  <c r="AA103" i="22"/>
  <c r="F92" i="16" s="1"/>
  <c r="AA82" i="22"/>
  <c r="F71" i="16" s="1"/>
  <c r="S82" i="22"/>
  <c r="E71" i="16" s="1"/>
  <c r="S56" i="22"/>
  <c r="E45" i="16" s="1"/>
  <c r="AA56" i="22"/>
  <c r="F45" i="16" s="1"/>
  <c r="J16" i="16"/>
  <c r="AD100" i="22"/>
  <c r="AA100" i="22"/>
  <c r="F89" i="16" s="1"/>
  <c r="S100" i="22"/>
  <c r="H108" i="22"/>
  <c r="M98" i="16"/>
  <c r="AA35" i="22"/>
  <c r="F24" i="16" s="1"/>
  <c r="S35" i="22"/>
  <c r="H65" i="22"/>
  <c r="J55" i="16"/>
  <c r="M55" i="16"/>
  <c r="H39" i="22"/>
  <c r="M29" i="16"/>
  <c r="AA108" i="22"/>
  <c r="F97" i="16" s="1"/>
  <c r="S108" i="22"/>
  <c r="AD108" i="22"/>
  <c r="J117" i="16"/>
  <c r="S102" i="22"/>
  <c r="E91" i="16" s="1"/>
  <c r="AA102" i="22"/>
  <c r="F91" i="16" s="1"/>
  <c r="AB71" i="22"/>
  <c r="S71" i="22"/>
  <c r="AA71" i="22"/>
  <c r="F60" i="16" s="1"/>
  <c r="J116" i="16"/>
  <c r="J54" i="16"/>
  <c r="AE45" i="22"/>
  <c r="AA45" i="22"/>
  <c r="F34" i="16" s="1"/>
  <c r="S45" i="22"/>
  <c r="E34" i="16" s="1"/>
  <c r="J32" i="16"/>
  <c r="AA132" i="22"/>
  <c r="F121" i="16" s="1"/>
  <c r="S132" i="22"/>
  <c r="E121" i="16" s="1"/>
  <c r="AA99" i="22"/>
  <c r="F88" i="16" s="1"/>
  <c r="S99" i="22"/>
  <c r="E88" i="16" s="1"/>
  <c r="S62" i="22"/>
  <c r="E51" i="16" s="1"/>
  <c r="AA62" i="22"/>
  <c r="F51" i="16" s="1"/>
  <c r="AA116" i="22"/>
  <c r="F105" i="16" s="1"/>
  <c r="S116" i="22"/>
  <c r="AE87" i="22"/>
  <c r="S87" i="22"/>
  <c r="E76" i="16" s="1"/>
  <c r="AA87" i="22"/>
  <c r="F76" i="16" s="1"/>
  <c r="AA52" i="22"/>
  <c r="F41" i="16" s="1"/>
  <c r="S52" i="22"/>
  <c r="E41" i="16" s="1"/>
  <c r="J92" i="16"/>
  <c r="M92" i="16"/>
  <c r="H125" i="22"/>
  <c r="J115" i="16"/>
  <c r="M115" i="16"/>
  <c r="H119" i="22"/>
  <c r="J109" i="16"/>
  <c r="M109" i="16"/>
  <c r="J45" i="16"/>
  <c r="M45" i="16"/>
  <c r="AD60" i="22"/>
  <c r="AA60" i="22"/>
  <c r="F49" i="16" s="1"/>
  <c r="S60" i="22"/>
  <c r="E49" i="16" s="1"/>
  <c r="H33" i="22"/>
  <c r="J23" i="16" s="1"/>
  <c r="M23" i="16"/>
  <c r="J62" i="16"/>
  <c r="J120" i="16"/>
  <c r="J95" i="16"/>
  <c r="AA67" i="22"/>
  <c r="F56" i="16" s="1"/>
  <c r="S67" i="22"/>
  <c r="J99" i="16"/>
  <c r="J11" i="16"/>
  <c r="J103" i="16"/>
  <c r="AD37" i="22"/>
  <c r="AA37" i="22"/>
  <c r="F26" i="16" s="1"/>
  <c r="S37" i="22"/>
  <c r="E26" i="16" s="1"/>
  <c r="AA85" i="22"/>
  <c r="F74" i="16" s="1"/>
  <c r="S85" i="22"/>
  <c r="E74" i="16" s="1"/>
  <c r="S81" i="22"/>
  <c r="E70" i="16" s="1"/>
  <c r="AA81" i="22"/>
  <c r="F70" i="16" s="1"/>
  <c r="U61" i="22"/>
  <c r="AA83" i="22"/>
  <c r="F72" i="16" s="1"/>
  <c r="S83" i="22"/>
  <c r="E72" i="16" s="1"/>
  <c r="M119" i="16"/>
  <c r="H129" i="22"/>
  <c r="J67" i="16"/>
  <c r="AA50" i="22"/>
  <c r="F39" i="16" s="1"/>
  <c r="S50" i="22"/>
  <c r="E39" i="16" s="1"/>
  <c r="AA58" i="22"/>
  <c r="F47" i="16" s="1"/>
  <c r="S58" i="22"/>
  <c r="J82" i="16"/>
  <c r="M82" i="16"/>
  <c r="H112" i="22"/>
  <c r="J102" i="16" s="1"/>
  <c r="M102" i="16"/>
  <c r="J35" i="16"/>
  <c r="M35" i="16"/>
  <c r="H45" i="22"/>
  <c r="H120" i="22"/>
  <c r="J110" i="16" s="1"/>
  <c r="M110" i="16"/>
  <c r="S129" i="22"/>
  <c r="E118" i="16" s="1"/>
  <c r="AA129" i="22"/>
  <c r="F118" i="16" s="1"/>
  <c r="J60" i="16"/>
  <c r="J66" i="16"/>
  <c r="AA133" i="22"/>
  <c r="F122" i="16" s="1"/>
  <c r="S133" i="22"/>
  <c r="E122" i="16" s="1"/>
  <c r="AA115" i="22"/>
  <c r="F104" i="16" s="1"/>
  <c r="S115" i="22"/>
  <c r="E104" i="16" s="1"/>
  <c r="S80" i="22"/>
  <c r="E69" i="16" s="1"/>
  <c r="AA80" i="22"/>
  <c r="F69" i="16" s="1"/>
  <c r="S88" i="22"/>
  <c r="E77" i="16" s="1"/>
  <c r="AA88" i="22"/>
  <c r="F77" i="16" s="1"/>
  <c r="J72" i="16"/>
  <c r="J73" i="16"/>
  <c r="M73" i="16"/>
  <c r="H104" i="22"/>
  <c r="J94" i="16" s="1"/>
  <c r="M94" i="16"/>
  <c r="H37" i="22"/>
  <c r="M27" i="16"/>
  <c r="S112" i="22"/>
  <c r="E101" i="16" s="1"/>
  <c r="AA112" i="22"/>
  <c r="F101" i="16" s="1"/>
  <c r="AD112" i="22"/>
  <c r="H94" i="22"/>
  <c r="J84" i="16" s="1"/>
  <c r="M84" i="16"/>
  <c r="J13" i="16"/>
  <c r="J52" i="16"/>
  <c r="S111" i="22"/>
  <c r="E100" i="16" s="1"/>
  <c r="AA111" i="22"/>
  <c r="F100" i="16" s="1"/>
  <c r="J68" i="16"/>
  <c r="J88" i="16"/>
  <c r="J50" i="16"/>
  <c r="S119" i="22"/>
  <c r="E108" i="16" s="1"/>
  <c r="AA119" i="22"/>
  <c r="F108" i="16" s="1"/>
  <c r="AD39" i="22"/>
  <c r="S39" i="22"/>
  <c r="E28" i="16" s="1"/>
  <c r="AA39" i="22"/>
  <c r="F28" i="16" s="1"/>
  <c r="AA42" i="22"/>
  <c r="F31" i="16" s="1"/>
  <c r="S42" i="22"/>
  <c r="E31" i="16" s="1"/>
  <c r="J78" i="16"/>
  <c r="J122" i="16"/>
  <c r="J26" i="16"/>
  <c r="S30" i="22"/>
  <c r="E19" i="16" s="1"/>
  <c r="AA30" i="22"/>
  <c r="F19" i="16" s="1"/>
  <c r="AA32" i="22"/>
  <c r="F21" i="16" s="1"/>
  <c r="S32" i="22"/>
  <c r="E21" i="16" s="1"/>
  <c r="M6" i="16"/>
  <c r="J6" i="16"/>
  <c r="AE22" i="22"/>
  <c r="AE30" i="22"/>
  <c r="AB22" i="22"/>
  <c r="AA19" i="22"/>
  <c r="F8" i="16" s="1"/>
  <c r="S19" i="22"/>
  <c r="E8" i="16" s="1"/>
  <c r="U32" i="22"/>
  <c r="X32" i="22" s="1"/>
  <c r="Y32" i="22" s="1"/>
  <c r="AA20" i="22"/>
  <c r="F9" i="16" s="1"/>
  <c r="S20" i="22"/>
  <c r="E9" i="16" s="1"/>
  <c r="AA18" i="22"/>
  <c r="F7" i="16" s="1"/>
  <c r="S18" i="22"/>
  <c r="E7" i="16" s="1"/>
  <c r="AA29" i="22"/>
  <c r="F18" i="16" s="1"/>
  <c r="S29" i="22"/>
  <c r="E18" i="16" s="1"/>
  <c r="AA22" i="22"/>
  <c r="F11" i="16" s="1"/>
  <c r="S22" i="22"/>
  <c r="E11" i="16" s="1"/>
  <c r="AA33" i="22"/>
  <c r="F22" i="16" s="1"/>
  <c r="S33" i="22"/>
  <c r="E22" i="16" s="1"/>
  <c r="AA21" i="22"/>
  <c r="F10" i="16" s="1"/>
  <c r="S21" i="22"/>
  <c r="E10" i="16" s="1"/>
  <c r="T28" i="22"/>
  <c r="AB28" i="22"/>
  <c r="AE28" i="22"/>
  <c r="AD28" i="22"/>
  <c r="M17" i="16"/>
  <c r="J17" i="16"/>
  <c r="S28" i="22"/>
  <c r="E17" i="16" s="1"/>
  <c r="AA28" i="22"/>
  <c r="F17" i="16" s="1"/>
  <c r="AD24" i="22"/>
  <c r="AB24" i="22"/>
  <c r="S24" i="22"/>
  <c r="E13" i="16" s="1"/>
  <c r="AA24" i="22"/>
  <c r="F13" i="16" s="1"/>
  <c r="AE24" i="22"/>
  <c r="S25" i="22"/>
  <c r="E14" i="16" s="1"/>
  <c r="AA25" i="22"/>
  <c r="F14" i="16" s="1"/>
  <c r="H14" i="22"/>
  <c r="AB15" i="22" s="1"/>
  <c r="M4" i="16"/>
  <c r="H13" i="22"/>
  <c r="AE14" i="22" s="1"/>
  <c r="M3" i="16"/>
  <c r="A3" i="16" s="1"/>
  <c r="AA17" i="22"/>
  <c r="F6" i="16" s="1"/>
  <c r="S17" i="22"/>
  <c r="E6" i="16" s="1"/>
  <c r="H15" i="22"/>
  <c r="AE16" i="22" s="1"/>
  <c r="M5" i="16"/>
  <c r="AD23" i="22"/>
  <c r="AE23" i="22"/>
  <c r="AB23" i="22"/>
  <c r="S23" i="22"/>
  <c r="E12" i="16" s="1"/>
  <c r="AA23" i="22"/>
  <c r="F12" i="16" s="1"/>
  <c r="T27" i="22"/>
  <c r="AD27" i="22"/>
  <c r="AA27" i="22"/>
  <c r="F16" i="16" s="1"/>
  <c r="S27" i="22"/>
  <c r="E16" i="16" s="1"/>
  <c r="AB27" i="22"/>
  <c r="AE21" i="22"/>
  <c r="AD22" i="22"/>
  <c r="AD21" i="22"/>
  <c r="H25" i="22"/>
  <c r="J15" i="16" s="1"/>
  <c r="M15" i="16"/>
  <c r="X51" i="22"/>
  <c r="Y51" i="22" s="1"/>
  <c r="I50" i="22" s="1"/>
  <c r="K40" i="16" s="1"/>
  <c r="Y69" i="22"/>
  <c r="I68" i="22" s="1"/>
  <c r="K58" i="16" s="1"/>
  <c r="X54" i="22"/>
  <c r="Y54" i="22" s="1"/>
  <c r="I53" i="22" s="1"/>
  <c r="K43" i="16" s="1"/>
  <c r="X70" i="22"/>
  <c r="Y70" i="22" s="1"/>
  <c r="I69" i="22" s="1"/>
  <c r="K59" i="16" s="1"/>
  <c r="X31" i="22"/>
  <c r="Y31" i="22" s="1"/>
  <c r="I30" i="22" s="1"/>
  <c r="K20" i="16" s="1"/>
  <c r="AD19" i="22"/>
  <c r="AB19" i="22"/>
  <c r="AE19" i="22"/>
  <c r="T19" i="22"/>
  <c r="U19" i="22" s="1"/>
  <c r="U44" i="22"/>
  <c r="X44" i="22" s="1"/>
  <c r="U43" i="22"/>
  <c r="U98" i="22"/>
  <c r="U107" i="22"/>
  <c r="U60" i="22"/>
  <c r="U50" i="22"/>
  <c r="U20" i="22"/>
  <c r="U122" i="22"/>
  <c r="U72" i="22"/>
  <c r="U87" i="22"/>
  <c r="U53" i="22"/>
  <c r="U102" i="22"/>
  <c r="X102" i="22" s="1"/>
  <c r="U112" i="22"/>
  <c r="AE93" i="22"/>
  <c r="AD93" i="22"/>
  <c r="AB93" i="22"/>
  <c r="T93" i="22"/>
  <c r="X61" i="22"/>
  <c r="Y61" i="22" s="1"/>
  <c r="AE124" i="22"/>
  <c r="T124" i="22"/>
  <c r="U124" i="22" s="1"/>
  <c r="AB124" i="22"/>
  <c r="AD124" i="22"/>
  <c r="T64" i="22"/>
  <c r="AB64" i="22"/>
  <c r="AE64" i="22"/>
  <c r="AD64" i="22"/>
  <c r="X41" i="22"/>
  <c r="Y41" i="22" s="1"/>
  <c r="X101" i="22"/>
  <c r="T115" i="22"/>
  <c r="AE115" i="22"/>
  <c r="AD115" i="22"/>
  <c r="AB115" i="22"/>
  <c r="AD81" i="22"/>
  <c r="AB81" i="22"/>
  <c r="T81" i="22"/>
  <c r="AE81" i="22"/>
  <c r="AD78" i="22"/>
  <c r="AE78" i="22"/>
  <c r="AB78" i="22"/>
  <c r="T78" i="22"/>
  <c r="AD76" i="22"/>
  <c r="T76" i="22"/>
  <c r="AE76" i="22"/>
  <c r="AB76" i="22"/>
  <c r="U104" i="22"/>
  <c r="AB83" i="22"/>
  <c r="AE83" i="22"/>
  <c r="AD83" i="22"/>
  <c r="T83" i="22"/>
  <c r="U83" i="22" s="1"/>
  <c r="AB56" i="22"/>
  <c r="AE56" i="22"/>
  <c r="T56" i="22"/>
  <c r="AD56" i="22"/>
  <c r="U45" i="22"/>
  <c r="U63" i="22"/>
  <c r="T25" i="22"/>
  <c r="AD25" i="22"/>
  <c r="AB25" i="22"/>
  <c r="AE25" i="22"/>
  <c r="T17" i="22"/>
  <c r="AB17" i="22"/>
  <c r="AE17" i="22"/>
  <c r="AD17" i="22"/>
  <c r="T99" i="22"/>
  <c r="AE99" i="22"/>
  <c r="AD99" i="22"/>
  <c r="AB99" i="22"/>
  <c r="AD80" i="22"/>
  <c r="AB80" i="22"/>
  <c r="T80" i="22"/>
  <c r="AE80" i="22"/>
  <c r="U49" i="22"/>
  <c r="AE89" i="22"/>
  <c r="AD89" i="22"/>
  <c r="AB89" i="22"/>
  <c r="T89" i="22"/>
  <c r="T33" i="22"/>
  <c r="AB33" i="22"/>
  <c r="AD33" i="22"/>
  <c r="AE33" i="22"/>
  <c r="T123" i="22"/>
  <c r="U123" i="22" s="1"/>
  <c r="AE123" i="22"/>
  <c r="AD123" i="22"/>
  <c r="AB123" i="22"/>
  <c r="U125" i="22"/>
  <c r="AD57" i="22"/>
  <c r="AB57" i="22"/>
  <c r="AE57" i="22"/>
  <c r="T57" i="22"/>
  <c r="AD92" i="22"/>
  <c r="T92" i="22"/>
  <c r="AB92" i="22"/>
  <c r="AE92" i="22"/>
  <c r="X72" i="22"/>
  <c r="AD88" i="22"/>
  <c r="AB88" i="22"/>
  <c r="AE88" i="22"/>
  <c r="T88" i="22"/>
  <c r="U88" i="22" s="1"/>
  <c r="AD84" i="22"/>
  <c r="AB84" i="22"/>
  <c r="T84" i="22"/>
  <c r="AE84" i="22"/>
  <c r="AE132" i="22"/>
  <c r="AD132" i="22"/>
  <c r="T132" i="22"/>
  <c r="AB132" i="22"/>
  <c r="T131" i="22"/>
  <c r="AB131" i="22"/>
  <c r="AD131" i="22"/>
  <c r="AE131" i="22"/>
  <c r="U127" i="22"/>
  <c r="AB77" i="22"/>
  <c r="AE77" i="22"/>
  <c r="AD77" i="22"/>
  <c r="T77" i="22"/>
  <c r="U52" i="22"/>
  <c r="AE133" i="22"/>
  <c r="AD133" i="22"/>
  <c r="T133" i="22"/>
  <c r="AB133" i="22"/>
  <c r="AD82" i="22"/>
  <c r="T82" i="22"/>
  <c r="AB82" i="22"/>
  <c r="AE82" i="22"/>
  <c r="U29" i="22"/>
  <c r="AD85" i="22"/>
  <c r="AB85" i="22"/>
  <c r="AE85" i="22"/>
  <c r="T85" i="22"/>
  <c r="T103" i="22"/>
  <c r="AE103" i="22"/>
  <c r="AB103" i="22"/>
  <c r="AD103" i="22"/>
  <c r="AB79" i="22"/>
  <c r="AE79" i="22"/>
  <c r="T79" i="22"/>
  <c r="U79" i="22" s="1"/>
  <c r="AD79" i="22"/>
  <c r="AB48" i="22"/>
  <c r="AD48" i="22"/>
  <c r="AE48" i="22"/>
  <c r="T48" i="22"/>
  <c r="AE128" i="22"/>
  <c r="AD128" i="22"/>
  <c r="T128" i="22"/>
  <c r="AB128" i="22"/>
  <c r="U117" i="22"/>
  <c r="AE62" i="22"/>
  <c r="T62" i="22"/>
  <c r="AD62" i="22"/>
  <c r="AB62" i="22"/>
  <c r="AB59" i="22"/>
  <c r="AD59" i="22"/>
  <c r="T59" i="22"/>
  <c r="AE59" i="22"/>
  <c r="U22" i="22" l="1"/>
  <c r="U30" i="22"/>
  <c r="U18" i="22"/>
  <c r="U129" i="22"/>
  <c r="X129" i="22" s="1"/>
  <c r="U21" i="22"/>
  <c r="X21" i="22" s="1"/>
  <c r="Y21" i="22" s="1"/>
  <c r="I20" i="22" s="1"/>
  <c r="K10" i="16" s="1"/>
  <c r="AB37" i="22"/>
  <c r="AE37" i="22"/>
  <c r="T37" i="22"/>
  <c r="U37" i="22" s="1"/>
  <c r="X37" i="22" s="1"/>
  <c r="T65" i="22"/>
  <c r="U65" i="22" s="1"/>
  <c r="AE65" i="22"/>
  <c r="AD65" i="22"/>
  <c r="AE38" i="22"/>
  <c r="S38" i="22"/>
  <c r="AA38" i="22"/>
  <c r="F27" i="16" s="1"/>
  <c r="AB38" i="22"/>
  <c r="AD38" i="22"/>
  <c r="T38" i="22"/>
  <c r="AE40" i="22"/>
  <c r="S40" i="22"/>
  <c r="AA40" i="22"/>
  <c r="F29" i="16" s="1"/>
  <c r="T40" i="22"/>
  <c r="AB40" i="22"/>
  <c r="AD40" i="22"/>
  <c r="AA109" i="22"/>
  <c r="F98" i="16" s="1"/>
  <c r="S109" i="22"/>
  <c r="T109" i="22"/>
  <c r="AE109" i="22"/>
  <c r="AD109" i="22"/>
  <c r="AB109" i="22"/>
  <c r="U42" i="22"/>
  <c r="X42" i="22" s="1"/>
  <c r="Y42" i="22" s="1"/>
  <c r="I41" i="22" s="1"/>
  <c r="K31" i="16" s="1"/>
  <c r="U111" i="22"/>
  <c r="X111" i="22" s="1"/>
  <c r="E36" i="16"/>
  <c r="U47" i="22"/>
  <c r="X47" i="22" s="1"/>
  <c r="Y47" i="22" s="1"/>
  <c r="I46" i="22" s="1"/>
  <c r="K36" i="16" s="1"/>
  <c r="AD90" i="22"/>
  <c r="AA90" i="22"/>
  <c r="F79" i="16" s="1"/>
  <c r="S90" i="22"/>
  <c r="E79" i="16" s="1"/>
  <c r="T90" i="22"/>
  <c r="AE90" i="22"/>
  <c r="AB90" i="22"/>
  <c r="S94" i="22"/>
  <c r="AA94" i="22"/>
  <c r="F83" i="16" s="1"/>
  <c r="AD94" i="22"/>
  <c r="AE94" i="22"/>
  <c r="AB94" i="22"/>
  <c r="T94" i="22"/>
  <c r="E89" i="16"/>
  <c r="U100" i="22"/>
  <c r="E85" i="16"/>
  <c r="U96" i="22"/>
  <c r="X96" i="22" s="1"/>
  <c r="Y96" i="22" s="1"/>
  <c r="I95" i="22" s="1"/>
  <c r="K85" i="16" s="1"/>
  <c r="T95" i="22"/>
  <c r="S95" i="22"/>
  <c r="AA95" i="22"/>
  <c r="F84" i="16" s="1"/>
  <c r="AE95" i="22"/>
  <c r="AD95" i="22"/>
  <c r="AB95" i="22"/>
  <c r="E99" i="16"/>
  <c r="U110" i="22"/>
  <c r="X110" i="22" s="1"/>
  <c r="J79" i="16"/>
  <c r="S105" i="22"/>
  <c r="E94" i="16" s="1"/>
  <c r="AA105" i="22"/>
  <c r="F94" i="16" s="1"/>
  <c r="AB105" i="22"/>
  <c r="AE105" i="22"/>
  <c r="AD105" i="22"/>
  <c r="T105" i="22"/>
  <c r="S113" i="22"/>
  <c r="AA113" i="22"/>
  <c r="F102" i="16" s="1"/>
  <c r="AE113" i="22"/>
  <c r="AD113" i="22"/>
  <c r="AB113" i="22"/>
  <c r="T113" i="22"/>
  <c r="AA130" i="22"/>
  <c r="F119" i="16" s="1"/>
  <c r="S130" i="22"/>
  <c r="T130" i="22"/>
  <c r="AB130" i="22"/>
  <c r="AD130" i="22"/>
  <c r="AE130" i="22"/>
  <c r="AA34" i="22"/>
  <c r="F23" i="16" s="1"/>
  <c r="S34" i="22"/>
  <c r="AE34" i="22"/>
  <c r="AD34" i="22"/>
  <c r="T34" i="22"/>
  <c r="AB34" i="22"/>
  <c r="S120" i="22"/>
  <c r="AA120" i="22"/>
  <c r="F109" i="16" s="1"/>
  <c r="AE120" i="22"/>
  <c r="T120" i="22"/>
  <c r="AB120" i="22"/>
  <c r="AD120" i="22"/>
  <c r="T66" i="22"/>
  <c r="AA66" i="22"/>
  <c r="F55" i="16" s="1"/>
  <c r="S66" i="22"/>
  <c r="AB66" i="22"/>
  <c r="AE66" i="22"/>
  <c r="AD66" i="22"/>
  <c r="U73" i="22"/>
  <c r="X73" i="22" s="1"/>
  <c r="Y73" i="22" s="1"/>
  <c r="AA75" i="22"/>
  <c r="F64" i="16" s="1"/>
  <c r="S75" i="22"/>
  <c r="T75" i="22"/>
  <c r="AB75" i="22"/>
  <c r="AD75" i="22"/>
  <c r="AE75" i="22"/>
  <c r="E56" i="16"/>
  <c r="U67" i="22"/>
  <c r="E97" i="16"/>
  <c r="U108" i="22"/>
  <c r="X108" i="22" s="1"/>
  <c r="Y108" i="22" s="1"/>
  <c r="E24" i="16"/>
  <c r="U35" i="22"/>
  <c r="X35" i="22" s="1"/>
  <c r="Y35" i="22" s="1"/>
  <c r="I34" i="22" s="1"/>
  <c r="K24" i="16" s="1"/>
  <c r="E95" i="16"/>
  <c r="U106" i="22"/>
  <c r="AD36" i="22"/>
  <c r="AA36" i="22"/>
  <c r="F25" i="16" s="1"/>
  <c r="S36" i="22"/>
  <c r="T36" i="22"/>
  <c r="AB36" i="22"/>
  <c r="AE36" i="22"/>
  <c r="U119" i="22"/>
  <c r="X119" i="22" s="1"/>
  <c r="Y119" i="22" s="1"/>
  <c r="S55" i="22"/>
  <c r="AA55" i="22"/>
  <c r="F44" i="16" s="1"/>
  <c r="AE55" i="22"/>
  <c r="AD55" i="22"/>
  <c r="AB55" i="22"/>
  <c r="T55" i="22"/>
  <c r="S121" i="22"/>
  <c r="AA121" i="22"/>
  <c r="F110" i="16" s="1"/>
  <c r="AE121" i="22"/>
  <c r="AD121" i="22"/>
  <c r="AB121" i="22"/>
  <c r="T121" i="22"/>
  <c r="J119" i="16"/>
  <c r="E103" i="16"/>
  <c r="U114" i="22"/>
  <c r="X114" i="22" s="1"/>
  <c r="Y114" i="22" s="1"/>
  <c r="I113" i="22" s="1"/>
  <c r="K103" i="16" s="1"/>
  <c r="E63" i="16"/>
  <c r="U74" i="22"/>
  <c r="X74" i="22" s="1"/>
  <c r="E57" i="16"/>
  <c r="U68" i="22"/>
  <c r="X68" i="22" s="1"/>
  <c r="Y68" i="22" s="1"/>
  <c r="I67" i="22" s="1"/>
  <c r="K57" i="16" s="1"/>
  <c r="AD91" i="22"/>
  <c r="AA91" i="22"/>
  <c r="F80" i="16" s="1"/>
  <c r="S91" i="22"/>
  <c r="T91" i="22"/>
  <c r="AE91" i="22"/>
  <c r="AB91" i="22"/>
  <c r="S46" i="22"/>
  <c r="AA46" i="22"/>
  <c r="F35" i="16" s="1"/>
  <c r="T46" i="22"/>
  <c r="AD46" i="22"/>
  <c r="AB46" i="22"/>
  <c r="AE46" i="22"/>
  <c r="E47" i="16"/>
  <c r="U58" i="22"/>
  <c r="X58" i="22" s="1"/>
  <c r="Y58" i="22" s="1"/>
  <c r="S126" i="22"/>
  <c r="E115" i="16" s="1"/>
  <c r="AA126" i="22"/>
  <c r="F115" i="16" s="1"/>
  <c r="AD126" i="22"/>
  <c r="T126" i="22"/>
  <c r="AB126" i="22"/>
  <c r="AE126" i="22"/>
  <c r="E105" i="16"/>
  <c r="U116" i="22"/>
  <c r="X116" i="22" s="1"/>
  <c r="Y116" i="22" s="1"/>
  <c r="I115" i="22" s="1"/>
  <c r="K105" i="16" s="1"/>
  <c r="E60" i="16"/>
  <c r="U71" i="22"/>
  <c r="X71" i="22" s="1"/>
  <c r="Y71" i="22" s="1"/>
  <c r="I70" i="22" s="1"/>
  <c r="K60" i="16" s="1"/>
  <c r="S97" i="22"/>
  <c r="E86" i="16" s="1"/>
  <c r="AA97" i="22"/>
  <c r="F86" i="16" s="1"/>
  <c r="AB97" i="22"/>
  <c r="AD97" i="22"/>
  <c r="AE97" i="22"/>
  <c r="T97" i="22"/>
  <c r="U97" i="22" s="1"/>
  <c r="X97" i="22" s="1"/>
  <c r="Y97" i="22" s="1"/>
  <c r="I96" i="22" s="1"/>
  <c r="K86" i="16" s="1"/>
  <c r="J27" i="16"/>
  <c r="J29" i="16"/>
  <c r="J98" i="16"/>
  <c r="S118" i="22"/>
  <c r="AA118" i="22"/>
  <c r="F107" i="16" s="1"/>
  <c r="T118" i="22"/>
  <c r="AD118" i="22"/>
  <c r="AB118" i="22"/>
  <c r="AE118" i="22"/>
  <c r="U39" i="22"/>
  <c r="X39" i="22" s="1"/>
  <c r="S86" i="22"/>
  <c r="AA86" i="22"/>
  <c r="F75" i="16" s="1"/>
  <c r="T86" i="22"/>
  <c r="AD86" i="22"/>
  <c r="AB86" i="22"/>
  <c r="AE86" i="22"/>
  <c r="J83" i="16"/>
  <c r="J4" i="16"/>
  <c r="J3" i="16"/>
  <c r="U28" i="22"/>
  <c r="X28" i="22" s="1"/>
  <c r="Y28" i="22" s="1"/>
  <c r="J5" i="16"/>
  <c r="U24" i="22"/>
  <c r="X24" i="22" s="1"/>
  <c r="Y24" i="22" s="1"/>
  <c r="I23" i="22" s="1"/>
  <c r="K13" i="16" s="1"/>
  <c r="AD15" i="22"/>
  <c r="AE15" i="22"/>
  <c r="T15" i="22"/>
  <c r="AA15" i="22"/>
  <c r="F4" i="16" s="1"/>
  <c r="S15" i="22"/>
  <c r="E4" i="16" s="1"/>
  <c r="AD14" i="22"/>
  <c r="AB14" i="22"/>
  <c r="T14" i="22"/>
  <c r="A4" i="16"/>
  <c r="AA14" i="22"/>
  <c r="F3" i="16" s="1"/>
  <c r="S14" i="22"/>
  <c r="AA26" i="22"/>
  <c r="F15" i="16" s="1"/>
  <c r="S26" i="22"/>
  <c r="E15" i="16" s="1"/>
  <c r="U23" i="22"/>
  <c r="X23" i="22" s="1"/>
  <c r="T16" i="22"/>
  <c r="AD16" i="22"/>
  <c r="AC43" i="22" s="1"/>
  <c r="AA16" i="22"/>
  <c r="F5" i="16" s="1"/>
  <c r="S16" i="22"/>
  <c r="E5" i="16" s="1"/>
  <c r="AB16" i="22"/>
  <c r="U27" i="22"/>
  <c r="X27" i="22" s="1"/>
  <c r="Y27" i="22" s="1"/>
  <c r="I26" i="22" s="1"/>
  <c r="K16" i="16" s="1"/>
  <c r="AD26" i="22"/>
  <c r="T26" i="22"/>
  <c r="AB26" i="22"/>
  <c r="AE26" i="22"/>
  <c r="X60" i="22"/>
  <c r="Y60" i="22" s="1"/>
  <c r="X107" i="22"/>
  <c r="Y107" i="22" s="1"/>
  <c r="I106" i="22" s="1"/>
  <c r="K96" i="16" s="1"/>
  <c r="I31" i="22"/>
  <c r="K21" i="16" s="1"/>
  <c r="X43" i="22"/>
  <c r="Y43" i="22" s="1"/>
  <c r="I42" i="22" s="1"/>
  <c r="K32" i="16" s="1"/>
  <c r="X53" i="22"/>
  <c r="Y53" i="22" s="1"/>
  <c r="I52" i="22" s="1"/>
  <c r="K42" i="16" s="1"/>
  <c r="Y102" i="22"/>
  <c r="I101" i="22" s="1"/>
  <c r="K91" i="16" s="1"/>
  <c r="Y101" i="22"/>
  <c r="I100" i="22" s="1"/>
  <c r="K90" i="16" s="1"/>
  <c r="I60" i="22"/>
  <c r="K50" i="16" s="1"/>
  <c r="Y37" i="22"/>
  <c r="I36" i="22" s="1"/>
  <c r="K26" i="16" s="1"/>
  <c r="I40" i="22"/>
  <c r="K30" i="16" s="1"/>
  <c r="I72" i="22"/>
  <c r="K62" i="16" s="1"/>
  <c r="X112" i="22"/>
  <c r="Y112" i="22" s="1"/>
  <c r="Y44" i="22"/>
  <c r="I43" i="22" s="1"/>
  <c r="K33" i="16" s="1"/>
  <c r="I118" i="22"/>
  <c r="K108" i="16" s="1"/>
  <c r="X87" i="22"/>
  <c r="Y87" i="22" s="1"/>
  <c r="Y129" i="22"/>
  <c r="I128" i="22" s="1"/>
  <c r="K118" i="16" s="1"/>
  <c r="Y110" i="22"/>
  <c r="I109" i="22" s="1"/>
  <c r="K99" i="16" s="1"/>
  <c r="I107" i="22"/>
  <c r="K97" i="16" s="1"/>
  <c r="I57" i="22"/>
  <c r="K47" i="16" s="1"/>
  <c r="Y72" i="22"/>
  <c r="I71" i="22" s="1"/>
  <c r="K61" i="16" s="1"/>
  <c r="X98" i="22"/>
  <c r="Y98" i="22" s="1"/>
  <c r="I97" i="22" s="1"/>
  <c r="K87" i="16" s="1"/>
  <c r="Y74" i="22"/>
  <c r="I73" i="22" s="1"/>
  <c r="K63" i="16" s="1"/>
  <c r="X20" i="22"/>
  <c r="X22" i="22"/>
  <c r="X19" i="22"/>
  <c r="Y19" i="22" s="1"/>
  <c r="U48" i="22"/>
  <c r="X48" i="22" s="1"/>
  <c r="U132" i="22"/>
  <c r="U57" i="22"/>
  <c r="X57" i="22" s="1"/>
  <c r="U80" i="22"/>
  <c r="X80" i="22" s="1"/>
  <c r="X122" i="22"/>
  <c r="U33" i="22"/>
  <c r="X33" i="22" s="1"/>
  <c r="U56" i="22"/>
  <c r="X56" i="22" s="1"/>
  <c r="X50" i="22"/>
  <c r="Y50" i="22" s="1"/>
  <c r="U103" i="22"/>
  <c r="U25" i="22"/>
  <c r="U115" i="22"/>
  <c r="X115" i="22" s="1"/>
  <c r="U76" i="22"/>
  <c r="X76" i="22" s="1"/>
  <c r="U59" i="22"/>
  <c r="U62" i="22"/>
  <c r="U133" i="22"/>
  <c r="U131" i="22"/>
  <c r="U81" i="22"/>
  <c r="X52" i="22"/>
  <c r="Y52" i="22" s="1"/>
  <c r="U92" i="22"/>
  <c r="U78" i="22"/>
  <c r="U93" i="22"/>
  <c r="X123" i="22"/>
  <c r="Y123" i="22" s="1"/>
  <c r="X117" i="22"/>
  <c r="X65" i="22"/>
  <c r="Y65" i="22" s="1"/>
  <c r="X49" i="22"/>
  <c r="X45" i="22"/>
  <c r="X124" i="22"/>
  <c r="X18" i="22"/>
  <c r="X79" i="22"/>
  <c r="X127" i="22"/>
  <c r="U128" i="22"/>
  <c r="U82" i="22"/>
  <c r="U84" i="22"/>
  <c r="U99" i="22"/>
  <c r="U17" i="22"/>
  <c r="U64" i="22"/>
  <c r="X103" i="22"/>
  <c r="X125" i="22"/>
  <c r="Y125" i="22" s="1"/>
  <c r="X30" i="22"/>
  <c r="X88" i="22"/>
  <c r="X29" i="22"/>
  <c r="Y29" i="22" s="1"/>
  <c r="U85" i="22"/>
  <c r="U77" i="22"/>
  <c r="U89" i="22"/>
  <c r="X63" i="22"/>
  <c r="X83" i="22"/>
  <c r="X104" i="22"/>
  <c r="Y104" i="22" s="1"/>
  <c r="AC60" i="22" l="1"/>
  <c r="Y39" i="22"/>
  <c r="I38" i="22" s="1"/>
  <c r="K28" i="16" s="1"/>
  <c r="Y111" i="22"/>
  <c r="I110" i="22" s="1"/>
  <c r="K100" i="16" s="1"/>
  <c r="AC127" i="22"/>
  <c r="AF127" i="22" s="1"/>
  <c r="AC122" i="22"/>
  <c r="AF122" i="22" s="1"/>
  <c r="U126" i="22"/>
  <c r="X126" i="22" s="1"/>
  <c r="Y126" i="22" s="1"/>
  <c r="I125" i="22" s="1"/>
  <c r="K115" i="16" s="1"/>
  <c r="E110" i="16"/>
  <c r="U121" i="22"/>
  <c r="X121" i="22" s="1"/>
  <c r="E55" i="16"/>
  <c r="U66" i="22"/>
  <c r="X66" i="22" s="1"/>
  <c r="Y66" i="22" s="1"/>
  <c r="I65" i="22" s="1"/>
  <c r="K55" i="16" s="1"/>
  <c r="E109" i="16"/>
  <c r="U120" i="22"/>
  <c r="X120" i="22" s="1"/>
  <c r="Y120" i="22" s="1"/>
  <c r="E84" i="16"/>
  <c r="U95" i="22"/>
  <c r="X95" i="22" s="1"/>
  <c r="Y95" i="22" s="1"/>
  <c r="I94" i="22" s="1"/>
  <c r="K84" i="16" s="1"/>
  <c r="E29" i="16"/>
  <c r="U40" i="22"/>
  <c r="X40" i="22" s="1"/>
  <c r="Y40" i="22" s="1"/>
  <c r="I39" i="22" s="1"/>
  <c r="K29" i="16" s="1"/>
  <c r="E80" i="16"/>
  <c r="U91" i="22"/>
  <c r="X91" i="22" s="1"/>
  <c r="Y91" i="22" s="1"/>
  <c r="I90" i="22" s="1"/>
  <c r="K80" i="16" s="1"/>
  <c r="E107" i="16"/>
  <c r="U118" i="22"/>
  <c r="X118" i="22" s="1"/>
  <c r="Y118" i="22" s="1"/>
  <c r="I117" i="22" s="1"/>
  <c r="K107" i="16" s="1"/>
  <c r="E64" i="16"/>
  <c r="U75" i="22"/>
  <c r="X75" i="22" s="1"/>
  <c r="Y75" i="22" s="1"/>
  <c r="I74" i="22" s="1"/>
  <c r="K64" i="16" s="1"/>
  <c r="E102" i="16"/>
  <c r="U113" i="22"/>
  <c r="X113" i="22" s="1"/>
  <c r="Y113" i="22" s="1"/>
  <c r="I112" i="22" s="1"/>
  <c r="K102" i="16" s="1"/>
  <c r="E98" i="16"/>
  <c r="U109" i="22"/>
  <c r="X109" i="22" s="1"/>
  <c r="AC24" i="22"/>
  <c r="E75" i="16"/>
  <c r="U86" i="22"/>
  <c r="E25" i="16"/>
  <c r="U36" i="22"/>
  <c r="E119" i="16"/>
  <c r="U130" i="22"/>
  <c r="X130" i="22" s="1"/>
  <c r="Y130" i="22" s="1"/>
  <c r="I129" i="22" s="1"/>
  <c r="K119" i="16" s="1"/>
  <c r="U105" i="22"/>
  <c r="X105" i="22" s="1"/>
  <c r="Y105" i="22" s="1"/>
  <c r="I104" i="22" s="1"/>
  <c r="K94" i="16" s="1"/>
  <c r="E83" i="16"/>
  <c r="U94" i="22"/>
  <c r="X67" i="22"/>
  <c r="Y67" i="22"/>
  <c r="I66" i="22" s="1"/>
  <c r="K56" i="16" s="1"/>
  <c r="X100" i="22"/>
  <c r="Y100" i="22" s="1"/>
  <c r="I99" i="22" s="1"/>
  <c r="K89" i="16" s="1"/>
  <c r="AC130" i="22"/>
  <c r="E35" i="16"/>
  <c r="U46" i="22"/>
  <c r="E23" i="16"/>
  <c r="U34" i="22"/>
  <c r="X34" i="22" s="1"/>
  <c r="Y34" i="22" s="1"/>
  <c r="E44" i="16"/>
  <c r="U55" i="22"/>
  <c r="X106" i="22"/>
  <c r="Y106" i="22" s="1"/>
  <c r="I105" i="22" s="1"/>
  <c r="K95" i="16" s="1"/>
  <c r="U90" i="22"/>
  <c r="X90" i="22" s="1"/>
  <c r="Y90" i="22" s="1"/>
  <c r="I89" i="22" s="1"/>
  <c r="K79" i="16" s="1"/>
  <c r="E27" i="16"/>
  <c r="U38" i="22"/>
  <c r="X38" i="22" s="1"/>
  <c r="AC117" i="22"/>
  <c r="AC106" i="22"/>
  <c r="AC49" i="22"/>
  <c r="AC38" i="22"/>
  <c r="AF38" i="22" s="1"/>
  <c r="AG38" i="22" s="1"/>
  <c r="J37" i="22" s="1"/>
  <c r="L27" i="16" s="1"/>
  <c r="AC113" i="22"/>
  <c r="AF113" i="22" s="1"/>
  <c r="AG113" i="22" s="1"/>
  <c r="AC25" i="22"/>
  <c r="AC69" i="22"/>
  <c r="AC88" i="22"/>
  <c r="AC40" i="22"/>
  <c r="AF40" i="22" s="1"/>
  <c r="AC132" i="22"/>
  <c r="AF132" i="22" s="1"/>
  <c r="AC46" i="22"/>
  <c r="AC119" i="22"/>
  <c r="AF119" i="22" s="1"/>
  <c r="AG119" i="22" s="1"/>
  <c r="AC121" i="22"/>
  <c r="AC87" i="22"/>
  <c r="AC90" i="22"/>
  <c r="AC18" i="22"/>
  <c r="AC57" i="22"/>
  <c r="AF57" i="22" s="1"/>
  <c r="AC54" i="22"/>
  <c r="AC129" i="22"/>
  <c r="AC131" i="22"/>
  <c r="AC80" i="22"/>
  <c r="AF80" i="22" s="1"/>
  <c r="AC86" i="22"/>
  <c r="AC84" i="22"/>
  <c r="AF84" i="22" s="1"/>
  <c r="AC33" i="22"/>
  <c r="AF33" i="22" s="1"/>
  <c r="AC126" i="22"/>
  <c r="AC22" i="22"/>
  <c r="AF22" i="22" s="1"/>
  <c r="AC114" i="22"/>
  <c r="AF114" i="22" s="1"/>
  <c r="AC104" i="22"/>
  <c r="AF104" i="22" s="1"/>
  <c r="AC101" i="22"/>
  <c r="AF101" i="22" s="1"/>
  <c r="AG101" i="22" s="1"/>
  <c r="AC128" i="22"/>
  <c r="AF128" i="22" s="1"/>
  <c r="AC63" i="22"/>
  <c r="AC116" i="22"/>
  <c r="AF116" i="22" s="1"/>
  <c r="AC50" i="22"/>
  <c r="AC111" i="22"/>
  <c r="AF111" i="22" s="1"/>
  <c r="AG111" i="22" s="1"/>
  <c r="J110" i="22" s="1"/>
  <c r="L100" i="16" s="1"/>
  <c r="AC72" i="22"/>
  <c r="AF72" i="22" s="1"/>
  <c r="AC112" i="22"/>
  <c r="AC102" i="22"/>
  <c r="AF102" i="22" s="1"/>
  <c r="AG102" i="22" s="1"/>
  <c r="AC100" i="22"/>
  <c r="AF100" i="22" s="1"/>
  <c r="AC42" i="22"/>
  <c r="AC79" i="22"/>
  <c r="AC118" i="22"/>
  <c r="AF118" i="22" s="1"/>
  <c r="AG118" i="22" s="1"/>
  <c r="J117" i="22" s="1"/>
  <c r="L107" i="16" s="1"/>
  <c r="AC93" i="22"/>
  <c r="AC28" i="22"/>
  <c r="AF28" i="22" s="1"/>
  <c r="AG28" i="22" s="1"/>
  <c r="AC58" i="22"/>
  <c r="AF58" i="22" s="1"/>
  <c r="AG58" i="22" s="1"/>
  <c r="J57" i="22" s="1"/>
  <c r="L47" i="16" s="1"/>
  <c r="AC120" i="22"/>
  <c r="AF120" i="22" s="1"/>
  <c r="AG120" i="22" s="1"/>
  <c r="AC23" i="22"/>
  <c r="AF23" i="22" s="1"/>
  <c r="AG23" i="22" s="1"/>
  <c r="AC92" i="22"/>
  <c r="AF92" i="22" s="1"/>
  <c r="AG92" i="22" s="1"/>
  <c r="J91" i="22" s="1"/>
  <c r="L81" i="16" s="1"/>
  <c r="AC30" i="22"/>
  <c r="AF30" i="22" s="1"/>
  <c r="AC27" i="22"/>
  <c r="AF27" i="22" s="1"/>
  <c r="AG27" i="22" s="1"/>
  <c r="AC64" i="22"/>
  <c r="AC125" i="22"/>
  <c r="AC68" i="22"/>
  <c r="AF68" i="22" s="1"/>
  <c r="AG68" i="22" s="1"/>
  <c r="J67" i="22" s="1"/>
  <c r="L57" i="16" s="1"/>
  <c r="AC82" i="22"/>
  <c r="AF82" i="22" s="1"/>
  <c r="AG82" i="22" s="1"/>
  <c r="J81" i="22" s="1"/>
  <c r="L71" i="16" s="1"/>
  <c r="AC73" i="22"/>
  <c r="AC55" i="22"/>
  <c r="AC61" i="22"/>
  <c r="AF61" i="22" s="1"/>
  <c r="AC81" i="22"/>
  <c r="AF81" i="22" s="1"/>
  <c r="AG81" i="22" s="1"/>
  <c r="J80" i="22" s="1"/>
  <c r="L70" i="16" s="1"/>
  <c r="AC47" i="22"/>
  <c r="AF47" i="22" s="1"/>
  <c r="AC65" i="22"/>
  <c r="AF65" i="22" s="1"/>
  <c r="AG65" i="22" s="1"/>
  <c r="AC56" i="22"/>
  <c r="AF56" i="22" s="1"/>
  <c r="AC31" i="22"/>
  <c r="AF31" i="22" s="1"/>
  <c r="AG31" i="22" s="1"/>
  <c r="AC109" i="22"/>
  <c r="AC36" i="22"/>
  <c r="AC74" i="22"/>
  <c r="AF74" i="22" s="1"/>
  <c r="AG74" i="22" s="1"/>
  <c r="J73" i="22" s="1"/>
  <c r="L63" i="16" s="1"/>
  <c r="AC41" i="22"/>
  <c r="AF41" i="22" s="1"/>
  <c r="AG41" i="22" s="1"/>
  <c r="AC39" i="22"/>
  <c r="AF39" i="22" s="1"/>
  <c r="AG39" i="22" s="1"/>
  <c r="AC37" i="22"/>
  <c r="U15" i="22"/>
  <c r="X15" i="22" s="1"/>
  <c r="Y15" i="22" s="1"/>
  <c r="I14" i="22" s="1"/>
  <c r="K4" i="16" s="1"/>
  <c r="AC97" i="22"/>
  <c r="AF97" i="22" s="1"/>
  <c r="AG97" i="22" s="1"/>
  <c r="AC48" i="22"/>
  <c r="AC110" i="22"/>
  <c r="AF110" i="22" s="1"/>
  <c r="AC29" i="22"/>
  <c r="AC105" i="22"/>
  <c r="AF105" i="22" s="1"/>
  <c r="AG105" i="22" s="1"/>
  <c r="AC96" i="22"/>
  <c r="AF96" i="22" s="1"/>
  <c r="AG96" i="22" s="1"/>
  <c r="AC95" i="22"/>
  <c r="AF95" i="22" s="1"/>
  <c r="AC70" i="22"/>
  <c r="AF70" i="22" s="1"/>
  <c r="AG70" i="22" s="1"/>
  <c r="J69" i="22" s="1"/>
  <c r="L59" i="16" s="1"/>
  <c r="AC45" i="22"/>
  <c r="AF45" i="22" s="1"/>
  <c r="AG45" i="22" s="1"/>
  <c r="AC19" i="22"/>
  <c r="AC66" i="22"/>
  <c r="AF66" i="22" s="1"/>
  <c r="AG66" i="22" s="1"/>
  <c r="J65" i="22" s="1"/>
  <c r="L55" i="16" s="1"/>
  <c r="AC89" i="22"/>
  <c r="AF89" i="22" s="1"/>
  <c r="AC32" i="22"/>
  <c r="AF32" i="22" s="1"/>
  <c r="AG32" i="22" s="1"/>
  <c r="AC78" i="22"/>
  <c r="AC108" i="22"/>
  <c r="AF108" i="22" s="1"/>
  <c r="AG108" i="22" s="1"/>
  <c r="J107" i="22" s="1"/>
  <c r="L97" i="16" s="1"/>
  <c r="AC71" i="22"/>
  <c r="AF71" i="22" s="1"/>
  <c r="AG71" i="22" s="1"/>
  <c r="AC62" i="22"/>
  <c r="AF62" i="22" s="1"/>
  <c r="AC53" i="22"/>
  <c r="AC44" i="22"/>
  <c r="AF44" i="22" s="1"/>
  <c r="AC133" i="22"/>
  <c r="AF133" i="22" s="1"/>
  <c r="AC124" i="22"/>
  <c r="AF124" i="22" s="1"/>
  <c r="AG124" i="22" s="1"/>
  <c r="J123" i="22" s="1"/>
  <c r="L113" i="16" s="1"/>
  <c r="U16" i="22"/>
  <c r="X16" i="22" s="1"/>
  <c r="Y16" i="22" s="1"/>
  <c r="I15" i="22" s="1"/>
  <c r="K5" i="16" s="1"/>
  <c r="AC77" i="22"/>
  <c r="AF77" i="22" s="1"/>
  <c r="AG77" i="22" s="1"/>
  <c r="AC52" i="22"/>
  <c r="AF52" i="22" s="1"/>
  <c r="AG52" i="22" s="1"/>
  <c r="AC98" i="22"/>
  <c r="AF98" i="22" s="1"/>
  <c r="AC34" i="22"/>
  <c r="AC17" i="22"/>
  <c r="AC103" i="22"/>
  <c r="AF103" i="22" s="1"/>
  <c r="AG103" i="22" s="1"/>
  <c r="AC94" i="22"/>
  <c r="AF94" i="22" s="1"/>
  <c r="AG94" i="22" s="1"/>
  <c r="AC85" i="22"/>
  <c r="AF85" i="22" s="1"/>
  <c r="AG85" i="22" s="1"/>
  <c r="AC76" i="22"/>
  <c r="AF76" i="22" s="1"/>
  <c r="AG76" i="22" s="1"/>
  <c r="AC15" i="22"/>
  <c r="AF15" i="22" s="1"/>
  <c r="AG15" i="22" s="1"/>
  <c r="J14" i="22" s="1"/>
  <c r="L4" i="16" s="1"/>
  <c r="A5" i="16"/>
  <c r="AC14" i="22"/>
  <c r="AF14" i="22" s="1"/>
  <c r="E3" i="16"/>
  <c r="U14" i="22"/>
  <c r="X14" i="22" s="1"/>
  <c r="Y14" i="22" s="1"/>
  <c r="I13" i="22" s="1"/>
  <c r="K3" i="16" s="1"/>
  <c r="AC26" i="22"/>
  <c r="AF26" i="22" s="1"/>
  <c r="AG26" i="22" s="1"/>
  <c r="AC21" i="22"/>
  <c r="AF21" i="22" s="1"/>
  <c r="AG21" i="22" s="1"/>
  <c r="AC123" i="22"/>
  <c r="AC107" i="22"/>
  <c r="AF107" i="22" s="1"/>
  <c r="AG107" i="22" s="1"/>
  <c r="AC115" i="22"/>
  <c r="AF115" i="22" s="1"/>
  <c r="AC99" i="22"/>
  <c r="AF99" i="22" s="1"/>
  <c r="AG99" i="22" s="1"/>
  <c r="AC91" i="22"/>
  <c r="AF91" i="22" s="1"/>
  <c r="AC83" i="22"/>
  <c r="AF83" i="22" s="1"/>
  <c r="AC20" i="22"/>
  <c r="AF20" i="22" s="1"/>
  <c r="AG20" i="22" s="1"/>
  <c r="J19" i="22" s="1"/>
  <c r="L9" i="16" s="1"/>
  <c r="AC75" i="22"/>
  <c r="AC67" i="22"/>
  <c r="AF67" i="22" s="1"/>
  <c r="AG67" i="22" s="1"/>
  <c r="J66" i="22" s="1"/>
  <c r="L56" i="16" s="1"/>
  <c r="AC59" i="22"/>
  <c r="AF59" i="22" s="1"/>
  <c r="AG59" i="22" s="1"/>
  <c r="J58" i="22" s="1"/>
  <c r="L48" i="16" s="1"/>
  <c r="AC51" i="22"/>
  <c r="AF51" i="22" s="1"/>
  <c r="AG51" i="22" s="1"/>
  <c r="AC35" i="22"/>
  <c r="AF35" i="22" s="1"/>
  <c r="AG35" i="22" s="1"/>
  <c r="J34" i="22" s="1"/>
  <c r="L24" i="16" s="1"/>
  <c r="U26" i="22"/>
  <c r="X26" i="22" s="1"/>
  <c r="Y23" i="22"/>
  <c r="I22" i="22" s="1"/>
  <c r="K12" i="16" s="1"/>
  <c r="AC16" i="22"/>
  <c r="AF16" i="22" s="1"/>
  <c r="AF86" i="22"/>
  <c r="AG86" i="22" s="1"/>
  <c r="J85" i="22" s="1"/>
  <c r="L75" i="16" s="1"/>
  <c r="AF34" i="22"/>
  <c r="AG34" i="22" s="1"/>
  <c r="AF69" i="22"/>
  <c r="AG69" i="22" s="1"/>
  <c r="J68" i="22" s="1"/>
  <c r="L58" i="16" s="1"/>
  <c r="AF36" i="22"/>
  <c r="AG36" i="22" s="1"/>
  <c r="AF17" i="22"/>
  <c r="AG17" i="22" s="1"/>
  <c r="J16" i="22" s="1"/>
  <c r="L6" i="16" s="1"/>
  <c r="AF87" i="22"/>
  <c r="AG87" i="22" s="1"/>
  <c r="AF64" i="22"/>
  <c r="AG64" i="22" s="1"/>
  <c r="J63" i="22" s="1"/>
  <c r="L53" i="16" s="1"/>
  <c r="AF63" i="22"/>
  <c r="AG63" i="22" s="1"/>
  <c r="J62" i="22" s="1"/>
  <c r="L52" i="16" s="1"/>
  <c r="AF54" i="22"/>
  <c r="AF79" i="22"/>
  <c r="AG79" i="22" s="1"/>
  <c r="J78" i="22" s="1"/>
  <c r="L68" i="16" s="1"/>
  <c r="AF78" i="22"/>
  <c r="AG78" i="22" s="1"/>
  <c r="J77" i="22" s="1"/>
  <c r="L67" i="16" s="1"/>
  <c r="AG57" i="22"/>
  <c r="J56" i="22" s="1"/>
  <c r="L46" i="16" s="1"/>
  <c r="AG56" i="22"/>
  <c r="J55" i="22" s="1"/>
  <c r="L45" i="16" s="1"/>
  <c r="AG132" i="22"/>
  <c r="J131" i="22" s="1"/>
  <c r="L121" i="16" s="1"/>
  <c r="AF129" i="22"/>
  <c r="AG129" i="22" s="1"/>
  <c r="AF53" i="22"/>
  <c r="AG53" i="22" s="1"/>
  <c r="J52" i="22" s="1"/>
  <c r="L42" i="16" s="1"/>
  <c r="AF60" i="22"/>
  <c r="AG60" i="22" s="1"/>
  <c r="AF49" i="22"/>
  <c r="AG49" i="22" s="1"/>
  <c r="AG40" i="22"/>
  <c r="J39" i="22" s="1"/>
  <c r="L29" i="16" s="1"/>
  <c r="AF130" i="22"/>
  <c r="AF55" i="22"/>
  <c r="AG55" i="22" s="1"/>
  <c r="AF46" i="22"/>
  <c r="AG46" i="22" s="1"/>
  <c r="AF125" i="22"/>
  <c r="AG125" i="22" s="1"/>
  <c r="AG100" i="22"/>
  <c r="J99" i="22" s="1"/>
  <c r="L89" i="16" s="1"/>
  <c r="AG122" i="22"/>
  <c r="J121" i="22" s="1"/>
  <c r="L111" i="16" s="1"/>
  <c r="AG72" i="22"/>
  <c r="J71" i="22" s="1"/>
  <c r="L61" i="16" s="1"/>
  <c r="AF29" i="22"/>
  <c r="AG29" i="22" s="1"/>
  <c r="J28" i="22" s="1"/>
  <c r="L18" i="16" s="1"/>
  <c r="AF18" i="22"/>
  <c r="AG18" i="22" s="1"/>
  <c r="J17" i="22" s="1"/>
  <c r="L7" i="16" s="1"/>
  <c r="AG128" i="22"/>
  <c r="J127" i="22" s="1"/>
  <c r="L117" i="16" s="1"/>
  <c r="AG127" i="22"/>
  <c r="J126" i="22" s="1"/>
  <c r="L116" i="16" s="1"/>
  <c r="AF109" i="22"/>
  <c r="AG109" i="22" s="1"/>
  <c r="AG84" i="22"/>
  <c r="J83" i="22" s="1"/>
  <c r="L73" i="16" s="1"/>
  <c r="AG114" i="22"/>
  <c r="J113" i="22" s="1"/>
  <c r="L103" i="16" s="1"/>
  <c r="AF50" i="22"/>
  <c r="AG50" i="22" s="1"/>
  <c r="AG89" i="22"/>
  <c r="J88" i="22" s="1"/>
  <c r="L78" i="16" s="1"/>
  <c r="AF121" i="22"/>
  <c r="AG121" i="22" s="1"/>
  <c r="AF112" i="22"/>
  <c r="AG112" i="22" s="1"/>
  <c r="AF93" i="22"/>
  <c r="AG93" i="22" s="1"/>
  <c r="J92" i="22" s="1"/>
  <c r="L82" i="16" s="1"/>
  <c r="AF126" i="22"/>
  <c r="AF117" i="22"/>
  <c r="AG117" i="22" s="1"/>
  <c r="AF123" i="22"/>
  <c r="AG123" i="22" s="1"/>
  <c r="J122" i="22" s="1"/>
  <c r="L112" i="16" s="1"/>
  <c r="AF24" i="22"/>
  <c r="AG24" i="22" s="1"/>
  <c r="AG22" i="22"/>
  <c r="J21" i="22" s="1"/>
  <c r="L11" i="16" s="1"/>
  <c r="Y30" i="22"/>
  <c r="I29" i="22" s="1"/>
  <c r="K19" i="16" s="1"/>
  <c r="I124" i="22"/>
  <c r="K114" i="16" s="1"/>
  <c r="Y115" i="22"/>
  <c r="I114" i="22" s="1"/>
  <c r="K104" i="16" s="1"/>
  <c r="Y122" i="22"/>
  <c r="I121" i="22" s="1"/>
  <c r="K111" i="16" s="1"/>
  <c r="I103" i="22"/>
  <c r="K93" i="16" s="1"/>
  <c r="Y80" i="22"/>
  <c r="I79" i="22" s="1"/>
  <c r="K69" i="16" s="1"/>
  <c r="Y127" i="22"/>
  <c r="I126" i="22" s="1"/>
  <c r="K116" i="16" s="1"/>
  <c r="Y117" i="22"/>
  <c r="I116" i="22" s="1"/>
  <c r="K106" i="16" s="1"/>
  <c r="I27" i="22"/>
  <c r="K17" i="16" s="1"/>
  <c r="I51" i="22"/>
  <c r="K41" i="16" s="1"/>
  <c r="Y103" i="22"/>
  <c r="I102" i="22" s="1"/>
  <c r="K92" i="16" s="1"/>
  <c r="Y57" i="22"/>
  <c r="I56" i="22" s="1"/>
  <c r="K46" i="16" s="1"/>
  <c r="Y109" i="22"/>
  <c r="I108" i="22" s="1"/>
  <c r="K98" i="16" s="1"/>
  <c r="I122" i="22"/>
  <c r="K112" i="16" s="1"/>
  <c r="I49" i="22"/>
  <c r="K39" i="16" s="1"/>
  <c r="Y88" i="22"/>
  <c r="I87" i="22" s="1"/>
  <c r="K77" i="16" s="1"/>
  <c r="I86" i="22"/>
  <c r="K76" i="16" s="1"/>
  <c r="I111" i="22"/>
  <c r="K101" i="16" s="1"/>
  <c r="Y124" i="22"/>
  <c r="I123" i="22" s="1"/>
  <c r="K113" i="16" s="1"/>
  <c r="Y79" i="22"/>
  <c r="I78" i="22" s="1"/>
  <c r="K68" i="16" s="1"/>
  <c r="Y56" i="22"/>
  <c r="I55" i="22" s="1"/>
  <c r="K45" i="16" s="1"/>
  <c r="Y63" i="22"/>
  <c r="I62" i="22" s="1"/>
  <c r="K52" i="16" s="1"/>
  <c r="Y38" i="22"/>
  <c r="I37" i="22" s="1"/>
  <c r="K27" i="16" s="1"/>
  <c r="I119" i="22"/>
  <c r="K109" i="16" s="1"/>
  <c r="Y48" i="22"/>
  <c r="I47" i="22" s="1"/>
  <c r="K37" i="16" s="1"/>
  <c r="Y121" i="22"/>
  <c r="I120" i="22" s="1"/>
  <c r="K110" i="16" s="1"/>
  <c r="Y45" i="22"/>
  <c r="I44" i="22" s="1"/>
  <c r="K34" i="16" s="1"/>
  <c r="I59" i="22"/>
  <c r="K49" i="16" s="1"/>
  <c r="I33" i="22"/>
  <c r="K23" i="16" s="1"/>
  <c r="I28" i="22"/>
  <c r="K18" i="16" s="1"/>
  <c r="I64" i="22"/>
  <c r="K54" i="16" s="1"/>
  <c r="Y76" i="22"/>
  <c r="I75" i="22" s="1"/>
  <c r="K65" i="16" s="1"/>
  <c r="Y33" i="22"/>
  <c r="I32" i="22" s="1"/>
  <c r="K22" i="16" s="1"/>
  <c r="Y49" i="22"/>
  <c r="I48" i="22" s="1"/>
  <c r="K38" i="16" s="1"/>
  <c r="Y83" i="22"/>
  <c r="I82" i="22" s="1"/>
  <c r="K72" i="16" s="1"/>
  <c r="X25" i="22"/>
  <c r="Y25" i="22" s="1"/>
  <c r="Y18" i="22"/>
  <c r="I17" i="22" s="1"/>
  <c r="K7" i="16" s="1"/>
  <c r="Y20" i="22"/>
  <c r="I19" i="22" s="1"/>
  <c r="K9" i="16" s="1"/>
  <c r="Y22" i="22"/>
  <c r="I21" i="22" s="1"/>
  <c r="K11" i="16" s="1"/>
  <c r="AF19" i="22"/>
  <c r="I18" i="22"/>
  <c r="K8" i="16" s="1"/>
  <c r="AF106" i="22"/>
  <c r="AG106" i="22" s="1"/>
  <c r="J105" i="22" s="1"/>
  <c r="L95" i="16" s="1"/>
  <c r="AF73" i="22"/>
  <c r="AF42" i="22"/>
  <c r="AG42" i="22" s="1"/>
  <c r="AF90" i="22"/>
  <c r="AF43" i="22"/>
  <c r="AG43" i="22" s="1"/>
  <c r="AF37" i="22"/>
  <c r="AG37" i="22" s="1"/>
  <c r="AF75" i="22"/>
  <c r="AG75" i="22" s="1"/>
  <c r="X132" i="22"/>
  <c r="Y132" i="22" s="1"/>
  <c r="X77" i="22"/>
  <c r="X82" i="22"/>
  <c r="X131" i="22"/>
  <c r="Y131" i="22" s="1"/>
  <c r="X17" i="22"/>
  <c r="X128" i="22"/>
  <c r="X99" i="22"/>
  <c r="X93" i="22"/>
  <c r="Y93" i="22" s="1"/>
  <c r="AF131" i="22"/>
  <c r="AG131" i="22" s="1"/>
  <c r="X84" i="22"/>
  <c r="Y84" i="22" s="1"/>
  <c r="X133" i="22"/>
  <c r="Y133" i="22" s="1"/>
  <c r="X85" i="22"/>
  <c r="X64" i="22"/>
  <c r="Y64" i="22" s="1"/>
  <c r="AF88" i="22"/>
  <c r="X78" i="22"/>
  <c r="AF48" i="22"/>
  <c r="AF25" i="22"/>
  <c r="X62" i="22"/>
  <c r="X89" i="22"/>
  <c r="X92" i="22"/>
  <c r="Y92" i="22" s="1"/>
  <c r="X81" i="22"/>
  <c r="Y81" i="22" s="1"/>
  <c r="X59" i="22"/>
  <c r="Y59" i="22" s="1"/>
  <c r="AG44" i="22" l="1"/>
  <c r="J43" i="22" s="1"/>
  <c r="L33" i="16" s="1"/>
  <c r="X86" i="22"/>
  <c r="Y86" i="22" s="1"/>
  <c r="I85" i="22" s="1"/>
  <c r="K75" i="16" s="1"/>
  <c r="X94" i="22"/>
  <c r="Y94" i="22" s="1"/>
  <c r="I93" i="22" s="1"/>
  <c r="K83" i="16" s="1"/>
  <c r="X46" i="22"/>
  <c r="Y46" i="22" s="1"/>
  <c r="I45" i="22" s="1"/>
  <c r="K35" i="16" s="1"/>
  <c r="X55" i="22"/>
  <c r="Y55" i="22" s="1"/>
  <c r="I54" i="22" s="1"/>
  <c r="K44" i="16" s="1"/>
  <c r="X36" i="22"/>
  <c r="Y36" i="22" s="1"/>
  <c r="I35" i="22" s="1"/>
  <c r="K25" i="16" s="1"/>
  <c r="AG104" i="22"/>
  <c r="J103" i="22" s="1"/>
  <c r="L93" i="16" s="1"/>
  <c r="AG62" i="22"/>
  <c r="J61" i="22" s="1"/>
  <c r="L51" i="16" s="1"/>
  <c r="AG133" i="22"/>
  <c r="J132" i="22" s="1"/>
  <c r="L122" i="16" s="1"/>
  <c r="AG16" i="22"/>
  <c r="J15" i="22" s="1"/>
  <c r="L5" i="16" s="1"/>
  <c r="AG116" i="22"/>
  <c r="J115" i="22" s="1"/>
  <c r="L105" i="16" s="1"/>
  <c r="AG115" i="22"/>
  <c r="J114" i="22" s="1"/>
  <c r="L104" i="16" s="1"/>
  <c r="AG91" i="22"/>
  <c r="J90" i="22" s="1"/>
  <c r="L80" i="16" s="1"/>
  <c r="AG83" i="22"/>
  <c r="J82" i="22" s="1"/>
  <c r="L72" i="16" s="1"/>
  <c r="A6" i="16"/>
  <c r="Y26" i="22"/>
  <c r="I25" i="22" s="1"/>
  <c r="K15" i="16" s="1"/>
  <c r="J124" i="22"/>
  <c r="L114" i="16" s="1"/>
  <c r="J54" i="22"/>
  <c r="L44" i="16" s="1"/>
  <c r="J59" i="22"/>
  <c r="L49" i="16" s="1"/>
  <c r="J128" i="22"/>
  <c r="L118" i="16" s="1"/>
  <c r="J86" i="22"/>
  <c r="L76" i="16" s="1"/>
  <c r="J84" i="22"/>
  <c r="L74" i="16" s="1"/>
  <c r="J35" i="22"/>
  <c r="L25" i="16" s="1"/>
  <c r="J50" i="22"/>
  <c r="L40" i="16" s="1"/>
  <c r="J95" i="22"/>
  <c r="L85" i="16" s="1"/>
  <c r="J31" i="22"/>
  <c r="L21" i="16" s="1"/>
  <c r="J108" i="22"/>
  <c r="L98" i="16" s="1"/>
  <c r="AG88" i="22"/>
  <c r="J87" i="22" s="1"/>
  <c r="L77" i="16" s="1"/>
  <c r="J51" i="22"/>
  <c r="L41" i="16" s="1"/>
  <c r="J120" i="22"/>
  <c r="L110" i="16" s="1"/>
  <c r="J130" i="22"/>
  <c r="L120" i="16" s="1"/>
  <c r="J74" i="22"/>
  <c r="L64" i="16" s="1"/>
  <c r="AG73" i="22"/>
  <c r="J72" i="22" s="1"/>
  <c r="L62" i="16" s="1"/>
  <c r="J101" i="22"/>
  <c r="L91" i="16" s="1"/>
  <c r="AG48" i="22"/>
  <c r="J47" i="22" s="1"/>
  <c r="L37" i="16" s="1"/>
  <c r="J30" i="22"/>
  <c r="L20" i="16" s="1"/>
  <c r="J104" i="22"/>
  <c r="L94" i="16" s="1"/>
  <c r="J112" i="22"/>
  <c r="L102" i="16" s="1"/>
  <c r="J98" i="22"/>
  <c r="L88" i="16" s="1"/>
  <c r="J27" i="22"/>
  <c r="L17" i="16" s="1"/>
  <c r="J102" i="22"/>
  <c r="L92" i="16" s="1"/>
  <c r="J40" i="22"/>
  <c r="L30" i="16" s="1"/>
  <c r="J76" i="22"/>
  <c r="L66" i="16" s="1"/>
  <c r="J42" i="22"/>
  <c r="L32" i="16" s="1"/>
  <c r="J93" i="22"/>
  <c r="L83" i="16" s="1"/>
  <c r="J118" i="22"/>
  <c r="L108" i="16" s="1"/>
  <c r="J106" i="22"/>
  <c r="L96" i="16" s="1"/>
  <c r="J48" i="22"/>
  <c r="L38" i="16" s="1"/>
  <c r="J70" i="22"/>
  <c r="L60" i="16" s="1"/>
  <c r="J75" i="22"/>
  <c r="L65" i="16" s="1"/>
  <c r="J119" i="22"/>
  <c r="L109" i="16" s="1"/>
  <c r="J44" i="22"/>
  <c r="L34" i="16" s="1"/>
  <c r="J64" i="22"/>
  <c r="L54" i="16" s="1"/>
  <c r="AG80" i="22"/>
  <c r="J79" i="22" s="1"/>
  <c r="L69" i="16" s="1"/>
  <c r="J100" i="22"/>
  <c r="L90" i="16" s="1"/>
  <c r="J33" i="22"/>
  <c r="L23" i="16" s="1"/>
  <c r="J38" i="22"/>
  <c r="L28" i="16" s="1"/>
  <c r="J96" i="22"/>
  <c r="L86" i="16" s="1"/>
  <c r="J36" i="22"/>
  <c r="L26" i="16" s="1"/>
  <c r="J116" i="22"/>
  <c r="L106" i="16" s="1"/>
  <c r="J49" i="22"/>
  <c r="L39" i="16" s="1"/>
  <c r="J26" i="22"/>
  <c r="L16" i="16" s="1"/>
  <c r="J41" i="22"/>
  <c r="L31" i="16" s="1"/>
  <c r="AG126" i="22"/>
  <c r="J125" i="22" s="1"/>
  <c r="L115" i="16" s="1"/>
  <c r="J111" i="22"/>
  <c r="L101" i="16" s="1"/>
  <c r="AG30" i="22"/>
  <c r="J29" i="22" s="1"/>
  <c r="L19" i="16" s="1"/>
  <c r="J45" i="22"/>
  <c r="L35" i="16" s="1"/>
  <c r="AG130" i="22"/>
  <c r="J129" i="22" s="1"/>
  <c r="L119" i="16" s="1"/>
  <c r="AG47" i="22"/>
  <c r="J46" i="22" s="1"/>
  <c r="L36" i="16" s="1"/>
  <c r="AG61" i="22"/>
  <c r="J60" i="22" s="1"/>
  <c r="L50" i="16" s="1"/>
  <c r="AG33" i="22"/>
  <c r="J32" i="22" s="1"/>
  <c r="L22" i="16" s="1"/>
  <c r="AG54" i="22"/>
  <c r="J53" i="22" s="1"/>
  <c r="L43" i="16" s="1"/>
  <c r="AG90" i="22"/>
  <c r="J89" i="22" s="1"/>
  <c r="L79" i="16" s="1"/>
  <c r="AG110" i="22"/>
  <c r="J109" i="22" s="1"/>
  <c r="L99" i="16" s="1"/>
  <c r="AG98" i="22"/>
  <c r="J97" i="22" s="1"/>
  <c r="L87" i="16" s="1"/>
  <c r="AG95" i="22"/>
  <c r="J94" i="22" s="1"/>
  <c r="L84" i="16" s="1"/>
  <c r="AG14" i="22"/>
  <c r="J13" i="22" s="1"/>
  <c r="L3" i="16" s="1"/>
  <c r="J22" i="22"/>
  <c r="L12" i="16" s="1"/>
  <c r="AG25" i="22"/>
  <c r="J24" i="22" s="1"/>
  <c r="L14" i="16" s="1"/>
  <c r="J23" i="22"/>
  <c r="L13" i="16" s="1"/>
  <c r="J25" i="22"/>
  <c r="L15" i="16" s="1"/>
  <c r="Y62" i="22"/>
  <c r="I61" i="22" s="1"/>
  <c r="K51" i="16" s="1"/>
  <c r="I132" i="22"/>
  <c r="K122" i="16" s="1"/>
  <c r="I131" i="22"/>
  <c r="K121" i="16" s="1"/>
  <c r="Y82" i="22"/>
  <c r="I81" i="22" s="1"/>
  <c r="K71" i="16" s="1"/>
  <c r="Y99" i="22"/>
  <c r="I98" i="22" s="1"/>
  <c r="K88" i="16" s="1"/>
  <c r="Y128" i="22"/>
  <c r="I127" i="22" s="1"/>
  <c r="K117" i="16" s="1"/>
  <c r="I83" i="22"/>
  <c r="K73" i="16" s="1"/>
  <c r="Y77" i="22"/>
  <c r="I76" i="22" s="1"/>
  <c r="K66" i="16" s="1"/>
  <c r="I63" i="22"/>
  <c r="K53" i="16" s="1"/>
  <c r="I130" i="22"/>
  <c r="K120" i="16" s="1"/>
  <c r="Y89" i="22"/>
  <c r="I88" i="22" s="1"/>
  <c r="K78" i="16" s="1"/>
  <c r="I91" i="22"/>
  <c r="K81" i="16" s="1"/>
  <c r="I58" i="22"/>
  <c r="K48" i="16" s="1"/>
  <c r="I92" i="22"/>
  <c r="K82" i="16" s="1"/>
  <c r="I80" i="22"/>
  <c r="K70" i="16" s="1"/>
  <c r="Y85" i="22"/>
  <c r="I84" i="22" s="1"/>
  <c r="K74" i="16" s="1"/>
  <c r="Y78" i="22"/>
  <c r="I77" i="22" s="1"/>
  <c r="K67" i="16" s="1"/>
  <c r="I24" i="22"/>
  <c r="K14" i="16" s="1"/>
  <c r="Y17" i="22"/>
  <c r="I16" i="22" s="1"/>
  <c r="K6" i="16" s="1"/>
  <c r="AG19" i="22"/>
  <c r="J18" i="22" s="1"/>
  <c r="L8" i="16" s="1"/>
  <c r="J20" i="22"/>
  <c r="L10" i="16" s="1"/>
  <c r="A7" i="16" l="1"/>
  <c r="F8" i="22"/>
  <c r="D8" i="22"/>
  <c r="F9" i="22"/>
  <c r="D9" i="22"/>
  <c r="A8" i="16" l="1"/>
  <c r="Q18" i="25"/>
  <c r="Q14" i="25"/>
  <c r="D13" i="25" s="1"/>
  <c r="L13" i="25" s="1"/>
  <c r="Q19" i="25"/>
  <c r="Q13" i="25"/>
  <c r="B13" i="25" s="1"/>
  <c r="I17" i="24"/>
  <c r="A9" i="16" l="1"/>
  <c r="W17" i="24"/>
  <c r="Y17" i="24"/>
  <c r="V17" i="24"/>
  <c r="Z17" i="24"/>
  <c r="AC17" i="24" l="1"/>
  <c r="I5" i="26" s="1"/>
  <c r="X17" i="24"/>
  <c r="AA17" i="24" s="1"/>
  <c r="A10" i="16"/>
  <c r="E5" i="26"/>
  <c r="A11" i="16" l="1"/>
  <c r="AB17" i="24"/>
  <c r="J17" i="24" s="1"/>
  <c r="A5" i="31" s="1"/>
  <c r="A6" i="31" l="1"/>
  <c r="A7" i="31" s="1"/>
  <c r="A8" i="31" s="1"/>
  <c r="A9" i="31" s="1"/>
  <c r="A10" i="31" s="1"/>
  <c r="A11" i="31" s="1"/>
  <c r="A12" i="16"/>
  <c r="AD17" i="24"/>
  <c r="AE17" i="24" s="1"/>
  <c r="K5" i="26"/>
  <c r="A5" i="26" s="1"/>
  <c r="I15" i="24"/>
  <c r="A12" i="31" l="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F119" i="30" s="1"/>
  <c r="A13" i="16"/>
  <c r="Y15" i="24"/>
  <c r="A6" i="26"/>
  <c r="W15" i="24"/>
  <c r="V15" i="24"/>
  <c r="Z15" i="24"/>
  <c r="AC15" i="24" l="1"/>
  <c r="I3" i="26" s="1"/>
  <c r="X15" i="24"/>
  <c r="G79" i="30"/>
  <c r="F62" i="30"/>
  <c r="G102" i="30"/>
  <c r="H110" i="30"/>
  <c r="E30" i="30"/>
  <c r="F21" i="30"/>
  <c r="G126" i="30"/>
  <c r="F22" i="30"/>
  <c r="H95" i="30"/>
  <c r="G24" i="30"/>
  <c r="E54" i="30"/>
  <c r="F128" i="30"/>
  <c r="H55" i="30"/>
  <c r="E39" i="30"/>
  <c r="G71" i="30"/>
  <c r="E40" i="30"/>
  <c r="F31" i="30"/>
  <c r="C111" i="30"/>
  <c r="D73" i="30"/>
  <c r="E34" i="30"/>
  <c r="H98" i="30"/>
  <c r="D40" i="30"/>
  <c r="F113" i="30"/>
  <c r="H73" i="30"/>
  <c r="H109" i="30"/>
  <c r="H70" i="30"/>
  <c r="F111" i="30"/>
  <c r="F64" i="30"/>
  <c r="F71" i="30"/>
  <c r="H93" i="30"/>
  <c r="H79" i="30"/>
  <c r="E121" i="30"/>
  <c r="H34" i="30"/>
  <c r="G122" i="30"/>
  <c r="G22" i="30"/>
  <c r="H30" i="30"/>
  <c r="F126" i="30"/>
  <c r="H53" i="30"/>
  <c r="F63" i="30"/>
  <c r="G39" i="30"/>
  <c r="F86" i="30"/>
  <c r="H77" i="30"/>
  <c r="G70" i="30"/>
  <c r="F48" i="30"/>
  <c r="G88" i="30"/>
  <c r="F30" i="30"/>
  <c r="E80" i="30"/>
  <c r="H119" i="30"/>
  <c r="G48" i="30"/>
  <c r="F79" i="30"/>
  <c r="F37" i="30"/>
  <c r="F96" i="30"/>
  <c r="G73" i="30"/>
  <c r="C24" i="30"/>
  <c r="E98" i="30"/>
  <c r="F51" i="30"/>
  <c r="D104" i="30"/>
  <c r="E65" i="30"/>
  <c r="F25" i="30"/>
  <c r="E70" i="30"/>
  <c r="G62" i="30"/>
  <c r="H31" i="30"/>
  <c r="H21" i="30"/>
  <c r="G104" i="30"/>
  <c r="F88" i="30"/>
  <c r="C47" i="30"/>
  <c r="F82" i="30"/>
  <c r="E56" i="30"/>
  <c r="F49" i="30"/>
  <c r="G86" i="30"/>
  <c r="H94" i="30"/>
  <c r="G23" i="30"/>
  <c r="H117" i="30"/>
  <c r="F127" i="30"/>
  <c r="G103" i="30"/>
  <c r="E38" i="30"/>
  <c r="F29" i="30"/>
  <c r="F102" i="30"/>
  <c r="F112" i="30"/>
  <c r="H39" i="30"/>
  <c r="E23" i="30"/>
  <c r="H29" i="30"/>
  <c r="F72" i="30"/>
  <c r="G112" i="30"/>
  <c r="E47" i="30"/>
  <c r="G127" i="30"/>
  <c r="E48" i="30"/>
  <c r="H24" i="30"/>
  <c r="C88" i="30"/>
  <c r="D50" i="30"/>
  <c r="F115" i="30"/>
  <c r="C55" i="30"/>
  <c r="E129" i="30"/>
  <c r="C73" i="30"/>
  <c r="H46" i="30"/>
  <c r="H37" i="30"/>
  <c r="F70" i="30"/>
  <c r="G47" i="30"/>
  <c r="E64" i="30"/>
  <c r="E62" i="30"/>
  <c r="G56" i="30"/>
  <c r="H88" i="30"/>
  <c r="E59" i="30"/>
  <c r="E131" i="30"/>
  <c r="H101" i="30"/>
  <c r="G30" i="30"/>
  <c r="H38" i="30"/>
  <c r="E22" i="30"/>
  <c r="G110" i="30"/>
  <c r="H118" i="30"/>
  <c r="G111" i="30"/>
  <c r="E46" i="30"/>
  <c r="F103" i="30"/>
  <c r="G78" i="30"/>
  <c r="F56" i="30"/>
  <c r="G96" i="30"/>
  <c r="F38" i="30"/>
  <c r="E88" i="30"/>
  <c r="H127" i="30"/>
  <c r="G120" i="30"/>
  <c r="E55" i="30"/>
  <c r="F104" i="30"/>
  <c r="F40" i="30"/>
  <c r="G114" i="30"/>
  <c r="C65" i="30"/>
  <c r="E123" i="30"/>
  <c r="G81" i="30"/>
  <c r="C32" i="30"/>
  <c r="B122" i="30"/>
  <c r="F78" i="30"/>
  <c r="F46" i="30"/>
  <c r="G46" i="30"/>
  <c r="F94" i="30"/>
  <c r="H103" i="30"/>
  <c r="E24" i="30"/>
  <c r="F87" i="30"/>
  <c r="G50" i="30"/>
  <c r="C119" i="30"/>
  <c r="F54" i="30"/>
  <c r="G94" i="30"/>
  <c r="H102" i="30"/>
  <c r="G31" i="30"/>
  <c r="H61" i="30"/>
  <c r="G54" i="30"/>
  <c r="H62" i="30"/>
  <c r="G55" i="30"/>
  <c r="E71" i="30"/>
  <c r="F110" i="30"/>
  <c r="F120" i="30"/>
  <c r="H47" i="30"/>
  <c r="E31" i="30"/>
  <c r="H85" i="30"/>
  <c r="F80" i="30"/>
  <c r="H71" i="30"/>
  <c r="G64" i="30"/>
  <c r="D32" i="30"/>
  <c r="F105" i="30"/>
  <c r="H65" i="30"/>
  <c r="G19" i="30"/>
  <c r="D67" i="30"/>
  <c r="H32" i="30"/>
  <c r="C96" i="30"/>
  <c r="B84" i="30"/>
  <c r="H69" i="30"/>
  <c r="G87" i="30"/>
  <c r="H54" i="30"/>
  <c r="H78" i="30"/>
  <c r="G32" i="30"/>
  <c r="H63" i="30"/>
  <c r="F45" i="30"/>
  <c r="D114" i="30"/>
  <c r="D81" i="30"/>
  <c r="F118" i="30"/>
  <c r="H45" i="30"/>
  <c r="F55" i="30"/>
  <c r="G95" i="30"/>
  <c r="H125" i="30"/>
  <c r="G118" i="30"/>
  <c r="H126" i="30"/>
  <c r="G119" i="30"/>
  <c r="G80" i="30"/>
  <c r="H86" i="30"/>
  <c r="E72" i="30"/>
  <c r="H111" i="30"/>
  <c r="G40" i="30"/>
  <c r="G63" i="30"/>
  <c r="E32" i="30"/>
  <c r="F23" i="30"/>
  <c r="G128" i="30"/>
  <c r="D96" i="30"/>
  <c r="E57" i="30"/>
  <c r="H129" i="30"/>
  <c r="G83" i="30"/>
  <c r="H22" i="30"/>
  <c r="H96" i="30"/>
  <c r="G58" i="30"/>
  <c r="E44" i="30"/>
  <c r="G38" i="30"/>
  <c r="G27" i="30"/>
  <c r="D75" i="30"/>
  <c r="B67" i="30"/>
  <c r="E84" i="30"/>
  <c r="C92" i="30"/>
  <c r="G91" i="30"/>
  <c r="C26" i="30"/>
  <c r="H92" i="30"/>
  <c r="G20" i="30"/>
  <c r="G25" i="30"/>
  <c r="F90" i="30"/>
  <c r="H42" i="30"/>
  <c r="C90" i="30"/>
  <c r="E102" i="30"/>
  <c r="F19" i="30"/>
  <c r="H40" i="30"/>
  <c r="E42" i="30"/>
  <c r="H106" i="30"/>
  <c r="H59" i="30"/>
  <c r="D119" i="30"/>
  <c r="E119" i="30"/>
  <c r="D89" i="30"/>
  <c r="E106" i="30"/>
  <c r="F59" i="30"/>
  <c r="E85" i="30"/>
  <c r="C129" i="30"/>
  <c r="B76" i="30"/>
  <c r="C104" i="30"/>
  <c r="D58" i="30"/>
  <c r="F123" i="30"/>
  <c r="D102" i="30"/>
  <c r="B131" i="30"/>
  <c r="B61" i="30"/>
  <c r="G99" i="30"/>
  <c r="D122" i="30"/>
  <c r="E67" i="30"/>
  <c r="C117" i="30"/>
  <c r="D28" i="30"/>
  <c r="G117" i="30"/>
  <c r="C34" i="30"/>
  <c r="D77" i="30"/>
  <c r="G89" i="30"/>
  <c r="C40" i="30"/>
  <c r="H50" i="30"/>
  <c r="F95" i="30"/>
  <c r="H104" i="30"/>
  <c r="G66" i="30"/>
  <c r="C98" i="30"/>
  <c r="E96" i="30"/>
  <c r="F57" i="30"/>
  <c r="G130" i="30"/>
  <c r="H124" i="30"/>
  <c r="D48" i="30"/>
  <c r="F121" i="30"/>
  <c r="H81" i="30"/>
  <c r="E118" i="30"/>
  <c r="D112" i="30"/>
  <c r="E73" i="30"/>
  <c r="F33" i="30"/>
  <c r="E76" i="30"/>
  <c r="C63" i="30"/>
  <c r="D25" i="30"/>
  <c r="F98" i="30"/>
  <c r="D93" i="30"/>
  <c r="E50" i="30"/>
  <c r="H114" i="30"/>
  <c r="H91" i="30"/>
  <c r="C22" i="30"/>
  <c r="G33" i="30"/>
  <c r="E114" i="30"/>
  <c r="F67" i="30"/>
  <c r="E101" i="30"/>
  <c r="B75" i="30"/>
  <c r="G97" i="30"/>
  <c r="D66" i="30"/>
  <c r="F131" i="30"/>
  <c r="D118" i="30"/>
  <c r="B20" i="30"/>
  <c r="D97" i="30"/>
  <c r="D130" i="30"/>
  <c r="E75" i="30"/>
  <c r="C128" i="30"/>
  <c r="D76" i="30"/>
  <c r="C48" i="30"/>
  <c r="C81" i="30"/>
  <c r="D19" i="30"/>
  <c r="B130" i="30"/>
  <c r="B100" i="30"/>
  <c r="E92" i="30"/>
  <c r="G35" i="30"/>
  <c r="D83" i="30"/>
  <c r="H52" i="30"/>
  <c r="D21" i="30"/>
  <c r="G105" i="30"/>
  <c r="G52" i="30"/>
  <c r="C108" i="30"/>
  <c r="H48" i="30"/>
  <c r="C112" i="30"/>
  <c r="C56" i="30"/>
  <c r="F52" i="30"/>
  <c r="E63" i="30"/>
  <c r="H112" i="30"/>
  <c r="H25" i="30"/>
  <c r="G113" i="30"/>
  <c r="D44" i="30"/>
  <c r="E104" i="30"/>
  <c r="F65" i="30"/>
  <c r="C89" i="30"/>
  <c r="C64" i="30"/>
  <c r="B92" i="30"/>
  <c r="D56" i="30"/>
  <c r="F129" i="30"/>
  <c r="D27" i="30"/>
  <c r="D26" i="30"/>
  <c r="G37" i="30"/>
  <c r="D120" i="30"/>
  <c r="E81" i="30"/>
  <c r="B19" i="30"/>
  <c r="F91" i="30"/>
  <c r="H36" i="30"/>
  <c r="C71" i="30"/>
  <c r="D33" i="30"/>
  <c r="B116" i="30"/>
  <c r="D38" i="30"/>
  <c r="H89" i="30"/>
  <c r="G43" i="30"/>
  <c r="D91" i="30"/>
  <c r="B129" i="30"/>
  <c r="D85" i="30"/>
  <c r="D109" i="30"/>
  <c r="H56" i="30"/>
  <c r="C120" i="30"/>
  <c r="H64" i="30"/>
  <c r="G26" i="30"/>
  <c r="D90" i="30"/>
  <c r="E35" i="30"/>
  <c r="C53" i="30"/>
  <c r="F41" i="30"/>
  <c r="G107" i="30"/>
  <c r="C42" i="30"/>
  <c r="F44" i="30"/>
  <c r="G84" i="30"/>
  <c r="G72" i="30"/>
  <c r="H120" i="30"/>
  <c r="H23" i="30"/>
  <c r="H128" i="30"/>
  <c r="G90" i="30"/>
  <c r="C41" i="30"/>
  <c r="E99" i="30"/>
  <c r="B90" i="30"/>
  <c r="F106" i="30"/>
  <c r="H58" i="30"/>
  <c r="C106" i="30"/>
  <c r="D23" i="30"/>
  <c r="F84" i="30"/>
  <c r="E112" i="30"/>
  <c r="F73" i="30"/>
  <c r="E120" i="30"/>
  <c r="F81" i="30"/>
  <c r="H41" i="30"/>
  <c r="C105" i="30"/>
  <c r="D43" i="30"/>
  <c r="B35" i="30"/>
  <c r="E58" i="30"/>
  <c r="H122" i="30"/>
  <c r="H123" i="30"/>
  <c r="C38" i="30"/>
  <c r="D60" i="30"/>
  <c r="D64" i="30"/>
  <c r="E25" i="30"/>
  <c r="D72" i="30"/>
  <c r="E33" i="30"/>
  <c r="H105" i="30"/>
  <c r="G59" i="30"/>
  <c r="D107" i="30"/>
  <c r="G77" i="30"/>
  <c r="E122" i="30"/>
  <c r="F75" i="30"/>
  <c r="E117" i="30"/>
  <c r="B83" i="30"/>
  <c r="B108" i="30"/>
  <c r="D128" i="30"/>
  <c r="E89" i="30"/>
  <c r="C23" i="30"/>
  <c r="E97" i="30"/>
  <c r="F58" i="30"/>
  <c r="G123" i="30"/>
  <c r="C58" i="30"/>
  <c r="C127" i="30"/>
  <c r="D74" i="30"/>
  <c r="E19" i="30"/>
  <c r="C21" i="30"/>
  <c r="B28" i="30"/>
  <c r="E28" i="30"/>
  <c r="C79" i="30"/>
  <c r="D41" i="30"/>
  <c r="C87" i="30"/>
  <c r="D49" i="30"/>
  <c r="F122" i="30"/>
  <c r="H74" i="30"/>
  <c r="G44" i="30"/>
  <c r="C28" i="30"/>
  <c r="G74" i="30"/>
  <c r="C25" i="30"/>
  <c r="E83" i="30"/>
  <c r="B74" i="30"/>
  <c r="D108" i="30"/>
  <c r="H68" i="30"/>
  <c r="G41" i="30"/>
  <c r="D105" i="30"/>
  <c r="G49" i="30"/>
  <c r="D113" i="30"/>
  <c r="E74" i="30"/>
  <c r="F26" i="30"/>
  <c r="F76" i="30"/>
  <c r="G75" i="30"/>
  <c r="F109" i="30"/>
  <c r="H35" i="30"/>
  <c r="H87" i="30"/>
  <c r="F34" i="30"/>
  <c r="D55" i="30"/>
  <c r="E37" i="30"/>
  <c r="C95" i="30"/>
  <c r="D65" i="30"/>
  <c r="C70" i="30"/>
  <c r="D124" i="30"/>
  <c r="F24" i="30"/>
  <c r="E128" i="30"/>
  <c r="B99" i="30"/>
  <c r="B21" i="30"/>
  <c r="D57" i="30"/>
  <c r="G131" i="30"/>
  <c r="B44" i="30"/>
  <c r="B42" i="30"/>
  <c r="G82" i="30"/>
  <c r="F74" i="30"/>
  <c r="C59" i="30"/>
  <c r="F20" i="30"/>
  <c r="H121" i="30"/>
  <c r="E41" i="30"/>
  <c r="B69" i="30"/>
  <c r="E124" i="30"/>
  <c r="E82" i="30"/>
  <c r="B27" i="30"/>
  <c r="C33" i="30"/>
  <c r="G98" i="30"/>
  <c r="G57" i="30"/>
  <c r="F83" i="30"/>
  <c r="D34" i="30"/>
  <c r="C72" i="30"/>
  <c r="F77" i="30"/>
  <c r="F50" i="30"/>
  <c r="F89" i="30"/>
  <c r="E115" i="30"/>
  <c r="C97" i="30"/>
  <c r="H49" i="30"/>
  <c r="B43" i="30"/>
  <c r="E90" i="30"/>
  <c r="D121" i="30"/>
  <c r="D24" i="30"/>
  <c r="H26" i="30"/>
  <c r="F114" i="30"/>
  <c r="E36" i="30"/>
  <c r="E91" i="30"/>
  <c r="C49" i="30"/>
  <c r="G106" i="30"/>
  <c r="G65" i="30"/>
  <c r="F99" i="30"/>
  <c r="H72" i="30"/>
  <c r="C85" i="30"/>
  <c r="F39" i="30"/>
  <c r="G115" i="30"/>
  <c r="F66" i="30"/>
  <c r="F97" i="30"/>
  <c r="D35" i="30"/>
  <c r="E105" i="30"/>
  <c r="B51" i="30"/>
  <c r="C103" i="30"/>
  <c r="F42" i="30"/>
  <c r="E130" i="30"/>
  <c r="D129" i="30"/>
  <c r="D80" i="30"/>
  <c r="E43" i="30"/>
  <c r="D82" i="30"/>
  <c r="F32" i="30"/>
  <c r="E107" i="30"/>
  <c r="C57" i="30"/>
  <c r="H33" i="30"/>
  <c r="G121" i="30"/>
  <c r="D99" i="30"/>
  <c r="D59" i="30"/>
  <c r="D42" i="30"/>
  <c r="G34" i="30"/>
  <c r="D88" i="30"/>
  <c r="C39" i="30"/>
  <c r="C86" i="30"/>
  <c r="E68" i="30"/>
  <c r="E113" i="30"/>
  <c r="C113" i="30"/>
  <c r="H97" i="30"/>
  <c r="H57" i="30"/>
  <c r="H113" i="30"/>
  <c r="G129" i="30"/>
  <c r="H80" i="30"/>
  <c r="D106" i="30"/>
  <c r="H66" i="30"/>
  <c r="E26" i="30"/>
  <c r="H82" i="30"/>
  <c r="H130" i="30"/>
  <c r="F130" i="30"/>
  <c r="E66" i="30"/>
  <c r="H100" i="30"/>
  <c r="F107" i="30"/>
  <c r="D98" i="30"/>
  <c r="C50" i="30"/>
  <c r="C66" i="30"/>
  <c r="E27" i="30"/>
  <c r="E51" i="30"/>
  <c r="D125" i="30"/>
  <c r="D51" i="30"/>
  <c r="G51" i="30"/>
  <c r="F43" i="30"/>
  <c r="F108" i="30"/>
  <c r="C74" i="30"/>
  <c r="C82" i="30"/>
  <c r="F117" i="30"/>
  <c r="C31" i="30"/>
  <c r="H90" i="30"/>
  <c r="C37" i="30"/>
  <c r="C69" i="30"/>
  <c r="E29" i="30"/>
  <c r="E49" i="30"/>
  <c r="C76" i="30"/>
  <c r="E61" i="30"/>
  <c r="C114" i="30"/>
  <c r="D115" i="30"/>
  <c r="B105" i="30"/>
  <c r="G116" i="30"/>
  <c r="C101" i="30"/>
  <c r="D22" i="30"/>
  <c r="B98" i="30"/>
  <c r="E69" i="30"/>
  <c r="D92" i="30"/>
  <c r="B59" i="30"/>
  <c r="B82" i="30"/>
  <c r="D70" i="30"/>
  <c r="B115" i="30"/>
  <c r="C131" i="30"/>
  <c r="E86" i="30"/>
  <c r="G45" i="30"/>
  <c r="C54" i="30"/>
  <c r="C107" i="30"/>
  <c r="F68" i="30"/>
  <c r="C118" i="30"/>
  <c r="D39" i="30"/>
  <c r="B85" i="30"/>
  <c r="B62" i="30"/>
  <c r="B110" i="30"/>
  <c r="B91" i="30"/>
  <c r="G42" i="30"/>
  <c r="D123" i="30"/>
  <c r="B63" i="30"/>
  <c r="G76" i="30"/>
  <c r="B68" i="30"/>
  <c r="D86" i="30"/>
  <c r="B93" i="30"/>
  <c r="B29" i="30"/>
  <c r="B26" i="30"/>
  <c r="H28" i="30"/>
  <c r="B117" i="30"/>
  <c r="B89" i="30"/>
  <c r="B128" i="30"/>
  <c r="E45" i="30"/>
  <c r="D54" i="30"/>
  <c r="F69" i="30"/>
  <c r="C102" i="30"/>
  <c r="B46" i="30"/>
  <c r="F53" i="30"/>
  <c r="E87" i="30"/>
  <c r="B123" i="30"/>
  <c r="B70" i="30"/>
  <c r="E108" i="30"/>
  <c r="C20" i="30"/>
  <c r="E20" i="30"/>
  <c r="H131" i="30"/>
  <c r="C27" i="30"/>
  <c r="C121" i="30"/>
  <c r="C44" i="30"/>
  <c r="B37" i="30"/>
  <c r="C130" i="30"/>
  <c r="D131" i="30"/>
  <c r="C123" i="30"/>
  <c r="G92" i="30"/>
  <c r="E77" i="30"/>
  <c r="G109" i="30"/>
  <c r="C122" i="30"/>
  <c r="C68" i="30"/>
  <c r="B106" i="30"/>
  <c r="B101" i="30"/>
  <c r="F85" i="30"/>
  <c r="B58" i="30"/>
  <c r="H60" i="30"/>
  <c r="B125" i="30"/>
  <c r="F124" i="30"/>
  <c r="E52" i="30"/>
  <c r="D71" i="30"/>
  <c r="G85" i="30"/>
  <c r="F116" i="30"/>
  <c r="B107" i="30"/>
  <c r="G67" i="30"/>
  <c r="C60" i="30"/>
  <c r="E103" i="30"/>
  <c r="B36" i="30"/>
  <c r="G108" i="30"/>
  <c r="D62" i="30"/>
  <c r="E93" i="30"/>
  <c r="C80" i="30"/>
  <c r="D61" i="30"/>
  <c r="B124" i="30"/>
  <c r="C91" i="30"/>
  <c r="B114" i="30"/>
  <c r="B109" i="30"/>
  <c r="B45" i="30"/>
  <c r="B53" i="30"/>
  <c r="H67" i="30"/>
  <c r="C77" i="30"/>
  <c r="D29" i="30"/>
  <c r="H27" i="30"/>
  <c r="D78" i="30"/>
  <c r="D87" i="30"/>
  <c r="D94" i="30"/>
  <c r="D103" i="30"/>
  <c r="C124" i="30"/>
  <c r="B94" i="30"/>
  <c r="H99" i="30"/>
  <c r="C93" i="30"/>
  <c r="C43" i="30"/>
  <c r="C109" i="30"/>
  <c r="C75" i="30"/>
  <c r="B23" i="30"/>
  <c r="G93" i="30"/>
  <c r="B77" i="30"/>
  <c r="B118" i="30"/>
  <c r="B22" i="30"/>
  <c r="B126" i="30"/>
  <c r="B30" i="30"/>
  <c r="F35" i="30"/>
  <c r="B102" i="30"/>
  <c r="D20" i="30"/>
  <c r="G36" i="30"/>
  <c r="D68" i="30"/>
  <c r="H83" i="30"/>
  <c r="D116" i="30"/>
  <c r="G21" i="30"/>
  <c r="H51" i="30"/>
  <c r="B33" i="30"/>
  <c r="C51" i="30"/>
  <c r="B49" i="30"/>
  <c r="C99" i="30"/>
  <c r="G69" i="30"/>
  <c r="B78" i="30"/>
  <c r="F36" i="30"/>
  <c r="C84" i="30"/>
  <c r="G101" i="30"/>
  <c r="B73" i="30"/>
  <c r="D69" i="30"/>
  <c r="B113" i="30"/>
  <c r="B60" i="30"/>
  <c r="B87" i="30"/>
  <c r="G124" i="30"/>
  <c r="G125" i="30"/>
  <c r="H43" i="30"/>
  <c r="H44" i="30"/>
  <c r="H75" i="30"/>
  <c r="C29" i="30"/>
  <c r="G61" i="30"/>
  <c r="B38" i="30"/>
  <c r="B31" i="30"/>
  <c r="G53" i="30"/>
  <c r="B86" i="30"/>
  <c r="G68" i="30"/>
  <c r="B47" i="30"/>
  <c r="D79" i="30"/>
  <c r="F93" i="30"/>
  <c r="B55" i="30"/>
  <c r="B121" i="30"/>
  <c r="B40" i="30"/>
  <c r="B103" i="30"/>
  <c r="C35" i="30"/>
  <c r="E21" i="30"/>
  <c r="B54" i="30"/>
  <c r="B39" i="30"/>
  <c r="B72" i="30"/>
  <c r="E111" i="30"/>
  <c r="C110" i="30"/>
  <c r="D95" i="30"/>
  <c r="F125" i="30"/>
  <c r="B104" i="30"/>
  <c r="C126" i="30"/>
  <c r="G18" i="30"/>
  <c r="B80" i="30"/>
  <c r="F101" i="30"/>
  <c r="B96" i="30"/>
  <c r="C83" i="30"/>
  <c r="E79" i="30"/>
  <c r="D37" i="30"/>
  <c r="B25" i="30"/>
  <c r="B119" i="30"/>
  <c r="C125" i="30"/>
  <c r="D127" i="30"/>
  <c r="D36" i="30"/>
  <c r="D31" i="30"/>
  <c r="E14" i="30"/>
  <c r="C36" i="30"/>
  <c r="B34" i="30"/>
  <c r="C116" i="30"/>
  <c r="E100" i="30"/>
  <c r="B120" i="30"/>
  <c r="G28" i="30"/>
  <c r="G29" i="30"/>
  <c r="G100" i="30"/>
  <c r="B127" i="30"/>
  <c r="B71" i="30"/>
  <c r="E110" i="30"/>
  <c r="C62" i="30"/>
  <c r="F13" i="30"/>
  <c r="H76" i="30"/>
  <c r="H107" i="30"/>
  <c r="H108" i="30"/>
  <c r="B66" i="30"/>
  <c r="B97" i="30"/>
  <c r="F60" i="30"/>
  <c r="F61" i="30"/>
  <c r="D100" i="30"/>
  <c r="H116" i="30"/>
  <c r="B24" i="30"/>
  <c r="B32" i="30"/>
  <c r="B48" i="30"/>
  <c r="B12" i="30"/>
  <c r="E78" i="30"/>
  <c r="E109" i="30"/>
  <c r="E94" i="30"/>
  <c r="F27" i="30"/>
  <c r="F28" i="30"/>
  <c r="D30" i="30"/>
  <c r="H84" i="30"/>
  <c r="C100" i="30"/>
  <c r="B81" i="30"/>
  <c r="H115" i="30"/>
  <c r="F100" i="30"/>
  <c r="D46" i="30"/>
  <c r="D15" i="30"/>
  <c r="D110" i="30"/>
  <c r="B52" i="30"/>
  <c r="D126" i="30"/>
  <c r="D111" i="30"/>
  <c r="E125" i="30"/>
  <c r="F47" i="30"/>
  <c r="C45" i="30"/>
  <c r="C61" i="30"/>
  <c r="D45" i="30"/>
  <c r="B50" i="30"/>
  <c r="C67" i="30"/>
  <c r="E60" i="30"/>
  <c r="B64" i="30"/>
  <c r="F18" i="30"/>
  <c r="D101" i="30"/>
  <c r="E116" i="30"/>
  <c r="E95" i="30"/>
  <c r="C52" i="30"/>
  <c r="B112" i="30"/>
  <c r="B17" i="30"/>
  <c r="H14" i="30"/>
  <c r="B14" i="30"/>
  <c r="C15" i="30"/>
  <c r="B15" i="30"/>
  <c r="G17" i="30"/>
  <c r="D84" i="30"/>
  <c r="B65" i="30"/>
  <c r="B88" i="30"/>
  <c r="D63" i="30"/>
  <c r="B111" i="30"/>
  <c r="G16" i="30"/>
  <c r="F14" i="30"/>
  <c r="D17" i="30"/>
  <c r="C14" i="30"/>
  <c r="H12" i="30"/>
  <c r="D14" i="30"/>
  <c r="C30" i="30"/>
  <c r="E126" i="30"/>
  <c r="G60" i="30"/>
  <c r="D53" i="30"/>
  <c r="E127" i="30"/>
  <c r="B57" i="30"/>
  <c r="E18" i="30"/>
  <c r="C17" i="30"/>
  <c r="H16" i="30"/>
  <c r="G14" i="30"/>
  <c r="C13" i="30"/>
  <c r="H15" i="30"/>
  <c r="B79" i="30"/>
  <c r="C46" i="30"/>
  <c r="B41" i="30"/>
  <c r="F92" i="30"/>
  <c r="B56" i="30"/>
  <c r="H20" i="30"/>
  <c r="C16" i="30"/>
  <c r="E12" i="30"/>
  <c r="E15" i="30"/>
  <c r="E17" i="30"/>
  <c r="D16" i="30"/>
  <c r="C19" i="30"/>
  <c r="C78" i="30"/>
  <c r="D18" i="30"/>
  <c r="F17" i="30"/>
  <c r="G15" i="30"/>
  <c r="D12" i="30"/>
  <c r="G13" i="30"/>
  <c r="F16" i="30"/>
  <c r="E13" i="30"/>
  <c r="D52" i="30"/>
  <c r="B16" i="30"/>
  <c r="F12" i="30"/>
  <c r="E16" i="30"/>
  <c r="D13" i="30"/>
  <c r="H13" i="30"/>
  <c r="C18" i="30"/>
  <c r="F15" i="30"/>
  <c r="D47" i="30"/>
  <c r="C115" i="30"/>
  <c r="E53" i="30"/>
  <c r="B95" i="30"/>
  <c r="D117" i="30"/>
  <c r="C94" i="30"/>
  <c r="H17" i="30"/>
  <c r="C12" i="30"/>
  <c r="B13" i="30"/>
  <c r="G12" i="30"/>
  <c r="B18" i="30"/>
  <c r="H18" i="30"/>
  <c r="H19" i="30"/>
  <c r="A7" i="26"/>
  <c r="A14" i="16"/>
  <c r="E3" i="26"/>
  <c r="A8" i="26" l="1"/>
  <c r="A15" i="16"/>
  <c r="AA15" i="24"/>
  <c r="AB15" i="24" s="1"/>
  <c r="J15" i="24" s="1"/>
  <c r="K3" i="26" l="1"/>
  <c r="F8" i="24"/>
  <c r="R19" i="25" s="1"/>
  <c r="T19" i="25" s="1"/>
  <c r="D8" i="24"/>
  <c r="R18" i="25" s="1"/>
  <c r="T18" i="25" s="1"/>
  <c r="A9" i="26"/>
  <c r="A16" i="16"/>
  <c r="AD15" i="24"/>
  <c r="AE15" i="24" s="1"/>
  <c r="A10" i="26" l="1"/>
  <c r="A17" i="16"/>
  <c r="A11" i="26" l="1"/>
  <c r="A18" i="16"/>
  <c r="A12" i="26" l="1"/>
  <c r="A19" i="16"/>
  <c r="A13" i="26" l="1"/>
  <c r="A20" i="16"/>
  <c r="A14" i="26" l="1"/>
  <c r="A21" i="16"/>
  <c r="A15" i="26" l="1"/>
  <c r="A22" i="16"/>
  <c r="A16" i="26" l="1"/>
  <c r="A23" i="16"/>
  <c r="D19" i="25"/>
  <c r="L19" i="25" s="1"/>
  <c r="B19" i="25"/>
  <c r="A17" i="26" l="1"/>
  <c r="A24" i="16"/>
  <c r="A18" i="26" l="1"/>
  <c r="A25" i="16"/>
  <c r="A19" i="26" l="1"/>
  <c r="A20" i="26" s="1"/>
  <c r="A21" i="26" s="1"/>
  <c r="A22" i="26" s="1"/>
  <c r="A23" i="26" s="1"/>
  <c r="A24" i="26" s="1"/>
  <c r="A25" i="26" s="1"/>
  <c r="A26" i="26" s="1"/>
  <c r="A27" i="26" s="1"/>
  <c r="A28" i="26" s="1"/>
  <c r="A29" i="26" s="1"/>
  <c r="A30" i="26" s="1"/>
  <c r="A31" i="26" s="1"/>
  <c r="A32" i="26" s="1"/>
  <c r="A33" i="26" s="1"/>
  <c r="A34" i="26" s="1"/>
  <c r="A35" i="26" s="1"/>
  <c r="A26" i="16"/>
  <c r="A27" i="16" l="1"/>
  <c r="A36" i="26"/>
  <c r="A28" i="16" l="1"/>
  <c r="A37" i="26"/>
  <c r="A29" i="16" l="1"/>
  <c r="A38" i="26"/>
  <c r="A30" i="16" l="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I54" i="23" s="1"/>
  <c r="A39" i="26"/>
  <c r="C56" i="23" l="1"/>
  <c r="E37" i="23"/>
  <c r="G62" i="23"/>
  <c r="F132" i="23"/>
  <c r="F78" i="23"/>
  <c r="I37" i="23"/>
  <c r="C97" i="23"/>
  <c r="F53" i="23"/>
  <c r="H112" i="23"/>
  <c r="E119" i="23"/>
  <c r="F119" i="23"/>
  <c r="C42" i="23"/>
  <c r="F89" i="23"/>
  <c r="G126" i="23"/>
  <c r="H39" i="23"/>
  <c r="D103" i="23"/>
  <c r="F98" i="23"/>
  <c r="G94" i="23"/>
  <c r="H31" i="23"/>
  <c r="F103" i="23"/>
  <c r="G130" i="23"/>
  <c r="H62" i="23"/>
  <c r="F120" i="23"/>
  <c r="F101" i="23"/>
  <c r="H129" i="23"/>
  <c r="C81" i="23"/>
  <c r="E45" i="23"/>
  <c r="H40" i="23"/>
  <c r="F92" i="23"/>
  <c r="E105" i="23"/>
  <c r="H73" i="23"/>
  <c r="G124" i="23"/>
  <c r="H85" i="23"/>
  <c r="H75" i="23"/>
  <c r="D45" i="23"/>
  <c r="H29" i="23"/>
  <c r="D59" i="23"/>
  <c r="D94" i="23"/>
  <c r="D85" i="23"/>
  <c r="D83" i="23"/>
  <c r="H54" i="23"/>
  <c r="F128" i="23"/>
  <c r="E63" i="23"/>
  <c r="C107" i="23"/>
  <c r="E52" i="23"/>
  <c r="H121" i="23"/>
  <c r="D86" i="23"/>
  <c r="E55" i="23"/>
  <c r="D121" i="23"/>
  <c r="D82" i="23"/>
  <c r="H78" i="23"/>
  <c r="E93" i="23"/>
  <c r="E99" i="23"/>
  <c r="D49" i="23"/>
  <c r="H104" i="23"/>
  <c r="D105" i="23"/>
  <c r="H52" i="23"/>
  <c r="E97" i="23"/>
  <c r="F115" i="23"/>
  <c r="H55" i="23"/>
  <c r="C98" i="23"/>
  <c r="E48" i="23"/>
  <c r="D87" i="23"/>
  <c r="F38" i="23"/>
  <c r="F31" i="23"/>
  <c r="C123" i="23"/>
  <c r="D107" i="23"/>
  <c r="C52" i="23"/>
  <c r="E123" i="23"/>
  <c r="H87" i="23"/>
  <c r="D118" i="23"/>
  <c r="F122" i="23"/>
  <c r="C78" i="23"/>
  <c r="H79" i="23"/>
  <c r="E122" i="23"/>
  <c r="D104" i="23"/>
  <c r="C63" i="23"/>
  <c r="F76" i="23"/>
  <c r="F41" i="23"/>
  <c r="E98" i="23"/>
  <c r="F63" i="23"/>
  <c r="F102" i="23"/>
  <c r="G44" i="23"/>
  <c r="F113" i="23"/>
  <c r="E124" i="23"/>
  <c r="D58" i="23"/>
  <c r="C109" i="23"/>
  <c r="C64" i="23"/>
  <c r="C121" i="23"/>
  <c r="G113" i="23"/>
  <c r="G73" i="23"/>
  <c r="G38" i="23"/>
  <c r="C40" i="23"/>
  <c r="H44" i="23"/>
  <c r="E66" i="23"/>
  <c r="E60" i="23"/>
  <c r="E96" i="23"/>
  <c r="D90" i="23"/>
  <c r="D54" i="23"/>
  <c r="D117" i="23"/>
  <c r="E34" i="23"/>
  <c r="C84" i="23"/>
  <c r="D30" i="23"/>
  <c r="C127" i="23"/>
  <c r="F29" i="23"/>
  <c r="E28" i="23"/>
  <c r="D115" i="23"/>
  <c r="D106" i="23"/>
  <c r="F59" i="23"/>
  <c r="G132" i="23"/>
  <c r="C131" i="23"/>
  <c r="H113" i="23"/>
  <c r="H60" i="23"/>
  <c r="E65" i="23"/>
  <c r="G110" i="23"/>
  <c r="F57" i="23"/>
  <c r="C30" i="23"/>
  <c r="H99" i="23"/>
  <c r="D55" i="23"/>
  <c r="I41" i="23"/>
  <c r="H28" i="23"/>
  <c r="G30" i="23"/>
  <c r="F70" i="23"/>
  <c r="H30" i="23"/>
  <c r="H83" i="23"/>
  <c r="D80" i="23"/>
  <c r="C71" i="23"/>
  <c r="E58" i="23"/>
  <c r="C46" i="23"/>
  <c r="H37" i="23"/>
  <c r="D37" i="23"/>
  <c r="F131" i="23"/>
  <c r="D124" i="23"/>
  <c r="C90" i="23"/>
  <c r="F84" i="23"/>
  <c r="D112" i="23"/>
  <c r="C89" i="23"/>
  <c r="I26" i="23"/>
  <c r="G96" i="23"/>
  <c r="D33" i="23"/>
  <c r="G26" i="23"/>
  <c r="H48" i="23"/>
  <c r="C31" i="23"/>
  <c r="C112" i="23"/>
  <c r="C111" i="23"/>
  <c r="F61" i="23"/>
  <c r="C34" i="23"/>
  <c r="D68" i="23"/>
  <c r="F93" i="23"/>
  <c r="E42" i="23"/>
  <c r="E83" i="23"/>
  <c r="E102" i="23"/>
  <c r="F69" i="23"/>
  <c r="E127" i="23"/>
  <c r="D70" i="23"/>
  <c r="E117" i="23"/>
  <c r="F85" i="23"/>
  <c r="F71" i="23"/>
  <c r="G72" i="23"/>
  <c r="G108" i="23"/>
  <c r="C61" i="23"/>
  <c r="F108" i="23"/>
  <c r="D40" i="23"/>
  <c r="C45" i="23"/>
  <c r="H35" i="23"/>
  <c r="F105" i="23"/>
  <c r="C51" i="23"/>
  <c r="E43" i="23"/>
  <c r="F39" i="23"/>
  <c r="G125" i="23"/>
  <c r="G76" i="23"/>
  <c r="D120" i="23"/>
  <c r="I34" i="23"/>
  <c r="D75" i="23"/>
  <c r="C132" i="23"/>
  <c r="G78" i="23"/>
  <c r="G100" i="23"/>
  <c r="E108" i="23"/>
  <c r="G83" i="23"/>
  <c r="G103" i="23"/>
  <c r="C120" i="23"/>
  <c r="C57" i="23"/>
  <c r="C130" i="23"/>
  <c r="G82" i="23"/>
  <c r="C58" i="23"/>
  <c r="G119" i="23"/>
  <c r="F65" i="23"/>
  <c r="F60" i="23"/>
  <c r="C69" i="23"/>
  <c r="D46" i="23"/>
  <c r="H84" i="23"/>
  <c r="D128" i="23"/>
  <c r="C54" i="23"/>
  <c r="F32" i="23"/>
  <c r="F116" i="23"/>
  <c r="H82" i="23"/>
  <c r="E32" i="23"/>
  <c r="E132" i="23"/>
  <c r="E114" i="23"/>
  <c r="E107" i="23"/>
  <c r="D81" i="23"/>
  <c r="E118" i="23"/>
  <c r="B41" i="23"/>
  <c r="C35" i="23"/>
  <c r="H86" i="23"/>
  <c r="H119" i="23"/>
  <c r="E116" i="23"/>
  <c r="E62" i="23"/>
  <c r="C26" i="23"/>
  <c r="G92" i="23"/>
  <c r="F49" i="23"/>
  <c r="G50" i="23"/>
  <c r="C43" i="23"/>
  <c r="D76" i="23"/>
  <c r="C55" i="23"/>
  <c r="E67" i="23"/>
  <c r="E95" i="23"/>
  <c r="C106" i="23"/>
  <c r="E113" i="23"/>
  <c r="G64" i="23"/>
  <c r="H67" i="23"/>
  <c r="F127" i="23"/>
  <c r="H100" i="23"/>
  <c r="G40" i="23"/>
  <c r="B57" i="23"/>
  <c r="G117" i="23"/>
  <c r="D114" i="23"/>
  <c r="E61" i="23"/>
  <c r="C102" i="23"/>
  <c r="D27" i="23"/>
  <c r="E90" i="23"/>
  <c r="F97" i="23"/>
  <c r="E27" i="23"/>
  <c r="C83" i="23"/>
  <c r="C87" i="23"/>
  <c r="F110" i="23"/>
  <c r="D116" i="23"/>
  <c r="C96" i="23"/>
  <c r="F81" i="23"/>
  <c r="E30" i="23"/>
  <c r="I35" i="23"/>
  <c r="E47" i="23"/>
  <c r="C49" i="23"/>
  <c r="D64" i="23"/>
  <c r="F87" i="23"/>
  <c r="F34" i="23"/>
  <c r="E84" i="23"/>
  <c r="F40" i="23"/>
  <c r="G120" i="23"/>
  <c r="E120" i="23"/>
  <c r="D52" i="23"/>
  <c r="H43" i="23"/>
  <c r="E115" i="23"/>
  <c r="D69" i="23"/>
  <c r="H65" i="23"/>
  <c r="E101" i="23"/>
  <c r="H91" i="23"/>
  <c r="C48" i="23"/>
  <c r="G89" i="23"/>
  <c r="G60" i="23"/>
  <c r="G127" i="23"/>
  <c r="G67" i="23"/>
  <c r="D84" i="23"/>
  <c r="C39" i="23"/>
  <c r="D100" i="23"/>
  <c r="D29" i="23"/>
  <c r="H92" i="23"/>
  <c r="E81" i="23"/>
  <c r="E131" i="23"/>
  <c r="D98" i="23"/>
  <c r="H111" i="23"/>
  <c r="B55" i="23"/>
  <c r="C85" i="23"/>
  <c r="C125" i="23"/>
  <c r="C128" i="23"/>
  <c r="G57" i="23"/>
  <c r="H69" i="23"/>
  <c r="D127" i="23"/>
  <c r="C37" i="23"/>
  <c r="H49" i="23"/>
  <c r="E109" i="23"/>
  <c r="I77" i="23"/>
  <c r="I43" i="23"/>
  <c r="G37" i="23"/>
  <c r="G66" i="23"/>
  <c r="G114" i="23"/>
  <c r="C100" i="23"/>
  <c r="F95" i="23"/>
  <c r="C113" i="23"/>
  <c r="D61" i="23"/>
  <c r="D65" i="23"/>
  <c r="B51" i="23"/>
  <c r="H131" i="23"/>
  <c r="H53" i="23"/>
  <c r="F129" i="23"/>
  <c r="C101" i="23"/>
  <c r="E69" i="23"/>
  <c r="D93" i="23"/>
  <c r="C79" i="23"/>
  <c r="F79" i="23"/>
  <c r="C115" i="23"/>
  <c r="B131" i="23"/>
  <c r="C86" i="23"/>
  <c r="C104" i="23"/>
  <c r="F35" i="23"/>
  <c r="G98" i="23"/>
  <c r="H108" i="23"/>
  <c r="F86" i="23"/>
  <c r="H42" i="23"/>
  <c r="D60" i="23"/>
  <c r="H120" i="23"/>
  <c r="H71" i="23"/>
  <c r="D126" i="23"/>
  <c r="D63" i="23"/>
  <c r="D47" i="23"/>
  <c r="C44" i="23"/>
  <c r="D53" i="23"/>
  <c r="G58" i="23"/>
  <c r="D77" i="23"/>
  <c r="E54" i="23"/>
  <c r="H114" i="23"/>
  <c r="G35" i="23"/>
  <c r="F27" i="23"/>
  <c r="D96" i="23"/>
  <c r="D132" i="23"/>
  <c r="B95" i="23"/>
  <c r="D38" i="23"/>
  <c r="E39" i="23"/>
  <c r="F100" i="23"/>
  <c r="C50" i="23"/>
  <c r="E128" i="23"/>
  <c r="C41" i="23"/>
  <c r="D34" i="23"/>
  <c r="D78" i="23"/>
  <c r="C94" i="23"/>
  <c r="E92" i="23"/>
  <c r="G118" i="23"/>
  <c r="E76" i="23"/>
  <c r="F44" i="23"/>
  <c r="E111" i="23"/>
  <c r="B62" i="23"/>
  <c r="D130" i="23"/>
  <c r="G70" i="23"/>
  <c r="I61" i="23"/>
  <c r="G112" i="23"/>
  <c r="I47" i="23"/>
  <c r="I101" i="23"/>
  <c r="H45" i="23"/>
  <c r="D66" i="23"/>
  <c r="F36" i="23"/>
  <c r="B79" i="23"/>
  <c r="D35" i="23"/>
  <c r="H110" i="23"/>
  <c r="G115" i="23"/>
  <c r="B96" i="23"/>
  <c r="B126" i="23"/>
  <c r="G63" i="23"/>
  <c r="H46" i="23"/>
  <c r="H59" i="23"/>
  <c r="D109" i="23"/>
  <c r="B60" i="23"/>
  <c r="E56" i="23"/>
  <c r="B107" i="23"/>
  <c r="B30" i="23"/>
  <c r="I30" i="23"/>
  <c r="B113" i="23"/>
  <c r="D25" i="23"/>
  <c r="G131" i="23"/>
  <c r="H126" i="23"/>
  <c r="E70" i="23"/>
  <c r="E38" i="23"/>
  <c r="H51" i="23"/>
  <c r="I89" i="23"/>
  <c r="B64" i="23"/>
  <c r="G69" i="23"/>
  <c r="B103" i="23"/>
  <c r="D72" i="23"/>
  <c r="C66" i="23"/>
  <c r="H38" i="23"/>
  <c r="E110" i="23"/>
  <c r="C116" i="23"/>
  <c r="H127" i="23"/>
  <c r="I128" i="23"/>
  <c r="I109" i="23"/>
  <c r="H26" i="23"/>
  <c r="B35" i="23"/>
  <c r="E129" i="23"/>
  <c r="H123" i="23"/>
  <c r="H76" i="23"/>
  <c r="D113" i="23"/>
  <c r="B86" i="23"/>
  <c r="E74" i="23"/>
  <c r="I51" i="23"/>
  <c r="B88" i="23"/>
  <c r="B81" i="23"/>
  <c r="B120" i="23"/>
  <c r="C126" i="23"/>
  <c r="H56" i="23"/>
  <c r="D110" i="23"/>
  <c r="E103" i="23"/>
  <c r="E88" i="23"/>
  <c r="H47" i="23"/>
  <c r="B44" i="23"/>
  <c r="I58" i="23"/>
  <c r="B102" i="23"/>
  <c r="H98" i="23"/>
  <c r="G41" i="23"/>
  <c r="C122" i="23"/>
  <c r="G28" i="23"/>
  <c r="B125" i="23"/>
  <c r="D67" i="23"/>
  <c r="H57" i="23"/>
  <c r="G106" i="23"/>
  <c r="D48" i="23"/>
  <c r="F88" i="23"/>
  <c r="I91" i="23"/>
  <c r="G53" i="23"/>
  <c r="B83" i="23"/>
  <c r="C88" i="23"/>
  <c r="D101" i="23"/>
  <c r="I70" i="23"/>
  <c r="H122" i="23"/>
  <c r="H105" i="23"/>
  <c r="B56" i="23"/>
  <c r="H64" i="23"/>
  <c r="H128" i="23"/>
  <c r="F47" i="23"/>
  <c r="I97" i="23"/>
  <c r="F104" i="23"/>
  <c r="I88" i="23"/>
  <c r="I39" i="23"/>
  <c r="E112" i="23"/>
  <c r="C91" i="23"/>
  <c r="B94" i="23"/>
  <c r="E33" i="23"/>
  <c r="I40" i="23"/>
  <c r="F80" i="23"/>
  <c r="C29" i="23"/>
  <c r="F42" i="23"/>
  <c r="E126" i="23"/>
  <c r="I32" i="23"/>
  <c r="B63" i="23"/>
  <c r="I132" i="23"/>
  <c r="F96" i="23"/>
  <c r="G74" i="23"/>
  <c r="C92" i="23"/>
  <c r="I129" i="23"/>
  <c r="H93" i="23"/>
  <c r="E36" i="23"/>
  <c r="E57" i="23"/>
  <c r="H107" i="23"/>
  <c r="C75" i="23"/>
  <c r="E86" i="23"/>
  <c r="I119" i="23"/>
  <c r="H109" i="23"/>
  <c r="B76" i="23"/>
  <c r="I75" i="23"/>
  <c r="G111" i="23"/>
  <c r="F30" i="23"/>
  <c r="B89" i="23"/>
  <c r="E80" i="23"/>
  <c r="F64" i="23"/>
  <c r="E153" i="23"/>
  <c r="E71" i="23"/>
  <c r="D79" i="23"/>
  <c r="G68" i="23"/>
  <c r="G48" i="23"/>
  <c r="I95" i="23"/>
  <c r="G45" i="23"/>
  <c r="I63" i="23"/>
  <c r="B40" i="23"/>
  <c r="E73" i="23"/>
  <c r="G91" i="23"/>
  <c r="G97" i="23"/>
  <c r="G80" i="23"/>
  <c r="B58" i="23"/>
  <c r="E147" i="23"/>
  <c r="G86" i="23"/>
  <c r="G71" i="23"/>
  <c r="G107" i="23"/>
  <c r="H124" i="23"/>
  <c r="B36" i="23"/>
  <c r="B73" i="23"/>
  <c r="I48" i="23"/>
  <c r="C70" i="23"/>
  <c r="B59" i="23"/>
  <c r="B37" i="23"/>
  <c r="G29" i="23"/>
  <c r="I71" i="23"/>
  <c r="I42" i="23"/>
  <c r="F66" i="23"/>
  <c r="H95" i="23"/>
  <c r="I59" i="23"/>
  <c r="B77" i="23"/>
  <c r="B100" i="23"/>
  <c r="I46" i="23"/>
  <c r="G25" i="23"/>
  <c r="E29" i="23"/>
  <c r="F54" i="23"/>
  <c r="I25" i="23"/>
  <c r="D122" i="23"/>
  <c r="I103" i="23"/>
  <c r="I108" i="23"/>
  <c r="B27" i="23"/>
  <c r="I62" i="23"/>
  <c r="G88" i="23"/>
  <c r="E59" i="23"/>
  <c r="D42" i="23"/>
  <c r="G84" i="23"/>
  <c r="E75" i="23"/>
  <c r="G105" i="23"/>
  <c r="I45" i="23"/>
  <c r="B26" i="23"/>
  <c r="C53" i="23"/>
  <c r="E144" i="23"/>
  <c r="E145" i="23"/>
  <c r="H70" i="23"/>
  <c r="G55" i="23"/>
  <c r="B117" i="23"/>
  <c r="I90" i="23"/>
  <c r="I99" i="23"/>
  <c r="E85" i="23"/>
  <c r="F43" i="23"/>
  <c r="H115" i="23"/>
  <c r="F55" i="23"/>
  <c r="G90" i="23"/>
  <c r="C119" i="23"/>
  <c r="I69" i="23"/>
  <c r="B53" i="23"/>
  <c r="F25" i="23"/>
  <c r="F114" i="23"/>
  <c r="E139" i="23"/>
  <c r="E138" i="23"/>
  <c r="E149" i="23"/>
  <c r="H88" i="23"/>
  <c r="H90" i="23"/>
  <c r="I92" i="23"/>
  <c r="I123" i="23"/>
  <c r="G56" i="23"/>
  <c r="E82" i="23"/>
  <c r="C108" i="23"/>
  <c r="D95" i="23"/>
  <c r="C93" i="23"/>
  <c r="H106" i="23"/>
  <c r="H117" i="23"/>
  <c r="H32" i="23"/>
  <c r="I55" i="23"/>
  <c r="I36" i="23"/>
  <c r="C105" i="23"/>
  <c r="E150" i="23"/>
  <c r="E136" i="23"/>
  <c r="F26" i="23"/>
  <c r="I86" i="23"/>
  <c r="B84" i="23"/>
  <c r="I111" i="23"/>
  <c r="I131" i="23"/>
  <c r="F83" i="23"/>
  <c r="F52" i="23"/>
  <c r="C77" i="23"/>
  <c r="H118" i="23"/>
  <c r="F111" i="23"/>
  <c r="G34" i="23"/>
  <c r="C80" i="23"/>
  <c r="I120" i="23"/>
  <c r="I124" i="23"/>
  <c r="C72" i="23"/>
  <c r="E152" i="23"/>
  <c r="E151" i="23"/>
  <c r="E137" i="23"/>
  <c r="B114" i="23"/>
  <c r="B105" i="23"/>
  <c r="I93" i="23"/>
  <c r="I60" i="23"/>
  <c r="G33" i="23"/>
  <c r="C99" i="23"/>
  <c r="E49" i="23"/>
  <c r="E72" i="23"/>
  <c r="H89" i="23"/>
  <c r="C27" i="23"/>
  <c r="C38" i="23"/>
  <c r="B111" i="23"/>
  <c r="B104" i="23"/>
  <c r="E141" i="23"/>
  <c r="E146" i="23"/>
  <c r="E148" i="23"/>
  <c r="H68" i="23"/>
  <c r="I105" i="23"/>
  <c r="I104" i="23"/>
  <c r="H96" i="23"/>
  <c r="I102" i="23"/>
  <c r="E44" i="23"/>
  <c r="C114" i="23"/>
  <c r="F77" i="23"/>
  <c r="G42" i="23"/>
  <c r="C68" i="23"/>
  <c r="F37" i="23"/>
  <c r="C124" i="23"/>
  <c r="B67" i="23"/>
  <c r="H74" i="23"/>
  <c r="C32" i="23"/>
  <c r="E140" i="23"/>
  <c r="E143" i="23"/>
  <c r="E142" i="23"/>
  <c r="F72" i="23"/>
  <c r="C47" i="23"/>
  <c r="F62" i="23"/>
  <c r="D28" i="23"/>
  <c r="D129" i="23"/>
  <c r="D56" i="23"/>
  <c r="D119" i="23"/>
  <c r="F130" i="23"/>
  <c r="I116" i="23"/>
  <c r="H132" i="23"/>
  <c r="I76" i="23"/>
  <c r="E91" i="23"/>
  <c r="C129" i="23"/>
  <c r="C103" i="23"/>
  <c r="C73" i="23"/>
  <c r="F75" i="23"/>
  <c r="C28" i="23"/>
  <c r="E41" i="23"/>
  <c r="B28" i="23"/>
  <c r="H33" i="23"/>
  <c r="B112" i="23"/>
  <c r="I110" i="23"/>
  <c r="G31" i="23"/>
  <c r="E53" i="23"/>
  <c r="D51" i="23"/>
  <c r="E125" i="23"/>
  <c r="C62" i="23"/>
  <c r="C110" i="23"/>
  <c r="H81" i="23"/>
  <c r="B122" i="23"/>
  <c r="D92" i="23"/>
  <c r="B71" i="23"/>
  <c r="G61" i="23"/>
  <c r="F67" i="23"/>
  <c r="C65" i="23"/>
  <c r="F109" i="23"/>
  <c r="H94" i="23"/>
  <c r="F125" i="23"/>
  <c r="D31" i="23"/>
  <c r="D123" i="23"/>
  <c r="B32" i="23"/>
  <c r="F94" i="23"/>
  <c r="I64" i="23"/>
  <c r="I130" i="23"/>
  <c r="E130" i="23"/>
  <c r="E46" i="23"/>
  <c r="H27" i="23"/>
  <c r="G104" i="23"/>
  <c r="F124" i="23"/>
  <c r="D57" i="23"/>
  <c r="B42" i="23"/>
  <c r="I127" i="23"/>
  <c r="I72" i="23"/>
  <c r="B33" i="23"/>
  <c r="B82" i="23"/>
  <c r="I78" i="23"/>
  <c r="E50" i="23"/>
  <c r="H80" i="23"/>
  <c r="E35" i="23"/>
  <c r="C60" i="23"/>
  <c r="D41" i="23"/>
  <c r="C95" i="23"/>
  <c r="G85" i="23"/>
  <c r="G65" i="23"/>
  <c r="B121" i="23"/>
  <c r="I82" i="23"/>
  <c r="I118" i="23"/>
  <c r="H72" i="23"/>
  <c r="F74" i="23"/>
  <c r="F90" i="23"/>
  <c r="C74" i="23"/>
  <c r="D108" i="23"/>
  <c r="G52" i="23"/>
  <c r="H77" i="23"/>
  <c r="E40" i="23"/>
  <c r="G49" i="23"/>
  <c r="I74" i="23"/>
  <c r="B29" i="23"/>
  <c r="G75" i="23"/>
  <c r="G123" i="23"/>
  <c r="C59" i="23"/>
  <c r="H97" i="23"/>
  <c r="D26" i="23"/>
  <c r="E64" i="23"/>
  <c r="D97" i="23"/>
  <c r="B116" i="23"/>
  <c r="B108" i="23"/>
  <c r="I87" i="23"/>
  <c r="F50" i="23"/>
  <c r="B34" i="23"/>
  <c r="I114" i="23"/>
  <c r="B74" i="23"/>
  <c r="F46" i="23"/>
  <c r="E121" i="23"/>
  <c r="E106" i="23"/>
  <c r="H36" i="23"/>
  <c r="H125" i="23"/>
  <c r="G43" i="23"/>
  <c r="B54" i="23"/>
  <c r="B97" i="23"/>
  <c r="E25" i="23"/>
  <c r="B91" i="23"/>
  <c r="G79" i="23"/>
  <c r="B38" i="23"/>
  <c r="B78" i="23"/>
  <c r="E26" i="23"/>
  <c r="F106" i="23"/>
  <c r="D44" i="23"/>
  <c r="G46" i="23"/>
  <c r="D50" i="23"/>
  <c r="I80" i="23"/>
  <c r="I96" i="23"/>
  <c r="I122" i="23"/>
  <c r="H102" i="23"/>
  <c r="B39" i="23"/>
  <c r="B75" i="23"/>
  <c r="B25" i="23"/>
  <c r="F123" i="23"/>
  <c r="E68" i="23"/>
  <c r="E79" i="23"/>
  <c r="G99" i="23"/>
  <c r="G87" i="23"/>
  <c r="F99" i="23"/>
  <c r="B127" i="23"/>
  <c r="F51" i="23"/>
  <c r="I53" i="23"/>
  <c r="I67" i="23"/>
  <c r="I106" i="23"/>
  <c r="G77" i="23"/>
  <c r="B70" i="23"/>
  <c r="I57" i="23"/>
  <c r="G59" i="23"/>
  <c r="G129" i="23"/>
  <c r="G36" i="23"/>
  <c r="H116" i="23"/>
  <c r="D62" i="23"/>
  <c r="C117" i="23"/>
  <c r="B132" i="23"/>
  <c r="I38" i="23"/>
  <c r="B92" i="23"/>
  <c r="G93" i="23"/>
  <c r="I85" i="23"/>
  <c r="B31" i="23"/>
  <c r="I50" i="23"/>
  <c r="C118" i="23"/>
  <c r="G39" i="23"/>
  <c r="D71" i="23"/>
  <c r="F121" i="23"/>
  <c r="G47" i="23"/>
  <c r="D111" i="23"/>
  <c r="F45" i="23"/>
  <c r="B123" i="23"/>
  <c r="F73" i="23"/>
  <c r="B98" i="23"/>
  <c r="B61" i="23"/>
  <c r="B66" i="23"/>
  <c r="B119" i="23"/>
  <c r="G121" i="23"/>
  <c r="D102" i="23"/>
  <c r="H61" i="23"/>
  <c r="F58" i="23"/>
  <c r="H63" i="23"/>
  <c r="F126" i="23"/>
  <c r="E89" i="23"/>
  <c r="B50" i="23"/>
  <c r="I49" i="23"/>
  <c r="H34" i="23"/>
  <c r="I100" i="23"/>
  <c r="H58" i="23"/>
  <c r="G95" i="23"/>
  <c r="I79" i="23"/>
  <c r="B49" i="23"/>
  <c r="B69" i="23"/>
  <c r="C67" i="23"/>
  <c r="F33" i="23"/>
  <c r="D89" i="23"/>
  <c r="G32" i="23"/>
  <c r="G122" i="23"/>
  <c r="E51" i="23"/>
  <c r="B110" i="23"/>
  <c r="I126" i="23"/>
  <c r="I66" i="23"/>
  <c r="B124" i="23"/>
  <c r="F107" i="23"/>
  <c r="I68" i="23"/>
  <c r="B72" i="23"/>
  <c r="B128" i="23"/>
  <c r="B90" i="23"/>
  <c r="E104" i="23"/>
  <c r="G81" i="23"/>
  <c r="C76" i="23"/>
  <c r="I27" i="23"/>
  <c r="F28" i="23"/>
  <c r="D91" i="23"/>
  <c r="I115" i="23"/>
  <c r="I113" i="23"/>
  <c r="H66" i="23"/>
  <c r="B129" i="23"/>
  <c r="I81" i="23"/>
  <c r="I117" i="23"/>
  <c r="B93" i="23"/>
  <c r="B85" i="23"/>
  <c r="B47" i="23"/>
  <c r="H41" i="23"/>
  <c r="D131" i="23"/>
  <c r="D73" i="23"/>
  <c r="C33" i="23"/>
  <c r="C82" i="23"/>
  <c r="E94" i="23"/>
  <c r="B48" i="23"/>
  <c r="I125" i="23"/>
  <c r="F112" i="23"/>
  <c r="B106" i="23"/>
  <c r="I107" i="23"/>
  <c r="I52" i="23"/>
  <c r="B115" i="23"/>
  <c r="B65" i="23"/>
  <c r="B109" i="23"/>
  <c r="I121" i="23"/>
  <c r="I33" i="23"/>
  <c r="G101" i="23"/>
  <c r="F91" i="23"/>
  <c r="D125" i="23"/>
  <c r="G27" i="23"/>
  <c r="D88" i="23"/>
  <c r="B101" i="23"/>
  <c r="F118" i="23"/>
  <c r="F48" i="23"/>
  <c r="H50" i="23"/>
  <c r="F56" i="23"/>
  <c r="I31" i="23"/>
  <c r="I65" i="23"/>
  <c r="I29" i="23"/>
  <c r="B45" i="23"/>
  <c r="H25" i="23"/>
  <c r="E87" i="23"/>
  <c r="D36" i="23"/>
  <c r="E31" i="23"/>
  <c r="D32" i="23"/>
  <c r="G54" i="23"/>
  <c r="C36" i="23"/>
  <c r="G51" i="23"/>
  <c r="I56" i="23"/>
  <c r="B68" i="23"/>
  <c r="I94" i="23"/>
  <c r="G109" i="23"/>
  <c r="B43" i="23"/>
  <c r="I84" i="23"/>
  <c r="B52" i="23"/>
  <c r="B99" i="23"/>
  <c r="F117" i="23"/>
  <c r="D43" i="23"/>
  <c r="F82" i="23"/>
  <c r="G128" i="23"/>
  <c r="G102" i="23"/>
  <c r="E100" i="23"/>
  <c r="D39" i="23"/>
  <c r="I98" i="23"/>
  <c r="B46" i="23"/>
  <c r="I28" i="23"/>
  <c r="H101" i="23"/>
  <c r="I83" i="23"/>
  <c r="H130" i="23"/>
  <c r="B118" i="23"/>
  <c r="B130" i="23"/>
  <c r="I44" i="23"/>
  <c r="I112" i="23"/>
  <c r="F68" i="23"/>
  <c r="E78" i="23"/>
  <c r="D74" i="23"/>
  <c r="G116" i="23"/>
  <c r="H103" i="23"/>
  <c r="E77" i="23"/>
  <c r="D99" i="23"/>
  <c r="B80" i="23"/>
  <c r="B87" i="23"/>
  <c r="I73" i="23"/>
  <c r="C25" i="23"/>
  <c r="I21" i="23"/>
  <c r="I13" i="23"/>
  <c r="G13" i="23"/>
  <c r="C13" i="23"/>
  <c r="E13" i="23"/>
  <c r="F13" i="23"/>
  <c r="E14" i="23"/>
  <c r="C15" i="23"/>
  <c r="E15" i="23"/>
  <c r="I15" i="23"/>
  <c r="B13" i="23"/>
  <c r="I14" i="23"/>
  <c r="G14" i="23"/>
  <c r="D13" i="23"/>
  <c r="H14" i="23"/>
  <c r="H13" i="23"/>
  <c r="D14" i="23"/>
  <c r="H15" i="23"/>
  <c r="F15" i="23"/>
  <c r="F14" i="23"/>
  <c r="C14" i="23"/>
  <c r="E16" i="23"/>
  <c r="C16" i="23"/>
  <c r="D15" i="23"/>
  <c r="E17" i="23"/>
  <c r="I17" i="23"/>
  <c r="F16" i="23"/>
  <c r="I16" i="23"/>
  <c r="B16" i="23"/>
  <c r="F17" i="23"/>
  <c r="G15" i="23"/>
  <c r="H16" i="23"/>
  <c r="G16" i="23"/>
  <c r="F19" i="23"/>
  <c r="H17" i="23"/>
  <c r="C18" i="23"/>
  <c r="G17" i="23"/>
  <c r="D16" i="23"/>
  <c r="E18" i="23"/>
  <c r="D18" i="23"/>
  <c r="C17" i="23"/>
  <c r="H20" i="23"/>
  <c r="G18" i="23"/>
  <c r="D17" i="23"/>
  <c r="H18" i="23"/>
  <c r="F18" i="23"/>
  <c r="E19" i="23"/>
  <c r="C19" i="23"/>
  <c r="D19" i="23"/>
  <c r="G19" i="23"/>
  <c r="F21" i="23"/>
  <c r="I19" i="23"/>
  <c r="I18" i="23"/>
  <c r="D20" i="23"/>
  <c r="I20" i="23"/>
  <c r="F20" i="23"/>
  <c r="H19" i="23"/>
  <c r="G20" i="23"/>
  <c r="E20" i="23"/>
  <c r="I22" i="23"/>
  <c r="H22" i="23"/>
  <c r="G22" i="23"/>
  <c r="E21" i="23"/>
  <c r="D22" i="23"/>
  <c r="C20" i="23"/>
  <c r="C21" i="23"/>
  <c r="F22" i="23"/>
  <c r="D21" i="23"/>
  <c r="G21" i="23"/>
  <c r="C22" i="23"/>
  <c r="H24" i="23"/>
  <c r="E23" i="23"/>
  <c r="H23" i="23"/>
  <c r="C23" i="23"/>
  <c r="F23" i="23"/>
  <c r="E22" i="23"/>
  <c r="G23" i="23"/>
  <c r="E24" i="23"/>
  <c r="B14" i="23"/>
  <c r="H21" i="23"/>
  <c r="D24" i="23"/>
  <c r="C24" i="23"/>
  <c r="B15" i="23"/>
  <c r="D23" i="23"/>
  <c r="G24" i="23"/>
  <c r="F24" i="23"/>
  <c r="I23" i="23"/>
  <c r="I24" i="23"/>
  <c r="B18" i="23"/>
  <c r="B17" i="23"/>
  <c r="B24" i="23"/>
  <c r="B21" i="23"/>
  <c r="B23" i="23"/>
  <c r="B20" i="23"/>
  <c r="B22" i="23"/>
  <c r="B19" i="23"/>
  <c r="A40" i="26"/>
  <c r="K12" i="23" l="1"/>
  <c r="K15" i="23" s="1"/>
  <c r="A41" i="26"/>
  <c r="K82" i="23" l="1"/>
  <c r="K14" i="23"/>
  <c r="K17" i="23"/>
  <c r="K20" i="23"/>
  <c r="K18" i="23"/>
  <c r="K21" i="23"/>
  <c r="K22" i="23"/>
  <c r="K23" i="23"/>
  <c r="K16" i="23"/>
  <c r="K24" i="23"/>
  <c r="K67" i="23"/>
  <c r="K76" i="23"/>
  <c r="K36" i="23"/>
  <c r="K25" i="23"/>
  <c r="K33" i="23"/>
  <c r="K13" i="23"/>
  <c r="K112" i="23"/>
  <c r="K124" i="23"/>
  <c r="K80" i="23"/>
  <c r="K68" i="23"/>
  <c r="K110" i="23"/>
  <c r="K41" i="23"/>
  <c r="K46" i="23"/>
  <c r="K77" i="23"/>
  <c r="K99" i="23"/>
  <c r="K103" i="23"/>
  <c r="K60" i="23"/>
  <c r="K119" i="23"/>
  <c r="K97" i="23"/>
  <c r="K129" i="23"/>
  <c r="K85" i="23"/>
  <c r="K64" i="23"/>
  <c r="K69" i="23"/>
  <c r="K54" i="23"/>
  <c r="K89" i="23"/>
  <c r="K62" i="23"/>
  <c r="K131" i="23"/>
  <c r="K128" i="23"/>
  <c r="K92" i="23"/>
  <c r="K114" i="23"/>
  <c r="K84" i="23"/>
  <c r="K86" i="23"/>
  <c r="K34" i="23"/>
  <c r="K75" i="23"/>
  <c r="K116" i="23"/>
  <c r="K125" i="23"/>
  <c r="K66" i="23"/>
  <c r="K98" i="23"/>
  <c r="K79" i="23"/>
  <c r="K65" i="23"/>
  <c r="K53" i="23"/>
  <c r="K52" i="23"/>
  <c r="K132" i="23"/>
  <c r="K106" i="23"/>
  <c r="K72" i="23"/>
  <c r="K58" i="23"/>
  <c r="K26" i="23"/>
  <c r="K44" i="23"/>
  <c r="K95" i="23"/>
  <c r="K88" i="23"/>
  <c r="K127" i="23"/>
  <c r="K38" i="23"/>
  <c r="K63" i="23"/>
  <c r="K49" i="23"/>
  <c r="K27" i="23"/>
  <c r="K83" i="23"/>
  <c r="K91" i="23"/>
  <c r="K111" i="23"/>
  <c r="K101" i="23"/>
  <c r="K96" i="23"/>
  <c r="K108" i="23"/>
  <c r="K130" i="23"/>
  <c r="K30" i="23"/>
  <c r="K113" i="23"/>
  <c r="K123" i="23"/>
  <c r="K105" i="23"/>
  <c r="K47" i="23"/>
  <c r="K28" i="23"/>
  <c r="K100" i="23"/>
  <c r="K78" i="23"/>
  <c r="K94" i="23"/>
  <c r="K73" i="23"/>
  <c r="K104" i="23"/>
  <c r="K57" i="23"/>
  <c r="K81" i="23"/>
  <c r="K31" i="23"/>
  <c r="K107" i="23"/>
  <c r="K87" i="23"/>
  <c r="L12" i="23"/>
  <c r="M12" i="23" s="1"/>
  <c r="N12" i="23" s="1"/>
  <c r="K48" i="23"/>
  <c r="K70" i="23"/>
  <c r="K56" i="23"/>
  <c r="K43" i="23"/>
  <c r="K55" i="23"/>
  <c r="K109" i="23"/>
  <c r="K93" i="23"/>
  <c r="K45" i="23"/>
  <c r="K42" i="23"/>
  <c r="K115" i="23"/>
  <c r="K61" i="23"/>
  <c r="K117" i="23"/>
  <c r="K59" i="23"/>
  <c r="K32" i="23"/>
  <c r="K90" i="23"/>
  <c r="K102" i="23"/>
  <c r="K37" i="23"/>
  <c r="K122" i="23"/>
  <c r="K126" i="23"/>
  <c r="K121" i="23"/>
  <c r="K39" i="23"/>
  <c r="K51" i="23"/>
  <c r="K118" i="23"/>
  <c r="K50" i="23"/>
  <c r="K35" i="23"/>
  <c r="K120" i="23"/>
  <c r="K29" i="23"/>
  <c r="K71" i="23"/>
  <c r="K74" i="23"/>
  <c r="K40" i="23"/>
  <c r="K19" i="23"/>
  <c r="A42" i="26"/>
  <c r="K133" i="23" l="1"/>
  <c r="K134" i="23" s="1"/>
  <c r="K135" i="23" s="1"/>
  <c r="N17" i="23"/>
  <c r="N14" i="23"/>
  <c r="N126" i="23"/>
  <c r="N123" i="23"/>
  <c r="N112" i="23"/>
  <c r="N130" i="23"/>
  <c r="N74" i="23"/>
  <c r="N87" i="23"/>
  <c r="N28" i="23"/>
  <c r="N129" i="23"/>
  <c r="N97" i="23"/>
  <c r="N119" i="23"/>
  <c r="N125" i="23"/>
  <c r="N83" i="23"/>
  <c r="N30" i="23"/>
  <c r="N32" i="23"/>
  <c r="N61" i="23"/>
  <c r="N45" i="23"/>
  <c r="N60" i="23"/>
  <c r="N65" i="23"/>
  <c r="N78" i="23"/>
  <c r="N34" i="23"/>
  <c r="N31" i="23"/>
  <c r="N98" i="23"/>
  <c r="N23" i="23"/>
  <c r="N13" i="23"/>
  <c r="N105" i="23"/>
  <c r="N132" i="23"/>
  <c r="N26" i="23"/>
  <c r="N107" i="23"/>
  <c r="N57" i="23"/>
  <c r="N114" i="23"/>
  <c r="N54" i="23"/>
  <c r="N102" i="23"/>
  <c r="N63" i="23"/>
  <c r="N117" i="23"/>
  <c r="N46" i="23"/>
  <c r="N39" i="23"/>
  <c r="N38" i="23"/>
  <c r="N118" i="23"/>
  <c r="N75" i="23"/>
  <c r="N88" i="23"/>
  <c r="N124" i="23"/>
  <c r="N71" i="23"/>
  <c r="N101" i="23"/>
  <c r="N41" i="23"/>
  <c r="N104" i="23"/>
  <c r="N58" i="23"/>
  <c r="N42" i="23"/>
  <c r="N27" i="23"/>
  <c r="N128" i="23"/>
  <c r="N81" i="23"/>
  <c r="N18" i="23"/>
  <c r="N47" i="23"/>
  <c r="N22" i="23"/>
  <c r="N73" i="23"/>
  <c r="N49" i="23"/>
  <c r="N115" i="23"/>
  <c r="N103" i="23"/>
  <c r="N29" i="23"/>
  <c r="N113" i="23"/>
  <c r="N25" i="23"/>
  <c r="N68" i="23"/>
  <c r="N50" i="23"/>
  <c r="N99" i="23"/>
  <c r="N53" i="23"/>
  <c r="N35" i="23"/>
  <c r="N43" i="23"/>
  <c r="N59" i="23"/>
  <c r="N93" i="23"/>
  <c r="N20" i="23"/>
  <c r="N86" i="23"/>
  <c r="N48" i="23"/>
  <c r="N84" i="23"/>
  <c r="N37" i="23"/>
  <c r="N64" i="23"/>
  <c r="N67" i="23"/>
  <c r="N120" i="23"/>
  <c r="N90" i="23"/>
  <c r="N40" i="23"/>
  <c r="N95" i="23"/>
  <c r="N72" i="23"/>
  <c r="N131" i="23"/>
  <c r="N121" i="23"/>
  <c r="N106" i="23"/>
  <c r="N96" i="23"/>
  <c r="N82" i="23"/>
  <c r="N100" i="23"/>
  <c r="N76" i="23"/>
  <c r="N70" i="23"/>
  <c r="N55" i="23"/>
  <c r="N69" i="23"/>
  <c r="N92" i="23"/>
  <c r="N56" i="23"/>
  <c r="N24" i="23"/>
  <c r="N33" i="23"/>
  <c r="N16" i="23"/>
  <c r="N21" i="23"/>
  <c r="N110" i="23"/>
  <c r="N51" i="23"/>
  <c r="N108" i="23"/>
  <c r="N52" i="23"/>
  <c r="N15" i="23"/>
  <c r="N19" i="23"/>
  <c r="N127" i="23"/>
  <c r="N111" i="23"/>
  <c r="N80" i="23"/>
  <c r="N122" i="23"/>
  <c r="N85" i="23"/>
  <c r="N94" i="23"/>
  <c r="N66" i="23"/>
  <c r="N109" i="23"/>
  <c r="N89" i="23"/>
  <c r="N91" i="23"/>
  <c r="N36" i="23"/>
  <c r="N44" i="23"/>
  <c r="N116" i="23"/>
  <c r="N77" i="23"/>
  <c r="N62" i="23"/>
  <c r="N79" i="23"/>
  <c r="O12" i="23"/>
  <c r="O16" i="23" s="1"/>
  <c r="M20" i="23"/>
  <c r="M25" i="23"/>
  <c r="M132" i="23"/>
  <c r="M52" i="23"/>
  <c r="M53" i="23"/>
  <c r="M65" i="23"/>
  <c r="M71" i="23"/>
  <c r="M29" i="23"/>
  <c r="M103" i="23"/>
  <c r="M44" i="23"/>
  <c r="M120" i="23"/>
  <c r="M35" i="23"/>
  <c r="M99" i="23"/>
  <c r="M127" i="23"/>
  <c r="M104" i="23"/>
  <c r="M58" i="23"/>
  <c r="M117" i="23"/>
  <c r="M84" i="23"/>
  <c r="M14" i="23"/>
  <c r="M73" i="23"/>
  <c r="M75" i="23"/>
  <c r="M122" i="23"/>
  <c r="M85" i="23"/>
  <c r="M94" i="23"/>
  <c r="M40" i="23"/>
  <c r="M95" i="23"/>
  <c r="M90" i="23"/>
  <c r="M56" i="23"/>
  <c r="M101" i="23"/>
  <c r="M36" i="23"/>
  <c r="M81" i="23"/>
  <c r="M92" i="23"/>
  <c r="M110" i="23"/>
  <c r="M33" i="23"/>
  <c r="M32" i="23"/>
  <c r="M55" i="23"/>
  <c r="M43" i="23"/>
  <c r="M97" i="23"/>
  <c r="M47" i="23"/>
  <c r="M68" i="23"/>
  <c r="M106" i="23"/>
  <c r="M13" i="23"/>
  <c r="M48" i="23"/>
  <c r="M31" i="23"/>
  <c r="M62" i="23"/>
  <c r="M59" i="23"/>
  <c r="M42" i="23"/>
  <c r="M82" i="23"/>
  <c r="M128" i="23"/>
  <c r="M113" i="23"/>
  <c r="M45" i="23"/>
  <c r="M93" i="23"/>
  <c r="M126" i="23"/>
  <c r="M77" i="23"/>
  <c r="M105" i="23"/>
  <c r="M24" i="23"/>
  <c r="M119" i="23"/>
  <c r="M118" i="23"/>
  <c r="M102" i="23"/>
  <c r="M86" i="23"/>
  <c r="M21" i="23"/>
  <c r="M61" i="23"/>
  <c r="M112" i="23"/>
  <c r="M130" i="23"/>
  <c r="M74" i="23"/>
  <c r="M87" i="23"/>
  <c r="M76" i="23"/>
  <c r="M78" i="23"/>
  <c r="M109" i="23"/>
  <c r="M69" i="23"/>
  <c r="M100" i="23"/>
  <c r="M28" i="23"/>
  <c r="M83" i="23"/>
  <c r="M30" i="23"/>
  <c r="M131" i="23"/>
  <c r="M18" i="23"/>
  <c r="M46" i="23"/>
  <c r="M96" i="23"/>
  <c r="M16" i="23"/>
  <c r="M22" i="23"/>
  <c r="M51" i="23"/>
  <c r="M26" i="23"/>
  <c r="M107" i="23"/>
  <c r="M57" i="23"/>
  <c r="M114" i="23"/>
  <c r="M89" i="23"/>
  <c r="M91" i="23"/>
  <c r="M116" i="23"/>
  <c r="M34" i="23"/>
  <c r="M72" i="23"/>
  <c r="M125" i="23"/>
  <c r="M67" i="23"/>
  <c r="M121" i="23"/>
  <c r="M15" i="23"/>
  <c r="M19" i="23"/>
  <c r="M111" i="23"/>
  <c r="M49" i="23"/>
  <c r="M88" i="23"/>
  <c r="M115" i="23"/>
  <c r="M124" i="23"/>
  <c r="M79" i="23"/>
  <c r="M98" i="23"/>
  <c r="M38" i="23"/>
  <c r="M41" i="23"/>
  <c r="M66" i="23"/>
  <c r="M50" i="23"/>
  <c r="M27" i="23"/>
  <c r="M108" i="23"/>
  <c r="M70" i="23"/>
  <c r="M37" i="23"/>
  <c r="M129" i="23"/>
  <c r="M60" i="23"/>
  <c r="M123" i="23"/>
  <c r="M39" i="23"/>
  <c r="M64" i="23"/>
  <c r="M80" i="23"/>
  <c r="M54" i="23"/>
  <c r="M17" i="23"/>
  <c r="M23" i="23"/>
  <c r="M63" i="23"/>
  <c r="L23" i="23"/>
  <c r="L26" i="23"/>
  <c r="L107" i="23"/>
  <c r="L58" i="23"/>
  <c r="L102" i="23"/>
  <c r="L63" i="23"/>
  <c r="L117" i="23"/>
  <c r="L34" i="23"/>
  <c r="L55" i="23"/>
  <c r="L50" i="23"/>
  <c r="L81" i="23"/>
  <c r="L111" i="23"/>
  <c r="L123" i="23"/>
  <c r="L48" i="23"/>
  <c r="L68" i="23"/>
  <c r="L43" i="23"/>
  <c r="L16" i="23"/>
  <c r="L85" i="23"/>
  <c r="L40" i="23"/>
  <c r="L36" i="23"/>
  <c r="L105" i="23"/>
  <c r="L73" i="23"/>
  <c r="L80" i="23"/>
  <c r="L93" i="23"/>
  <c r="L47" i="23"/>
  <c r="L54" i="23"/>
  <c r="L75" i="23"/>
  <c r="L110" i="23"/>
  <c r="L86" i="23"/>
  <c r="L15" i="23"/>
  <c r="L14" i="23"/>
  <c r="L49" i="23"/>
  <c r="L53" i="23"/>
  <c r="L65" i="23"/>
  <c r="L71" i="23"/>
  <c r="L29" i="23"/>
  <c r="L120" i="23"/>
  <c r="L35" i="23"/>
  <c r="L32" i="23"/>
  <c r="L126" i="23"/>
  <c r="L128" i="23"/>
  <c r="L56" i="23"/>
  <c r="L84" i="23"/>
  <c r="L20" i="23"/>
  <c r="L94" i="23"/>
  <c r="L101" i="23"/>
  <c r="L121" i="23"/>
  <c r="L109" i="23"/>
  <c r="L132" i="23"/>
  <c r="L28" i="23"/>
  <c r="L92" i="23"/>
  <c r="L100" i="23"/>
  <c r="L106" i="23"/>
  <c r="L44" i="23"/>
  <c r="L38" i="23"/>
  <c r="L37" i="23"/>
  <c r="L95" i="23"/>
  <c r="L113" i="23"/>
  <c r="L108" i="23"/>
  <c r="L78" i="23"/>
  <c r="L33" i="23"/>
  <c r="L118" i="23"/>
  <c r="L69" i="23"/>
  <c r="L17" i="23"/>
  <c r="L19" i="23"/>
  <c r="L96" i="23"/>
  <c r="L59" i="23"/>
  <c r="L42" i="23"/>
  <c r="L82" i="23"/>
  <c r="L45" i="23"/>
  <c r="L70" i="23"/>
  <c r="L41" i="23"/>
  <c r="L27" i="23"/>
  <c r="L131" i="23"/>
  <c r="L99" i="23"/>
  <c r="L127" i="23"/>
  <c r="L18" i="23"/>
  <c r="L25" i="23"/>
  <c r="L52" i="23"/>
  <c r="L74" i="23"/>
  <c r="L87" i="23"/>
  <c r="L76" i="23"/>
  <c r="L46" i="23"/>
  <c r="L103" i="23"/>
  <c r="L83" i="23"/>
  <c r="L51" i="23"/>
  <c r="L22" i="23"/>
  <c r="L21" i="23"/>
  <c r="L122" i="23"/>
  <c r="L57" i="23"/>
  <c r="L114" i="23"/>
  <c r="L89" i="23"/>
  <c r="L91" i="23"/>
  <c r="L72" i="23"/>
  <c r="L39" i="23"/>
  <c r="L104" i="23"/>
  <c r="L125" i="23"/>
  <c r="L116" i="23"/>
  <c r="L30" i="23"/>
  <c r="L64" i="23"/>
  <c r="L77" i="23"/>
  <c r="L98" i="23"/>
  <c r="L61" i="23"/>
  <c r="L88" i="23"/>
  <c r="L24" i="23"/>
  <c r="L31" i="23"/>
  <c r="L62" i="23"/>
  <c r="L115" i="23"/>
  <c r="L124" i="23"/>
  <c r="L79" i="23"/>
  <c r="L66" i="23"/>
  <c r="L13" i="23"/>
  <c r="L112" i="23"/>
  <c r="L130" i="23"/>
  <c r="L67" i="23"/>
  <c r="L129" i="23"/>
  <c r="L97" i="23"/>
  <c r="L119" i="23"/>
  <c r="L60" i="23"/>
  <c r="L90" i="23"/>
  <c r="O39" i="23"/>
  <c r="O110" i="23"/>
  <c r="O123" i="23"/>
  <c r="O130" i="23"/>
  <c r="O120" i="23"/>
  <c r="O94" i="23"/>
  <c r="O119" i="23"/>
  <c r="O27" i="23"/>
  <c r="A43" i="26"/>
  <c r="O103" i="23" l="1"/>
  <c r="O78" i="23"/>
  <c r="O86" i="23"/>
  <c r="O93" i="23"/>
  <c r="O28" i="23"/>
  <c r="O97" i="23"/>
  <c r="O115" i="23"/>
  <c r="O29" i="23"/>
  <c r="O26" i="23"/>
  <c r="O61" i="23"/>
  <c r="O131" i="23"/>
  <c r="O19" i="23"/>
  <c r="O109" i="23"/>
  <c r="O70" i="23"/>
  <c r="O74" i="23"/>
  <c r="O112" i="23"/>
  <c r="O34" i="23"/>
  <c r="O13" i="23"/>
  <c r="O63" i="23"/>
  <c r="O49" i="23"/>
  <c r="O25" i="23"/>
  <c r="O36" i="23"/>
  <c r="O89" i="23"/>
  <c r="O102" i="23"/>
  <c r="O73" i="23"/>
  <c r="O116" i="23"/>
  <c r="O90" i="23"/>
  <c r="O40" i="23"/>
  <c r="O85" i="23"/>
  <c r="O68" i="23"/>
  <c r="O80" i="23"/>
  <c r="O77" i="23"/>
  <c r="O69" i="23"/>
  <c r="O23" i="23"/>
  <c r="O47" i="23"/>
  <c r="O72" i="23"/>
  <c r="O126" i="23"/>
  <c r="O67" i="23"/>
  <c r="O51" i="23"/>
  <c r="O54" i="23"/>
  <c r="O129" i="23"/>
  <c r="O88" i="23"/>
  <c r="O108" i="23"/>
  <c r="O113" i="23"/>
  <c r="O21" i="23"/>
  <c r="O50" i="23"/>
  <c r="O38" i="23"/>
  <c r="O124" i="23"/>
  <c r="O45" i="23"/>
  <c r="O107" i="23"/>
  <c r="O92" i="23"/>
  <c r="O55" i="23"/>
  <c r="O44" i="23"/>
  <c r="O18" i="23"/>
  <c r="P12" i="23"/>
  <c r="P114" i="23" s="1"/>
  <c r="O128" i="23"/>
  <c r="O91" i="23"/>
  <c r="O58" i="23"/>
  <c r="O117" i="23"/>
  <c r="O122" i="23"/>
  <c r="O111" i="23"/>
  <c r="O104" i="23"/>
  <c r="O81" i="23"/>
  <c r="O60" i="23"/>
  <c r="O79" i="23"/>
  <c r="O52" i="23"/>
  <c r="O75" i="23"/>
  <c r="O33" i="23"/>
  <c r="O121" i="23"/>
  <c r="O20" i="23"/>
  <c r="O17" i="23"/>
  <c r="O87" i="23"/>
  <c r="O106" i="23"/>
  <c r="O35" i="23"/>
  <c r="O82" i="23"/>
  <c r="O59" i="23"/>
  <c r="O66" i="23"/>
  <c r="O71" i="23"/>
  <c r="O96" i="23"/>
  <c r="O132" i="23"/>
  <c r="O105" i="23"/>
  <c r="O32" i="23"/>
  <c r="O14" i="23"/>
  <c r="O15" i="23"/>
  <c r="O125" i="23"/>
  <c r="O101" i="23"/>
  <c r="O42" i="23"/>
  <c r="O65" i="23"/>
  <c r="O53" i="23"/>
  <c r="O98" i="23"/>
  <c r="O64" i="23"/>
  <c r="O37" i="23"/>
  <c r="O84" i="23"/>
  <c r="O48" i="23"/>
  <c r="O127" i="23"/>
  <c r="O41" i="23"/>
  <c r="O46" i="23"/>
  <c r="O22" i="23"/>
  <c r="O30" i="23"/>
  <c r="O99" i="23"/>
  <c r="O95" i="23"/>
  <c r="O114" i="23"/>
  <c r="O57" i="23"/>
  <c r="O100" i="23"/>
  <c r="O76" i="23"/>
  <c r="O62" i="23"/>
  <c r="O31" i="23"/>
  <c r="O43" i="23"/>
  <c r="O83" i="23"/>
  <c r="O118" i="23"/>
  <c r="O56" i="23"/>
  <c r="O24" i="23"/>
  <c r="N133" i="23"/>
  <c r="N134" i="23" s="1"/>
  <c r="N135" i="23" s="1"/>
  <c r="M133" i="23"/>
  <c r="M134" i="23" s="1"/>
  <c r="M135" i="23" s="1"/>
  <c r="L133" i="23"/>
  <c r="L134" i="23" s="1"/>
  <c r="L135" i="23" s="1"/>
  <c r="A44" i="26"/>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P73" i="23" l="1"/>
  <c r="P70" i="23"/>
  <c r="P84" i="23"/>
  <c r="P59" i="23"/>
  <c r="P27" i="23"/>
  <c r="P65" i="23"/>
  <c r="P104" i="23"/>
  <c r="P60" i="23"/>
  <c r="P76" i="23"/>
  <c r="P129" i="23"/>
  <c r="P123" i="23"/>
  <c r="P92" i="23"/>
  <c r="P108" i="23"/>
  <c r="P103" i="23"/>
  <c r="P69" i="23"/>
  <c r="P126" i="23"/>
  <c r="P68" i="23"/>
  <c r="P67" i="23"/>
  <c r="P40" i="23"/>
  <c r="P38" i="23"/>
  <c r="P33" i="23"/>
  <c r="P118" i="23"/>
  <c r="P112" i="23"/>
  <c r="P75" i="23"/>
  <c r="P13" i="23"/>
  <c r="P110" i="23"/>
  <c r="P82" i="23"/>
  <c r="P29" i="23"/>
  <c r="P131" i="23"/>
  <c r="H13" i="27"/>
  <c r="H12" i="27"/>
  <c r="G12" i="27"/>
  <c r="D13" i="27"/>
  <c r="G13" i="27"/>
  <c r="F12" i="27"/>
  <c r="E13" i="27"/>
  <c r="F13" i="27"/>
  <c r="H14" i="27"/>
  <c r="E12" i="27"/>
  <c r="F14" i="27"/>
  <c r="D14" i="27"/>
  <c r="G14" i="27"/>
  <c r="D12" i="27"/>
  <c r="E14" i="27"/>
  <c r="P47" i="23"/>
  <c r="P48" i="23"/>
  <c r="P26" i="23"/>
  <c r="P23" i="23"/>
  <c r="P91" i="23"/>
  <c r="P95" i="23"/>
  <c r="P105" i="23"/>
  <c r="P111" i="23"/>
  <c r="P100" i="23"/>
  <c r="P71" i="23"/>
  <c r="P89" i="23"/>
  <c r="P46" i="23"/>
  <c r="P53" i="23"/>
  <c r="P28" i="23"/>
  <c r="P52" i="23"/>
  <c r="P81" i="23"/>
  <c r="P113" i="23"/>
  <c r="P17" i="23"/>
  <c r="P119" i="23"/>
  <c r="P132" i="23"/>
  <c r="P85" i="23"/>
  <c r="P30" i="23"/>
  <c r="P101" i="23"/>
  <c r="P64" i="23"/>
  <c r="P58" i="23"/>
  <c r="P20" i="23"/>
  <c r="P128" i="23"/>
  <c r="P97" i="23"/>
  <c r="P117" i="23"/>
  <c r="P39" i="23"/>
  <c r="P102" i="23"/>
  <c r="P14" i="23"/>
  <c r="P43" i="23"/>
  <c r="P24" i="23"/>
  <c r="P41" i="23"/>
  <c r="P107" i="23"/>
  <c r="P66" i="23"/>
  <c r="P19" i="23"/>
  <c r="P124" i="23"/>
  <c r="P42" i="23"/>
  <c r="P18" i="23"/>
  <c r="P74" i="23"/>
  <c r="P125" i="23"/>
  <c r="P25" i="23"/>
  <c r="P49" i="23"/>
  <c r="P80" i="23"/>
  <c r="P98" i="23"/>
  <c r="P37" i="23"/>
  <c r="P109" i="23"/>
  <c r="P99" i="23"/>
  <c r="P15" i="23"/>
  <c r="P51" i="23"/>
  <c r="P36" i="23"/>
  <c r="P115" i="23"/>
  <c r="P120" i="23"/>
  <c r="P78" i="23"/>
  <c r="Q12" i="23"/>
  <c r="Q13" i="23" s="1"/>
  <c r="P62" i="23"/>
  <c r="P130" i="23"/>
  <c r="P45" i="23"/>
  <c r="P83" i="23"/>
  <c r="P106" i="23"/>
  <c r="P31" i="23"/>
  <c r="P50" i="23"/>
  <c r="P44" i="23"/>
  <c r="P57" i="23"/>
  <c r="P79" i="23"/>
  <c r="P32" i="23"/>
  <c r="P121" i="23"/>
  <c r="P77" i="23"/>
  <c r="P93" i="23"/>
  <c r="P16" i="23"/>
  <c r="P56" i="23"/>
  <c r="P127" i="23"/>
  <c r="P54" i="23"/>
  <c r="P34" i="23"/>
  <c r="P116" i="23"/>
  <c r="P61" i="23"/>
  <c r="P94" i="23"/>
  <c r="P72" i="23"/>
  <c r="P87" i="23"/>
  <c r="P63" i="23"/>
  <c r="P86" i="23"/>
  <c r="P55" i="23"/>
  <c r="P122" i="23"/>
  <c r="P35" i="23"/>
  <c r="P22" i="23"/>
  <c r="P21" i="23"/>
  <c r="P96" i="23"/>
  <c r="P88" i="23"/>
  <c r="P90" i="23"/>
  <c r="H20" i="27"/>
  <c r="E126" i="27"/>
  <c r="G25" i="27"/>
  <c r="E53" i="27"/>
  <c r="D83" i="27"/>
  <c r="G93" i="27"/>
  <c r="G90" i="27"/>
  <c r="G108" i="27"/>
  <c r="E68" i="27"/>
  <c r="E93" i="27"/>
  <c r="H39" i="27"/>
  <c r="H119" i="27"/>
  <c r="G33" i="27"/>
  <c r="G126" i="27"/>
  <c r="E56" i="27"/>
  <c r="H88" i="27"/>
  <c r="F128" i="27"/>
  <c r="G53" i="27"/>
  <c r="G86" i="27"/>
  <c r="D36" i="27"/>
  <c r="G34" i="27"/>
  <c r="G61" i="27"/>
  <c r="H71" i="27"/>
  <c r="G51" i="27"/>
  <c r="E46" i="27"/>
  <c r="G101" i="27"/>
  <c r="D105" i="27"/>
  <c r="H66" i="27"/>
  <c r="E42" i="27"/>
  <c r="H36" i="27"/>
  <c r="G82" i="27"/>
  <c r="F85" i="27"/>
  <c r="F72" i="27"/>
  <c r="G19" i="27"/>
  <c r="G20" i="27"/>
  <c r="F26" i="27"/>
  <c r="E97" i="27"/>
  <c r="E48" i="27"/>
  <c r="E123" i="27"/>
  <c r="F57" i="27"/>
  <c r="F70" i="27"/>
  <c r="D21" i="27"/>
  <c r="H90" i="27"/>
  <c r="E44" i="27"/>
  <c r="H54" i="27"/>
  <c r="D33" i="27"/>
  <c r="F126" i="27"/>
  <c r="F130" i="27"/>
  <c r="E98" i="27"/>
  <c r="D70" i="27"/>
  <c r="G113" i="27"/>
  <c r="D66" i="27"/>
  <c r="G70" i="27"/>
  <c r="G117" i="27"/>
  <c r="D110" i="27"/>
  <c r="D55" i="27"/>
  <c r="E30" i="27"/>
  <c r="D69" i="27"/>
  <c r="E106" i="27"/>
  <c r="D68" i="27"/>
  <c r="G111" i="27"/>
  <c r="G83" i="27"/>
  <c r="H42" i="27"/>
  <c r="F112" i="27"/>
  <c r="H97" i="27"/>
  <c r="E20" i="27"/>
  <c r="F15" i="27"/>
  <c r="F18" i="27"/>
  <c r="G37" i="27"/>
  <c r="E94" i="27"/>
  <c r="G124" i="27"/>
  <c r="D108" i="27"/>
  <c r="F125" i="27"/>
  <c r="F81" i="27"/>
  <c r="H44" i="27"/>
  <c r="H120" i="27"/>
  <c r="H22" i="27"/>
  <c r="E29" i="27"/>
  <c r="E86" i="27"/>
  <c r="F21" i="27"/>
  <c r="D43" i="27"/>
  <c r="D121" i="27"/>
  <c r="F99" i="27"/>
  <c r="F47" i="27"/>
  <c r="F95" i="27"/>
  <c r="G107" i="27"/>
  <c r="F69" i="27"/>
  <c r="E28" i="27"/>
  <c r="G50" i="27"/>
  <c r="F43" i="27"/>
  <c r="E82" i="27"/>
  <c r="D102" i="27"/>
  <c r="D79" i="27"/>
  <c r="H60" i="27"/>
  <c r="F93" i="27"/>
  <c r="F123" i="27"/>
  <c r="E69" i="27"/>
  <c r="D106" i="27"/>
  <c r="H46" i="27"/>
  <c r="F131" i="27"/>
  <c r="E77" i="27"/>
  <c r="F24" i="27"/>
  <c r="D90" i="27"/>
  <c r="G98" i="27"/>
  <c r="H58" i="27"/>
  <c r="D67" i="27"/>
  <c r="F96" i="27"/>
  <c r="D99" i="27"/>
  <c r="F52" i="27"/>
  <c r="H63" i="27"/>
  <c r="H25" i="27"/>
  <c r="H127" i="27"/>
  <c r="E131" i="27"/>
  <c r="G46" i="27"/>
  <c r="G56" i="27"/>
  <c r="D103" i="27"/>
  <c r="E26" i="27"/>
  <c r="E65" i="27"/>
  <c r="F42" i="27"/>
  <c r="D59" i="27"/>
  <c r="E39" i="27"/>
  <c r="F33" i="27"/>
  <c r="H76" i="27"/>
  <c r="H49" i="27"/>
  <c r="G96" i="27"/>
  <c r="H27" i="27"/>
  <c r="H87" i="27"/>
  <c r="D80" i="27"/>
  <c r="D24" i="27"/>
  <c r="E128" i="27"/>
  <c r="G30" i="27"/>
  <c r="G74" i="27"/>
  <c r="G65" i="27"/>
  <c r="E90" i="27"/>
  <c r="G62" i="27"/>
  <c r="H34" i="27"/>
  <c r="F80" i="27"/>
  <c r="G18" i="27"/>
  <c r="G60" i="27"/>
  <c r="F59" i="27"/>
  <c r="H52" i="27"/>
  <c r="E96" i="27"/>
  <c r="H68" i="27"/>
  <c r="H104" i="27"/>
  <c r="H128" i="27"/>
  <c r="F97" i="27"/>
  <c r="G45" i="27"/>
  <c r="G103" i="27"/>
  <c r="G102" i="27"/>
  <c r="F103" i="27"/>
  <c r="D34" i="27"/>
  <c r="F76" i="27"/>
  <c r="E118" i="27"/>
  <c r="F54" i="27"/>
  <c r="G24" i="27"/>
  <c r="G84" i="27"/>
  <c r="G92" i="27"/>
  <c r="G22" i="27"/>
  <c r="G43" i="27"/>
  <c r="D61" i="27"/>
  <c r="G52" i="27"/>
  <c r="D27" i="27"/>
  <c r="F71" i="27"/>
  <c r="D95" i="27"/>
  <c r="H51" i="27"/>
  <c r="D111" i="27"/>
  <c r="D91" i="27"/>
  <c r="H79" i="27"/>
  <c r="H94" i="27"/>
  <c r="D58" i="27"/>
  <c r="F28" i="27"/>
  <c r="E75" i="27"/>
  <c r="G130" i="27"/>
  <c r="H32" i="27"/>
  <c r="E120" i="27"/>
  <c r="G85" i="27"/>
  <c r="G40" i="27"/>
  <c r="G75" i="27"/>
  <c r="E84" i="27"/>
  <c r="H80" i="27"/>
  <c r="E33" i="27"/>
  <c r="F98" i="27"/>
  <c r="E35" i="27"/>
  <c r="H121" i="27"/>
  <c r="E43" i="27"/>
  <c r="D41" i="27"/>
  <c r="D49" i="27"/>
  <c r="G21" i="27"/>
  <c r="E105" i="27"/>
  <c r="E64" i="27"/>
  <c r="G131" i="27"/>
  <c r="E115" i="27"/>
  <c r="D94" i="27"/>
  <c r="D46" i="27"/>
  <c r="H19" i="27"/>
  <c r="H95" i="27"/>
  <c r="D16" i="27"/>
  <c r="G99" i="27"/>
  <c r="G115" i="27"/>
  <c r="D40" i="27"/>
  <c r="F87" i="27"/>
  <c r="F90" i="27"/>
  <c r="H85" i="27"/>
  <c r="G23" i="27"/>
  <c r="D87" i="27"/>
  <c r="D127" i="27"/>
  <c r="F45" i="27"/>
  <c r="H70" i="27"/>
  <c r="H40" i="27"/>
  <c r="H125" i="27"/>
  <c r="H82" i="27"/>
  <c r="D77" i="27"/>
  <c r="G94" i="27"/>
  <c r="H67" i="27"/>
  <c r="H124" i="27"/>
  <c r="H56" i="27"/>
  <c r="F60" i="27"/>
  <c r="E100" i="27"/>
  <c r="G78" i="27"/>
  <c r="D123" i="27"/>
  <c r="E21" i="27"/>
  <c r="E85" i="27"/>
  <c r="H47" i="27"/>
  <c r="G58" i="27"/>
  <c r="H93" i="27"/>
  <c r="H101" i="27"/>
  <c r="G39" i="27"/>
  <c r="G15" i="27"/>
  <c r="D104" i="27"/>
  <c r="E88" i="27"/>
  <c r="G71" i="27"/>
  <c r="G48" i="27"/>
  <c r="E27" i="27"/>
  <c r="F127" i="27"/>
  <c r="H55" i="27"/>
  <c r="F64" i="27"/>
  <c r="D86" i="27"/>
  <c r="G77" i="27"/>
  <c r="F118" i="27"/>
  <c r="H103" i="27"/>
  <c r="E51" i="27"/>
  <c r="H131" i="27"/>
  <c r="F113" i="27"/>
  <c r="F22" i="27"/>
  <c r="F20" i="27"/>
  <c r="H83" i="27"/>
  <c r="D115" i="27"/>
  <c r="F30" i="27"/>
  <c r="D53" i="27"/>
  <c r="D71" i="27"/>
  <c r="F108" i="27"/>
  <c r="F68" i="27"/>
  <c r="G80" i="27"/>
  <c r="D25" i="27"/>
  <c r="D44" i="27"/>
  <c r="F102" i="27"/>
  <c r="G76" i="27"/>
  <c r="F66" i="27"/>
  <c r="F17" i="27"/>
  <c r="G64" i="27"/>
  <c r="F110" i="27"/>
  <c r="F89" i="27"/>
  <c r="H102" i="27"/>
  <c r="H92" i="27"/>
  <c r="E79" i="27"/>
  <c r="F82" i="27"/>
  <c r="H38" i="27"/>
  <c r="G112" i="27"/>
  <c r="E113" i="27"/>
  <c r="D35" i="27"/>
  <c r="F34" i="27"/>
  <c r="F119" i="27"/>
  <c r="E50" i="27"/>
  <c r="F35" i="27"/>
  <c r="D28" i="27"/>
  <c r="H129" i="27"/>
  <c r="G100" i="27"/>
  <c r="F86" i="27"/>
  <c r="E80" i="27"/>
  <c r="H15" i="27"/>
  <c r="F116" i="27"/>
  <c r="H108" i="27"/>
  <c r="D78" i="27"/>
  <c r="F105" i="27"/>
  <c r="G127" i="27"/>
  <c r="H23" i="27"/>
  <c r="F19" i="27"/>
  <c r="H61" i="27"/>
  <c r="D51" i="27"/>
  <c r="F61" i="27"/>
  <c r="D117" i="27"/>
  <c r="G91" i="27"/>
  <c r="G128" i="27"/>
  <c r="H105" i="27"/>
  <c r="G41" i="27"/>
  <c r="F88" i="27"/>
  <c r="G36" i="27"/>
  <c r="D32" i="27"/>
  <c r="F101" i="27"/>
  <c r="D119" i="27"/>
  <c r="E83" i="27"/>
  <c r="E58" i="27"/>
  <c r="G44" i="27"/>
  <c r="D26" i="27"/>
  <c r="G125" i="27"/>
  <c r="F106" i="27"/>
  <c r="H31" i="27"/>
  <c r="D22" i="27"/>
  <c r="F51" i="27"/>
  <c r="F111" i="27"/>
  <c r="D74" i="27"/>
  <c r="E104" i="27"/>
  <c r="F29" i="27"/>
  <c r="F58" i="27"/>
  <c r="D64" i="27"/>
  <c r="H96" i="27"/>
  <c r="G29" i="27"/>
  <c r="E91" i="27"/>
  <c r="E15" i="27"/>
  <c r="D98" i="27"/>
  <c r="G109" i="27"/>
  <c r="H109" i="27"/>
  <c r="E73" i="27"/>
  <c r="F63" i="27"/>
  <c r="E47" i="27"/>
  <c r="H123" i="27"/>
  <c r="G17" i="27"/>
  <c r="D47" i="27"/>
  <c r="D113" i="27"/>
  <c r="D19" i="27"/>
  <c r="E63" i="27"/>
  <c r="D128" i="27"/>
  <c r="E40" i="27"/>
  <c r="G114" i="27"/>
  <c r="G55" i="27"/>
  <c r="H59" i="27"/>
  <c r="D100" i="27"/>
  <c r="G129" i="27"/>
  <c r="D93" i="27"/>
  <c r="D88" i="27"/>
  <c r="D114" i="27"/>
  <c r="D65" i="27"/>
  <c r="G123" i="27"/>
  <c r="F120" i="27"/>
  <c r="H130" i="27"/>
  <c r="E72" i="27"/>
  <c r="F77" i="27"/>
  <c r="E49" i="27"/>
  <c r="H74" i="27"/>
  <c r="H48" i="27"/>
  <c r="H118" i="27"/>
  <c r="G97" i="27"/>
  <c r="G66" i="27"/>
  <c r="F48" i="27"/>
  <c r="E103" i="27"/>
  <c r="E52" i="27"/>
  <c r="E59" i="27"/>
  <c r="H26" i="27"/>
  <c r="D129" i="27"/>
  <c r="G49" i="27"/>
  <c r="G73" i="27"/>
  <c r="F65" i="27"/>
  <c r="E111" i="27"/>
  <c r="G119" i="27"/>
  <c r="E31" i="27"/>
  <c r="H113" i="27"/>
  <c r="G104" i="27"/>
  <c r="F62" i="27"/>
  <c r="G95" i="27"/>
  <c r="E25" i="27"/>
  <c r="H41" i="27"/>
  <c r="E16" i="27"/>
  <c r="H53" i="27"/>
  <c r="F94" i="27"/>
  <c r="F83" i="27"/>
  <c r="F74" i="27"/>
  <c r="G28" i="27"/>
  <c r="F107" i="27"/>
  <c r="D42" i="27"/>
  <c r="H28" i="27"/>
  <c r="H77" i="27"/>
  <c r="H24" i="27"/>
  <c r="E70" i="27"/>
  <c r="F114" i="27"/>
  <c r="F27" i="27"/>
  <c r="E110" i="27"/>
  <c r="D116" i="27"/>
  <c r="H117" i="27"/>
  <c r="H30" i="27"/>
  <c r="G26" i="27"/>
  <c r="G121" i="27"/>
  <c r="D23" i="27"/>
  <c r="E18" i="27"/>
  <c r="D39" i="27"/>
  <c r="E101" i="27"/>
  <c r="H100" i="27"/>
  <c r="D48" i="27"/>
  <c r="H50" i="27"/>
  <c r="E129" i="27"/>
  <c r="F55" i="27"/>
  <c r="H111" i="27"/>
  <c r="E41" i="27"/>
  <c r="F36" i="27"/>
  <c r="E78" i="27"/>
  <c r="F50" i="27"/>
  <c r="G16" i="27"/>
  <c r="D76" i="27"/>
  <c r="F79" i="27"/>
  <c r="H89" i="27"/>
  <c r="D96" i="27"/>
  <c r="E76" i="27"/>
  <c r="H86" i="27"/>
  <c r="H65" i="27"/>
  <c r="H43" i="27"/>
  <c r="D62" i="27"/>
  <c r="F32" i="27"/>
  <c r="E95" i="27"/>
  <c r="G35" i="27"/>
  <c r="E109" i="27"/>
  <c r="H114" i="27"/>
  <c r="E24" i="27"/>
  <c r="D92" i="27"/>
  <c r="D101" i="27"/>
  <c r="G105" i="27"/>
  <c r="D29" i="27"/>
  <c r="E74" i="27"/>
  <c r="F53" i="27"/>
  <c r="E37" i="27"/>
  <c r="F104" i="27"/>
  <c r="D131" i="27"/>
  <c r="D31" i="27"/>
  <c r="E36" i="27"/>
  <c r="G38" i="27"/>
  <c r="H110" i="27"/>
  <c r="E22" i="27"/>
  <c r="G54" i="27"/>
  <c r="F100" i="27"/>
  <c r="H16" i="27"/>
  <c r="G89" i="27"/>
  <c r="D130" i="27"/>
  <c r="H84" i="27"/>
  <c r="G81" i="27"/>
  <c r="G122" i="27"/>
  <c r="F56" i="27"/>
  <c r="G47" i="27"/>
  <c r="D45" i="27"/>
  <c r="H112" i="27"/>
  <c r="E54" i="27"/>
  <c r="H37" i="27"/>
  <c r="E67" i="27"/>
  <c r="E102" i="27"/>
  <c r="F38" i="27"/>
  <c r="D17" i="27"/>
  <c r="D57" i="27"/>
  <c r="D63" i="27"/>
  <c r="H35" i="27"/>
  <c r="H78" i="27"/>
  <c r="D122" i="27"/>
  <c r="D120" i="27"/>
  <c r="G106" i="27"/>
  <c r="F84" i="27"/>
  <c r="E108" i="27"/>
  <c r="E38" i="27"/>
  <c r="H64" i="27"/>
  <c r="D107" i="27"/>
  <c r="E66" i="27"/>
  <c r="D118" i="27"/>
  <c r="D15" i="27"/>
  <c r="D89" i="27"/>
  <c r="H18" i="27"/>
  <c r="H98" i="27"/>
  <c r="H99" i="27"/>
  <c r="G68" i="27"/>
  <c r="E121" i="27"/>
  <c r="E112" i="27"/>
  <c r="H45" i="27"/>
  <c r="E19" i="27"/>
  <c r="D109" i="27"/>
  <c r="D97" i="27"/>
  <c r="G88" i="27"/>
  <c r="D112" i="27"/>
  <c r="H62" i="27"/>
  <c r="H91" i="27"/>
  <c r="F75" i="27"/>
  <c r="F25" i="27"/>
  <c r="F49" i="27"/>
  <c r="D20" i="27"/>
  <c r="D124" i="27"/>
  <c r="G63" i="27"/>
  <c r="F91" i="27"/>
  <c r="G116" i="27"/>
  <c r="G32" i="27"/>
  <c r="F92" i="27"/>
  <c r="G42" i="27"/>
  <c r="D72" i="27"/>
  <c r="D56" i="27"/>
  <c r="E107" i="27"/>
  <c r="E45" i="27"/>
  <c r="E92" i="27"/>
  <c r="G79" i="27"/>
  <c r="E124" i="27"/>
  <c r="H17" i="27"/>
  <c r="H33" i="27"/>
  <c r="E89" i="27"/>
  <c r="H69" i="27"/>
  <c r="E71" i="27"/>
  <c r="F41" i="27"/>
  <c r="F39" i="27"/>
  <c r="D54" i="27"/>
  <c r="E57" i="27"/>
  <c r="E130" i="27"/>
  <c r="E116" i="27"/>
  <c r="H126" i="27"/>
  <c r="G110" i="27"/>
  <c r="F23" i="27"/>
  <c r="D18" i="27"/>
  <c r="D126" i="27"/>
  <c r="G120" i="27"/>
  <c r="E61" i="27"/>
  <c r="E119" i="27"/>
  <c r="E32" i="27"/>
  <c r="E114" i="27"/>
  <c r="D75" i="27"/>
  <c r="H29" i="27"/>
  <c r="D81" i="27"/>
  <c r="F115" i="27"/>
  <c r="G59" i="27"/>
  <c r="E117" i="27"/>
  <c r="F121" i="27"/>
  <c r="F109" i="27"/>
  <c r="F117" i="27"/>
  <c r="E122" i="27"/>
  <c r="H21" i="27"/>
  <c r="G67" i="27"/>
  <c r="G72" i="27"/>
  <c r="G87" i="27"/>
  <c r="D125" i="27"/>
  <c r="E23" i="27"/>
  <c r="E60" i="27"/>
  <c r="G57" i="27"/>
  <c r="E17" i="27"/>
  <c r="G31" i="27"/>
  <c r="D84" i="27"/>
  <c r="F73" i="27"/>
  <c r="D85" i="27"/>
  <c r="E34" i="27"/>
  <c r="F16" i="27"/>
  <c r="H73" i="27"/>
  <c r="E99" i="27"/>
  <c r="D50" i="27"/>
  <c r="F31" i="27"/>
  <c r="D37" i="27"/>
  <c r="F67" i="27"/>
  <c r="E62" i="27"/>
  <c r="D52" i="27"/>
  <c r="D82" i="27"/>
  <c r="E81" i="27"/>
  <c r="D30" i="27"/>
  <c r="E87" i="27"/>
  <c r="G27" i="27"/>
  <c r="D73" i="27"/>
  <c r="H57" i="27"/>
  <c r="F122" i="27"/>
  <c r="F44" i="27"/>
  <c r="H81" i="27"/>
  <c r="F129" i="27"/>
  <c r="H107" i="27"/>
  <c r="H115" i="27"/>
  <c r="E55" i="27"/>
  <c r="E125" i="27"/>
  <c r="F124" i="27"/>
  <c r="F37" i="27"/>
  <c r="D60" i="27"/>
  <c r="H75" i="27"/>
  <c r="H122" i="27"/>
  <c r="H72" i="27"/>
  <c r="H116" i="27"/>
  <c r="D38" i="27"/>
  <c r="F40" i="27"/>
  <c r="F46" i="27"/>
  <c r="F78" i="27"/>
  <c r="H106" i="27"/>
  <c r="G69" i="27"/>
  <c r="E127" i="27"/>
  <c r="G118" i="27"/>
  <c r="B13" i="27"/>
  <c r="C12" i="27"/>
  <c r="B12" i="27"/>
  <c r="C13" i="27"/>
  <c r="C24" i="27"/>
  <c r="B14" i="27"/>
  <c r="C14" i="27"/>
  <c r="C15" i="27"/>
  <c r="C25" i="27"/>
  <c r="C28" i="27"/>
  <c r="B15" i="27"/>
  <c r="B31" i="27"/>
  <c r="B27" i="27"/>
  <c r="B30" i="27"/>
  <c r="B18" i="27"/>
  <c r="B20" i="27"/>
  <c r="C19" i="27"/>
  <c r="B25" i="27"/>
  <c r="C22" i="27"/>
  <c r="B24" i="27"/>
  <c r="C29" i="27"/>
  <c r="C16" i="27"/>
  <c r="B23" i="27"/>
  <c r="C18" i="27"/>
  <c r="C30" i="27"/>
  <c r="B17" i="27"/>
  <c r="B22" i="27"/>
  <c r="C31" i="27"/>
  <c r="B21" i="27"/>
  <c r="B19" i="27"/>
  <c r="B16" i="27"/>
  <c r="B32" i="27"/>
  <c r="C23" i="27"/>
  <c r="C21" i="27"/>
  <c r="C27" i="27"/>
  <c r="B26" i="27"/>
  <c r="C20" i="27"/>
  <c r="C32" i="27"/>
  <c r="C26" i="27"/>
  <c r="B29" i="27"/>
  <c r="B28" i="27"/>
  <c r="C17" i="27"/>
  <c r="C62" i="27"/>
  <c r="C52" i="27"/>
  <c r="B112" i="27"/>
  <c r="C61" i="27"/>
  <c r="B83" i="27"/>
  <c r="B95" i="27"/>
  <c r="B88" i="27"/>
  <c r="B78" i="27"/>
  <c r="C77" i="27"/>
  <c r="B54" i="27"/>
  <c r="C106" i="27"/>
  <c r="C96" i="27"/>
  <c r="C122" i="27"/>
  <c r="B52" i="27"/>
  <c r="B86" i="27"/>
  <c r="C79" i="27"/>
  <c r="B56" i="27"/>
  <c r="B36" i="27"/>
  <c r="B90" i="27"/>
  <c r="C35" i="27"/>
  <c r="C131" i="27"/>
  <c r="C53" i="27"/>
  <c r="C86" i="27"/>
  <c r="B55" i="27"/>
  <c r="B109" i="27"/>
  <c r="C94" i="27"/>
  <c r="B45" i="27"/>
  <c r="B57" i="27"/>
  <c r="B69" i="27"/>
  <c r="C33" i="27"/>
  <c r="C42" i="27"/>
  <c r="B91" i="27"/>
  <c r="C81" i="27"/>
  <c r="B131" i="27"/>
  <c r="B92" i="27"/>
  <c r="B126" i="27"/>
  <c r="C50" i="27"/>
  <c r="B107" i="27"/>
  <c r="C74" i="27"/>
  <c r="C75" i="27"/>
  <c r="C69" i="27"/>
  <c r="B76" i="27"/>
  <c r="C38" i="27"/>
  <c r="B58" i="27"/>
  <c r="B122" i="27"/>
  <c r="C100" i="27"/>
  <c r="B51" i="27"/>
  <c r="B106" i="27"/>
  <c r="B102" i="27"/>
  <c r="C90" i="27"/>
  <c r="C41" i="27"/>
  <c r="B34" i="27"/>
  <c r="B129" i="27"/>
  <c r="B53" i="27"/>
  <c r="B50" i="27"/>
  <c r="B103" i="27"/>
  <c r="C67" i="27"/>
  <c r="B37" i="27"/>
  <c r="B68" i="27"/>
  <c r="C76" i="27"/>
  <c r="C128" i="27"/>
  <c r="B94" i="27"/>
  <c r="C87" i="27"/>
  <c r="C63" i="27"/>
  <c r="B72" i="27"/>
  <c r="B104" i="27"/>
  <c r="B67" i="27"/>
  <c r="B43" i="27"/>
  <c r="C60" i="27"/>
  <c r="C83" i="27"/>
  <c r="B64" i="27"/>
  <c r="B127" i="27"/>
  <c r="B41" i="27"/>
  <c r="C46" i="27"/>
  <c r="C125" i="27"/>
  <c r="B79" i="27"/>
  <c r="B117" i="27"/>
  <c r="B123" i="27"/>
  <c r="C104" i="27"/>
  <c r="B33" i="27"/>
  <c r="C118" i="27"/>
  <c r="C47" i="27"/>
  <c r="B35" i="27"/>
  <c r="C59" i="27"/>
  <c r="B48" i="27"/>
  <c r="C120" i="27"/>
  <c r="B130" i="27"/>
  <c r="B74" i="27"/>
  <c r="C34" i="27"/>
  <c r="B100" i="27"/>
  <c r="B71" i="27"/>
  <c r="B99" i="27"/>
  <c r="C88" i="27"/>
  <c r="B47" i="27"/>
  <c r="B77" i="27"/>
  <c r="C117" i="27"/>
  <c r="B38" i="27"/>
  <c r="C70" i="27"/>
  <c r="C85" i="27"/>
  <c r="B60" i="27"/>
  <c r="C107" i="27"/>
  <c r="C82" i="27"/>
  <c r="C43" i="27"/>
  <c r="B73" i="27"/>
  <c r="C51" i="27"/>
  <c r="C129" i="27"/>
  <c r="C78" i="27"/>
  <c r="B61" i="27"/>
  <c r="B115" i="27"/>
  <c r="C103" i="27"/>
  <c r="C92" i="27"/>
  <c r="B70" i="27"/>
  <c r="C64" i="27"/>
  <c r="B40" i="27"/>
  <c r="B63" i="27"/>
  <c r="C95" i="27"/>
  <c r="B110" i="27"/>
  <c r="B84" i="27"/>
  <c r="C123" i="27"/>
  <c r="B85" i="27"/>
  <c r="C65" i="27"/>
  <c r="C45" i="27"/>
  <c r="B128" i="27"/>
  <c r="C111" i="27"/>
  <c r="C110" i="27"/>
  <c r="C119" i="27"/>
  <c r="B108" i="27"/>
  <c r="C101" i="27"/>
  <c r="C58" i="27"/>
  <c r="B65" i="27"/>
  <c r="B97" i="27"/>
  <c r="B120" i="27"/>
  <c r="C44" i="27"/>
  <c r="B42" i="27"/>
  <c r="B44" i="27"/>
  <c r="B80" i="27"/>
  <c r="C72" i="27"/>
  <c r="C102" i="27"/>
  <c r="C93" i="27"/>
  <c r="C80" i="27"/>
  <c r="C71" i="27"/>
  <c r="B39" i="27"/>
  <c r="C73" i="27"/>
  <c r="C48" i="27"/>
  <c r="B89" i="27"/>
  <c r="C121" i="27"/>
  <c r="C105" i="27"/>
  <c r="B75" i="27"/>
  <c r="C39" i="27"/>
  <c r="B111" i="27"/>
  <c r="C116" i="27"/>
  <c r="B125" i="27"/>
  <c r="C68" i="27"/>
  <c r="C108" i="27"/>
  <c r="B62" i="27"/>
  <c r="B105" i="27"/>
  <c r="C109" i="27"/>
  <c r="C66" i="27"/>
  <c r="C127" i="27"/>
  <c r="C40" i="27"/>
  <c r="B118" i="27"/>
  <c r="B81" i="27"/>
  <c r="C89" i="27"/>
  <c r="C97" i="27"/>
  <c r="B96" i="27"/>
  <c r="C37" i="27"/>
  <c r="B114" i="27"/>
  <c r="C112" i="27"/>
  <c r="B98" i="27"/>
  <c r="B46" i="27"/>
  <c r="C49" i="27"/>
  <c r="C130" i="27"/>
  <c r="C54" i="27"/>
  <c r="B113" i="27"/>
  <c r="B66" i="27"/>
  <c r="B87" i="27"/>
  <c r="C36" i="27"/>
  <c r="B121" i="27"/>
  <c r="C84" i="27"/>
  <c r="C55" i="27"/>
  <c r="C57" i="27"/>
  <c r="B59" i="27"/>
  <c r="B49" i="27"/>
  <c r="C113" i="27"/>
  <c r="C99" i="27"/>
  <c r="B119" i="27"/>
  <c r="C124" i="27"/>
  <c r="C56" i="27"/>
  <c r="B101" i="27"/>
  <c r="C115" i="27"/>
  <c r="B93" i="27"/>
  <c r="B124" i="27"/>
  <c r="C91" i="27"/>
  <c r="C114" i="27"/>
  <c r="C98" i="27"/>
  <c r="C126" i="27"/>
  <c r="B116" i="27"/>
  <c r="B82" i="27"/>
  <c r="O133" i="23"/>
  <c r="O134" i="23" s="1"/>
  <c r="O135" i="23" s="1"/>
  <c r="Q18" i="23"/>
  <c r="Q76" i="23"/>
  <c r="Q25" i="23"/>
  <c r="Q29" i="23"/>
  <c r="Q46" i="23"/>
  <c r="Q49" i="23"/>
  <c r="Q100" i="23"/>
  <c r="Q108" i="23"/>
  <c r="Q129" i="23"/>
  <c r="Q90" i="23"/>
  <c r="Q53" i="23"/>
  <c r="Q71" i="23"/>
  <c r="Q99" i="23"/>
  <c r="Q110" i="23"/>
  <c r="Q40" i="23"/>
  <c r="Q23" i="23"/>
  <c r="Q42" i="23"/>
  <c r="Q52" i="23"/>
  <c r="Q55" i="23"/>
  <c r="Q75" i="23"/>
  <c r="Q106" i="23"/>
  <c r="Q34" i="23"/>
  <c r="Q57" i="23"/>
  <c r="Q51" i="23"/>
  <c r="Q123" i="23"/>
  <c r="Q60" i="23"/>
  <c r="Q92" i="23"/>
  <c r="Q36" i="23"/>
  <c r="Q105" i="23"/>
  <c r="Q69" i="23"/>
  <c r="Q24" i="23"/>
  <c r="Q62" i="23"/>
  <c r="Q86" i="23"/>
  <c r="Q65" i="23"/>
  <c r="Q48" i="23"/>
  <c r="Q124" i="23"/>
  <c r="Q19" i="23"/>
  <c r="Q61" i="23"/>
  <c r="Q128" i="23"/>
  <c r="Q33" i="23"/>
  <c r="Q107" i="23"/>
  <c r="Q32" i="23"/>
  <c r="P133" i="23" l="1"/>
  <c r="P134" i="23" s="1"/>
  <c r="P135" i="23" s="1"/>
  <c r="Q115" i="23"/>
  <c r="Q101" i="23"/>
  <c r="Q37" i="23"/>
  <c r="Q113" i="23"/>
  <c r="Q94" i="23"/>
  <c r="Q50" i="23"/>
  <c r="Q77" i="23"/>
  <c r="Q122" i="23"/>
  <c r="Q70" i="23"/>
  <c r="Q82" i="23"/>
  <c r="Q14" i="23"/>
  <c r="Q109" i="23"/>
  <c r="Q131" i="23"/>
  <c r="Q97" i="23"/>
  <c r="Q17" i="23"/>
  <c r="Q78" i="23"/>
  <c r="Q27" i="23"/>
  <c r="Q91" i="23"/>
  <c r="Q87" i="23"/>
  <c r="Q28" i="23"/>
  <c r="Q45" i="23"/>
  <c r="Q54" i="23"/>
  <c r="Q26" i="23"/>
  <c r="Q102" i="23"/>
  <c r="Q47" i="23"/>
  <c r="Q83" i="23"/>
  <c r="Q85" i="23"/>
  <c r="Q63" i="23"/>
  <c r="Q38" i="23"/>
  <c r="Q16" i="23"/>
  <c r="R12" i="23"/>
  <c r="R16" i="23" s="1"/>
  <c r="Q117" i="23"/>
  <c r="Q66" i="23"/>
  <c r="Q132" i="23"/>
  <c r="Q73" i="23"/>
  <c r="Q67" i="23"/>
  <c r="Q126" i="23"/>
  <c r="Q95" i="23"/>
  <c r="Q31" i="23"/>
  <c r="Q35" i="23"/>
  <c r="Q118" i="23"/>
  <c r="Q116" i="23"/>
  <c r="Q84" i="23"/>
  <c r="Q125" i="23"/>
  <c r="Q103" i="23"/>
  <c r="Q15" i="23"/>
  <c r="Q121" i="23"/>
  <c r="Q20" i="23"/>
  <c r="Q96" i="23"/>
  <c r="Q119" i="23"/>
  <c r="Q30" i="23"/>
  <c r="Q21" i="23"/>
  <c r="Q64" i="23"/>
  <c r="Q111" i="23"/>
  <c r="Q81" i="23"/>
  <c r="Q79" i="23"/>
  <c r="Q93" i="23"/>
  <c r="Q112" i="23"/>
  <c r="Q56" i="23"/>
  <c r="Q127" i="23"/>
  <c r="Q98" i="23"/>
  <c r="Q68" i="23"/>
  <c r="Q22" i="23"/>
  <c r="Q114" i="23"/>
  <c r="Q43" i="23"/>
  <c r="Q41" i="23"/>
  <c r="Q58" i="23"/>
  <c r="Q104" i="23"/>
  <c r="Q130" i="23"/>
  <c r="Q59" i="23"/>
  <c r="Q120" i="23"/>
  <c r="Q80" i="23"/>
  <c r="Q39" i="23"/>
  <c r="Q44" i="23"/>
  <c r="Q74" i="23"/>
  <c r="Q72" i="23"/>
  <c r="Q88" i="23"/>
  <c r="Q89" i="23"/>
  <c r="J11" i="30"/>
  <c r="J11" i="27"/>
  <c r="J93" i="27" s="1"/>
  <c r="R33" i="23" l="1"/>
  <c r="R66" i="23"/>
  <c r="R86" i="23"/>
  <c r="R64" i="23"/>
  <c r="R95" i="23"/>
  <c r="R47" i="23"/>
  <c r="R21" i="23"/>
  <c r="R127" i="23"/>
  <c r="R13" i="23"/>
  <c r="R78" i="23"/>
  <c r="R79" i="23"/>
  <c r="R27" i="23"/>
  <c r="R44" i="23"/>
  <c r="R34" i="23"/>
  <c r="Q133" i="23"/>
  <c r="Q134" i="23" s="1"/>
  <c r="Q135" i="23" s="1"/>
  <c r="R45" i="23"/>
  <c r="R107" i="23"/>
  <c r="R124" i="23"/>
  <c r="R80" i="23"/>
  <c r="R121" i="23"/>
  <c r="R77" i="23"/>
  <c r="R111" i="23"/>
  <c r="R60" i="23"/>
  <c r="R85" i="23"/>
  <c r="R49" i="23"/>
  <c r="R82" i="23"/>
  <c r="S12" i="23"/>
  <c r="S21" i="23" s="1"/>
  <c r="R53" i="23"/>
  <c r="R58" i="23"/>
  <c r="R94" i="23"/>
  <c r="R55" i="23"/>
  <c r="R63" i="23"/>
  <c r="R51" i="23"/>
  <c r="R31" i="23"/>
  <c r="R75" i="23"/>
  <c r="R112" i="23"/>
  <c r="R32" i="23"/>
  <c r="R91" i="23"/>
  <c r="R132" i="23"/>
  <c r="R46" i="23"/>
  <c r="R38" i="23"/>
  <c r="R28" i="23"/>
  <c r="R76" i="23"/>
  <c r="R103" i="23"/>
  <c r="R69" i="23"/>
  <c r="R17" i="23"/>
  <c r="R114" i="23"/>
  <c r="R104" i="23"/>
  <c r="R101" i="23"/>
  <c r="R72" i="23"/>
  <c r="R119" i="23"/>
  <c r="R26" i="23"/>
  <c r="R116" i="23"/>
  <c r="R36" i="23"/>
  <c r="R83" i="23"/>
  <c r="R93" i="23"/>
  <c r="R35" i="23"/>
  <c r="R68" i="23"/>
  <c r="R71" i="23"/>
  <c r="R42" i="23"/>
  <c r="R100" i="23"/>
  <c r="R14" i="23"/>
  <c r="R122" i="23"/>
  <c r="R123" i="23"/>
  <c r="R65" i="23"/>
  <c r="R125" i="23"/>
  <c r="R25" i="23"/>
  <c r="R48" i="23"/>
  <c r="R87" i="23"/>
  <c r="R56" i="23"/>
  <c r="R70" i="23"/>
  <c r="R43" i="23"/>
  <c r="R57" i="23"/>
  <c r="R129" i="23"/>
  <c r="R99" i="23"/>
  <c r="R24" i="23"/>
  <c r="R120" i="23"/>
  <c r="R97" i="23"/>
  <c r="R22" i="23"/>
  <c r="R105" i="23"/>
  <c r="R23" i="23"/>
  <c r="R81" i="23"/>
  <c r="R108" i="23"/>
  <c r="R84" i="23"/>
  <c r="R113" i="23"/>
  <c r="R37" i="23"/>
  <c r="R52" i="23"/>
  <c r="R89" i="23"/>
  <c r="R73" i="23"/>
  <c r="R88" i="23"/>
  <c r="R18" i="23"/>
  <c r="R126" i="23"/>
  <c r="R102" i="23"/>
  <c r="R109" i="23"/>
  <c r="R41" i="23"/>
  <c r="R130" i="23"/>
  <c r="R62" i="23"/>
  <c r="R40" i="23"/>
  <c r="R118" i="23"/>
  <c r="R15" i="23"/>
  <c r="R30" i="23"/>
  <c r="R54" i="23"/>
  <c r="R115" i="23"/>
  <c r="R110" i="23"/>
  <c r="R29" i="23"/>
  <c r="R92" i="23"/>
  <c r="R67" i="23"/>
  <c r="R128" i="23"/>
  <c r="R98" i="23"/>
  <c r="R74" i="23"/>
  <c r="R96" i="23"/>
  <c r="R131" i="23"/>
  <c r="R50" i="23"/>
  <c r="R20" i="23"/>
  <c r="R90" i="23"/>
  <c r="R39" i="23"/>
  <c r="R106" i="23"/>
  <c r="R61" i="23"/>
  <c r="R19" i="23"/>
  <c r="R59" i="23"/>
  <c r="R117" i="23"/>
  <c r="J79" i="30"/>
  <c r="J125" i="30"/>
  <c r="J85" i="30"/>
  <c r="J112" i="30"/>
  <c r="J51" i="30"/>
  <c r="J70" i="30"/>
  <c r="J29" i="30"/>
  <c r="J44" i="30"/>
  <c r="J30" i="30"/>
  <c r="J91" i="30"/>
  <c r="J88" i="30"/>
  <c r="J41" i="30"/>
  <c r="J97" i="30"/>
  <c r="J28" i="30"/>
  <c r="J80" i="30"/>
  <c r="J107" i="30"/>
  <c r="J77" i="30"/>
  <c r="J86" i="30"/>
  <c r="J58" i="30"/>
  <c r="J78" i="30"/>
  <c r="J126" i="30"/>
  <c r="J24" i="30"/>
  <c r="J108" i="30"/>
  <c r="J81" i="30"/>
  <c r="J90" i="30"/>
  <c r="J95" i="30"/>
  <c r="J117" i="30"/>
  <c r="J66" i="30"/>
  <c r="J50" i="30"/>
  <c r="J115" i="30"/>
  <c r="J100" i="30"/>
  <c r="J37" i="30"/>
  <c r="J38" i="30"/>
  <c r="J63" i="30"/>
  <c r="J82" i="30"/>
  <c r="J113" i="30"/>
  <c r="J122" i="30"/>
  <c r="J65" i="30"/>
  <c r="J130" i="30"/>
  <c r="J67" i="30"/>
  <c r="J71" i="30"/>
  <c r="J25" i="30"/>
  <c r="J54" i="30"/>
  <c r="J123" i="30"/>
  <c r="J111" i="30"/>
  <c r="J46" i="30"/>
  <c r="J52" i="30"/>
  <c r="J62" i="30"/>
  <c r="J43" i="30"/>
  <c r="J96" i="30"/>
  <c r="J131" i="30"/>
  <c r="J32" i="30"/>
  <c r="J57" i="30"/>
  <c r="J124" i="30"/>
  <c r="J74" i="30"/>
  <c r="J114" i="30"/>
  <c r="J121" i="30"/>
  <c r="J116" i="30"/>
  <c r="J89" i="30"/>
  <c r="J98" i="30"/>
  <c r="J94" i="30"/>
  <c r="J75" i="30"/>
  <c r="J47" i="30"/>
  <c r="J23" i="30"/>
  <c r="J83" i="30"/>
  <c r="J101" i="30"/>
  <c r="J60" i="30"/>
  <c r="J105" i="30"/>
  <c r="J45" i="30"/>
  <c r="J106" i="30"/>
  <c r="J26" i="30"/>
  <c r="J33" i="30"/>
  <c r="J84" i="30"/>
  <c r="J17" i="30"/>
  <c r="J118" i="30"/>
  <c r="J73" i="30"/>
  <c r="J31" i="30"/>
  <c r="J76" i="30"/>
  <c r="J87" i="30"/>
  <c r="J16" i="30"/>
  <c r="J109" i="30"/>
  <c r="J72" i="30"/>
  <c r="J20" i="30"/>
  <c r="J119" i="30"/>
  <c r="J39" i="30"/>
  <c r="J22" i="30"/>
  <c r="J59" i="30"/>
  <c r="J34" i="30"/>
  <c r="J35" i="30"/>
  <c r="J64" i="30"/>
  <c r="J13" i="30"/>
  <c r="J61" i="30"/>
  <c r="J49" i="30"/>
  <c r="J15" i="30"/>
  <c r="K11" i="30"/>
  <c r="J12" i="30"/>
  <c r="J19" i="30"/>
  <c r="J103" i="30"/>
  <c r="J48" i="30"/>
  <c r="J53" i="30"/>
  <c r="J27" i="30"/>
  <c r="J40" i="30"/>
  <c r="J21" i="30"/>
  <c r="J128" i="30"/>
  <c r="J36" i="30"/>
  <c r="J14" i="30"/>
  <c r="J104" i="30"/>
  <c r="J102" i="30"/>
  <c r="J93" i="30"/>
  <c r="J55" i="30"/>
  <c r="J68" i="30"/>
  <c r="J42" i="30"/>
  <c r="J129" i="30"/>
  <c r="J69" i="30"/>
  <c r="J18" i="30"/>
  <c r="J56" i="30"/>
  <c r="J120" i="30"/>
  <c r="J127" i="30"/>
  <c r="J92" i="30"/>
  <c r="J110" i="30"/>
  <c r="J99" i="30"/>
  <c r="J12" i="27"/>
  <c r="S16" i="23"/>
  <c r="S15" i="23"/>
  <c r="S18" i="23"/>
  <c r="S17" i="23"/>
  <c r="S23" i="23"/>
  <c r="S89" i="23"/>
  <c r="S62" i="23"/>
  <c r="S29" i="23"/>
  <c r="S86" i="23"/>
  <c r="S92" i="23"/>
  <c r="S38" i="23"/>
  <c r="S123" i="23"/>
  <c r="S67" i="23"/>
  <c r="S50" i="23"/>
  <c r="S106" i="23"/>
  <c r="S128" i="23"/>
  <c r="S59" i="23"/>
  <c r="S90" i="23"/>
  <c r="S43" i="23"/>
  <c r="S14" i="23"/>
  <c r="S125" i="23"/>
  <c r="S70" i="23"/>
  <c r="S76" i="23"/>
  <c r="S117" i="23"/>
  <c r="S82" i="23"/>
  <c r="S122" i="23"/>
  <c r="S80" i="23"/>
  <c r="S56" i="23"/>
  <c r="S33" i="23"/>
  <c r="S51" i="23"/>
  <c r="S27" i="23"/>
  <c r="S95" i="23"/>
  <c r="S34" i="23"/>
  <c r="S102" i="23"/>
  <c r="S131" i="23"/>
  <c r="S52" i="23"/>
  <c r="S111" i="23"/>
  <c r="S60" i="23"/>
  <c r="S28" i="23"/>
  <c r="S127" i="23"/>
  <c r="S88" i="23"/>
  <c r="S61" i="23"/>
  <c r="S112" i="23"/>
  <c r="S100" i="23"/>
  <c r="S40" i="23"/>
  <c r="S32" i="23"/>
  <c r="S36" i="23"/>
  <c r="S48" i="23"/>
  <c r="S105" i="23"/>
  <c r="S77" i="23"/>
  <c r="S121" i="23"/>
  <c r="S83" i="23"/>
  <c r="S24" i="23"/>
  <c r="S71" i="23"/>
  <c r="S118" i="23"/>
  <c r="S68" i="23"/>
  <c r="S84" i="23"/>
  <c r="S96" i="23"/>
  <c r="S44" i="23"/>
  <c r="S78" i="23"/>
  <c r="S69" i="23"/>
  <c r="S129" i="23"/>
  <c r="S73" i="23"/>
  <c r="S22" i="23"/>
  <c r="S101" i="23"/>
  <c r="S72" i="23"/>
  <c r="S45" i="23"/>
  <c r="S46" i="23"/>
  <c r="S41" i="23"/>
  <c r="S39" i="23"/>
  <c r="S47" i="23"/>
  <c r="S130" i="23"/>
  <c r="S99" i="23"/>
  <c r="S42" i="23"/>
  <c r="S35" i="23"/>
  <c r="S85" i="23"/>
  <c r="S30" i="23"/>
  <c r="S31" i="23"/>
  <c r="S25" i="23"/>
  <c r="S98" i="23"/>
  <c r="S114" i="23"/>
  <c r="S103" i="23"/>
  <c r="S94" i="23"/>
  <c r="S119" i="23"/>
  <c r="S49" i="23"/>
  <c r="S75" i="23"/>
  <c r="S113" i="23"/>
  <c r="S124" i="23"/>
  <c r="S79" i="23"/>
  <c r="S13" i="23"/>
  <c r="S97" i="23"/>
  <c r="S57" i="23"/>
  <c r="S93" i="23"/>
  <c r="S110" i="23"/>
  <c r="S120" i="23"/>
  <c r="T12" i="23"/>
  <c r="T21" i="23" s="1"/>
  <c r="S20" i="23"/>
  <c r="S63" i="23"/>
  <c r="S54" i="23"/>
  <c r="S91" i="23"/>
  <c r="S81" i="23"/>
  <c r="S87" i="23"/>
  <c r="S55" i="23"/>
  <c r="S64" i="23"/>
  <c r="S132" i="23"/>
  <c r="S107" i="23"/>
  <c r="S19" i="23"/>
  <c r="S108" i="23"/>
  <c r="S66" i="23"/>
  <c r="S65" i="23"/>
  <c r="S115" i="23"/>
  <c r="S74" i="23"/>
  <c r="S104" i="23"/>
  <c r="S109" i="23"/>
  <c r="S126" i="23"/>
  <c r="S58" i="23"/>
  <c r="S53" i="23"/>
  <c r="S116" i="23"/>
  <c r="S26" i="23"/>
  <c r="S37" i="23"/>
  <c r="J121" i="27"/>
  <c r="J30" i="27"/>
  <c r="J38" i="27"/>
  <c r="J117" i="27"/>
  <c r="J97" i="27"/>
  <c r="J31" i="27"/>
  <c r="J16" i="27"/>
  <c r="J18" i="27"/>
  <c r="J22" i="27"/>
  <c r="J17" i="27"/>
  <c r="J21" i="27"/>
  <c r="J26" i="27"/>
  <c r="J27" i="27"/>
  <c r="J15" i="27"/>
  <c r="J28" i="27"/>
  <c r="J19" i="27"/>
  <c r="J13" i="27"/>
  <c r="J29" i="27"/>
  <c r="J14" i="27"/>
  <c r="J24" i="27"/>
  <c r="J20" i="27"/>
  <c r="J23" i="27"/>
  <c r="K11" i="27"/>
  <c r="L11" i="27" s="1"/>
  <c r="M11" i="27" s="1"/>
  <c r="J25" i="27"/>
  <c r="J127" i="27"/>
  <c r="J118" i="27"/>
  <c r="J111" i="27"/>
  <c r="J46" i="27"/>
  <c r="J128" i="27"/>
  <c r="J119" i="27"/>
  <c r="J109" i="27"/>
  <c r="J32" i="27"/>
  <c r="J98" i="27"/>
  <c r="J64" i="27"/>
  <c r="J94" i="27"/>
  <c r="J92" i="27"/>
  <c r="J83" i="27"/>
  <c r="J50" i="27"/>
  <c r="J110" i="27"/>
  <c r="J43" i="27"/>
  <c r="J78" i="27"/>
  <c r="J129" i="27"/>
  <c r="J54" i="27"/>
  <c r="J60" i="27"/>
  <c r="J67" i="27"/>
  <c r="J114" i="27"/>
  <c r="J84" i="27"/>
  <c r="J82" i="27"/>
  <c r="J57" i="27"/>
  <c r="J45" i="27"/>
  <c r="J131" i="27"/>
  <c r="J72" i="27"/>
  <c r="J52" i="27"/>
  <c r="J75" i="27"/>
  <c r="J65" i="27"/>
  <c r="J124" i="27"/>
  <c r="J34" i="27"/>
  <c r="J59" i="27"/>
  <c r="J120" i="27"/>
  <c r="J88" i="27"/>
  <c r="J79" i="27"/>
  <c r="J96" i="27"/>
  <c r="J105" i="27"/>
  <c r="J40" i="27"/>
  <c r="J68" i="27"/>
  <c r="J108" i="27"/>
  <c r="J73" i="27"/>
  <c r="J103" i="27"/>
  <c r="J104" i="27"/>
  <c r="J37" i="27"/>
  <c r="J36" i="27"/>
  <c r="J69" i="27"/>
  <c r="J102" i="27"/>
  <c r="J35" i="27"/>
  <c r="J122" i="27"/>
  <c r="J51" i="27"/>
  <c r="J81" i="27"/>
  <c r="J74" i="27"/>
  <c r="J56" i="27"/>
  <c r="J126" i="27"/>
  <c r="J125" i="27"/>
  <c r="J77" i="27"/>
  <c r="J85" i="27"/>
  <c r="J44" i="27"/>
  <c r="J66" i="27"/>
  <c r="J42" i="27"/>
  <c r="J33" i="27"/>
  <c r="J87" i="27"/>
  <c r="J107" i="27"/>
  <c r="J112" i="27"/>
  <c r="J116" i="27"/>
  <c r="J53" i="27"/>
  <c r="J70" i="27"/>
  <c r="J61" i="27"/>
  <c r="J89" i="27"/>
  <c r="J101" i="27"/>
  <c r="J55" i="27"/>
  <c r="J99" i="27"/>
  <c r="J62" i="27"/>
  <c r="J90" i="27"/>
  <c r="J91" i="27"/>
  <c r="J58" i="27"/>
  <c r="J49" i="27"/>
  <c r="J95" i="27"/>
  <c r="J76" i="27"/>
  <c r="J86" i="27"/>
  <c r="J80" i="27"/>
  <c r="J106" i="27"/>
  <c r="J115" i="27"/>
  <c r="J39" i="27"/>
  <c r="J100" i="27"/>
  <c r="J48" i="27"/>
  <c r="J41" i="27"/>
  <c r="J130" i="27"/>
  <c r="J113" i="27"/>
  <c r="J47" i="27"/>
  <c r="J63" i="27"/>
  <c r="J123" i="27"/>
  <c r="J71" i="27"/>
  <c r="R133" i="23" l="1"/>
  <c r="R134" i="23" s="1"/>
  <c r="R135" i="23" s="1"/>
  <c r="L11" i="30"/>
  <c r="L14" i="30" s="1"/>
  <c r="J132" i="30"/>
  <c r="K12" i="30"/>
  <c r="K19" i="30"/>
  <c r="K103" i="30"/>
  <c r="K48" i="30"/>
  <c r="K53" i="30"/>
  <c r="K27" i="30"/>
  <c r="K40" i="30"/>
  <c r="K21" i="30"/>
  <c r="K128" i="30"/>
  <c r="K36" i="30"/>
  <c r="K14" i="30"/>
  <c r="K104" i="30"/>
  <c r="K102" i="30"/>
  <c r="K93" i="30"/>
  <c r="K55" i="30"/>
  <c r="K68" i="30"/>
  <c r="K42" i="30"/>
  <c r="K129" i="30"/>
  <c r="K69" i="30"/>
  <c r="K18" i="30"/>
  <c r="K56" i="30"/>
  <c r="K120" i="30"/>
  <c r="K127" i="30"/>
  <c r="K92" i="30"/>
  <c r="K110" i="30"/>
  <c r="K99" i="30"/>
  <c r="K72" i="30"/>
  <c r="K109" i="30"/>
  <c r="K16" i="30"/>
  <c r="K87" i="30"/>
  <c r="K79" i="30"/>
  <c r="K49" i="30"/>
  <c r="K61" i="30"/>
  <c r="K13" i="30"/>
  <c r="K74" i="30"/>
  <c r="K64" i="30"/>
  <c r="K35" i="30"/>
  <c r="K34" i="30"/>
  <c r="K59" i="30"/>
  <c r="K47" i="30"/>
  <c r="K22" i="30"/>
  <c r="K39" i="30"/>
  <c r="K119" i="30"/>
  <c r="K20" i="30"/>
  <c r="K26" i="30"/>
  <c r="K50" i="30"/>
  <c r="K124" i="30"/>
  <c r="K24" i="30"/>
  <c r="K57" i="30"/>
  <c r="K63" i="30"/>
  <c r="K67" i="30"/>
  <c r="K75" i="30"/>
  <c r="K130" i="30"/>
  <c r="K94" i="30"/>
  <c r="K62" i="30"/>
  <c r="K106" i="30"/>
  <c r="K90" i="30"/>
  <c r="K45" i="30"/>
  <c r="K78" i="30"/>
  <c r="K76" i="30"/>
  <c r="K52" i="30"/>
  <c r="K31" i="30"/>
  <c r="K46" i="30"/>
  <c r="K73" i="30"/>
  <c r="K131" i="30"/>
  <c r="K66" i="30"/>
  <c r="K96" i="30"/>
  <c r="K98" i="30"/>
  <c r="K122" i="30"/>
  <c r="K89" i="30"/>
  <c r="K113" i="30"/>
  <c r="K116" i="30"/>
  <c r="K105" i="30"/>
  <c r="K77" i="30"/>
  <c r="K60" i="30"/>
  <c r="K15" i="30"/>
  <c r="K65" i="30"/>
  <c r="K38" i="30"/>
  <c r="K101" i="30"/>
  <c r="K111" i="30"/>
  <c r="K118" i="30"/>
  <c r="K86" i="30"/>
  <c r="K123" i="30"/>
  <c r="K17" i="30"/>
  <c r="K32" i="30"/>
  <c r="K80" i="30"/>
  <c r="K82" i="30"/>
  <c r="K84" i="30"/>
  <c r="K25" i="30"/>
  <c r="K33" i="30"/>
  <c r="K71" i="30"/>
  <c r="K91" i="30"/>
  <c r="K43" i="30"/>
  <c r="K97" i="30"/>
  <c r="K41" i="30"/>
  <c r="K108" i="30"/>
  <c r="K121" i="30"/>
  <c r="K70" i="30"/>
  <c r="K114" i="30"/>
  <c r="K117" i="30"/>
  <c r="K81" i="30"/>
  <c r="K126" i="30"/>
  <c r="K83" i="30"/>
  <c r="K58" i="30"/>
  <c r="K23" i="30"/>
  <c r="K37" i="30"/>
  <c r="K54" i="30"/>
  <c r="K28" i="30"/>
  <c r="K44" i="30"/>
  <c r="K125" i="30"/>
  <c r="K51" i="30"/>
  <c r="K107" i="30"/>
  <c r="K30" i="30"/>
  <c r="K85" i="30"/>
  <c r="K88" i="30"/>
  <c r="K95" i="30"/>
  <c r="K112" i="30"/>
  <c r="K100" i="30"/>
  <c r="K29" i="30"/>
  <c r="K115" i="30"/>
  <c r="L104" i="30"/>
  <c r="L48" i="30"/>
  <c r="L21" i="30"/>
  <c r="L99" i="30"/>
  <c r="L68" i="30"/>
  <c r="L56" i="30"/>
  <c r="L109" i="30"/>
  <c r="L49" i="30"/>
  <c r="L64" i="30"/>
  <c r="L22" i="30"/>
  <c r="L76" i="30"/>
  <c r="L65" i="30"/>
  <c r="L57" i="30"/>
  <c r="L75" i="30"/>
  <c r="L106" i="30"/>
  <c r="L47" i="30"/>
  <c r="L80" i="30"/>
  <c r="L96" i="30"/>
  <c r="L89" i="30"/>
  <c r="L105" i="30"/>
  <c r="L101" i="30"/>
  <c r="L17" i="30"/>
  <c r="L33" i="30"/>
  <c r="L41" i="30"/>
  <c r="L114" i="30"/>
  <c r="L83" i="30"/>
  <c r="L88" i="30"/>
  <c r="L51" i="30"/>
  <c r="L91" i="30"/>
  <c r="L29" i="30"/>
  <c r="S133" i="23"/>
  <c r="S134" i="23" s="1"/>
  <c r="S135" i="23" s="1"/>
  <c r="T15" i="23"/>
  <c r="T16" i="23"/>
  <c r="T18" i="23"/>
  <c r="T17" i="23"/>
  <c r="T23" i="23"/>
  <c r="T89" i="23"/>
  <c r="T126" i="23"/>
  <c r="T62" i="23"/>
  <c r="T55" i="23"/>
  <c r="T49" i="23"/>
  <c r="T48" i="23"/>
  <c r="T123" i="23"/>
  <c r="T104" i="23"/>
  <c r="T75" i="23"/>
  <c r="T110" i="23"/>
  <c r="T128" i="23"/>
  <c r="T87" i="23"/>
  <c r="T40" i="23"/>
  <c r="T58" i="23"/>
  <c r="T19" i="23"/>
  <c r="T28" i="23"/>
  <c r="T86" i="23"/>
  <c r="T131" i="23"/>
  <c r="T105" i="23"/>
  <c r="T77" i="23"/>
  <c r="T100" i="23"/>
  <c r="T59" i="23"/>
  <c r="T102" i="23"/>
  <c r="T60" i="23"/>
  <c r="T45" i="23"/>
  <c r="T92" i="23"/>
  <c r="T120" i="23"/>
  <c r="T78" i="23"/>
  <c r="T34" i="23"/>
  <c r="T72" i="23"/>
  <c r="T98" i="23"/>
  <c r="T129" i="23"/>
  <c r="T64" i="23"/>
  <c r="T99" i="23"/>
  <c r="T109" i="23"/>
  <c r="T33" i="23"/>
  <c r="T125" i="23"/>
  <c r="T106" i="23"/>
  <c r="T20" i="23"/>
  <c r="T70" i="23"/>
  <c r="T114" i="23"/>
  <c r="T36" i="23"/>
  <c r="T57" i="23"/>
  <c r="T93" i="23"/>
  <c r="T80" i="23"/>
  <c r="T54" i="23"/>
  <c r="T42" i="23"/>
  <c r="T113" i="23"/>
  <c r="T61" i="23"/>
  <c r="T65" i="23"/>
  <c r="T13" i="23"/>
  <c r="T112" i="23"/>
  <c r="T25" i="23"/>
  <c r="T108" i="23"/>
  <c r="T103" i="23"/>
  <c r="T63" i="23"/>
  <c r="T118" i="23"/>
  <c r="T119" i="23"/>
  <c r="T46" i="23"/>
  <c r="T66" i="23"/>
  <c r="T56" i="23"/>
  <c r="T67" i="23"/>
  <c r="T51" i="23"/>
  <c r="T27" i="23"/>
  <c r="T90" i="23"/>
  <c r="T83" i="23"/>
  <c r="T107" i="23"/>
  <c r="T97" i="23"/>
  <c r="T68" i="23"/>
  <c r="T124" i="23"/>
  <c r="T117" i="23"/>
  <c r="T44" i="23"/>
  <c r="T37" i="23"/>
  <c r="T24" i="23"/>
  <c r="T76" i="23"/>
  <c r="T29" i="23"/>
  <c r="T32" i="23"/>
  <c r="T94" i="23"/>
  <c r="T38" i="23"/>
  <c r="T96" i="23"/>
  <c r="T115" i="23"/>
  <c r="T50" i="23"/>
  <c r="T132" i="23"/>
  <c r="T81" i="23"/>
  <c r="T35" i="23"/>
  <c r="T30" i="23"/>
  <c r="T43" i="23"/>
  <c r="U12" i="23"/>
  <c r="U21" i="23" s="1"/>
  <c r="T74" i="23"/>
  <c r="T39" i="23"/>
  <c r="T111" i="23"/>
  <c r="T122" i="23"/>
  <c r="T95" i="23"/>
  <c r="T14" i="23"/>
  <c r="T26" i="23"/>
  <c r="T101" i="23"/>
  <c r="T53" i="23"/>
  <c r="T71" i="23"/>
  <c r="T82" i="23"/>
  <c r="T47" i="23"/>
  <c r="T130" i="23"/>
  <c r="T116" i="23"/>
  <c r="T52" i="23"/>
  <c r="T69" i="23"/>
  <c r="T121" i="23"/>
  <c r="T84" i="23"/>
  <c r="T85" i="23"/>
  <c r="T31" i="23"/>
  <c r="T79" i="23"/>
  <c r="T73" i="23"/>
  <c r="T22" i="23"/>
  <c r="T41" i="23"/>
  <c r="T91" i="23"/>
  <c r="T127" i="23"/>
  <c r="T88" i="23"/>
  <c r="J132" i="27"/>
  <c r="J133" i="27" s="1"/>
  <c r="J134" i="27" s="1"/>
  <c r="M29" i="27"/>
  <c r="M16" i="27"/>
  <c r="M27" i="27"/>
  <c r="M23" i="27"/>
  <c r="M17" i="27"/>
  <c r="M22" i="27"/>
  <c r="M28" i="27"/>
  <c r="M24" i="27"/>
  <c r="M15" i="27"/>
  <c r="M26" i="27"/>
  <c r="M18" i="27"/>
  <c r="M21" i="27"/>
  <c r="M12" i="27"/>
  <c r="M13" i="27"/>
  <c r="M19" i="27"/>
  <c r="M14" i="27"/>
  <c r="M25" i="27"/>
  <c r="M20" i="27"/>
  <c r="M32" i="27"/>
  <c r="M98" i="27"/>
  <c r="M64" i="27"/>
  <c r="M94" i="27"/>
  <c r="M92" i="27"/>
  <c r="M83" i="27"/>
  <c r="M50" i="27"/>
  <c r="M127" i="27"/>
  <c r="M118" i="27"/>
  <c r="M111" i="27"/>
  <c r="M46" i="27"/>
  <c r="M31" i="27"/>
  <c r="M128" i="27"/>
  <c r="M119" i="27"/>
  <c r="M109" i="27"/>
  <c r="M87" i="27"/>
  <c r="M107" i="27"/>
  <c r="M112" i="27"/>
  <c r="M116" i="27"/>
  <c r="M53" i="27"/>
  <c r="M70" i="27"/>
  <c r="M89" i="27"/>
  <c r="M101" i="27"/>
  <c r="M55" i="27"/>
  <c r="M99" i="27"/>
  <c r="M62" i="27"/>
  <c r="M90" i="27"/>
  <c r="M91" i="27"/>
  <c r="M58" i="27"/>
  <c r="M49" i="27"/>
  <c r="M76" i="27"/>
  <c r="M86" i="27"/>
  <c r="M80" i="27"/>
  <c r="M106" i="27"/>
  <c r="M115" i="27"/>
  <c r="M39" i="27"/>
  <c r="M100" i="27"/>
  <c r="M48" i="27"/>
  <c r="M41" i="27"/>
  <c r="M130" i="27"/>
  <c r="M113" i="27"/>
  <c r="M110" i="27"/>
  <c r="M43" i="27"/>
  <c r="M78" i="27"/>
  <c r="M129" i="27"/>
  <c r="M54" i="27"/>
  <c r="M60" i="27"/>
  <c r="M67" i="27"/>
  <c r="M114" i="27"/>
  <c r="M38" i="27"/>
  <c r="M97" i="27"/>
  <c r="M71" i="27"/>
  <c r="M84" i="27"/>
  <c r="M82" i="27"/>
  <c r="M57" i="27"/>
  <c r="M45" i="27"/>
  <c r="M131" i="27"/>
  <c r="M72" i="27"/>
  <c r="M52" i="27"/>
  <c r="M75" i="27"/>
  <c r="M65" i="27"/>
  <c r="M124" i="27"/>
  <c r="M34" i="27"/>
  <c r="M59" i="27"/>
  <c r="M120" i="27"/>
  <c r="M88" i="27"/>
  <c r="M79" i="27"/>
  <c r="M96" i="27"/>
  <c r="M105" i="27"/>
  <c r="M40" i="27"/>
  <c r="M68" i="27"/>
  <c r="M108" i="27"/>
  <c r="M73" i="27"/>
  <c r="M103" i="27"/>
  <c r="M104" i="27"/>
  <c r="M37" i="27"/>
  <c r="M36" i="27"/>
  <c r="M69" i="27"/>
  <c r="M102" i="27"/>
  <c r="M35" i="27"/>
  <c r="M122" i="27"/>
  <c r="M123" i="27"/>
  <c r="M117" i="27"/>
  <c r="M51" i="27"/>
  <c r="M81" i="27"/>
  <c r="M74" i="27"/>
  <c r="M56" i="27"/>
  <c r="M126" i="27"/>
  <c r="M125" i="27"/>
  <c r="M77" i="27"/>
  <c r="M85" i="27"/>
  <c r="M44" i="27"/>
  <c r="M66" i="27"/>
  <c r="M42" i="27"/>
  <c r="M33" i="27"/>
  <c r="M93" i="27"/>
  <c r="M63" i="27"/>
  <c r="M95" i="27"/>
  <c r="M61" i="27"/>
  <c r="M121" i="27"/>
  <c r="M30" i="27"/>
  <c r="M47" i="27"/>
  <c r="N11" i="27"/>
  <c r="K27" i="27"/>
  <c r="K16" i="27"/>
  <c r="K25" i="27"/>
  <c r="K22" i="27"/>
  <c r="K15" i="27"/>
  <c r="K17" i="27"/>
  <c r="K21" i="27"/>
  <c r="K19" i="27"/>
  <c r="K14" i="27"/>
  <c r="K24" i="27"/>
  <c r="K28" i="27"/>
  <c r="K29" i="27"/>
  <c r="K20" i="27"/>
  <c r="K13" i="27"/>
  <c r="K23" i="27"/>
  <c r="K12" i="27"/>
  <c r="K26" i="27"/>
  <c r="K18" i="27"/>
  <c r="K94" i="27"/>
  <c r="K92" i="27"/>
  <c r="K83" i="27"/>
  <c r="K50" i="27"/>
  <c r="K127" i="27"/>
  <c r="K118" i="27"/>
  <c r="K111" i="27"/>
  <c r="K46" i="27"/>
  <c r="K31" i="27"/>
  <c r="K128" i="27"/>
  <c r="K119" i="27"/>
  <c r="K109" i="27"/>
  <c r="K32" i="27"/>
  <c r="K98" i="27"/>
  <c r="K64" i="27"/>
  <c r="K76" i="27"/>
  <c r="K86" i="27"/>
  <c r="K80" i="27"/>
  <c r="K106" i="27"/>
  <c r="K115" i="27"/>
  <c r="K39" i="27"/>
  <c r="K100" i="27"/>
  <c r="K48" i="27"/>
  <c r="K41" i="27"/>
  <c r="K110" i="27"/>
  <c r="K43" i="27"/>
  <c r="K78" i="27"/>
  <c r="K129" i="27"/>
  <c r="K54" i="27"/>
  <c r="K60" i="27"/>
  <c r="K67" i="27"/>
  <c r="K114" i="27"/>
  <c r="K38" i="27"/>
  <c r="K97" i="27"/>
  <c r="K71" i="27"/>
  <c r="K84" i="27"/>
  <c r="K82" i="27"/>
  <c r="K57" i="27"/>
  <c r="K45" i="27"/>
  <c r="K131" i="27"/>
  <c r="K72" i="27"/>
  <c r="K52" i="27"/>
  <c r="K75" i="27"/>
  <c r="K65" i="27"/>
  <c r="K124" i="27"/>
  <c r="K34" i="27"/>
  <c r="K59" i="27"/>
  <c r="K120" i="27"/>
  <c r="K88" i="27"/>
  <c r="K79" i="27"/>
  <c r="K96" i="27"/>
  <c r="K105" i="27"/>
  <c r="K40" i="27"/>
  <c r="K68" i="27"/>
  <c r="K108" i="27"/>
  <c r="K73" i="27"/>
  <c r="K103" i="27"/>
  <c r="K104" i="27"/>
  <c r="K37" i="27"/>
  <c r="K36" i="27"/>
  <c r="K69" i="27"/>
  <c r="K102" i="27"/>
  <c r="K35" i="27"/>
  <c r="K122" i="27"/>
  <c r="K123" i="27"/>
  <c r="K51" i="27"/>
  <c r="K81" i="27"/>
  <c r="K74" i="27"/>
  <c r="K56" i="27"/>
  <c r="K126" i="27"/>
  <c r="K125" i="27"/>
  <c r="K77" i="27"/>
  <c r="K85" i="27"/>
  <c r="K44" i="27"/>
  <c r="K66" i="27"/>
  <c r="K42" i="27"/>
  <c r="K87" i="27"/>
  <c r="K107" i="27"/>
  <c r="K112" i="27"/>
  <c r="K116" i="27"/>
  <c r="K53" i="27"/>
  <c r="K70" i="27"/>
  <c r="K61" i="27"/>
  <c r="K121" i="27"/>
  <c r="K89" i="27"/>
  <c r="K101" i="27"/>
  <c r="K55" i="27"/>
  <c r="K99" i="27"/>
  <c r="K62" i="27"/>
  <c r="K90" i="27"/>
  <c r="K91" i="27"/>
  <c r="K58" i="27"/>
  <c r="K117" i="27"/>
  <c r="K95" i="27"/>
  <c r="K30" i="27"/>
  <c r="K130" i="27"/>
  <c r="K93" i="27"/>
  <c r="K33" i="27"/>
  <c r="K113" i="27"/>
  <c r="K63" i="27"/>
  <c r="K47" i="27"/>
  <c r="K49" i="27"/>
  <c r="L27" i="27"/>
  <c r="L23" i="27"/>
  <c r="L20" i="27"/>
  <c r="L29" i="27"/>
  <c r="L12" i="27"/>
  <c r="L24" i="27"/>
  <c r="L16" i="27"/>
  <c r="L26" i="27"/>
  <c r="L21" i="27"/>
  <c r="L13" i="27"/>
  <c r="L25" i="27"/>
  <c r="L17" i="27"/>
  <c r="L19" i="27"/>
  <c r="L14" i="27"/>
  <c r="L22" i="27"/>
  <c r="L28" i="27"/>
  <c r="L15" i="27"/>
  <c r="L18" i="27"/>
  <c r="L64" i="27"/>
  <c r="L94" i="27"/>
  <c r="L92" i="27"/>
  <c r="L83" i="27"/>
  <c r="L50" i="27"/>
  <c r="L127" i="27"/>
  <c r="L118" i="27"/>
  <c r="L111" i="27"/>
  <c r="L46" i="27"/>
  <c r="L31" i="27"/>
  <c r="L128" i="27"/>
  <c r="L119" i="27"/>
  <c r="L109" i="27"/>
  <c r="L32" i="27"/>
  <c r="L98" i="27"/>
  <c r="L89" i="27"/>
  <c r="L101" i="27"/>
  <c r="L55" i="27"/>
  <c r="L99" i="27"/>
  <c r="L62" i="27"/>
  <c r="L90" i="27"/>
  <c r="L91" i="27"/>
  <c r="L76" i="27"/>
  <c r="L86" i="27"/>
  <c r="L80" i="27"/>
  <c r="L106" i="27"/>
  <c r="L115" i="27"/>
  <c r="L39" i="27"/>
  <c r="L100" i="27"/>
  <c r="L48" i="27"/>
  <c r="L41" i="27"/>
  <c r="L130" i="27"/>
  <c r="L113" i="27"/>
  <c r="L63" i="27"/>
  <c r="L110" i="27"/>
  <c r="L43" i="27"/>
  <c r="L78" i="27"/>
  <c r="L129" i="27"/>
  <c r="L54" i="27"/>
  <c r="L60" i="27"/>
  <c r="L67" i="27"/>
  <c r="L114" i="27"/>
  <c r="L38" i="27"/>
  <c r="L97" i="27"/>
  <c r="L71" i="27"/>
  <c r="L84" i="27"/>
  <c r="L82" i="27"/>
  <c r="L57" i="27"/>
  <c r="L45" i="27"/>
  <c r="L131" i="27"/>
  <c r="L72" i="27"/>
  <c r="L52" i="27"/>
  <c r="L75" i="27"/>
  <c r="L65" i="27"/>
  <c r="L124" i="27"/>
  <c r="L34" i="27"/>
  <c r="L59" i="27"/>
  <c r="L120" i="27"/>
  <c r="L88" i="27"/>
  <c r="L79" i="27"/>
  <c r="L96" i="27"/>
  <c r="L105" i="27"/>
  <c r="L40" i="27"/>
  <c r="L68" i="27"/>
  <c r="L108" i="27"/>
  <c r="L73" i="27"/>
  <c r="L103" i="27"/>
  <c r="L104" i="27"/>
  <c r="L37" i="27"/>
  <c r="L36" i="27"/>
  <c r="L69" i="27"/>
  <c r="L102" i="27"/>
  <c r="L35" i="27"/>
  <c r="L122" i="27"/>
  <c r="L51" i="27"/>
  <c r="L81" i="27"/>
  <c r="L74" i="27"/>
  <c r="L56" i="27"/>
  <c r="L126" i="27"/>
  <c r="L125" i="27"/>
  <c r="L77" i="27"/>
  <c r="L85" i="27"/>
  <c r="L44" i="27"/>
  <c r="L66" i="27"/>
  <c r="L42" i="27"/>
  <c r="L33" i="27"/>
  <c r="L93" i="27"/>
  <c r="L87" i="27"/>
  <c r="L107" i="27"/>
  <c r="L112" i="27"/>
  <c r="L116" i="27"/>
  <c r="L53" i="27"/>
  <c r="L70" i="27"/>
  <c r="L61" i="27"/>
  <c r="L123" i="27"/>
  <c r="L117" i="27"/>
  <c r="L95" i="27"/>
  <c r="L121" i="27"/>
  <c r="L30" i="27"/>
  <c r="L58" i="27"/>
  <c r="L47" i="27"/>
  <c r="L49" i="27"/>
  <c r="L112" i="30" l="1"/>
  <c r="L30" i="30"/>
  <c r="L44" i="30"/>
  <c r="L23" i="30"/>
  <c r="L81" i="30"/>
  <c r="L121" i="30"/>
  <c r="L43" i="30"/>
  <c r="L84" i="30"/>
  <c r="L118" i="30"/>
  <c r="L60" i="30"/>
  <c r="L116" i="30"/>
  <c r="L98" i="30"/>
  <c r="L131" i="30"/>
  <c r="L86" i="30"/>
  <c r="L45" i="30"/>
  <c r="L94" i="30"/>
  <c r="L63" i="30"/>
  <c r="L124" i="30"/>
  <c r="L31" i="30"/>
  <c r="L119" i="30"/>
  <c r="L34" i="30"/>
  <c r="L13" i="30"/>
  <c r="L87" i="30"/>
  <c r="L127" i="30"/>
  <c r="L129" i="30"/>
  <c r="L93" i="30"/>
  <c r="L92" i="30"/>
  <c r="L27" i="30"/>
  <c r="L19" i="30"/>
  <c r="L12" i="30"/>
  <c r="L115" i="30"/>
  <c r="L95" i="30"/>
  <c r="L107" i="30"/>
  <c r="L28" i="30"/>
  <c r="L58" i="30"/>
  <c r="L117" i="30"/>
  <c r="L108" i="30"/>
  <c r="L71" i="30"/>
  <c r="L54" i="30"/>
  <c r="L111" i="30"/>
  <c r="L77" i="30"/>
  <c r="L113" i="30"/>
  <c r="L78" i="30"/>
  <c r="L73" i="30"/>
  <c r="L74" i="30"/>
  <c r="L90" i="30"/>
  <c r="L130" i="30"/>
  <c r="L15" i="30"/>
  <c r="L50" i="30"/>
  <c r="L52" i="30"/>
  <c r="L39" i="30"/>
  <c r="L35" i="30"/>
  <c r="L61" i="30"/>
  <c r="L16" i="30"/>
  <c r="L120" i="30"/>
  <c r="L42" i="30"/>
  <c r="L36" i="30"/>
  <c r="L128" i="30"/>
  <c r="L53" i="30"/>
  <c r="L102" i="30"/>
  <c r="L100" i="30"/>
  <c r="L85" i="30"/>
  <c r="L125" i="30"/>
  <c r="L37" i="30"/>
  <c r="L126" i="30"/>
  <c r="L70" i="30"/>
  <c r="L97" i="30"/>
  <c r="L25" i="30"/>
  <c r="L123" i="30"/>
  <c r="L38" i="30"/>
  <c r="L82" i="30"/>
  <c r="L122" i="30"/>
  <c r="L66" i="30"/>
  <c r="L32" i="30"/>
  <c r="L26" i="30"/>
  <c r="L62" i="30"/>
  <c r="L67" i="30"/>
  <c r="L24" i="30"/>
  <c r="L46" i="30"/>
  <c r="L20" i="30"/>
  <c r="L59" i="30"/>
  <c r="L69" i="30"/>
  <c r="L79" i="30"/>
  <c r="L72" i="30"/>
  <c r="L18" i="30"/>
  <c r="L55" i="30"/>
  <c r="L110" i="30"/>
  <c r="L40" i="30"/>
  <c r="L103" i="30"/>
  <c r="J133" i="30"/>
  <c r="J134" i="30" s="1"/>
  <c r="M11" i="30"/>
  <c r="K132" i="30"/>
  <c r="T133" i="23"/>
  <c r="T134" i="23" s="1"/>
  <c r="T135" i="23" s="1"/>
  <c r="U16" i="23"/>
  <c r="U15" i="23"/>
  <c r="U17" i="23"/>
  <c r="U18" i="23"/>
  <c r="U25" i="23"/>
  <c r="U29" i="23"/>
  <c r="U126" i="23"/>
  <c r="U36" i="23"/>
  <c r="U70" i="23"/>
  <c r="U92" i="23"/>
  <c r="U93" i="23"/>
  <c r="U42" i="23"/>
  <c r="U132" i="23"/>
  <c r="U52" i="23"/>
  <c r="U34" i="23"/>
  <c r="U120" i="23"/>
  <c r="U59" i="23"/>
  <c r="U43" i="23"/>
  <c r="U94" i="23"/>
  <c r="U61" i="23"/>
  <c r="U110" i="23"/>
  <c r="U83" i="23"/>
  <c r="U86" i="23"/>
  <c r="U131" i="23"/>
  <c r="U115" i="23"/>
  <c r="U35" i="23"/>
  <c r="U28" i="23"/>
  <c r="U130" i="23"/>
  <c r="U20" i="23"/>
  <c r="U76" i="23"/>
  <c r="U114" i="23"/>
  <c r="U55" i="23"/>
  <c r="U57" i="23"/>
  <c r="U38" i="23"/>
  <c r="U51" i="23"/>
  <c r="U84" i="23"/>
  <c r="U39" i="23"/>
  <c r="U91" i="23"/>
  <c r="U23" i="23"/>
  <c r="U89" i="23"/>
  <c r="U101" i="23"/>
  <c r="U72" i="23"/>
  <c r="U41" i="23"/>
  <c r="U48" i="23"/>
  <c r="U54" i="23"/>
  <c r="U67" i="23"/>
  <c r="U82" i="23"/>
  <c r="U68" i="23"/>
  <c r="U77" i="23"/>
  <c r="U100" i="23"/>
  <c r="U128" i="23"/>
  <c r="U73" i="23"/>
  <c r="U107" i="23"/>
  <c r="U58" i="23"/>
  <c r="U32" i="23"/>
  <c r="U64" i="23"/>
  <c r="U121" i="23"/>
  <c r="U19" i="23"/>
  <c r="U127" i="23"/>
  <c r="U125" i="23"/>
  <c r="U45" i="23"/>
  <c r="U96" i="23"/>
  <c r="U66" i="23"/>
  <c r="U103" i="23"/>
  <c r="U104" i="23"/>
  <c r="U56" i="23"/>
  <c r="U44" i="23"/>
  <c r="U106" i="23"/>
  <c r="U30" i="23"/>
  <c r="U87" i="23"/>
  <c r="U124" i="23"/>
  <c r="U109" i="23"/>
  <c r="U37" i="23"/>
  <c r="U117" i="23"/>
  <c r="U105" i="23"/>
  <c r="U95" i="23"/>
  <c r="U14" i="23"/>
  <c r="U108" i="23"/>
  <c r="U50" i="23"/>
  <c r="U111" i="23"/>
  <c r="U24" i="23"/>
  <c r="U53" i="23"/>
  <c r="U62" i="23"/>
  <c r="U97" i="23"/>
  <c r="U129" i="23"/>
  <c r="U80" i="23"/>
  <c r="U123" i="23"/>
  <c r="U75" i="23"/>
  <c r="U99" i="23"/>
  <c r="U47" i="23"/>
  <c r="U81" i="23"/>
  <c r="U60" i="23"/>
  <c r="U79" i="23"/>
  <c r="V12" i="23"/>
  <c r="V21" i="23" s="1"/>
  <c r="U22" i="23"/>
  <c r="U46" i="23"/>
  <c r="U13" i="23"/>
  <c r="U78" i="23"/>
  <c r="U31" i="23"/>
  <c r="U26" i="23"/>
  <c r="U71" i="23"/>
  <c r="U74" i="23"/>
  <c r="U98" i="23"/>
  <c r="U88" i="23"/>
  <c r="U118" i="23"/>
  <c r="U122" i="23"/>
  <c r="U116" i="23"/>
  <c r="U33" i="23"/>
  <c r="U113" i="23"/>
  <c r="U65" i="23"/>
  <c r="U85" i="23"/>
  <c r="U40" i="23"/>
  <c r="U102" i="23"/>
  <c r="U112" i="23"/>
  <c r="U27" i="23"/>
  <c r="U90" i="23"/>
  <c r="U63" i="23"/>
  <c r="U49" i="23"/>
  <c r="U119" i="23"/>
  <c r="U69" i="23"/>
  <c r="K132" i="27"/>
  <c r="K133" i="27" s="1"/>
  <c r="K134" i="27" s="1"/>
  <c r="L132" i="27"/>
  <c r="L133" i="27" s="1"/>
  <c r="L134" i="27" s="1"/>
  <c r="M132" i="27"/>
  <c r="M133" i="27" s="1"/>
  <c r="M134" i="27" s="1"/>
  <c r="N18" i="27"/>
  <c r="N17" i="27"/>
  <c r="N24" i="27"/>
  <c r="N13" i="27"/>
  <c r="N26" i="27"/>
  <c r="N28" i="27"/>
  <c r="N15" i="27"/>
  <c r="N29" i="27"/>
  <c r="N27" i="27"/>
  <c r="N14" i="27"/>
  <c r="N19" i="27"/>
  <c r="N12" i="27"/>
  <c r="N16" i="27"/>
  <c r="N21" i="27"/>
  <c r="N22" i="27"/>
  <c r="N25" i="27"/>
  <c r="N23" i="27"/>
  <c r="N20" i="27"/>
  <c r="N32" i="27"/>
  <c r="N98" i="27"/>
  <c r="N64" i="27"/>
  <c r="N94" i="27"/>
  <c r="N92" i="27"/>
  <c r="N83" i="27"/>
  <c r="N50" i="27"/>
  <c r="N127" i="27"/>
  <c r="N118" i="27"/>
  <c r="N111" i="27"/>
  <c r="N46" i="27"/>
  <c r="N31" i="27"/>
  <c r="N128" i="27"/>
  <c r="N119" i="27"/>
  <c r="N109" i="27"/>
  <c r="N51" i="27"/>
  <c r="N81" i="27"/>
  <c r="N74" i="27"/>
  <c r="N56" i="27"/>
  <c r="N126" i="27"/>
  <c r="N125" i="27"/>
  <c r="N77" i="27"/>
  <c r="N85" i="27"/>
  <c r="N87" i="27"/>
  <c r="N107" i="27"/>
  <c r="N112" i="27"/>
  <c r="N116" i="27"/>
  <c r="N53" i="27"/>
  <c r="N70" i="27"/>
  <c r="N61" i="27"/>
  <c r="N121" i="27"/>
  <c r="N89" i="27"/>
  <c r="N101" i="27"/>
  <c r="N55" i="27"/>
  <c r="N99" i="27"/>
  <c r="N62" i="27"/>
  <c r="N90" i="27"/>
  <c r="N91" i="27"/>
  <c r="N58" i="27"/>
  <c r="N76" i="27"/>
  <c r="N86" i="27"/>
  <c r="N80" i="27"/>
  <c r="N106" i="27"/>
  <c r="N115" i="27"/>
  <c r="N39" i="27"/>
  <c r="N100" i="27"/>
  <c r="N48" i="27"/>
  <c r="N41" i="27"/>
  <c r="N130" i="27"/>
  <c r="N113" i="27"/>
  <c r="N110" i="27"/>
  <c r="N43" i="27"/>
  <c r="N78" i="27"/>
  <c r="N129" i="27"/>
  <c r="N54" i="27"/>
  <c r="N60" i="27"/>
  <c r="N67" i="27"/>
  <c r="N114" i="27"/>
  <c r="N38" i="27"/>
  <c r="N97" i="27"/>
  <c r="N71" i="27"/>
  <c r="N84" i="27"/>
  <c r="N82" i="27"/>
  <c r="N57" i="27"/>
  <c r="N45" i="27"/>
  <c r="N131" i="27"/>
  <c r="N72" i="27"/>
  <c r="N52" i="27"/>
  <c r="N75" i="27"/>
  <c r="N65" i="27"/>
  <c r="N124" i="27"/>
  <c r="N34" i="27"/>
  <c r="N59" i="27"/>
  <c r="N120" i="27"/>
  <c r="N88" i="27"/>
  <c r="N79" i="27"/>
  <c r="N96" i="27"/>
  <c r="N105" i="27"/>
  <c r="N40" i="27"/>
  <c r="N68" i="27"/>
  <c r="N108" i="27"/>
  <c r="N73" i="27"/>
  <c r="N103" i="27"/>
  <c r="N104" i="27"/>
  <c r="N37" i="27"/>
  <c r="N36" i="27"/>
  <c r="N69" i="27"/>
  <c r="N102" i="27"/>
  <c r="N35" i="27"/>
  <c r="N122" i="27"/>
  <c r="N123" i="27"/>
  <c r="N117" i="27"/>
  <c r="N42" i="27"/>
  <c r="N49" i="27"/>
  <c r="N47" i="27"/>
  <c r="N44" i="27"/>
  <c r="N30" i="27"/>
  <c r="N66" i="27"/>
  <c r="N33" i="27"/>
  <c r="N93" i="27"/>
  <c r="N63" i="27"/>
  <c r="N95" i="27"/>
  <c r="O11" i="27"/>
  <c r="L132" i="30" l="1"/>
  <c r="L133" i="30" s="1"/>
  <c r="L134" i="30" s="1"/>
  <c r="K133" i="30"/>
  <c r="K134" i="30" s="1"/>
  <c r="N11" i="30"/>
  <c r="M104" i="30"/>
  <c r="M40" i="30"/>
  <c r="M55" i="30"/>
  <c r="M39" i="30"/>
  <c r="M62" i="30"/>
  <c r="M34" i="30"/>
  <c r="M50" i="30"/>
  <c r="M94" i="30"/>
  <c r="M80" i="30"/>
  <c r="M116" i="30"/>
  <c r="M86" i="30"/>
  <c r="M23" i="30"/>
  <c r="M96" i="30"/>
  <c r="M117" i="30"/>
  <c r="M107" i="30"/>
  <c r="M102" i="30"/>
  <c r="M21" i="30"/>
  <c r="M68" i="30"/>
  <c r="M119" i="30"/>
  <c r="M79" i="30"/>
  <c r="M59" i="30"/>
  <c r="M124" i="30"/>
  <c r="M106" i="30"/>
  <c r="M73" i="30"/>
  <c r="M15" i="30"/>
  <c r="M111" i="30"/>
  <c r="M37" i="30"/>
  <c r="M43" i="30"/>
  <c r="M100" i="30"/>
  <c r="M30" i="30"/>
  <c r="M19" i="30"/>
  <c r="M128" i="30"/>
  <c r="M42" i="30"/>
  <c r="M20" i="30"/>
  <c r="M49" i="30"/>
  <c r="M47" i="30"/>
  <c r="M24" i="30"/>
  <c r="M90" i="30"/>
  <c r="M131" i="30"/>
  <c r="M65" i="30"/>
  <c r="M118" i="30"/>
  <c r="M82" i="30"/>
  <c r="M97" i="30"/>
  <c r="M29" i="30"/>
  <c r="M85" i="30"/>
  <c r="M103" i="30"/>
  <c r="M92" i="30"/>
  <c r="M129" i="30"/>
  <c r="M26" i="30"/>
  <c r="M61" i="30"/>
  <c r="M74" i="30"/>
  <c r="M57" i="30"/>
  <c r="M45" i="30"/>
  <c r="M66" i="30"/>
  <c r="M105" i="30"/>
  <c r="M54" i="30"/>
  <c r="M84" i="30"/>
  <c r="M41" i="30"/>
  <c r="M115" i="30"/>
  <c r="M88" i="30"/>
  <c r="M48" i="30"/>
  <c r="M110" i="30"/>
  <c r="M56" i="30"/>
  <c r="M72" i="30"/>
  <c r="M13" i="30"/>
  <c r="M76" i="30"/>
  <c r="M63" i="30"/>
  <c r="M78" i="30"/>
  <c r="M98" i="30"/>
  <c r="M77" i="30"/>
  <c r="M81" i="30"/>
  <c r="M25" i="30"/>
  <c r="M108" i="30"/>
  <c r="M28" i="30"/>
  <c r="M95" i="30"/>
  <c r="M18" i="30"/>
  <c r="M99" i="30"/>
  <c r="M120" i="30"/>
  <c r="M109" i="30"/>
  <c r="M69" i="30"/>
  <c r="M52" i="30"/>
  <c r="M67" i="30"/>
  <c r="M123" i="30"/>
  <c r="M122" i="30"/>
  <c r="M60" i="30"/>
  <c r="M126" i="30"/>
  <c r="M33" i="30"/>
  <c r="M121" i="30"/>
  <c r="M44" i="30"/>
  <c r="M112" i="30"/>
  <c r="M14" i="30"/>
  <c r="M27" i="30"/>
  <c r="M93" i="30"/>
  <c r="M22" i="30"/>
  <c r="M87" i="30"/>
  <c r="M35" i="30"/>
  <c r="M46" i="30"/>
  <c r="M130" i="30"/>
  <c r="M32" i="30"/>
  <c r="M113" i="30"/>
  <c r="M101" i="30"/>
  <c r="M58" i="30"/>
  <c r="M91" i="30"/>
  <c r="M114" i="30"/>
  <c r="M51" i="30"/>
  <c r="M31" i="30"/>
  <c r="M125" i="30"/>
  <c r="M75" i="30"/>
  <c r="M12" i="30"/>
  <c r="M17" i="30"/>
  <c r="M53" i="30"/>
  <c r="M89" i="30"/>
  <c r="M36" i="30"/>
  <c r="M38" i="30"/>
  <c r="M127" i="30"/>
  <c r="M83" i="30"/>
  <c r="M16" i="30"/>
  <c r="M64" i="30"/>
  <c r="M71" i="30"/>
  <c r="M70" i="30"/>
  <c r="U133" i="23"/>
  <c r="U134" i="23" s="1"/>
  <c r="U135" i="23" s="1"/>
  <c r="V16" i="23"/>
  <c r="V15" i="23"/>
  <c r="V18" i="23"/>
  <c r="V17" i="23"/>
  <c r="V23" i="23"/>
  <c r="V28" i="23"/>
  <c r="V108" i="23"/>
  <c r="V29" i="23"/>
  <c r="V63" i="23"/>
  <c r="V94" i="23"/>
  <c r="V78" i="23"/>
  <c r="V92" i="23"/>
  <c r="V105" i="23"/>
  <c r="V56" i="23"/>
  <c r="V44" i="23"/>
  <c r="V84" i="23"/>
  <c r="V87" i="23"/>
  <c r="V95" i="23"/>
  <c r="V79" i="23"/>
  <c r="V111" i="23"/>
  <c r="V90" i="23"/>
  <c r="V110" i="23"/>
  <c r="V37" i="23"/>
  <c r="V39" i="23"/>
  <c r="V115" i="23"/>
  <c r="V14" i="23"/>
  <c r="V54" i="23"/>
  <c r="V68" i="23"/>
  <c r="V22" i="23"/>
  <c r="V89" i="23"/>
  <c r="V32" i="23"/>
  <c r="V55" i="23"/>
  <c r="V41" i="23"/>
  <c r="V80" i="23"/>
  <c r="V119" i="23"/>
  <c r="V48" i="23"/>
  <c r="V116" i="23"/>
  <c r="V130" i="23"/>
  <c r="V49" i="23"/>
  <c r="V120" i="23"/>
  <c r="V99" i="23"/>
  <c r="V43" i="23"/>
  <c r="V100" i="23"/>
  <c r="V131" i="23"/>
  <c r="V85" i="23"/>
  <c r="V24" i="23"/>
  <c r="V45" i="23"/>
  <c r="V127" i="23"/>
  <c r="V76" i="23"/>
  <c r="V122" i="23"/>
  <c r="V82" i="23"/>
  <c r="V38" i="23"/>
  <c r="V113" i="23"/>
  <c r="V73" i="23"/>
  <c r="V103" i="23"/>
  <c r="V59" i="23"/>
  <c r="V53" i="23"/>
  <c r="V34" i="23"/>
  <c r="V19" i="23"/>
  <c r="V101" i="23"/>
  <c r="V36" i="23"/>
  <c r="V74" i="23"/>
  <c r="V123" i="23"/>
  <c r="V129" i="23"/>
  <c r="V96" i="23"/>
  <c r="V52" i="23"/>
  <c r="V50" i="23"/>
  <c r="V106" i="23"/>
  <c r="V61" i="23"/>
  <c r="V109" i="23"/>
  <c r="V102" i="23"/>
  <c r="V35" i="23"/>
  <c r="V107" i="23"/>
  <c r="V58" i="23"/>
  <c r="W12" i="23"/>
  <c r="W21" i="23" s="1"/>
  <c r="V13" i="23"/>
  <c r="V72" i="23"/>
  <c r="V33" i="23"/>
  <c r="V128" i="23"/>
  <c r="V98" i="23"/>
  <c r="V46" i="23"/>
  <c r="V69" i="23"/>
  <c r="V117" i="23"/>
  <c r="V125" i="23"/>
  <c r="V71" i="23"/>
  <c r="V64" i="23"/>
  <c r="V118" i="23"/>
  <c r="V75" i="23"/>
  <c r="V132" i="23"/>
  <c r="V91" i="23"/>
  <c r="V77" i="23"/>
  <c r="V27" i="23"/>
  <c r="V60" i="23"/>
  <c r="V126" i="23"/>
  <c r="V66" i="23"/>
  <c r="V65" i="23"/>
  <c r="V47" i="23"/>
  <c r="V25" i="23"/>
  <c r="V26" i="23"/>
  <c r="V97" i="23"/>
  <c r="V86" i="23"/>
  <c r="V70" i="23"/>
  <c r="V88" i="23"/>
  <c r="V57" i="23"/>
  <c r="V93" i="23"/>
  <c r="V104" i="23"/>
  <c r="V67" i="23"/>
  <c r="V42" i="23"/>
  <c r="V30" i="23"/>
  <c r="V83" i="23"/>
  <c r="V124" i="23"/>
  <c r="V31" i="23"/>
  <c r="V81" i="23"/>
  <c r="V40" i="23"/>
  <c r="V114" i="23"/>
  <c r="V51" i="23"/>
  <c r="V20" i="23"/>
  <c r="V62" i="23"/>
  <c r="V112" i="23"/>
  <c r="V121" i="23"/>
  <c r="N132" i="27"/>
  <c r="N133" i="27" s="1"/>
  <c r="N134" i="27" s="1"/>
  <c r="O16" i="27"/>
  <c r="O23" i="27"/>
  <c r="O13" i="27"/>
  <c r="O18" i="27"/>
  <c r="O25" i="27"/>
  <c r="O20" i="27"/>
  <c r="O12" i="27"/>
  <c r="O19" i="27"/>
  <c r="O28" i="27"/>
  <c r="O17" i="27"/>
  <c r="O14" i="27"/>
  <c r="O29" i="27"/>
  <c r="O26" i="27"/>
  <c r="O22" i="27"/>
  <c r="O27" i="27"/>
  <c r="O15" i="27"/>
  <c r="O24" i="27"/>
  <c r="O21" i="27"/>
  <c r="O46" i="27"/>
  <c r="O31" i="27"/>
  <c r="O128" i="27"/>
  <c r="O119" i="27"/>
  <c r="O109" i="27"/>
  <c r="O32" i="27"/>
  <c r="O98" i="27"/>
  <c r="O64" i="27"/>
  <c r="O94" i="27"/>
  <c r="O92" i="27"/>
  <c r="O83" i="27"/>
  <c r="O50" i="27"/>
  <c r="O127" i="27"/>
  <c r="O118" i="27"/>
  <c r="O111" i="27"/>
  <c r="O73" i="27"/>
  <c r="O103" i="27"/>
  <c r="O104" i="27"/>
  <c r="O37" i="27"/>
  <c r="O36" i="27"/>
  <c r="O69" i="27"/>
  <c r="O51" i="27"/>
  <c r="O81" i="27"/>
  <c r="O74" i="27"/>
  <c r="O56" i="27"/>
  <c r="O126" i="27"/>
  <c r="O125" i="27"/>
  <c r="O77" i="27"/>
  <c r="O85" i="27"/>
  <c r="O44" i="27"/>
  <c r="O66" i="27"/>
  <c r="O42" i="27"/>
  <c r="O33" i="27"/>
  <c r="O93" i="27"/>
  <c r="O87" i="27"/>
  <c r="O107" i="27"/>
  <c r="O112" i="27"/>
  <c r="O116" i="27"/>
  <c r="O53" i="27"/>
  <c r="O70" i="27"/>
  <c r="O61" i="27"/>
  <c r="O89" i="27"/>
  <c r="O101" i="27"/>
  <c r="O55" i="27"/>
  <c r="O99" i="27"/>
  <c r="O62" i="27"/>
  <c r="O90" i="27"/>
  <c r="O91" i="27"/>
  <c r="O58" i="27"/>
  <c r="O76" i="27"/>
  <c r="O86" i="27"/>
  <c r="O80" i="27"/>
  <c r="O106" i="27"/>
  <c r="O115" i="27"/>
  <c r="O39" i="27"/>
  <c r="O100" i="27"/>
  <c r="O48" i="27"/>
  <c r="O41" i="27"/>
  <c r="O130" i="27"/>
  <c r="O113" i="27"/>
  <c r="O110" i="27"/>
  <c r="O43" i="27"/>
  <c r="O78" i="27"/>
  <c r="O129" i="27"/>
  <c r="O54" i="27"/>
  <c r="O60" i="27"/>
  <c r="O67" i="27"/>
  <c r="O114" i="27"/>
  <c r="O38" i="27"/>
  <c r="O97" i="27"/>
  <c r="O71" i="27"/>
  <c r="O84" i="27"/>
  <c r="O82" i="27"/>
  <c r="O57" i="27"/>
  <c r="O45" i="27"/>
  <c r="O131" i="27"/>
  <c r="O72" i="27"/>
  <c r="O52" i="27"/>
  <c r="O75" i="27"/>
  <c r="O65" i="27"/>
  <c r="O124" i="27"/>
  <c r="O34" i="27"/>
  <c r="O59" i="27"/>
  <c r="O120" i="27"/>
  <c r="O88" i="27"/>
  <c r="O79" i="27"/>
  <c r="O96" i="27"/>
  <c r="O105" i="27"/>
  <c r="O40" i="27"/>
  <c r="O68" i="27"/>
  <c r="O108" i="27"/>
  <c r="O117" i="27"/>
  <c r="O122" i="27"/>
  <c r="O63" i="27"/>
  <c r="O95" i="27"/>
  <c r="O102" i="27"/>
  <c r="O49" i="27"/>
  <c r="O47" i="27"/>
  <c r="O121" i="27"/>
  <c r="O123" i="27"/>
  <c r="O30" i="27"/>
  <c r="O35" i="27"/>
  <c r="P11" i="27"/>
  <c r="O11" i="30" l="1"/>
  <c r="N19" i="30"/>
  <c r="N92" i="30"/>
  <c r="N42" i="30"/>
  <c r="N109" i="30"/>
  <c r="N12" i="30"/>
  <c r="N103" i="30"/>
  <c r="N110" i="30"/>
  <c r="N129" i="30"/>
  <c r="N16" i="30"/>
  <c r="N35" i="30"/>
  <c r="N21" i="30"/>
  <c r="N48" i="30"/>
  <c r="N99" i="30"/>
  <c r="N22" i="30"/>
  <c r="N87" i="30"/>
  <c r="N128" i="30"/>
  <c r="N53" i="30"/>
  <c r="N40" i="30"/>
  <c r="N39" i="30"/>
  <c r="N79" i="30"/>
  <c r="N14" i="30"/>
  <c r="N56" i="30"/>
  <c r="N55" i="30"/>
  <c r="N20" i="30"/>
  <c r="N61" i="30"/>
  <c r="N104" i="30"/>
  <c r="N120" i="30"/>
  <c r="N68" i="30"/>
  <c r="N26" i="30"/>
  <c r="N18" i="30"/>
  <c r="N59" i="30"/>
  <c r="N31" i="30"/>
  <c r="N63" i="30"/>
  <c r="N118" i="30"/>
  <c r="N66" i="30"/>
  <c r="N105" i="30"/>
  <c r="N58" i="30"/>
  <c r="N91" i="30"/>
  <c r="N117" i="30"/>
  <c r="N107" i="30"/>
  <c r="N119" i="30"/>
  <c r="N47" i="30"/>
  <c r="N46" i="30"/>
  <c r="N67" i="30"/>
  <c r="N123" i="30"/>
  <c r="N96" i="30"/>
  <c r="N77" i="30"/>
  <c r="N23" i="30"/>
  <c r="N43" i="30"/>
  <c r="N100" i="30"/>
  <c r="N30" i="30"/>
  <c r="N72" i="30"/>
  <c r="N106" i="30"/>
  <c r="N65" i="30"/>
  <c r="N75" i="30"/>
  <c r="N17" i="30"/>
  <c r="N126" i="30"/>
  <c r="N60" i="30"/>
  <c r="N37" i="30"/>
  <c r="N97" i="30"/>
  <c r="N29" i="30"/>
  <c r="N85" i="30"/>
  <c r="N36" i="30"/>
  <c r="N49" i="30"/>
  <c r="N90" i="30"/>
  <c r="N50" i="30"/>
  <c r="N130" i="30"/>
  <c r="N32" i="30"/>
  <c r="N98" i="30"/>
  <c r="N38" i="30"/>
  <c r="N82" i="30"/>
  <c r="N41" i="30"/>
  <c r="N115" i="30"/>
  <c r="N88" i="30"/>
  <c r="N102" i="30"/>
  <c r="N13" i="30"/>
  <c r="N45" i="30"/>
  <c r="N124" i="30"/>
  <c r="N94" i="30"/>
  <c r="N80" i="30"/>
  <c r="N122" i="30"/>
  <c r="N101" i="30"/>
  <c r="N84" i="30"/>
  <c r="N108" i="30"/>
  <c r="N28" i="30"/>
  <c r="N95" i="30"/>
  <c r="N27" i="30"/>
  <c r="N69" i="30"/>
  <c r="N74" i="30"/>
  <c r="N24" i="30"/>
  <c r="N62" i="30"/>
  <c r="N78" i="30"/>
  <c r="N89" i="30"/>
  <c r="N81" i="30"/>
  <c r="N25" i="30"/>
  <c r="N121" i="30"/>
  <c r="N44" i="30"/>
  <c r="N112" i="30"/>
  <c r="N93" i="30"/>
  <c r="N34" i="30"/>
  <c r="N52" i="30"/>
  <c r="N15" i="30"/>
  <c r="N111" i="30"/>
  <c r="N131" i="30"/>
  <c r="N116" i="30"/>
  <c r="N83" i="30"/>
  <c r="N71" i="30"/>
  <c r="N114" i="30"/>
  <c r="N51" i="30"/>
  <c r="N76" i="30"/>
  <c r="N125" i="30"/>
  <c r="N57" i="30"/>
  <c r="N86" i="30"/>
  <c r="N73" i="30"/>
  <c r="N113" i="30"/>
  <c r="N54" i="30"/>
  <c r="N64" i="30"/>
  <c r="N70" i="30"/>
  <c r="N127" i="30"/>
  <c r="N33" i="30"/>
  <c r="M132" i="30"/>
  <c r="V133" i="23"/>
  <c r="V134" i="23" s="1"/>
  <c r="V135" i="23" s="1"/>
  <c r="W16" i="23"/>
  <c r="W15" i="23"/>
  <c r="W17" i="23"/>
  <c r="W18" i="23"/>
  <c r="W20" i="23"/>
  <c r="W32" i="23"/>
  <c r="W108" i="23"/>
  <c r="W101" i="23"/>
  <c r="W28" i="23"/>
  <c r="W94" i="23"/>
  <c r="W41" i="23"/>
  <c r="W131" i="23"/>
  <c r="W52" i="23"/>
  <c r="W104" i="23"/>
  <c r="W56" i="23"/>
  <c r="W59" i="23"/>
  <c r="W100" i="23"/>
  <c r="W60" i="23"/>
  <c r="W35" i="23"/>
  <c r="W19" i="23"/>
  <c r="W76" i="23"/>
  <c r="W97" i="23"/>
  <c r="W42" i="23"/>
  <c r="W66" i="23"/>
  <c r="W49" i="23"/>
  <c r="W77" i="23"/>
  <c r="W124" i="23"/>
  <c r="W31" i="23"/>
  <c r="W85" i="23"/>
  <c r="W73" i="23"/>
  <c r="W53" i="23"/>
  <c r="W96" i="23"/>
  <c r="W102" i="23"/>
  <c r="W103" i="23"/>
  <c r="W113" i="23"/>
  <c r="W74" i="23"/>
  <c r="W72" i="23"/>
  <c r="W78" i="23"/>
  <c r="W75" i="23"/>
  <c r="W83" i="23"/>
  <c r="W71" i="23"/>
  <c r="W68" i="23"/>
  <c r="W24" i="23"/>
  <c r="W118" i="23"/>
  <c r="W65" i="23"/>
  <c r="W25" i="23"/>
  <c r="W125" i="23"/>
  <c r="W89" i="23"/>
  <c r="W127" i="23"/>
  <c r="W122" i="23"/>
  <c r="W46" i="23"/>
  <c r="W119" i="23"/>
  <c r="W50" i="23"/>
  <c r="W67" i="23"/>
  <c r="W105" i="23"/>
  <c r="W116" i="23"/>
  <c r="W34" i="23"/>
  <c r="W107" i="23"/>
  <c r="W45" i="23"/>
  <c r="W82" i="23"/>
  <c r="W14" i="23"/>
  <c r="W70" i="23"/>
  <c r="W110" i="23"/>
  <c r="W62" i="23"/>
  <c r="W29" i="23"/>
  <c r="W86" i="23"/>
  <c r="W92" i="23"/>
  <c r="W38" i="23"/>
  <c r="W80" i="23"/>
  <c r="W132" i="23"/>
  <c r="W33" i="23"/>
  <c r="W106" i="23"/>
  <c r="W44" i="23"/>
  <c r="W121" i="23"/>
  <c r="W30" i="23"/>
  <c r="W120" i="23"/>
  <c r="W90" i="23"/>
  <c r="W40" i="23"/>
  <c r="W54" i="23"/>
  <c r="W84" i="23"/>
  <c r="W64" i="23"/>
  <c r="W109" i="23"/>
  <c r="W23" i="23"/>
  <c r="W117" i="23"/>
  <c r="W55" i="23"/>
  <c r="W114" i="23"/>
  <c r="W48" i="23"/>
  <c r="W129" i="23"/>
  <c r="W115" i="23"/>
  <c r="W47" i="23"/>
  <c r="W51" i="23"/>
  <c r="W81" i="23"/>
  <c r="W87" i="23"/>
  <c r="W95" i="23"/>
  <c r="X12" i="23"/>
  <c r="X21" i="23" s="1"/>
  <c r="W123" i="23"/>
  <c r="W111" i="23"/>
  <c r="W13" i="23"/>
  <c r="W26" i="23"/>
  <c r="W63" i="23"/>
  <c r="W36" i="23"/>
  <c r="W126" i="23"/>
  <c r="W39" i="23"/>
  <c r="W93" i="23"/>
  <c r="W88" i="23"/>
  <c r="W91" i="23"/>
  <c r="W130" i="23"/>
  <c r="W99" i="23"/>
  <c r="W69" i="23"/>
  <c r="W37" i="23"/>
  <c r="W27" i="23"/>
  <c r="W79" i="23"/>
  <c r="W128" i="23"/>
  <c r="W22" i="23"/>
  <c r="W57" i="23"/>
  <c r="W61" i="23"/>
  <c r="W43" i="23"/>
  <c r="W98" i="23"/>
  <c r="W112" i="23"/>
  <c r="W58" i="23"/>
  <c r="O132" i="27"/>
  <c r="O133" i="27" s="1"/>
  <c r="O134" i="27" s="1"/>
  <c r="P19" i="27"/>
  <c r="P29" i="27"/>
  <c r="P25" i="27"/>
  <c r="P15" i="27"/>
  <c r="P18" i="27"/>
  <c r="P22" i="27"/>
  <c r="P20" i="27"/>
  <c r="P27" i="27"/>
  <c r="P21" i="27"/>
  <c r="P24" i="27"/>
  <c r="P13" i="27"/>
  <c r="P26" i="27"/>
  <c r="P16" i="27"/>
  <c r="P23" i="27"/>
  <c r="P12" i="27"/>
  <c r="P17" i="27"/>
  <c r="P14" i="27"/>
  <c r="P28" i="27"/>
  <c r="P46" i="27"/>
  <c r="P31" i="27"/>
  <c r="P128" i="27"/>
  <c r="P119" i="27"/>
  <c r="P109" i="27"/>
  <c r="P32" i="27"/>
  <c r="P98" i="27"/>
  <c r="P64" i="27"/>
  <c r="P94" i="27"/>
  <c r="P92" i="27"/>
  <c r="P83" i="27"/>
  <c r="P50" i="27"/>
  <c r="P127" i="27"/>
  <c r="P118" i="27"/>
  <c r="P111" i="27"/>
  <c r="P120" i="27"/>
  <c r="P88" i="27"/>
  <c r="P79" i="27"/>
  <c r="P96" i="27"/>
  <c r="P105" i="27"/>
  <c r="P40" i="27"/>
  <c r="P73" i="27"/>
  <c r="P103" i="27"/>
  <c r="P104" i="27"/>
  <c r="P37" i="27"/>
  <c r="P36" i="27"/>
  <c r="P69" i="27"/>
  <c r="P102" i="27"/>
  <c r="P35" i="27"/>
  <c r="P122" i="27"/>
  <c r="P123" i="27"/>
  <c r="P117" i="27"/>
  <c r="P51" i="27"/>
  <c r="P81" i="27"/>
  <c r="P74" i="27"/>
  <c r="P56" i="27"/>
  <c r="P126" i="27"/>
  <c r="P125" i="27"/>
  <c r="P77" i="27"/>
  <c r="P85" i="27"/>
  <c r="P44" i="27"/>
  <c r="P66" i="27"/>
  <c r="P42" i="27"/>
  <c r="P87" i="27"/>
  <c r="P107" i="27"/>
  <c r="P112" i="27"/>
  <c r="P116" i="27"/>
  <c r="P53" i="27"/>
  <c r="P70" i="27"/>
  <c r="P61" i="27"/>
  <c r="P89" i="27"/>
  <c r="P101" i="27"/>
  <c r="P55" i="27"/>
  <c r="P99" i="27"/>
  <c r="P62" i="27"/>
  <c r="P90" i="27"/>
  <c r="P91" i="27"/>
  <c r="P58" i="27"/>
  <c r="P76" i="27"/>
  <c r="P86" i="27"/>
  <c r="P80" i="27"/>
  <c r="P106" i="27"/>
  <c r="P115" i="27"/>
  <c r="P39" i="27"/>
  <c r="P100" i="27"/>
  <c r="P48" i="27"/>
  <c r="P41" i="27"/>
  <c r="P130" i="27"/>
  <c r="P113" i="27"/>
  <c r="P110" i="27"/>
  <c r="P43" i="27"/>
  <c r="P78" i="27"/>
  <c r="P129" i="27"/>
  <c r="P54" i="27"/>
  <c r="P60" i="27"/>
  <c r="P67" i="27"/>
  <c r="P114" i="27"/>
  <c r="P38" i="27"/>
  <c r="P97" i="27"/>
  <c r="P71" i="27"/>
  <c r="P84" i="27"/>
  <c r="P82" i="27"/>
  <c r="P57" i="27"/>
  <c r="P45" i="27"/>
  <c r="P131" i="27"/>
  <c r="P72" i="27"/>
  <c r="P52" i="27"/>
  <c r="P75" i="27"/>
  <c r="P65" i="27"/>
  <c r="P124" i="27"/>
  <c r="P34" i="27"/>
  <c r="P59" i="27"/>
  <c r="P93" i="27"/>
  <c r="P30" i="27"/>
  <c r="P68" i="27"/>
  <c r="P49" i="27"/>
  <c r="P108" i="27"/>
  <c r="P63" i="27"/>
  <c r="P95" i="27"/>
  <c r="P47" i="27"/>
  <c r="P33" i="27"/>
  <c r="P121" i="27"/>
  <c r="Q11" i="27"/>
  <c r="N132" i="30" l="1"/>
  <c r="N133" i="30" s="1"/>
  <c r="N134" i="30" s="1"/>
  <c r="M133" i="30"/>
  <c r="M134" i="30" s="1"/>
  <c r="P11" i="30"/>
  <c r="O36" i="30"/>
  <c r="O27" i="30"/>
  <c r="O93" i="30"/>
  <c r="O35" i="30"/>
  <c r="O26" i="30"/>
  <c r="O61" i="30"/>
  <c r="O76" i="30"/>
  <c r="O67" i="30"/>
  <c r="O118" i="30"/>
  <c r="O96" i="30"/>
  <c r="O77" i="30"/>
  <c r="O126" i="30"/>
  <c r="O84" i="30"/>
  <c r="O108" i="30"/>
  <c r="O125" i="30"/>
  <c r="O14" i="30"/>
  <c r="O56" i="30"/>
  <c r="O55" i="30"/>
  <c r="O34" i="30"/>
  <c r="O63" i="30"/>
  <c r="O13" i="30"/>
  <c r="O52" i="30"/>
  <c r="O75" i="30"/>
  <c r="O123" i="30"/>
  <c r="O98" i="30"/>
  <c r="O60" i="30"/>
  <c r="O54" i="30"/>
  <c r="O25" i="30"/>
  <c r="O95" i="30"/>
  <c r="O51" i="30"/>
  <c r="O104" i="30"/>
  <c r="O120" i="30"/>
  <c r="O68" i="30"/>
  <c r="O59" i="30"/>
  <c r="O72" i="30"/>
  <c r="O74" i="30"/>
  <c r="O31" i="30"/>
  <c r="O130" i="30"/>
  <c r="O17" i="30"/>
  <c r="O122" i="30"/>
  <c r="O121" i="30"/>
  <c r="O83" i="30"/>
  <c r="O33" i="30"/>
  <c r="O112" i="30"/>
  <c r="O107" i="30"/>
  <c r="O102" i="30"/>
  <c r="O127" i="30"/>
  <c r="O18" i="30"/>
  <c r="O47" i="30"/>
  <c r="O109" i="30"/>
  <c r="O62" i="30"/>
  <c r="O46" i="30"/>
  <c r="O94" i="30"/>
  <c r="O32" i="30"/>
  <c r="O15" i="30"/>
  <c r="O70" i="30"/>
  <c r="O58" i="30"/>
  <c r="O71" i="30"/>
  <c r="O100" i="30"/>
  <c r="O30" i="30"/>
  <c r="O19" i="30"/>
  <c r="O92" i="30"/>
  <c r="O42" i="30"/>
  <c r="O22" i="30"/>
  <c r="O16" i="30"/>
  <c r="O106" i="30"/>
  <c r="O50" i="30"/>
  <c r="O38" i="30"/>
  <c r="O80" i="30"/>
  <c r="O65" i="30"/>
  <c r="O114" i="30"/>
  <c r="O23" i="30"/>
  <c r="O91" i="30"/>
  <c r="O29" i="30"/>
  <c r="O85" i="30"/>
  <c r="O12" i="30"/>
  <c r="O103" i="30"/>
  <c r="O110" i="30"/>
  <c r="O129" i="30"/>
  <c r="O39" i="30"/>
  <c r="O87" i="30"/>
  <c r="O90" i="30"/>
  <c r="O124" i="30"/>
  <c r="O101" i="30"/>
  <c r="O73" i="30"/>
  <c r="O89" i="30"/>
  <c r="O117" i="30"/>
  <c r="O37" i="30"/>
  <c r="O43" i="30"/>
  <c r="O115" i="30"/>
  <c r="O21" i="30"/>
  <c r="O48" i="30"/>
  <c r="O99" i="30"/>
  <c r="O69" i="30"/>
  <c r="O119" i="30"/>
  <c r="O79" i="30"/>
  <c r="O45" i="30"/>
  <c r="O24" i="30"/>
  <c r="O86" i="30"/>
  <c r="O131" i="30"/>
  <c r="O113" i="30"/>
  <c r="O116" i="30"/>
  <c r="O88" i="30"/>
  <c r="O97" i="30"/>
  <c r="O28" i="30"/>
  <c r="O40" i="30"/>
  <c r="O105" i="30"/>
  <c r="O64" i="30"/>
  <c r="O81" i="30"/>
  <c r="O20" i="30"/>
  <c r="O82" i="30"/>
  <c r="O49" i="30"/>
  <c r="O41" i="30"/>
  <c r="O78" i="30"/>
  <c r="O44" i="30"/>
  <c r="O57" i="30"/>
  <c r="O128" i="30"/>
  <c r="O111" i="30"/>
  <c r="O66" i="30"/>
  <c r="O53" i="30"/>
  <c r="W133" i="23"/>
  <c r="W134" i="23" s="1"/>
  <c r="W135" i="23" s="1"/>
  <c r="X15" i="23"/>
  <c r="X16" i="23"/>
  <c r="X18" i="23"/>
  <c r="X17" i="23"/>
  <c r="X20" i="23"/>
  <c r="X55" i="23"/>
  <c r="X86" i="23"/>
  <c r="X89" i="23"/>
  <c r="X117" i="23"/>
  <c r="X64" i="23"/>
  <c r="X119" i="23"/>
  <c r="X66" i="23"/>
  <c r="X104" i="23"/>
  <c r="X110" i="23"/>
  <c r="X81" i="23"/>
  <c r="X59" i="23"/>
  <c r="X37" i="23"/>
  <c r="X84" i="23"/>
  <c r="X31" i="23"/>
  <c r="X26" i="23"/>
  <c r="X129" i="23"/>
  <c r="X34" i="23"/>
  <c r="X22" i="23"/>
  <c r="X45" i="23"/>
  <c r="X28" i="23"/>
  <c r="X127" i="23"/>
  <c r="X78" i="23"/>
  <c r="X54" i="23"/>
  <c r="X38" i="23"/>
  <c r="X80" i="23"/>
  <c r="X91" i="23"/>
  <c r="X115" i="23"/>
  <c r="X49" i="23"/>
  <c r="X83" i="23"/>
  <c r="X120" i="23"/>
  <c r="X40" i="23"/>
  <c r="X58" i="23"/>
  <c r="X114" i="23"/>
  <c r="X105" i="23"/>
  <c r="X25" i="23"/>
  <c r="X63" i="23"/>
  <c r="X125" i="23"/>
  <c r="X62" i="23"/>
  <c r="X93" i="23"/>
  <c r="X88" i="23"/>
  <c r="X94" i="23"/>
  <c r="X50" i="23"/>
  <c r="X51" i="23"/>
  <c r="X82" i="23"/>
  <c r="X75" i="23"/>
  <c r="X79" i="23"/>
  <c r="X85" i="23"/>
  <c r="X102" i="23"/>
  <c r="X109" i="23"/>
  <c r="X76" i="23"/>
  <c r="X77" i="23"/>
  <c r="X14" i="23"/>
  <c r="X97" i="23"/>
  <c r="X103" i="23"/>
  <c r="X70" i="23"/>
  <c r="X57" i="23"/>
  <c r="X96" i="23"/>
  <c r="X48" i="23"/>
  <c r="X33" i="23"/>
  <c r="X52" i="23"/>
  <c r="X113" i="23"/>
  <c r="X68" i="23"/>
  <c r="X90" i="23"/>
  <c r="X43" i="23"/>
  <c r="X128" i="23"/>
  <c r="Y12" i="23"/>
  <c r="Y21" i="23" s="1"/>
  <c r="X100" i="23"/>
  <c r="X92" i="23"/>
  <c r="X13" i="23"/>
  <c r="X71" i="23"/>
  <c r="X108" i="23"/>
  <c r="X126" i="23"/>
  <c r="X41" i="23"/>
  <c r="X118" i="23"/>
  <c r="X47" i="23"/>
  <c r="X106" i="23"/>
  <c r="X56" i="23"/>
  <c r="X67" i="23"/>
  <c r="X69" i="23"/>
  <c r="X60" i="23"/>
  <c r="X107" i="23"/>
  <c r="X27" i="23"/>
  <c r="X65" i="23"/>
  <c r="X53" i="23"/>
  <c r="X123" i="23"/>
  <c r="X30" i="23"/>
  <c r="X23" i="23"/>
  <c r="X19" i="23"/>
  <c r="X32" i="23"/>
  <c r="X98" i="23"/>
  <c r="X74" i="23"/>
  <c r="X122" i="23"/>
  <c r="X46" i="23"/>
  <c r="X116" i="23"/>
  <c r="X132" i="23"/>
  <c r="X130" i="23"/>
  <c r="X95" i="23"/>
  <c r="X24" i="23"/>
  <c r="X29" i="23"/>
  <c r="X36" i="23"/>
  <c r="X72" i="23"/>
  <c r="X101" i="23"/>
  <c r="X42" i="23"/>
  <c r="X131" i="23"/>
  <c r="X39" i="23"/>
  <c r="X61" i="23"/>
  <c r="X44" i="23"/>
  <c r="X112" i="23"/>
  <c r="X111" i="23"/>
  <c r="X124" i="23"/>
  <c r="X87" i="23"/>
  <c r="X73" i="23"/>
  <c r="X35" i="23"/>
  <c r="X99" i="23"/>
  <c r="X121" i="23"/>
  <c r="P132" i="27"/>
  <c r="P133" i="27" s="1"/>
  <c r="P134" i="27" s="1"/>
  <c r="Q20" i="27"/>
  <c r="Q26" i="27"/>
  <c r="Q19" i="27"/>
  <c r="Q22" i="27"/>
  <c r="Q15" i="27"/>
  <c r="Q24" i="27"/>
  <c r="Q23" i="27"/>
  <c r="Q14" i="27"/>
  <c r="Q17" i="27"/>
  <c r="Q28" i="27"/>
  <c r="Q13" i="27"/>
  <c r="Q18" i="27"/>
  <c r="Q29" i="27"/>
  <c r="Q21" i="27"/>
  <c r="Q27" i="27"/>
  <c r="Q25" i="27"/>
  <c r="Q12" i="27"/>
  <c r="Q16" i="27"/>
  <c r="Q111" i="27"/>
  <c r="Q46" i="27"/>
  <c r="Q31" i="27"/>
  <c r="Q128" i="27"/>
  <c r="Q119" i="27"/>
  <c r="Q109" i="27"/>
  <c r="Q32" i="27"/>
  <c r="Q98" i="27"/>
  <c r="Q64" i="27"/>
  <c r="Q94" i="27"/>
  <c r="Q92" i="27"/>
  <c r="Q83" i="27"/>
  <c r="Q50" i="27"/>
  <c r="Q127" i="27"/>
  <c r="Q118" i="27"/>
  <c r="Q84" i="27"/>
  <c r="Q82" i="27"/>
  <c r="Q57" i="27"/>
  <c r="Q45" i="27"/>
  <c r="Q131" i="27"/>
  <c r="Q72" i="27"/>
  <c r="Q52" i="27"/>
  <c r="Q75" i="27"/>
  <c r="Q120" i="27"/>
  <c r="Q88" i="27"/>
  <c r="Q79" i="27"/>
  <c r="Q96" i="27"/>
  <c r="Q105" i="27"/>
  <c r="Q40" i="27"/>
  <c r="Q68" i="27"/>
  <c r="Q108" i="27"/>
  <c r="Q73" i="27"/>
  <c r="Q103" i="27"/>
  <c r="Q104" i="27"/>
  <c r="Q37" i="27"/>
  <c r="Q36" i="27"/>
  <c r="Q69" i="27"/>
  <c r="Q102" i="27"/>
  <c r="Q35" i="27"/>
  <c r="Q122" i="27"/>
  <c r="Q51" i="27"/>
  <c r="Q81" i="27"/>
  <c r="Q74" i="27"/>
  <c r="Q56" i="27"/>
  <c r="Q126" i="27"/>
  <c r="Q125" i="27"/>
  <c r="Q77" i="27"/>
  <c r="Q85" i="27"/>
  <c r="Q44" i="27"/>
  <c r="Q66" i="27"/>
  <c r="Q42" i="27"/>
  <c r="Q87" i="27"/>
  <c r="Q107" i="27"/>
  <c r="Q112" i="27"/>
  <c r="Q116" i="27"/>
  <c r="Q53" i="27"/>
  <c r="Q70" i="27"/>
  <c r="Q61" i="27"/>
  <c r="Q89" i="27"/>
  <c r="Q101" i="27"/>
  <c r="Q55" i="27"/>
  <c r="Q99" i="27"/>
  <c r="Q62" i="27"/>
  <c r="Q90" i="27"/>
  <c r="Q91" i="27"/>
  <c r="Q58" i="27"/>
  <c r="Q76" i="27"/>
  <c r="Q86" i="27"/>
  <c r="Q80" i="27"/>
  <c r="Q106" i="27"/>
  <c r="Q115" i="27"/>
  <c r="Q39" i="27"/>
  <c r="Q100" i="27"/>
  <c r="Q48" i="27"/>
  <c r="Q41" i="27"/>
  <c r="Q130" i="27"/>
  <c r="Q113" i="27"/>
  <c r="Q63" i="27"/>
  <c r="Q110" i="27"/>
  <c r="Q43" i="27"/>
  <c r="Q78" i="27"/>
  <c r="Q129" i="27"/>
  <c r="Q54" i="27"/>
  <c r="Q60" i="27"/>
  <c r="Q67" i="27"/>
  <c r="Q114" i="27"/>
  <c r="Q38" i="27"/>
  <c r="Q97" i="27"/>
  <c r="Q71" i="27"/>
  <c r="Q33" i="27"/>
  <c r="Q121" i="27"/>
  <c r="Q117" i="27"/>
  <c r="Q95" i="27"/>
  <c r="Q65" i="27"/>
  <c r="Q123" i="27"/>
  <c r="Q59" i="27"/>
  <c r="Q49" i="27"/>
  <c r="Q47" i="27"/>
  <c r="Q124" i="27"/>
  <c r="Q93" i="27"/>
  <c r="Q30" i="27"/>
  <c r="Q34" i="27"/>
  <c r="R11" i="27"/>
  <c r="O132" i="30" l="1"/>
  <c r="O133" i="30" s="1"/>
  <c r="O134" i="30" s="1"/>
  <c r="Q11" i="30"/>
  <c r="P128" i="30"/>
  <c r="P18" i="30"/>
  <c r="P99" i="30"/>
  <c r="P34" i="30"/>
  <c r="P109" i="30"/>
  <c r="P75" i="30"/>
  <c r="P45" i="30"/>
  <c r="P124" i="30"/>
  <c r="P101" i="30"/>
  <c r="P80" i="30"/>
  <c r="P89" i="30"/>
  <c r="P126" i="30"/>
  <c r="P25" i="30"/>
  <c r="P95" i="30"/>
  <c r="P36" i="30"/>
  <c r="P42" i="30"/>
  <c r="P40" i="30"/>
  <c r="P59" i="30"/>
  <c r="P16" i="30"/>
  <c r="P130" i="30"/>
  <c r="P86" i="30"/>
  <c r="P24" i="30"/>
  <c r="P111" i="30"/>
  <c r="P57" i="30"/>
  <c r="P113" i="30"/>
  <c r="P83" i="30"/>
  <c r="P33" i="30"/>
  <c r="P14" i="30"/>
  <c r="P129" i="30"/>
  <c r="P93" i="30"/>
  <c r="P22" i="30"/>
  <c r="P87" i="30"/>
  <c r="P94" i="30"/>
  <c r="P76" i="30"/>
  <c r="P63" i="30"/>
  <c r="P118" i="30"/>
  <c r="P73" i="30"/>
  <c r="P116" i="30"/>
  <c r="P58" i="30"/>
  <c r="P71" i="30"/>
  <c r="P100" i="30"/>
  <c r="P104" i="30"/>
  <c r="P56" i="30"/>
  <c r="P55" i="30"/>
  <c r="P39" i="30"/>
  <c r="P79" i="30"/>
  <c r="P47" i="30"/>
  <c r="P52" i="30"/>
  <c r="P15" i="30"/>
  <c r="P123" i="30"/>
  <c r="P131" i="30"/>
  <c r="P121" i="30"/>
  <c r="P23" i="30"/>
  <c r="P91" i="30"/>
  <c r="P12" i="30"/>
  <c r="P102" i="30"/>
  <c r="P120" i="30"/>
  <c r="P68" i="30"/>
  <c r="P119" i="30"/>
  <c r="P49" i="30"/>
  <c r="P62" i="30"/>
  <c r="P31" i="30"/>
  <c r="P105" i="30"/>
  <c r="P17" i="30"/>
  <c r="P66" i="30"/>
  <c r="P70" i="30"/>
  <c r="P53" i="30"/>
  <c r="P19" i="30"/>
  <c r="P127" i="30"/>
  <c r="P69" i="30"/>
  <c r="P20" i="30"/>
  <c r="P61" i="30"/>
  <c r="P74" i="30"/>
  <c r="P46" i="30"/>
  <c r="P77" i="30"/>
  <c r="P54" i="30"/>
  <c r="P96" i="30"/>
  <c r="P114" i="30"/>
  <c r="P88" i="30"/>
  <c r="P97" i="30"/>
  <c r="P21" i="30"/>
  <c r="P48" i="30"/>
  <c r="P110" i="30"/>
  <c r="P35" i="30"/>
  <c r="P72" i="30"/>
  <c r="P67" i="30"/>
  <c r="P90" i="30"/>
  <c r="P50" i="30"/>
  <c r="P38" i="30"/>
  <c r="P32" i="30"/>
  <c r="P122" i="30"/>
  <c r="P81" i="30"/>
  <c r="P84" i="30"/>
  <c r="P108" i="30"/>
  <c r="P65" i="30"/>
  <c r="P41" i="30"/>
  <c r="P107" i="30"/>
  <c r="P27" i="30"/>
  <c r="P60" i="30"/>
  <c r="P112" i="30"/>
  <c r="P30" i="30"/>
  <c r="P103" i="30"/>
  <c r="P78" i="30"/>
  <c r="P29" i="30"/>
  <c r="P85" i="30"/>
  <c r="P92" i="30"/>
  <c r="P98" i="30"/>
  <c r="P115" i="30"/>
  <c r="P64" i="30"/>
  <c r="P117" i="30"/>
  <c r="P28" i="30"/>
  <c r="P26" i="30"/>
  <c r="P37" i="30"/>
  <c r="P44" i="30"/>
  <c r="P13" i="30"/>
  <c r="P82" i="30"/>
  <c r="P125" i="30"/>
  <c r="P106" i="30"/>
  <c r="P43" i="30"/>
  <c r="P51" i="30"/>
  <c r="X133" i="23"/>
  <c r="X134" i="23" s="1"/>
  <c r="X135" i="23" s="1"/>
  <c r="Y15" i="23"/>
  <c r="Y16" i="23"/>
  <c r="Y18" i="23"/>
  <c r="Y17" i="23"/>
  <c r="Y23" i="23"/>
  <c r="Y32" i="23"/>
  <c r="Y74" i="23"/>
  <c r="Y86" i="23"/>
  <c r="Y103" i="23"/>
  <c r="Y64" i="23"/>
  <c r="Y66" i="23"/>
  <c r="Y122" i="23"/>
  <c r="Y44" i="23"/>
  <c r="Y82" i="23"/>
  <c r="Y106" i="23"/>
  <c r="Y121" i="23"/>
  <c r="Y83" i="23"/>
  <c r="Y95" i="23"/>
  <c r="Y43" i="23"/>
  <c r="Y109" i="23"/>
  <c r="Y90" i="23"/>
  <c r="Y102" i="23"/>
  <c r="Y48" i="23"/>
  <c r="Y49" i="23"/>
  <c r="Y28" i="23"/>
  <c r="Y115" i="23"/>
  <c r="Y13" i="23"/>
  <c r="Y114" i="23"/>
  <c r="Y125" i="23"/>
  <c r="Y117" i="23"/>
  <c r="Y54" i="23"/>
  <c r="Y118" i="23"/>
  <c r="Y71" i="23"/>
  <c r="Y123" i="23"/>
  <c r="Y81" i="23"/>
  <c r="Y75" i="23"/>
  <c r="Y33" i="23"/>
  <c r="Y60" i="23"/>
  <c r="Y27" i="23"/>
  <c r="Y59" i="23"/>
  <c r="Y100" i="23"/>
  <c r="Y55" i="23"/>
  <c r="Y56" i="23"/>
  <c r="Y128" i="23"/>
  <c r="Y42" i="23"/>
  <c r="Y65" i="23"/>
  <c r="Y24" i="23"/>
  <c r="Y36" i="23"/>
  <c r="Y127" i="23"/>
  <c r="Y98" i="23"/>
  <c r="Y94" i="23"/>
  <c r="Y38" i="23"/>
  <c r="Y93" i="23"/>
  <c r="Y113" i="23"/>
  <c r="Y110" i="23"/>
  <c r="Y116" i="23"/>
  <c r="Y84" i="23"/>
  <c r="Y72" i="23"/>
  <c r="Y69" i="23"/>
  <c r="Y129" i="23"/>
  <c r="Y25" i="23"/>
  <c r="Y76" i="23"/>
  <c r="Y126" i="23"/>
  <c r="Y108" i="23"/>
  <c r="Y39" i="23"/>
  <c r="Y57" i="23"/>
  <c r="Y41" i="23"/>
  <c r="Y52" i="23"/>
  <c r="Y99" i="23"/>
  <c r="Y105" i="23"/>
  <c r="Y104" i="23"/>
  <c r="Y124" i="23"/>
  <c r="Y34" i="23"/>
  <c r="Y111" i="23"/>
  <c r="Y73" i="23"/>
  <c r="Y88" i="23"/>
  <c r="Y112" i="23"/>
  <c r="Y62" i="23"/>
  <c r="Y50" i="23"/>
  <c r="Y20" i="23"/>
  <c r="Y45" i="23"/>
  <c r="Y70" i="23"/>
  <c r="Y29" i="23"/>
  <c r="Y78" i="23"/>
  <c r="Y46" i="23"/>
  <c r="Y96" i="23"/>
  <c r="Y67" i="23"/>
  <c r="Y61" i="23"/>
  <c r="Y68" i="23"/>
  <c r="Y132" i="23"/>
  <c r="Y107" i="23"/>
  <c r="Y120" i="23"/>
  <c r="Y85" i="23"/>
  <c r="Z12" i="23"/>
  <c r="Z21" i="23" s="1"/>
  <c r="Y19" i="23"/>
  <c r="Y131" i="23"/>
  <c r="Y87" i="23"/>
  <c r="Y97" i="23"/>
  <c r="Y77" i="23"/>
  <c r="Y40" i="23"/>
  <c r="Y63" i="23"/>
  <c r="Y31" i="23"/>
  <c r="Y26" i="23"/>
  <c r="Y58" i="23"/>
  <c r="Y22" i="23"/>
  <c r="Y14" i="23"/>
  <c r="Y89" i="23"/>
  <c r="Y101" i="23"/>
  <c r="Y53" i="23"/>
  <c r="Y80" i="23"/>
  <c r="Y47" i="23"/>
  <c r="Y119" i="23"/>
  <c r="Y91" i="23"/>
  <c r="Y51" i="23"/>
  <c r="Y130" i="23"/>
  <c r="Y35" i="23"/>
  <c r="Y30" i="23"/>
  <c r="Y79" i="23"/>
  <c r="Y92" i="23"/>
  <c r="Y37" i="23"/>
  <c r="Q132" i="27"/>
  <c r="Q133" i="27" s="1"/>
  <c r="Q134" i="27" s="1"/>
  <c r="R23" i="27"/>
  <c r="R127" i="27"/>
  <c r="R12" i="27"/>
  <c r="R31" i="27"/>
  <c r="R15" i="27"/>
  <c r="R111" i="27"/>
  <c r="R28" i="27"/>
  <c r="R32" i="27"/>
  <c r="R22" i="27"/>
  <c r="R16" i="27"/>
  <c r="R64" i="27"/>
  <c r="R17" i="27"/>
  <c r="R128" i="27"/>
  <c r="R21" i="27"/>
  <c r="R13" i="27"/>
  <c r="R26" i="27"/>
  <c r="R20" i="27"/>
  <c r="R109" i="27"/>
  <c r="R14" i="27"/>
  <c r="R25" i="27"/>
  <c r="R50" i="27"/>
  <c r="R94" i="27"/>
  <c r="R27" i="27"/>
  <c r="R98" i="27"/>
  <c r="R24" i="27"/>
  <c r="R119" i="27"/>
  <c r="R29" i="27"/>
  <c r="R118" i="27"/>
  <c r="R83" i="27"/>
  <c r="R18" i="27"/>
  <c r="R19" i="27"/>
  <c r="R46" i="27"/>
  <c r="R92" i="27"/>
  <c r="R110" i="27"/>
  <c r="R43" i="27"/>
  <c r="R78" i="27"/>
  <c r="R129" i="27"/>
  <c r="R54" i="27"/>
  <c r="R60" i="27"/>
  <c r="R67" i="27"/>
  <c r="R114" i="27"/>
  <c r="R84" i="27"/>
  <c r="R82" i="27"/>
  <c r="R57" i="27"/>
  <c r="R45" i="27"/>
  <c r="R131" i="27"/>
  <c r="R72" i="27"/>
  <c r="R52" i="27"/>
  <c r="R75" i="27"/>
  <c r="R65" i="27"/>
  <c r="R124" i="27"/>
  <c r="R34" i="27"/>
  <c r="R59" i="27"/>
  <c r="R120" i="27"/>
  <c r="R88" i="27"/>
  <c r="R79" i="27"/>
  <c r="R96" i="27"/>
  <c r="R105" i="27"/>
  <c r="R40" i="27"/>
  <c r="R68" i="27"/>
  <c r="R108" i="27"/>
  <c r="R73" i="27"/>
  <c r="R103" i="27"/>
  <c r="R104" i="27"/>
  <c r="R37" i="27"/>
  <c r="R36" i="27"/>
  <c r="R69" i="27"/>
  <c r="R102" i="27"/>
  <c r="R35" i="27"/>
  <c r="R122" i="27"/>
  <c r="R51" i="27"/>
  <c r="R81" i="27"/>
  <c r="R74" i="27"/>
  <c r="R56" i="27"/>
  <c r="R126" i="27"/>
  <c r="R125" i="27"/>
  <c r="R77" i="27"/>
  <c r="R85" i="27"/>
  <c r="R44" i="27"/>
  <c r="R66" i="27"/>
  <c r="R42" i="27"/>
  <c r="R87" i="27"/>
  <c r="R107" i="27"/>
  <c r="R112" i="27"/>
  <c r="R116" i="27"/>
  <c r="R53" i="27"/>
  <c r="R70" i="27"/>
  <c r="R61" i="27"/>
  <c r="R89" i="27"/>
  <c r="R101" i="27"/>
  <c r="R55" i="27"/>
  <c r="R99" i="27"/>
  <c r="R62" i="27"/>
  <c r="R90" i="27"/>
  <c r="R91" i="27"/>
  <c r="R58" i="27"/>
  <c r="R49" i="27"/>
  <c r="R76" i="27"/>
  <c r="R86" i="27"/>
  <c r="R80" i="27"/>
  <c r="R106" i="27"/>
  <c r="R115" i="27"/>
  <c r="R39" i="27"/>
  <c r="R100" i="27"/>
  <c r="R48" i="27"/>
  <c r="R41" i="27"/>
  <c r="R130" i="27"/>
  <c r="R113" i="27"/>
  <c r="R97" i="27"/>
  <c r="R47" i="27"/>
  <c r="R121" i="27"/>
  <c r="R38" i="27"/>
  <c r="R123" i="27"/>
  <c r="R117" i="27"/>
  <c r="R63" i="27"/>
  <c r="R93" i="27"/>
  <c r="R95" i="27"/>
  <c r="R71" i="27"/>
  <c r="R33" i="27"/>
  <c r="R30" i="27"/>
  <c r="S11" i="27"/>
  <c r="P132" i="30" l="1"/>
  <c r="P133" i="30" s="1"/>
  <c r="P134" i="30" s="1"/>
  <c r="R11" i="30"/>
  <c r="Q12" i="30"/>
  <c r="Q102" i="30"/>
  <c r="Q120" i="30"/>
  <c r="Q53" i="30"/>
  <c r="Q19" i="30"/>
  <c r="Q127" i="30"/>
  <c r="Q79" i="30"/>
  <c r="Q59" i="30"/>
  <c r="Q109" i="30"/>
  <c r="Q27" i="30"/>
  <c r="Q103" i="30"/>
  <c r="Q36" i="30"/>
  <c r="Q42" i="30"/>
  <c r="Q40" i="30"/>
  <c r="Q69" i="30"/>
  <c r="Q119" i="30"/>
  <c r="Q67" i="30"/>
  <c r="Q129" i="30"/>
  <c r="Q49" i="30"/>
  <c r="Q39" i="30"/>
  <c r="Q130" i="30"/>
  <c r="Q76" i="30"/>
  <c r="Q89" i="30"/>
  <c r="Q101" i="30"/>
  <c r="Q131" i="30"/>
  <c r="Q41" i="30"/>
  <c r="Q126" i="30"/>
  <c r="Q84" i="30"/>
  <c r="Q112" i="30"/>
  <c r="Q51" i="30"/>
  <c r="Q56" i="30"/>
  <c r="Q61" i="30"/>
  <c r="Q20" i="30"/>
  <c r="Q94" i="30"/>
  <c r="Q52" i="30"/>
  <c r="Q113" i="30"/>
  <c r="Q111" i="30"/>
  <c r="Q66" i="30"/>
  <c r="Q108" i="30"/>
  <c r="Q96" i="30"/>
  <c r="Q25" i="30"/>
  <c r="Q100" i="30"/>
  <c r="Q21" i="30"/>
  <c r="Q92" i="30"/>
  <c r="Q13" i="30"/>
  <c r="Q26" i="30"/>
  <c r="Q62" i="30"/>
  <c r="Q31" i="30"/>
  <c r="Q116" i="30"/>
  <c r="Q118" i="30"/>
  <c r="Q15" i="30"/>
  <c r="Q121" i="30"/>
  <c r="Q83" i="30"/>
  <c r="Q33" i="30"/>
  <c r="Q29" i="30"/>
  <c r="Q128" i="30"/>
  <c r="Q110" i="30"/>
  <c r="Q64" i="30"/>
  <c r="Q72" i="30"/>
  <c r="Q74" i="30"/>
  <c r="Q46" i="30"/>
  <c r="Q105" i="30"/>
  <c r="Q123" i="30"/>
  <c r="Q65" i="30"/>
  <c r="Q70" i="30"/>
  <c r="Q58" i="30"/>
  <c r="Q71" i="30"/>
  <c r="Q115" i="30"/>
  <c r="Q14" i="30"/>
  <c r="Q99" i="30"/>
  <c r="Q35" i="30"/>
  <c r="Q16" i="30"/>
  <c r="Q106" i="30"/>
  <c r="Q50" i="30"/>
  <c r="Q77" i="30"/>
  <c r="Q17" i="30"/>
  <c r="Q98" i="30"/>
  <c r="Q114" i="30"/>
  <c r="Q23" i="30"/>
  <c r="Q107" i="30"/>
  <c r="Q91" i="30"/>
  <c r="Q104" i="30"/>
  <c r="Q93" i="30"/>
  <c r="Q34" i="30"/>
  <c r="Q87" i="30"/>
  <c r="Q90" i="30"/>
  <c r="Q124" i="30"/>
  <c r="Q60" i="30"/>
  <c r="Q32" i="30"/>
  <c r="Q122" i="30"/>
  <c r="Q117" i="30"/>
  <c r="Q37" i="30"/>
  <c r="Q30" i="30"/>
  <c r="Q28" i="30"/>
  <c r="Q18" i="30"/>
  <c r="Q68" i="30"/>
  <c r="Q22" i="30"/>
  <c r="Q75" i="30"/>
  <c r="Q78" i="30"/>
  <c r="Q57" i="30"/>
  <c r="Q38" i="30"/>
  <c r="Q73" i="30"/>
  <c r="Q97" i="30"/>
  <c r="Q81" i="30"/>
  <c r="Q82" i="30"/>
  <c r="Q95" i="30"/>
  <c r="Q125" i="30"/>
  <c r="Q63" i="30"/>
  <c r="Q85" i="30"/>
  <c r="Q45" i="30"/>
  <c r="Q44" i="30"/>
  <c r="Q24" i="30"/>
  <c r="Q86" i="30"/>
  <c r="Q80" i="30"/>
  <c r="Q48" i="30"/>
  <c r="Q43" i="30"/>
  <c r="Q47" i="30"/>
  <c r="Q88" i="30"/>
  <c r="Q55" i="30"/>
  <c r="Q54" i="30"/>
  <c r="Y133" i="23"/>
  <c r="Y134" i="23" s="1"/>
  <c r="Y135" i="23" s="1"/>
  <c r="Z16" i="23"/>
  <c r="Z15" i="23"/>
  <c r="Z17" i="23"/>
  <c r="Z18" i="23"/>
  <c r="Z13" i="23"/>
  <c r="Z26" i="23"/>
  <c r="Z74" i="23"/>
  <c r="Z72" i="23"/>
  <c r="Z45" i="23"/>
  <c r="Z66" i="23"/>
  <c r="Z93" i="23"/>
  <c r="Z123" i="23"/>
  <c r="Z50" i="23"/>
  <c r="Z68" i="23"/>
  <c r="Z130" i="23"/>
  <c r="Z69" i="23"/>
  <c r="Z95" i="23"/>
  <c r="Z31" i="23"/>
  <c r="Z85" i="23"/>
  <c r="Z87" i="23"/>
  <c r="Z49" i="23"/>
  <c r="AA12" i="23"/>
  <c r="Z71" i="23"/>
  <c r="Z67" i="23"/>
  <c r="Z24" i="23"/>
  <c r="Z125" i="23"/>
  <c r="Z89" i="23"/>
  <c r="Z114" i="23"/>
  <c r="Z63" i="23"/>
  <c r="Z131" i="23"/>
  <c r="Z92" i="23"/>
  <c r="Z88" i="23"/>
  <c r="Z75" i="23"/>
  <c r="Z47" i="23"/>
  <c r="Z56" i="23"/>
  <c r="Z120" i="23"/>
  <c r="Z43" i="23"/>
  <c r="Z107" i="23"/>
  <c r="Z102" i="23"/>
  <c r="Z109" i="23"/>
  <c r="Z48" i="23"/>
  <c r="Z35" i="23"/>
  <c r="Z23" i="23"/>
  <c r="Z70" i="23"/>
  <c r="Z127" i="23"/>
  <c r="Z32" i="23"/>
  <c r="Z117" i="23"/>
  <c r="Z78" i="23"/>
  <c r="Z94" i="23"/>
  <c r="Z106" i="23"/>
  <c r="Z51" i="23"/>
  <c r="Z42" i="23"/>
  <c r="Z105" i="23"/>
  <c r="Z73" i="23"/>
  <c r="Z34" i="23"/>
  <c r="Z112" i="23"/>
  <c r="Z90" i="23"/>
  <c r="Z64" i="23"/>
  <c r="Z83" i="23"/>
  <c r="Z103" i="23"/>
  <c r="Z53" i="23"/>
  <c r="Z55" i="23"/>
  <c r="Z46" i="23"/>
  <c r="Z118" i="23"/>
  <c r="Z122" i="23"/>
  <c r="Z82" i="23"/>
  <c r="Z115" i="23"/>
  <c r="Z132" i="23"/>
  <c r="Z61" i="23"/>
  <c r="Z121" i="23"/>
  <c r="Z100" i="23"/>
  <c r="Z84" i="23"/>
  <c r="Z79" i="23"/>
  <c r="Z54" i="23"/>
  <c r="Z27" i="23"/>
  <c r="Z76" i="23"/>
  <c r="Z116" i="23"/>
  <c r="Z22" i="23"/>
  <c r="Z126" i="23"/>
  <c r="Z98" i="23"/>
  <c r="Z62" i="23"/>
  <c r="Z38" i="23"/>
  <c r="Z129" i="23"/>
  <c r="Z80" i="23"/>
  <c r="Z99" i="23"/>
  <c r="Z44" i="23"/>
  <c r="Z77" i="23"/>
  <c r="Z52" i="23"/>
  <c r="Z40" i="23"/>
  <c r="Z30" i="23"/>
  <c r="Z60" i="23"/>
  <c r="Z58" i="23"/>
  <c r="Z91" i="23"/>
  <c r="Z14" i="23"/>
  <c r="Z96" i="23"/>
  <c r="Z37" i="23"/>
  <c r="Z20" i="23"/>
  <c r="Z28" i="23"/>
  <c r="Z97" i="23"/>
  <c r="Z101" i="23"/>
  <c r="Z57" i="23"/>
  <c r="Z59" i="23"/>
  <c r="Z19" i="23"/>
  <c r="Z110" i="23"/>
  <c r="Z25" i="23"/>
  <c r="Z108" i="23"/>
  <c r="Z86" i="23"/>
  <c r="Z29" i="23"/>
  <c r="Z39" i="23"/>
  <c r="Z119" i="23"/>
  <c r="Z41" i="23"/>
  <c r="Z104" i="23"/>
  <c r="Z113" i="23"/>
  <c r="Z33" i="23"/>
  <c r="Z65" i="23"/>
  <c r="Z128" i="23"/>
  <c r="Z111" i="23"/>
  <c r="Z124" i="23"/>
  <c r="Z36" i="23"/>
  <c r="Z81" i="23"/>
  <c r="R132" i="27"/>
  <c r="R133" i="27" s="1"/>
  <c r="R134" i="27" s="1"/>
  <c r="S84" i="27"/>
  <c r="S73" i="27"/>
  <c r="S109" i="27"/>
  <c r="S116" i="27"/>
  <c r="S131" i="27"/>
  <c r="S66" i="27"/>
  <c r="S102" i="27"/>
  <c r="S26" i="27"/>
  <c r="S19" i="27"/>
  <c r="S67" i="27"/>
  <c r="S114" i="27"/>
  <c r="S31" i="27"/>
  <c r="S50" i="27"/>
  <c r="S107" i="27"/>
  <c r="S117" i="27"/>
  <c r="S112" i="27"/>
  <c r="S74" i="27"/>
  <c r="S12" i="27"/>
  <c r="S13" i="27"/>
  <c r="S106" i="27"/>
  <c r="S126" i="27"/>
  <c r="S63" i="27"/>
  <c r="S54" i="27"/>
  <c r="S61" i="27"/>
  <c r="S43" i="27"/>
  <c r="S111" i="27"/>
  <c r="S20" i="27"/>
  <c r="S92" i="27"/>
  <c r="S85" i="27"/>
  <c r="S45" i="27"/>
  <c r="S104" i="27"/>
  <c r="S37" i="27"/>
  <c r="S27" i="27"/>
  <c r="S89" i="27"/>
  <c r="S101" i="27"/>
  <c r="S23" i="27"/>
  <c r="S40" i="27"/>
  <c r="S36" i="27"/>
  <c r="S29" i="27"/>
  <c r="S88" i="27"/>
  <c r="S21" i="27"/>
  <c r="S53" i="27"/>
  <c r="S71" i="27"/>
  <c r="S59" i="27"/>
  <c r="S96" i="27"/>
  <c r="S105" i="27"/>
  <c r="S83" i="27"/>
  <c r="S130" i="27"/>
  <c r="S55" i="27"/>
  <c r="S56" i="27"/>
  <c r="S78" i="27"/>
  <c r="S127" i="27"/>
  <c r="S28" i="27"/>
  <c r="S72" i="27"/>
  <c r="S48" i="27"/>
  <c r="S42" i="27"/>
  <c r="S30" i="27"/>
  <c r="S69" i="27"/>
  <c r="S70" i="27"/>
  <c r="S123" i="27"/>
  <c r="S33" i="27"/>
  <c r="S81" i="27"/>
  <c r="S100" i="27"/>
  <c r="S128" i="27"/>
  <c r="S14" i="27"/>
  <c r="S86" i="27"/>
  <c r="S122" i="27"/>
  <c r="S51" i="27"/>
  <c r="S46" i="27"/>
  <c r="S108" i="27"/>
  <c r="S94" i="27"/>
  <c r="S93" i="27"/>
  <c r="S32" i="27"/>
  <c r="S120" i="27"/>
  <c r="S103" i="27"/>
  <c r="S119" i="27"/>
  <c r="S91" i="27"/>
  <c r="S60" i="27"/>
  <c r="S125" i="27"/>
  <c r="S17" i="27"/>
  <c r="S24" i="27"/>
  <c r="S99" i="27"/>
  <c r="S95" i="27"/>
  <c r="S110" i="27"/>
  <c r="S39" i="27"/>
  <c r="S65" i="27"/>
  <c r="S62" i="27"/>
  <c r="S38" i="27"/>
  <c r="S68" i="27"/>
  <c r="S49" i="27"/>
  <c r="S22" i="27"/>
  <c r="S98" i="27"/>
  <c r="S76" i="27"/>
  <c r="S18" i="27"/>
  <c r="S82" i="27"/>
  <c r="S64" i="27"/>
  <c r="S118" i="27"/>
  <c r="S47" i="27"/>
  <c r="S35" i="27"/>
  <c r="S44" i="27"/>
  <c r="S16" i="27"/>
  <c r="S121" i="27"/>
  <c r="S77" i="27"/>
  <c r="S41" i="27"/>
  <c r="S124" i="27"/>
  <c r="S87" i="27"/>
  <c r="S52" i="27"/>
  <c r="S113" i="27"/>
  <c r="S25" i="27"/>
  <c r="S75" i="27"/>
  <c r="S15" i="27"/>
  <c r="S34" i="27"/>
  <c r="S58" i="27"/>
  <c r="S80" i="27"/>
  <c r="S97" i="27"/>
  <c r="S90" i="27"/>
  <c r="S129" i="27"/>
  <c r="S115" i="27"/>
  <c r="S79" i="27"/>
  <c r="S57" i="27"/>
  <c r="T11" i="27"/>
  <c r="Q132" i="30" l="1"/>
  <c r="Q133" i="30" s="1"/>
  <c r="Q134" i="30" s="1"/>
  <c r="S11" i="30"/>
  <c r="R53" i="30"/>
  <c r="R102" i="30"/>
  <c r="R56" i="30"/>
  <c r="R61" i="30"/>
  <c r="R119" i="30"/>
  <c r="R24" i="30"/>
  <c r="R130" i="30"/>
  <c r="R78" i="30"/>
  <c r="R113" i="30"/>
  <c r="R81" i="30"/>
  <c r="R131" i="30"/>
  <c r="R70" i="30"/>
  <c r="R23" i="30"/>
  <c r="R107" i="30"/>
  <c r="R88" i="30"/>
  <c r="R27" i="30"/>
  <c r="R93" i="30"/>
  <c r="R120" i="30"/>
  <c r="R13" i="30"/>
  <c r="R20" i="30"/>
  <c r="R57" i="30"/>
  <c r="R94" i="30"/>
  <c r="R76" i="30"/>
  <c r="R116" i="30"/>
  <c r="R111" i="30"/>
  <c r="R66" i="30"/>
  <c r="R114" i="30"/>
  <c r="R37" i="30"/>
  <c r="R30" i="30"/>
  <c r="R28" i="30"/>
  <c r="R40" i="30"/>
  <c r="R55" i="30"/>
  <c r="R127" i="30"/>
  <c r="R64" i="30"/>
  <c r="R72" i="30"/>
  <c r="R63" i="30"/>
  <c r="R62" i="30"/>
  <c r="R52" i="30"/>
  <c r="R105" i="30"/>
  <c r="R118" i="30"/>
  <c r="R96" i="30"/>
  <c r="R117" i="30"/>
  <c r="R82" i="30"/>
  <c r="R85" i="30"/>
  <c r="R44" i="30"/>
  <c r="R21" i="30"/>
  <c r="R68" i="30"/>
  <c r="R92" i="30"/>
  <c r="R35" i="30"/>
  <c r="R109" i="30"/>
  <c r="R15" i="30"/>
  <c r="R73" i="30"/>
  <c r="R31" i="30"/>
  <c r="R77" i="30"/>
  <c r="R46" i="30"/>
  <c r="R43" i="30"/>
  <c r="R51" i="30"/>
  <c r="R84" i="30"/>
  <c r="R95" i="30"/>
  <c r="R125" i="30"/>
  <c r="R12" i="30"/>
  <c r="R128" i="30"/>
  <c r="R18" i="30"/>
  <c r="R110" i="30"/>
  <c r="R34" i="30"/>
  <c r="R16" i="30"/>
  <c r="R87" i="30"/>
  <c r="R74" i="30"/>
  <c r="R65" i="30"/>
  <c r="R60" i="30"/>
  <c r="R123" i="30"/>
  <c r="R97" i="30"/>
  <c r="R54" i="30"/>
  <c r="R25" i="30"/>
  <c r="R112" i="30"/>
  <c r="R19" i="30"/>
  <c r="R36" i="30"/>
  <c r="R42" i="30"/>
  <c r="R99" i="30"/>
  <c r="R59" i="30"/>
  <c r="R26" i="30"/>
  <c r="R47" i="30"/>
  <c r="R106" i="30"/>
  <c r="R98" i="30"/>
  <c r="R86" i="30"/>
  <c r="R17" i="30"/>
  <c r="R41" i="30"/>
  <c r="R126" i="30"/>
  <c r="R33" i="30"/>
  <c r="R100" i="30"/>
  <c r="R103" i="30"/>
  <c r="R14" i="30"/>
  <c r="R129" i="30"/>
  <c r="R79" i="30"/>
  <c r="R22" i="30"/>
  <c r="R50" i="30"/>
  <c r="R67" i="30"/>
  <c r="R90" i="30"/>
  <c r="R122" i="30"/>
  <c r="R38" i="30"/>
  <c r="R32" i="30"/>
  <c r="R108" i="30"/>
  <c r="R83" i="30"/>
  <c r="R71" i="30"/>
  <c r="R29" i="30"/>
  <c r="R124" i="30"/>
  <c r="R91" i="30"/>
  <c r="R75" i="30"/>
  <c r="R115" i="30"/>
  <c r="R45" i="30"/>
  <c r="R48" i="30"/>
  <c r="R89" i="30"/>
  <c r="R104" i="30"/>
  <c r="R101" i="30"/>
  <c r="R69" i="30"/>
  <c r="R80" i="30"/>
  <c r="R39" i="30"/>
  <c r="R58" i="30"/>
  <c r="R121" i="30"/>
  <c r="R49" i="30"/>
  <c r="Z133" i="23"/>
  <c r="Z134" i="23" s="1"/>
  <c r="Z135" i="23" s="1"/>
  <c r="AA15" i="23"/>
  <c r="AA16" i="23"/>
  <c r="AA18" i="23"/>
  <c r="AA17" i="23"/>
  <c r="AA13" i="23"/>
  <c r="AA114" i="23"/>
  <c r="AA32" i="23"/>
  <c r="AA45" i="23"/>
  <c r="AA96" i="23"/>
  <c r="AA92" i="23"/>
  <c r="AA88" i="23"/>
  <c r="AA118" i="23"/>
  <c r="AA67" i="23"/>
  <c r="AA75" i="23"/>
  <c r="AA56" i="23"/>
  <c r="AA121" i="23"/>
  <c r="AA100" i="23"/>
  <c r="AA40" i="23"/>
  <c r="AA109" i="23"/>
  <c r="AA23" i="23"/>
  <c r="AA70" i="23"/>
  <c r="AA63" i="23"/>
  <c r="AA101" i="23"/>
  <c r="AA123" i="23"/>
  <c r="AA82" i="23"/>
  <c r="AA54" i="23"/>
  <c r="AA42" i="23"/>
  <c r="AA105" i="23"/>
  <c r="AA51" i="23"/>
  <c r="AA73" i="23"/>
  <c r="AA59" i="23"/>
  <c r="AA111" i="23"/>
  <c r="AA58" i="23"/>
  <c r="AA43" i="23"/>
  <c r="AA117" i="23"/>
  <c r="AA65" i="23"/>
  <c r="AA132" i="23"/>
  <c r="AA44" i="23"/>
  <c r="AA19" i="23"/>
  <c r="AA108" i="23"/>
  <c r="AA89" i="23"/>
  <c r="AA76" i="23"/>
  <c r="AA38" i="23"/>
  <c r="AA94" i="23"/>
  <c r="AA49" i="23"/>
  <c r="AA33" i="23"/>
  <c r="AA61" i="23"/>
  <c r="AA115" i="23"/>
  <c r="AA107" i="23"/>
  <c r="AA83" i="23"/>
  <c r="AA124" i="23"/>
  <c r="AA90" i="23"/>
  <c r="AA86" i="23"/>
  <c r="AA91" i="23"/>
  <c r="AA87" i="23"/>
  <c r="AA26" i="23"/>
  <c r="AA46" i="23"/>
  <c r="AA102" i="23"/>
  <c r="AA25" i="23"/>
  <c r="AA127" i="23"/>
  <c r="AA72" i="23"/>
  <c r="AA53" i="23"/>
  <c r="AA48" i="23"/>
  <c r="AA129" i="23"/>
  <c r="AA131" i="23"/>
  <c r="AA113" i="23"/>
  <c r="AA99" i="23"/>
  <c r="AA52" i="23"/>
  <c r="AA81" i="23"/>
  <c r="AA34" i="23"/>
  <c r="AA128" i="23"/>
  <c r="AA30" i="23"/>
  <c r="AB12" i="23"/>
  <c r="AA22" i="23"/>
  <c r="AA55" i="23"/>
  <c r="AA80" i="23"/>
  <c r="AA47" i="23"/>
  <c r="AA85" i="23"/>
  <c r="AA78" i="23"/>
  <c r="AA35" i="23"/>
  <c r="AA24" i="23"/>
  <c r="AA36" i="23"/>
  <c r="AA97" i="23"/>
  <c r="AA28" i="23"/>
  <c r="AA66" i="23"/>
  <c r="AA93" i="23"/>
  <c r="AA103" i="23"/>
  <c r="AA110" i="23"/>
  <c r="AA116" i="23"/>
  <c r="AA104" i="23"/>
  <c r="AA69" i="23"/>
  <c r="AA27" i="23"/>
  <c r="AA84" i="23"/>
  <c r="AA95" i="23"/>
  <c r="AA14" i="23"/>
  <c r="AA62" i="23"/>
  <c r="AA41" i="23"/>
  <c r="AA77" i="23"/>
  <c r="AA21" i="23"/>
  <c r="AA71" i="23"/>
  <c r="AA79" i="23"/>
  <c r="AA39" i="23"/>
  <c r="AA74" i="23"/>
  <c r="AA106" i="23"/>
  <c r="AA20" i="23"/>
  <c r="AA98" i="23"/>
  <c r="AA29" i="23"/>
  <c r="AA125" i="23"/>
  <c r="AA57" i="23"/>
  <c r="AA64" i="23"/>
  <c r="AA122" i="23"/>
  <c r="AA119" i="23"/>
  <c r="AA50" i="23"/>
  <c r="AA68" i="23"/>
  <c r="AA112" i="23"/>
  <c r="AA120" i="23"/>
  <c r="AA37" i="23"/>
  <c r="AA60" i="23"/>
  <c r="AA31" i="23"/>
  <c r="AA126" i="23"/>
  <c r="AA130" i="23"/>
  <c r="S132" i="27"/>
  <c r="S133" i="27" s="1"/>
  <c r="S134" i="27" s="1"/>
  <c r="T19" i="27"/>
  <c r="T28" i="27"/>
  <c r="T23" i="27"/>
  <c r="T90" i="27"/>
  <c r="T22" i="27"/>
  <c r="T26" i="27"/>
  <c r="T18" i="27"/>
  <c r="T39" i="27"/>
  <c r="T101" i="27"/>
  <c r="T111" i="27"/>
  <c r="T46" i="27"/>
  <c r="T123" i="27"/>
  <c r="T76" i="27"/>
  <c r="T64" i="27"/>
  <c r="T63" i="27"/>
  <c r="T97" i="27"/>
  <c r="T114" i="27"/>
  <c r="T109" i="27"/>
  <c r="T41" i="27"/>
  <c r="T25" i="27"/>
  <c r="T128" i="27"/>
  <c r="T45" i="27"/>
  <c r="T59" i="27"/>
  <c r="T120" i="27"/>
  <c r="T73" i="27"/>
  <c r="T55" i="27"/>
  <c r="T104" i="27"/>
  <c r="T69" i="27"/>
  <c r="T102" i="27"/>
  <c r="T93" i="27"/>
  <c r="T38" i="27"/>
  <c r="T107" i="27"/>
  <c r="T44" i="27"/>
  <c r="T118" i="27"/>
  <c r="T30" i="27"/>
  <c r="T54" i="27"/>
  <c r="T52" i="27"/>
  <c r="T43" i="27"/>
  <c r="T119" i="27"/>
  <c r="T100" i="27"/>
  <c r="T20" i="27"/>
  <c r="T92" i="27"/>
  <c r="T47" i="27"/>
  <c r="T86" i="27"/>
  <c r="T113" i="27"/>
  <c r="T49" i="27"/>
  <c r="T80" i="27"/>
  <c r="T24" i="27"/>
  <c r="T117" i="27"/>
  <c r="T84" i="27"/>
  <c r="T127" i="27"/>
  <c r="T95" i="27"/>
  <c r="T62" i="27"/>
  <c r="T72" i="27"/>
  <c r="T68" i="27"/>
  <c r="T82" i="27"/>
  <c r="T31" i="27"/>
  <c r="T66" i="27"/>
  <c r="T83" i="27"/>
  <c r="T56" i="27"/>
  <c r="T79" i="27"/>
  <c r="T106" i="27"/>
  <c r="T89" i="27"/>
  <c r="T129" i="27"/>
  <c r="T87" i="27"/>
  <c r="T96" i="27"/>
  <c r="T29" i="27"/>
  <c r="T61" i="27"/>
  <c r="T17" i="27"/>
  <c r="T53" i="27"/>
  <c r="T116" i="27"/>
  <c r="T131" i="27"/>
  <c r="T33" i="27"/>
  <c r="T126" i="27"/>
  <c r="T12" i="27"/>
  <c r="T14" i="27"/>
  <c r="T112" i="27"/>
  <c r="T99" i="27"/>
  <c r="T122" i="27"/>
  <c r="T60" i="27"/>
  <c r="T81" i="27"/>
  <c r="T124" i="27"/>
  <c r="T65" i="27"/>
  <c r="T108" i="27"/>
  <c r="T105" i="27"/>
  <c r="T70" i="27"/>
  <c r="T130" i="27"/>
  <c r="T75" i="27"/>
  <c r="T15" i="27"/>
  <c r="T98" i="27"/>
  <c r="T13" i="27"/>
  <c r="T34" i="27"/>
  <c r="T21" i="27"/>
  <c r="T121" i="27"/>
  <c r="T16" i="27"/>
  <c r="T57" i="27"/>
  <c r="T35" i="27"/>
  <c r="T36" i="27"/>
  <c r="T115" i="27"/>
  <c r="T67" i="27"/>
  <c r="T48" i="27"/>
  <c r="T37" i="27"/>
  <c r="T27" i="27"/>
  <c r="T125" i="27"/>
  <c r="T74" i="27"/>
  <c r="T85" i="27"/>
  <c r="T103" i="27"/>
  <c r="T71" i="27"/>
  <c r="T78" i="27"/>
  <c r="T110" i="27"/>
  <c r="T51" i="27"/>
  <c r="T32" i="27"/>
  <c r="T58" i="27"/>
  <c r="T77" i="27"/>
  <c r="T50" i="27"/>
  <c r="T88" i="27"/>
  <c r="T91" i="27"/>
  <c r="T42" i="27"/>
  <c r="T40" i="27"/>
  <c r="T94" i="27"/>
  <c r="U11" i="27"/>
  <c r="R132" i="30" l="1"/>
  <c r="R133" i="30" s="1"/>
  <c r="R134" i="30" s="1"/>
  <c r="T11" i="30"/>
  <c r="S48" i="30"/>
  <c r="S104" i="30"/>
  <c r="S69" i="30"/>
  <c r="S109" i="30"/>
  <c r="S64" i="30"/>
  <c r="S20" i="30"/>
  <c r="S75" i="30"/>
  <c r="S76" i="30"/>
  <c r="S96" i="30"/>
  <c r="S60" i="30"/>
  <c r="S73" i="30"/>
  <c r="S43" i="30"/>
  <c r="S117" i="30"/>
  <c r="S88" i="30"/>
  <c r="S95" i="30"/>
  <c r="S127" i="30"/>
  <c r="S62" i="30"/>
  <c r="S101" i="30"/>
  <c r="S83" i="30"/>
  <c r="S29" i="30"/>
  <c r="S53" i="30"/>
  <c r="S102" i="30"/>
  <c r="S56" i="30"/>
  <c r="S16" i="30"/>
  <c r="S35" i="30"/>
  <c r="S26" i="30"/>
  <c r="S130" i="30"/>
  <c r="S52" i="30"/>
  <c r="S98" i="30"/>
  <c r="S86" i="30"/>
  <c r="S32" i="30"/>
  <c r="S97" i="30"/>
  <c r="S54" i="30"/>
  <c r="S51" i="30"/>
  <c r="S112" i="30"/>
  <c r="S55" i="30"/>
  <c r="S59" i="30"/>
  <c r="S46" i="30"/>
  <c r="S84" i="30"/>
  <c r="S27" i="30"/>
  <c r="S93" i="30"/>
  <c r="S120" i="30"/>
  <c r="S87" i="30"/>
  <c r="S34" i="30"/>
  <c r="S50" i="30"/>
  <c r="S94" i="30"/>
  <c r="S31" i="30"/>
  <c r="S122" i="30"/>
  <c r="S38" i="30"/>
  <c r="S80" i="30"/>
  <c r="S41" i="30"/>
  <c r="S126" i="30"/>
  <c r="S28" i="30"/>
  <c r="S100" i="30"/>
  <c r="S40" i="30"/>
  <c r="S79" i="30"/>
  <c r="S124" i="30"/>
  <c r="S89" i="30"/>
  <c r="S108" i="30"/>
  <c r="S44" i="30"/>
  <c r="S21" i="30"/>
  <c r="S68" i="30"/>
  <c r="S92" i="30"/>
  <c r="S49" i="30"/>
  <c r="S47" i="30"/>
  <c r="S24" i="30"/>
  <c r="S106" i="30"/>
  <c r="S15" i="30"/>
  <c r="S113" i="30"/>
  <c r="S111" i="30"/>
  <c r="S25" i="30"/>
  <c r="S81" i="30"/>
  <c r="S58" i="30"/>
  <c r="S125" i="30"/>
  <c r="S115" i="30"/>
  <c r="S103" i="30"/>
  <c r="S74" i="30"/>
  <c r="S77" i="30"/>
  <c r="S82" i="30"/>
  <c r="S12" i="30"/>
  <c r="S128" i="30"/>
  <c r="S18" i="30"/>
  <c r="S110" i="30"/>
  <c r="S61" i="30"/>
  <c r="S22" i="30"/>
  <c r="S57" i="30"/>
  <c r="S90" i="30"/>
  <c r="S65" i="30"/>
  <c r="S116" i="30"/>
  <c r="S118" i="30"/>
  <c r="S33" i="30"/>
  <c r="S121" i="30"/>
  <c r="S23" i="30"/>
  <c r="S107" i="30"/>
  <c r="S129" i="30"/>
  <c r="S119" i="30"/>
  <c r="S78" i="30"/>
  <c r="S17" i="30"/>
  <c r="S114" i="30"/>
  <c r="S19" i="30"/>
  <c r="S36" i="30"/>
  <c r="S42" i="30"/>
  <c r="S99" i="30"/>
  <c r="S13" i="30"/>
  <c r="S39" i="30"/>
  <c r="S63" i="30"/>
  <c r="S45" i="30"/>
  <c r="S131" i="30"/>
  <c r="S105" i="30"/>
  <c r="S123" i="30"/>
  <c r="S71" i="30"/>
  <c r="S70" i="30"/>
  <c r="S37" i="30"/>
  <c r="S30" i="30"/>
  <c r="S14" i="30"/>
  <c r="S72" i="30"/>
  <c r="S67" i="30"/>
  <c r="S66" i="30"/>
  <c r="S91" i="30"/>
  <c r="S85" i="30"/>
  <c r="AA133" i="23"/>
  <c r="AA134" i="23" s="1"/>
  <c r="AA135" i="23" s="1"/>
  <c r="AB16" i="23"/>
  <c r="AB15" i="23"/>
  <c r="AB17" i="23"/>
  <c r="AB18" i="23"/>
  <c r="AB25" i="23"/>
  <c r="AB53" i="23"/>
  <c r="AB125" i="23"/>
  <c r="AB101" i="23"/>
  <c r="AB103" i="23"/>
  <c r="AB66" i="23"/>
  <c r="AB57" i="23"/>
  <c r="AB104" i="23"/>
  <c r="AB113" i="23"/>
  <c r="AB75" i="23"/>
  <c r="AB132" i="23"/>
  <c r="AB87" i="23"/>
  <c r="AB58" i="23"/>
  <c r="AB79" i="23"/>
  <c r="AB90" i="23"/>
  <c r="AB84" i="23"/>
  <c r="AB124" i="23"/>
  <c r="AB89" i="23"/>
  <c r="AB99" i="23"/>
  <c r="AB14" i="23"/>
  <c r="AB97" i="23"/>
  <c r="AB114" i="23"/>
  <c r="AB29" i="23"/>
  <c r="AB41" i="23"/>
  <c r="AB47" i="23"/>
  <c r="AB122" i="23"/>
  <c r="AB105" i="23"/>
  <c r="AB110" i="23"/>
  <c r="AB50" i="23"/>
  <c r="AB37" i="23"/>
  <c r="AB72" i="23"/>
  <c r="AB23" i="23"/>
  <c r="AB63" i="23"/>
  <c r="AB127" i="23"/>
  <c r="AB28" i="23"/>
  <c r="AB78" i="23"/>
  <c r="AB118" i="23"/>
  <c r="AB88" i="23"/>
  <c r="AB44" i="23"/>
  <c r="AB116" i="23"/>
  <c r="AB106" i="23"/>
  <c r="AB65" i="23"/>
  <c r="AB40" i="23"/>
  <c r="AB109" i="23"/>
  <c r="AB59" i="23"/>
  <c r="AB96" i="23"/>
  <c r="AB130" i="23"/>
  <c r="AB107" i="23"/>
  <c r="AB22" i="23"/>
  <c r="AB20" i="23"/>
  <c r="AB108" i="23"/>
  <c r="AB45" i="23"/>
  <c r="AB76" i="23"/>
  <c r="AB129" i="23"/>
  <c r="AB54" i="23"/>
  <c r="AB119" i="23"/>
  <c r="AB80" i="23"/>
  <c r="AB68" i="23"/>
  <c r="AB33" i="23"/>
  <c r="AB69" i="23"/>
  <c r="AB34" i="23"/>
  <c r="AB100" i="23"/>
  <c r="AB128" i="23"/>
  <c r="AB95" i="23"/>
  <c r="AB43" i="23"/>
  <c r="AB21" i="23"/>
  <c r="AB26" i="23"/>
  <c r="AB98" i="23"/>
  <c r="AB117" i="23"/>
  <c r="AB62" i="23"/>
  <c r="AB39" i="23"/>
  <c r="AB48" i="23"/>
  <c r="AB38" i="23"/>
  <c r="AB112" i="23"/>
  <c r="AB42" i="23"/>
  <c r="AB51" i="23"/>
  <c r="AB81" i="23"/>
  <c r="AB31" i="23"/>
  <c r="AB35" i="23"/>
  <c r="AB27" i="23"/>
  <c r="AB30" i="23"/>
  <c r="AB71" i="23"/>
  <c r="AB61" i="23"/>
  <c r="AB13" i="23"/>
  <c r="AB126" i="23"/>
  <c r="AB55" i="23"/>
  <c r="AB74" i="23"/>
  <c r="AB70" i="23"/>
  <c r="AB94" i="23"/>
  <c r="AB131" i="23"/>
  <c r="AB64" i="23"/>
  <c r="AB115" i="23"/>
  <c r="AB52" i="23"/>
  <c r="AB49" i="23"/>
  <c r="AB111" i="23"/>
  <c r="AB73" i="23"/>
  <c r="AB19" i="23"/>
  <c r="AB82" i="23"/>
  <c r="AB121" i="23"/>
  <c r="AB24" i="23"/>
  <c r="AB86" i="23"/>
  <c r="AB32" i="23"/>
  <c r="AB36" i="23"/>
  <c r="AB92" i="23"/>
  <c r="AB93" i="23"/>
  <c r="AB123" i="23"/>
  <c r="AB56" i="23"/>
  <c r="AB91" i="23"/>
  <c r="AB77" i="23"/>
  <c r="AB67" i="23"/>
  <c r="AB120" i="23"/>
  <c r="AB83" i="23"/>
  <c r="AB85" i="23"/>
  <c r="AB102" i="23"/>
  <c r="AC12" i="23"/>
  <c r="AB46" i="23"/>
  <c r="AB60" i="23"/>
  <c r="T132" i="27"/>
  <c r="T133" i="27" s="1"/>
  <c r="T134" i="27" s="1"/>
  <c r="U55" i="27"/>
  <c r="U30" i="27"/>
  <c r="U128" i="27"/>
  <c r="U106" i="27"/>
  <c r="U130" i="27"/>
  <c r="U42" i="27"/>
  <c r="U120" i="27"/>
  <c r="U114" i="27"/>
  <c r="U56" i="27"/>
  <c r="U32" i="27"/>
  <c r="U43" i="27"/>
  <c r="U127" i="27"/>
  <c r="U66" i="27"/>
  <c r="U24" i="27"/>
  <c r="U17" i="27"/>
  <c r="U83" i="27"/>
  <c r="U118" i="27"/>
  <c r="U13" i="27"/>
  <c r="U14" i="27"/>
  <c r="U28" i="27"/>
  <c r="U92" i="27"/>
  <c r="U51" i="27"/>
  <c r="U74" i="27"/>
  <c r="U40" i="27"/>
  <c r="U111" i="27"/>
  <c r="U119" i="27"/>
  <c r="U53" i="27"/>
  <c r="U54" i="27"/>
  <c r="U49" i="27"/>
  <c r="U25" i="27"/>
  <c r="U125" i="27"/>
  <c r="U12" i="27"/>
  <c r="U100" i="27"/>
  <c r="V11" i="27"/>
  <c r="U75" i="27"/>
  <c r="U19" i="27"/>
  <c r="U78" i="27"/>
  <c r="U50" i="27"/>
  <c r="U26" i="27"/>
  <c r="U86" i="27"/>
  <c r="U15" i="27"/>
  <c r="U36" i="27"/>
  <c r="U34" i="27"/>
  <c r="U47" i="27"/>
  <c r="U77" i="27"/>
  <c r="U104" i="27"/>
  <c r="U96" i="27"/>
  <c r="U63" i="27"/>
  <c r="U88" i="27"/>
  <c r="U20" i="27"/>
  <c r="U79" i="27"/>
  <c r="U117" i="27"/>
  <c r="U23" i="27"/>
  <c r="U113" i="27"/>
  <c r="U18" i="27"/>
  <c r="U61" i="27"/>
  <c r="U21" i="27"/>
  <c r="U69" i="27"/>
  <c r="U16" i="27"/>
  <c r="U121" i="27"/>
  <c r="U81" i="27"/>
  <c r="U57" i="27"/>
  <c r="U35" i="27"/>
  <c r="U41" i="27"/>
  <c r="U115" i="27"/>
  <c r="U84" i="27"/>
  <c r="U101" i="27"/>
  <c r="U33" i="27"/>
  <c r="U102" i="27"/>
  <c r="U107" i="27"/>
  <c r="U64" i="27"/>
  <c r="U87" i="27"/>
  <c r="U22" i="27"/>
  <c r="U90" i="27"/>
  <c r="U112" i="27"/>
  <c r="U126" i="27"/>
  <c r="U124" i="27"/>
  <c r="U103" i="27"/>
  <c r="U122" i="27"/>
  <c r="U59" i="27"/>
  <c r="U76" i="27"/>
  <c r="U105" i="27"/>
  <c r="U116" i="27"/>
  <c r="U39" i="27"/>
  <c r="U71" i="27"/>
  <c r="U109" i="27"/>
  <c r="U44" i="27"/>
  <c r="U70" i="27"/>
  <c r="U62" i="27"/>
  <c r="U72" i="27"/>
  <c r="U99" i="27"/>
  <c r="U27" i="27"/>
  <c r="U95" i="27"/>
  <c r="U68" i="27"/>
  <c r="U123" i="27"/>
  <c r="U89" i="27"/>
  <c r="U29" i="27"/>
  <c r="U58" i="27"/>
  <c r="U45" i="27"/>
  <c r="U85" i="27"/>
  <c r="U37" i="27"/>
  <c r="U110" i="27"/>
  <c r="U97" i="27"/>
  <c r="U46" i="27"/>
  <c r="U131" i="27"/>
  <c r="U60" i="27"/>
  <c r="U82" i="27"/>
  <c r="U48" i="27"/>
  <c r="U80" i="27"/>
  <c r="U38" i="27"/>
  <c r="U31" i="27"/>
  <c r="U129" i="27"/>
  <c r="U93" i="27"/>
  <c r="U91" i="27"/>
  <c r="U73" i="27"/>
  <c r="U67" i="27"/>
  <c r="U108" i="27"/>
  <c r="U98" i="27"/>
  <c r="U52" i="27"/>
  <c r="U65" i="27"/>
  <c r="U94" i="27"/>
  <c r="S132" i="30" l="1"/>
  <c r="S133" i="30" s="1"/>
  <c r="S134" i="30" s="1"/>
  <c r="U11" i="30"/>
  <c r="T53" i="30"/>
  <c r="T93" i="30"/>
  <c r="T120" i="30"/>
  <c r="T49" i="30"/>
  <c r="T39" i="30"/>
  <c r="T50" i="30"/>
  <c r="T75" i="30"/>
  <c r="T86" i="30"/>
  <c r="T122" i="30"/>
  <c r="T78" i="30"/>
  <c r="T84" i="30"/>
  <c r="T96" i="30"/>
  <c r="T58" i="30"/>
  <c r="T107" i="30"/>
  <c r="T115" i="30"/>
  <c r="T12" i="30"/>
  <c r="T27" i="30"/>
  <c r="T55" i="30"/>
  <c r="T127" i="30"/>
  <c r="T61" i="30"/>
  <c r="T119" i="30"/>
  <c r="T124" i="30"/>
  <c r="T130" i="30"/>
  <c r="T73" i="30"/>
  <c r="T89" i="30"/>
  <c r="T38" i="30"/>
  <c r="T25" i="30"/>
  <c r="T81" i="30"/>
  <c r="T23" i="30"/>
  <c r="T30" i="30"/>
  <c r="T14" i="30"/>
  <c r="T40" i="30"/>
  <c r="T68" i="30"/>
  <c r="T72" i="30"/>
  <c r="T13" i="30"/>
  <c r="T20" i="30"/>
  <c r="T24" i="30"/>
  <c r="T94" i="30"/>
  <c r="T32" i="30"/>
  <c r="T113" i="30"/>
  <c r="T101" i="30"/>
  <c r="T33" i="30"/>
  <c r="T121" i="30"/>
  <c r="T37" i="30"/>
  <c r="T85" i="30"/>
  <c r="T104" i="30"/>
  <c r="T21" i="30"/>
  <c r="T36" i="30"/>
  <c r="T109" i="30"/>
  <c r="T64" i="30"/>
  <c r="T76" i="30"/>
  <c r="T57" i="30"/>
  <c r="T74" i="30"/>
  <c r="T80" i="30"/>
  <c r="T116" i="30"/>
  <c r="T111" i="30"/>
  <c r="T71" i="30"/>
  <c r="T70" i="30"/>
  <c r="T88" i="30"/>
  <c r="T95" i="30"/>
  <c r="T102" i="30"/>
  <c r="T128" i="30"/>
  <c r="T18" i="30"/>
  <c r="T16" i="30"/>
  <c r="T35" i="30"/>
  <c r="T52" i="30"/>
  <c r="T47" i="30"/>
  <c r="T62" i="30"/>
  <c r="T65" i="30"/>
  <c r="T82" i="30"/>
  <c r="T118" i="30"/>
  <c r="T43" i="30"/>
  <c r="T114" i="30"/>
  <c r="T51" i="30"/>
  <c r="T112" i="30"/>
  <c r="T92" i="30"/>
  <c r="T79" i="30"/>
  <c r="T15" i="30"/>
  <c r="T105" i="30"/>
  <c r="T108" i="30"/>
  <c r="T100" i="30"/>
  <c r="T110" i="30"/>
  <c r="T34" i="30"/>
  <c r="T67" i="30"/>
  <c r="T77" i="30"/>
  <c r="T117" i="30"/>
  <c r="T29" i="30"/>
  <c r="T99" i="30"/>
  <c r="T59" i="30"/>
  <c r="T106" i="30"/>
  <c r="T60" i="30"/>
  <c r="T126" i="30"/>
  <c r="T42" i="30"/>
  <c r="T22" i="30"/>
  <c r="T90" i="30"/>
  <c r="T123" i="30"/>
  <c r="T83" i="30"/>
  <c r="T129" i="30"/>
  <c r="T31" i="30"/>
  <c r="T45" i="30"/>
  <c r="T17" i="30"/>
  <c r="T28" i="30"/>
  <c r="T48" i="30"/>
  <c r="T98" i="30"/>
  <c r="T19" i="30"/>
  <c r="T56" i="30"/>
  <c r="T46" i="30"/>
  <c r="T131" i="30"/>
  <c r="T54" i="30"/>
  <c r="T44" i="30"/>
  <c r="T87" i="30"/>
  <c r="T41" i="30"/>
  <c r="T103" i="30"/>
  <c r="T69" i="30"/>
  <c r="T26" i="30"/>
  <c r="T66" i="30"/>
  <c r="T97" i="30"/>
  <c r="T125" i="30"/>
  <c r="T63" i="30"/>
  <c r="T91" i="30"/>
  <c r="AB133" i="23"/>
  <c r="AB134" i="23" s="1"/>
  <c r="AB135" i="23" s="1"/>
  <c r="AC16" i="23"/>
  <c r="AC15" i="23"/>
  <c r="AC17" i="23"/>
  <c r="AC18" i="23"/>
  <c r="AC14" i="23"/>
  <c r="AC71" i="23"/>
  <c r="AC103" i="23"/>
  <c r="AC125" i="23"/>
  <c r="AC122" i="23"/>
  <c r="AC41" i="23"/>
  <c r="AC131" i="23"/>
  <c r="AC52" i="23"/>
  <c r="AC77" i="23"/>
  <c r="AC56" i="23"/>
  <c r="AC65" i="23"/>
  <c r="AC40" i="23"/>
  <c r="AC60" i="23"/>
  <c r="AC58" i="23"/>
  <c r="AC30" i="23"/>
  <c r="AC34" i="23"/>
  <c r="AC39" i="23"/>
  <c r="AC61" i="23"/>
  <c r="AC43" i="23"/>
  <c r="AC24" i="23"/>
  <c r="AC21" i="23"/>
  <c r="AC127" i="23"/>
  <c r="AC108" i="23"/>
  <c r="AC45" i="23"/>
  <c r="AC54" i="23"/>
  <c r="AC46" i="23"/>
  <c r="AC132" i="23"/>
  <c r="AC47" i="23"/>
  <c r="AC75" i="23"/>
  <c r="AC69" i="23"/>
  <c r="AC59" i="23"/>
  <c r="AC85" i="23"/>
  <c r="AC90" i="23"/>
  <c r="AC42" i="23"/>
  <c r="AC79" i="23"/>
  <c r="AC118" i="23"/>
  <c r="AC117" i="23"/>
  <c r="AC94" i="23"/>
  <c r="AC67" i="23"/>
  <c r="AC107" i="23"/>
  <c r="AC25" i="23"/>
  <c r="AC26" i="23"/>
  <c r="AC86" i="23"/>
  <c r="AC76" i="23"/>
  <c r="AC53" i="23"/>
  <c r="AC38" i="23"/>
  <c r="AC92" i="23"/>
  <c r="AC129" i="23"/>
  <c r="AC130" i="23"/>
  <c r="AC113" i="23"/>
  <c r="AC33" i="23"/>
  <c r="AC27" i="23"/>
  <c r="AC31" i="23"/>
  <c r="AC37" i="23"/>
  <c r="AC35" i="23"/>
  <c r="AC111" i="23"/>
  <c r="AC63" i="23"/>
  <c r="AC51" i="23"/>
  <c r="AC128" i="23"/>
  <c r="AC89" i="23"/>
  <c r="AC104" i="23"/>
  <c r="AC87" i="23"/>
  <c r="AC13" i="23"/>
  <c r="AC32" i="23"/>
  <c r="AC29" i="23"/>
  <c r="AC62" i="23"/>
  <c r="AC70" i="23"/>
  <c r="AC64" i="23"/>
  <c r="AC57" i="23"/>
  <c r="AC48" i="23"/>
  <c r="AC50" i="23"/>
  <c r="AC91" i="23"/>
  <c r="AC68" i="23"/>
  <c r="AC83" i="23"/>
  <c r="AC102" i="23"/>
  <c r="AC109" i="23"/>
  <c r="AC20" i="23"/>
  <c r="AC121" i="23"/>
  <c r="AC22" i="23"/>
  <c r="AC116" i="23"/>
  <c r="AC23" i="23"/>
  <c r="AC55" i="23"/>
  <c r="AC98" i="23"/>
  <c r="AC101" i="23"/>
  <c r="AC36" i="23"/>
  <c r="AC78" i="23"/>
  <c r="AC119" i="23"/>
  <c r="AC112" i="23"/>
  <c r="AC105" i="23"/>
  <c r="AC81" i="23"/>
  <c r="AC114" i="23"/>
  <c r="AC66" i="23"/>
  <c r="AC115" i="23"/>
  <c r="AC97" i="23"/>
  <c r="AC80" i="23"/>
  <c r="AC84" i="23"/>
  <c r="AC19" i="23"/>
  <c r="AC72" i="23"/>
  <c r="AC74" i="23"/>
  <c r="AC126" i="23"/>
  <c r="AC123" i="23"/>
  <c r="AC93" i="23"/>
  <c r="AC96" i="23"/>
  <c r="AC110" i="23"/>
  <c r="AC106" i="23"/>
  <c r="AC49" i="23"/>
  <c r="AC82" i="23"/>
  <c r="AC120" i="23"/>
  <c r="AC95" i="23"/>
  <c r="AC100" i="23"/>
  <c r="AC124" i="23"/>
  <c r="AC28" i="23"/>
  <c r="AC99" i="23"/>
  <c r="AC73" i="23"/>
  <c r="AC88" i="23"/>
  <c r="AC44" i="23"/>
  <c r="AD12" i="23"/>
  <c r="U132" i="27"/>
  <c r="U133" i="27" s="1"/>
  <c r="U134" i="27" s="1"/>
  <c r="V25" i="27"/>
  <c r="V49" i="27"/>
  <c r="V65" i="27"/>
  <c r="V130" i="27"/>
  <c r="V53" i="27"/>
  <c r="V21" i="27"/>
  <c r="V34" i="27"/>
  <c r="V22" i="27"/>
  <c r="V92" i="27"/>
  <c r="V17" i="27"/>
  <c r="V90" i="27"/>
  <c r="V18" i="27"/>
  <c r="V36" i="27"/>
  <c r="V101" i="27"/>
  <c r="V98" i="27"/>
  <c r="V112" i="27"/>
  <c r="V70" i="27"/>
  <c r="V66" i="27"/>
  <c r="V15" i="27"/>
  <c r="V86" i="27"/>
  <c r="V20" i="27"/>
  <c r="V111" i="27"/>
  <c r="V99" i="27"/>
  <c r="V64" i="27"/>
  <c r="V81" i="27"/>
  <c r="V108" i="27"/>
  <c r="V91" i="27"/>
  <c r="V109" i="27"/>
  <c r="V60" i="27"/>
  <c r="V45" i="27"/>
  <c r="V35" i="27"/>
  <c r="V31" i="27"/>
  <c r="V71" i="27"/>
  <c r="V78" i="27"/>
  <c r="V110" i="27"/>
  <c r="V97" i="27"/>
  <c r="V32" i="27"/>
  <c r="V79" i="27"/>
  <c r="V83" i="27"/>
  <c r="V47" i="27"/>
  <c r="V14" i="27"/>
  <c r="V16" i="27"/>
  <c r="V100" i="27"/>
  <c r="V115" i="27"/>
  <c r="V33" i="27"/>
  <c r="V27" i="27"/>
  <c r="V128" i="27"/>
  <c r="V114" i="27"/>
  <c r="V62" i="27"/>
  <c r="V85" i="27"/>
  <c r="V103" i="27"/>
  <c r="V124" i="27"/>
  <c r="V82" i="27"/>
  <c r="V122" i="27"/>
  <c r="V37" i="27"/>
  <c r="V127" i="27"/>
  <c r="V84" i="27"/>
  <c r="V77" i="27"/>
  <c r="V93" i="27"/>
  <c r="V68" i="27"/>
  <c r="V119" i="27"/>
  <c r="V24" i="27"/>
  <c r="V67" i="27"/>
  <c r="V48" i="27"/>
  <c r="V46" i="27"/>
  <c r="V26" i="27"/>
  <c r="V116" i="27"/>
  <c r="V95" i="27"/>
  <c r="V58" i="27"/>
  <c r="V123" i="27"/>
  <c r="V52" i="27"/>
  <c r="V105" i="27"/>
  <c r="V50" i="27"/>
  <c r="V41" i="27"/>
  <c r="V30" i="27"/>
  <c r="V28" i="27"/>
  <c r="V73" i="27"/>
  <c r="V80" i="27"/>
  <c r="V94" i="27"/>
  <c r="V56" i="27"/>
  <c r="V74" i="27"/>
  <c r="V117" i="27"/>
  <c r="V76" i="27"/>
  <c r="V51" i="27"/>
  <c r="V104" i="27"/>
  <c r="V39" i="27"/>
  <c r="V63" i="27"/>
  <c r="V126" i="27"/>
  <c r="V106" i="27"/>
  <c r="V107" i="27"/>
  <c r="V42" i="27"/>
  <c r="V43" i="27"/>
  <c r="V96" i="27"/>
  <c r="V118" i="27"/>
  <c r="V55" i="27"/>
  <c r="V89" i="27"/>
  <c r="V102" i="27"/>
  <c r="V59" i="27"/>
  <c r="V38" i="27"/>
  <c r="V44" i="27"/>
  <c r="V87" i="27"/>
  <c r="V23" i="27"/>
  <c r="V131" i="27"/>
  <c r="V129" i="27"/>
  <c r="V72" i="27"/>
  <c r="V40" i="27"/>
  <c r="V29" i="27"/>
  <c r="V113" i="27"/>
  <c r="V120" i="27"/>
  <c r="V57" i="27"/>
  <c r="V54" i="27"/>
  <c r="V75" i="27"/>
  <c r="V12" i="27"/>
  <c r="V69" i="27"/>
  <c r="W11" i="27"/>
  <c r="V88" i="27"/>
  <c r="V19" i="27"/>
  <c r="V61" i="27"/>
  <c r="V121" i="27"/>
  <c r="V13" i="27"/>
  <c r="V125" i="27"/>
  <c r="T132" i="30" l="1"/>
  <c r="T133" i="30" s="1"/>
  <c r="T134" i="30" s="1"/>
  <c r="V11" i="30"/>
  <c r="U104" i="30"/>
  <c r="U128" i="30"/>
  <c r="U18" i="30"/>
  <c r="U39" i="30"/>
  <c r="U87" i="30"/>
  <c r="U34" i="30"/>
  <c r="U124" i="30"/>
  <c r="U74" i="30"/>
  <c r="U73" i="30"/>
  <c r="U89" i="30"/>
  <c r="U101" i="30"/>
  <c r="U84" i="30"/>
  <c r="U108" i="30"/>
  <c r="U126" i="30"/>
  <c r="U125" i="30"/>
  <c r="U102" i="30"/>
  <c r="U92" i="30"/>
  <c r="U42" i="30"/>
  <c r="U119" i="30"/>
  <c r="U62" i="30"/>
  <c r="U59" i="30"/>
  <c r="U24" i="30"/>
  <c r="U106" i="30"/>
  <c r="U32" i="30"/>
  <c r="U113" i="30"/>
  <c r="U111" i="30"/>
  <c r="U25" i="30"/>
  <c r="U96" i="30"/>
  <c r="U100" i="30"/>
  <c r="U107" i="30"/>
  <c r="U19" i="30"/>
  <c r="U110" i="30"/>
  <c r="U129" i="30"/>
  <c r="U20" i="30"/>
  <c r="U79" i="30"/>
  <c r="U47" i="30"/>
  <c r="U57" i="30"/>
  <c r="U90" i="30"/>
  <c r="U80" i="30"/>
  <c r="U116" i="30"/>
  <c r="U118" i="30"/>
  <c r="U33" i="30"/>
  <c r="U54" i="30"/>
  <c r="U29" i="30"/>
  <c r="U30" i="30"/>
  <c r="U103" i="30"/>
  <c r="U99" i="30"/>
  <c r="U40" i="30"/>
  <c r="U26" i="30"/>
  <c r="U49" i="30"/>
  <c r="U76" i="30"/>
  <c r="U63" i="30"/>
  <c r="U45" i="30"/>
  <c r="U65" i="30"/>
  <c r="U86" i="30"/>
  <c r="U82" i="30"/>
  <c r="U71" i="30"/>
  <c r="U81" i="30"/>
  <c r="U115" i="30"/>
  <c r="U85" i="30"/>
  <c r="U48" i="30"/>
  <c r="U93" i="30"/>
  <c r="U56" i="30"/>
  <c r="U72" i="30"/>
  <c r="U61" i="30"/>
  <c r="U52" i="30"/>
  <c r="U67" i="30"/>
  <c r="U78" i="30"/>
  <c r="U131" i="30"/>
  <c r="U105" i="30"/>
  <c r="U83" i="30"/>
  <c r="U91" i="30"/>
  <c r="U121" i="30"/>
  <c r="U88" i="30"/>
  <c r="U95" i="30"/>
  <c r="U53" i="30"/>
  <c r="U55" i="30"/>
  <c r="U120" i="30"/>
  <c r="U109" i="30"/>
  <c r="U13" i="30"/>
  <c r="U31" i="30"/>
  <c r="U75" i="30"/>
  <c r="U123" i="30"/>
  <c r="U66" i="30"/>
  <c r="U77" i="30"/>
  <c r="U58" i="30"/>
  <c r="U43" i="30"/>
  <c r="U70" i="30"/>
  <c r="U51" i="30"/>
  <c r="U112" i="30"/>
  <c r="U14" i="30"/>
  <c r="U21" i="30"/>
  <c r="U36" i="30"/>
  <c r="U22" i="30"/>
  <c r="U69" i="30"/>
  <c r="U35" i="30"/>
  <c r="U50" i="30"/>
  <c r="U94" i="30"/>
  <c r="U15" i="30"/>
  <c r="U122" i="30"/>
  <c r="U38" i="30"/>
  <c r="U37" i="30"/>
  <c r="U41" i="30"/>
  <c r="U117" i="30"/>
  <c r="U44" i="30"/>
  <c r="U64" i="30"/>
  <c r="U114" i="30"/>
  <c r="U46" i="30"/>
  <c r="U28" i="30"/>
  <c r="U130" i="30"/>
  <c r="U12" i="30"/>
  <c r="U17" i="30"/>
  <c r="U27" i="30"/>
  <c r="U98" i="30"/>
  <c r="U68" i="30"/>
  <c r="U60" i="30"/>
  <c r="U97" i="30"/>
  <c r="U127" i="30"/>
  <c r="U23" i="30"/>
  <c r="U16" i="30"/>
  <c r="AC133" i="23"/>
  <c r="AC134" i="23" s="1"/>
  <c r="AC135" i="23" s="1"/>
  <c r="AD15" i="23"/>
  <c r="AD16" i="23"/>
  <c r="AD18" i="23"/>
  <c r="AD17" i="23"/>
  <c r="AD23" i="23"/>
  <c r="AD36" i="23"/>
  <c r="AD126" i="23"/>
  <c r="AD32" i="23"/>
  <c r="AD103" i="23"/>
  <c r="AD123" i="23"/>
  <c r="AD47" i="23"/>
  <c r="AD116" i="23"/>
  <c r="AD67" i="23"/>
  <c r="AD52" i="23"/>
  <c r="AD65" i="23"/>
  <c r="AD37" i="23"/>
  <c r="AD109" i="23"/>
  <c r="AD31" i="23"/>
  <c r="AD19" i="23"/>
  <c r="AD55" i="23"/>
  <c r="AD118" i="23"/>
  <c r="AD41" i="23"/>
  <c r="AD68" i="23"/>
  <c r="AD50" i="23"/>
  <c r="AD27" i="23"/>
  <c r="AD79" i="23"/>
  <c r="AD14" i="23"/>
  <c r="AD26" i="23"/>
  <c r="AD101" i="23"/>
  <c r="AD86" i="23"/>
  <c r="AD38" i="23"/>
  <c r="AD119" i="23"/>
  <c r="AD104" i="23"/>
  <c r="AD132" i="23"/>
  <c r="AD69" i="23"/>
  <c r="AD111" i="23"/>
  <c r="AD120" i="23"/>
  <c r="AD66" i="23"/>
  <c r="AD75" i="23"/>
  <c r="AD43" i="23"/>
  <c r="AD107" i="23"/>
  <c r="AD45" i="23"/>
  <c r="AD96" i="23"/>
  <c r="AD78" i="23"/>
  <c r="AD81" i="23"/>
  <c r="AD34" i="23"/>
  <c r="AD70" i="23"/>
  <c r="AD114" i="23"/>
  <c r="AD46" i="23"/>
  <c r="AD99" i="23"/>
  <c r="AD124" i="23"/>
  <c r="AD53" i="23"/>
  <c r="AD61" i="23"/>
  <c r="AD73" i="23"/>
  <c r="AD20" i="23"/>
  <c r="AD97" i="23"/>
  <c r="AD127" i="23"/>
  <c r="AD93" i="23"/>
  <c r="AD112" i="23"/>
  <c r="AD121" i="23"/>
  <c r="AD76" i="23"/>
  <c r="AD92" i="23"/>
  <c r="AD110" i="23"/>
  <c r="AD30" i="23"/>
  <c r="AD57" i="23"/>
  <c r="AD80" i="23"/>
  <c r="AD115" i="23"/>
  <c r="AD42" i="23"/>
  <c r="AD58" i="23"/>
  <c r="AD24" i="23"/>
  <c r="AD48" i="23"/>
  <c r="AD106" i="23"/>
  <c r="AD35" i="23"/>
  <c r="AD28" i="23"/>
  <c r="AD131" i="23"/>
  <c r="AD60" i="23"/>
  <c r="AD22" i="23"/>
  <c r="AD29" i="23"/>
  <c r="AD117" i="23"/>
  <c r="AD74" i="23"/>
  <c r="AD63" i="23"/>
  <c r="AD129" i="23"/>
  <c r="AD88" i="23"/>
  <c r="AD39" i="23"/>
  <c r="AD44" i="23"/>
  <c r="AD49" i="23"/>
  <c r="AD33" i="23"/>
  <c r="AD128" i="23"/>
  <c r="AD87" i="23"/>
  <c r="AD59" i="23"/>
  <c r="AD84" i="23"/>
  <c r="AD13" i="23"/>
  <c r="AD125" i="23"/>
  <c r="AD98" i="23"/>
  <c r="AD89" i="23"/>
  <c r="AD94" i="23"/>
  <c r="AD113" i="23"/>
  <c r="AD85" i="23"/>
  <c r="AD72" i="23"/>
  <c r="AD62" i="23"/>
  <c r="AD51" i="23"/>
  <c r="AD100" i="23"/>
  <c r="AD90" i="23"/>
  <c r="AD64" i="23"/>
  <c r="AD130" i="23"/>
  <c r="AD91" i="23"/>
  <c r="AD102" i="23"/>
  <c r="AD108" i="23"/>
  <c r="AD56" i="23"/>
  <c r="AD77" i="23"/>
  <c r="AD40" i="23"/>
  <c r="AD83" i="23"/>
  <c r="AD25" i="23"/>
  <c r="AD105" i="23"/>
  <c r="AD71" i="23"/>
  <c r="AD95" i="23"/>
  <c r="AD21" i="23"/>
  <c r="AD54" i="23"/>
  <c r="AD82" i="23"/>
  <c r="AE12" i="23"/>
  <c r="AD122" i="23"/>
  <c r="V132" i="27"/>
  <c r="V133" i="27" s="1"/>
  <c r="V134" i="27" s="1"/>
  <c r="W125" i="27"/>
  <c r="W15" i="27"/>
  <c r="W98" i="27"/>
  <c r="W13" i="27"/>
  <c r="W121" i="27"/>
  <c r="W20" i="27"/>
  <c r="W117" i="27"/>
  <c r="W21" i="27"/>
  <c r="W92" i="27"/>
  <c r="W85" i="27"/>
  <c r="W39" i="27"/>
  <c r="W71" i="27"/>
  <c r="W70" i="27"/>
  <c r="W115" i="27"/>
  <c r="W37" i="27"/>
  <c r="W56" i="27"/>
  <c r="W68" i="27"/>
  <c r="W57" i="27"/>
  <c r="W23" i="27"/>
  <c r="W24" i="27"/>
  <c r="W14" i="27"/>
  <c r="W53" i="27"/>
  <c r="W19" i="27"/>
  <c r="W28" i="27"/>
  <c r="W16" i="27"/>
  <c r="W67" i="27"/>
  <c r="W101" i="27"/>
  <c r="W90" i="27"/>
  <c r="W81" i="27"/>
  <c r="W123" i="27"/>
  <c r="W76" i="27"/>
  <c r="W41" i="27"/>
  <c r="W127" i="27"/>
  <c r="W43" i="27"/>
  <c r="W83" i="27"/>
  <c r="W55" i="27"/>
  <c r="W64" i="27"/>
  <c r="W104" i="27"/>
  <c r="W72" i="27"/>
  <c r="W60" i="27"/>
  <c r="W126" i="27"/>
  <c r="W99" i="27"/>
  <c r="W49" i="27"/>
  <c r="W124" i="27"/>
  <c r="W109" i="27"/>
  <c r="W122" i="27"/>
  <c r="W84" i="27"/>
  <c r="W112" i="27"/>
  <c r="W59" i="27"/>
  <c r="W38" i="27"/>
  <c r="W62" i="27"/>
  <c r="W30" i="27"/>
  <c r="W79" i="27"/>
  <c r="W32" i="27"/>
  <c r="W47" i="27"/>
  <c r="W116" i="27"/>
  <c r="W113" i="27"/>
  <c r="W114" i="27"/>
  <c r="W80" i="27"/>
  <c r="W110" i="27"/>
  <c r="W103" i="27"/>
  <c r="W48" i="27"/>
  <c r="W78" i="27"/>
  <c r="W46" i="27"/>
  <c r="W108" i="27"/>
  <c r="W65" i="27"/>
  <c r="W128" i="27"/>
  <c r="W42" i="27"/>
  <c r="W120" i="27"/>
  <c r="W88" i="27"/>
  <c r="W54" i="27"/>
  <c r="W102" i="27"/>
  <c r="W50" i="27"/>
  <c r="W105" i="27"/>
  <c r="W35" i="27"/>
  <c r="W31" i="27"/>
  <c r="W52" i="27"/>
  <c r="W74" i="27"/>
  <c r="W91" i="27"/>
  <c r="W97" i="27"/>
  <c r="W73" i="27"/>
  <c r="W95" i="27"/>
  <c r="W106" i="27"/>
  <c r="W130" i="27"/>
  <c r="W94" i="27"/>
  <c r="W89" i="27"/>
  <c r="W69" i="27"/>
  <c r="W40" i="27"/>
  <c r="W66" i="27"/>
  <c r="W51" i="27"/>
  <c r="W119" i="27"/>
  <c r="W18" i="27"/>
  <c r="W63" i="27"/>
  <c r="W93" i="27"/>
  <c r="W25" i="27"/>
  <c r="W44" i="27"/>
  <c r="W107" i="27"/>
  <c r="W129" i="27"/>
  <c r="W118" i="27"/>
  <c r="W96" i="27"/>
  <c r="W33" i="27"/>
  <c r="W34" i="27"/>
  <c r="W17" i="27"/>
  <c r="W131" i="27"/>
  <c r="W27" i="27"/>
  <c r="W82" i="27"/>
  <c r="W61" i="27"/>
  <c r="W87" i="27"/>
  <c r="W100" i="27"/>
  <c r="W29" i="27"/>
  <c r="W36" i="27"/>
  <c r="W12" i="27"/>
  <c r="W75" i="27"/>
  <c r="X11" i="27"/>
  <c r="W111" i="27"/>
  <c r="W22" i="27"/>
  <c r="W86" i="27"/>
  <c r="W58" i="27"/>
  <c r="W45" i="27"/>
  <c r="W77" i="27"/>
  <c r="W26" i="27"/>
  <c r="U132" i="30" l="1"/>
  <c r="U133" i="30" s="1"/>
  <c r="U134" i="30" s="1"/>
  <c r="W11" i="30"/>
  <c r="V19" i="30"/>
  <c r="V127" i="30"/>
  <c r="V42" i="30"/>
  <c r="V109" i="30"/>
  <c r="V64" i="30"/>
  <c r="V52" i="30"/>
  <c r="V57" i="30"/>
  <c r="V74" i="30"/>
  <c r="V131" i="30"/>
  <c r="V116" i="30"/>
  <c r="V81" i="30"/>
  <c r="V33" i="30"/>
  <c r="V121" i="30"/>
  <c r="V51" i="30"/>
  <c r="V112" i="30"/>
  <c r="V12" i="30"/>
  <c r="V103" i="30"/>
  <c r="V92" i="30"/>
  <c r="V129" i="30"/>
  <c r="V16" i="30"/>
  <c r="V35" i="30"/>
  <c r="V31" i="30"/>
  <c r="V63" i="30"/>
  <c r="V111" i="30"/>
  <c r="V66" i="30"/>
  <c r="V78" i="30"/>
  <c r="V82" i="30"/>
  <c r="V71" i="30"/>
  <c r="V70" i="30"/>
  <c r="V28" i="30"/>
  <c r="V21" i="30"/>
  <c r="V48" i="30"/>
  <c r="V110" i="30"/>
  <c r="V22" i="30"/>
  <c r="V69" i="30"/>
  <c r="V34" i="30"/>
  <c r="V46" i="30"/>
  <c r="V15" i="30"/>
  <c r="V118" i="30"/>
  <c r="V96" i="30"/>
  <c r="V86" i="30"/>
  <c r="V83" i="30"/>
  <c r="V91" i="30"/>
  <c r="V114" i="30"/>
  <c r="V44" i="30"/>
  <c r="V128" i="30"/>
  <c r="V53" i="30"/>
  <c r="V99" i="30"/>
  <c r="V39" i="30"/>
  <c r="V87" i="30"/>
  <c r="V59" i="30"/>
  <c r="V65" i="30"/>
  <c r="V62" i="30"/>
  <c r="V123" i="30"/>
  <c r="V126" i="30"/>
  <c r="V105" i="30"/>
  <c r="V58" i="30"/>
  <c r="V43" i="30"/>
  <c r="V117" i="30"/>
  <c r="V125" i="30"/>
  <c r="V36" i="30"/>
  <c r="V27" i="30"/>
  <c r="V93" i="30"/>
  <c r="V119" i="30"/>
  <c r="V79" i="30"/>
  <c r="V106" i="30"/>
  <c r="V47" i="30"/>
  <c r="V67" i="30"/>
  <c r="V17" i="30"/>
  <c r="V14" i="30"/>
  <c r="V40" i="30"/>
  <c r="V55" i="30"/>
  <c r="V20" i="30"/>
  <c r="V49" i="30"/>
  <c r="V90" i="30"/>
  <c r="V50" i="30"/>
  <c r="V75" i="30"/>
  <c r="V73" i="30"/>
  <c r="V122" i="30"/>
  <c r="V60" i="30"/>
  <c r="V37" i="30"/>
  <c r="V41" i="30"/>
  <c r="V29" i="30"/>
  <c r="V30" i="30"/>
  <c r="V104" i="30"/>
  <c r="V56" i="30"/>
  <c r="V68" i="30"/>
  <c r="V26" i="30"/>
  <c r="V61" i="30"/>
  <c r="V45" i="30"/>
  <c r="V124" i="30"/>
  <c r="V130" i="30"/>
  <c r="V32" i="30"/>
  <c r="V89" i="30"/>
  <c r="V38" i="30"/>
  <c r="V84" i="30"/>
  <c r="V108" i="30"/>
  <c r="V115" i="30"/>
  <c r="V85" i="30"/>
  <c r="V18" i="30"/>
  <c r="V113" i="30"/>
  <c r="V88" i="30"/>
  <c r="V72" i="30"/>
  <c r="V77" i="30"/>
  <c r="V107" i="30"/>
  <c r="V13" i="30"/>
  <c r="V101" i="30"/>
  <c r="V95" i="30"/>
  <c r="V76" i="30"/>
  <c r="V23" i="30"/>
  <c r="V24" i="30"/>
  <c r="V25" i="30"/>
  <c r="V94" i="30"/>
  <c r="V97" i="30"/>
  <c r="V120" i="30"/>
  <c r="V98" i="30"/>
  <c r="V100" i="30"/>
  <c r="V102" i="30"/>
  <c r="V80" i="30"/>
  <c r="V54" i="30"/>
  <c r="AD133" i="23"/>
  <c r="AD134" i="23" s="1"/>
  <c r="AD135" i="23" s="1"/>
  <c r="AE16" i="23"/>
  <c r="AE15" i="23"/>
  <c r="AE17" i="23"/>
  <c r="AE18" i="23"/>
  <c r="AE21" i="23"/>
  <c r="AE76" i="23"/>
  <c r="AE86" i="23"/>
  <c r="AE32" i="23"/>
  <c r="AE96" i="23"/>
  <c r="AE92" i="23"/>
  <c r="AE66" i="23"/>
  <c r="AE42" i="23"/>
  <c r="AE106" i="23"/>
  <c r="AE56" i="23"/>
  <c r="AE81" i="23"/>
  <c r="AE109" i="23"/>
  <c r="AE40" i="23"/>
  <c r="AE124" i="23"/>
  <c r="AE35" i="23"/>
  <c r="AE115" i="23"/>
  <c r="AE30" i="23"/>
  <c r="AE64" i="23"/>
  <c r="AE105" i="23"/>
  <c r="AE27" i="23"/>
  <c r="AE46" i="23"/>
  <c r="AE43" i="23"/>
  <c r="AE78" i="23"/>
  <c r="AE65" i="23"/>
  <c r="AE19" i="23"/>
  <c r="AE20" i="23"/>
  <c r="AE53" i="23"/>
  <c r="AE55" i="23"/>
  <c r="AE127" i="23"/>
  <c r="AE118" i="23"/>
  <c r="AE47" i="23"/>
  <c r="AE122" i="23"/>
  <c r="AE110" i="23"/>
  <c r="AE68" i="23"/>
  <c r="AE51" i="23"/>
  <c r="AE111" i="23"/>
  <c r="AE59" i="23"/>
  <c r="AE128" i="23"/>
  <c r="AE104" i="23"/>
  <c r="AE95" i="23"/>
  <c r="AE36" i="23"/>
  <c r="AE49" i="23"/>
  <c r="AE84" i="23"/>
  <c r="AE89" i="23"/>
  <c r="AE77" i="23"/>
  <c r="AE90" i="23"/>
  <c r="AE57" i="23"/>
  <c r="AE48" i="23"/>
  <c r="AE52" i="23"/>
  <c r="AE121" i="23"/>
  <c r="AE25" i="23"/>
  <c r="AE26" i="23"/>
  <c r="AE97" i="23"/>
  <c r="AE74" i="23"/>
  <c r="AE70" i="23"/>
  <c r="AE93" i="23"/>
  <c r="AE38" i="23"/>
  <c r="AE54" i="23"/>
  <c r="AE91" i="23"/>
  <c r="AE130" i="23"/>
  <c r="AE116" i="23"/>
  <c r="AE69" i="23"/>
  <c r="AE34" i="23"/>
  <c r="AE120" i="23"/>
  <c r="AE87" i="23"/>
  <c r="AE117" i="23"/>
  <c r="AE50" i="23"/>
  <c r="AE83" i="23"/>
  <c r="AE101" i="23"/>
  <c r="AE129" i="23"/>
  <c r="AE33" i="23"/>
  <c r="AE102" i="23"/>
  <c r="AE24" i="23"/>
  <c r="AE67" i="23"/>
  <c r="AE73" i="23"/>
  <c r="AE13" i="23"/>
  <c r="AE108" i="23"/>
  <c r="AE62" i="23"/>
  <c r="AE126" i="23"/>
  <c r="AE63" i="23"/>
  <c r="AE39" i="23"/>
  <c r="AE88" i="23"/>
  <c r="AE99" i="23"/>
  <c r="AE37" i="23"/>
  <c r="AE103" i="23"/>
  <c r="AE71" i="23"/>
  <c r="AE112" i="23"/>
  <c r="AE58" i="23"/>
  <c r="AE123" i="23"/>
  <c r="AE79" i="23"/>
  <c r="AE22" i="23"/>
  <c r="AE72" i="23"/>
  <c r="AE29" i="23"/>
  <c r="AE28" i="23"/>
  <c r="AE125" i="23"/>
  <c r="AE119" i="23"/>
  <c r="AE94" i="23"/>
  <c r="AE80" i="23"/>
  <c r="AE61" i="23"/>
  <c r="AE75" i="23"/>
  <c r="AE82" i="23"/>
  <c r="AE100" i="23"/>
  <c r="AE60" i="23"/>
  <c r="AE85" i="23"/>
  <c r="AE107" i="23"/>
  <c r="AE14" i="23"/>
  <c r="AE131" i="23"/>
  <c r="AE132" i="23"/>
  <c r="AE31" i="23"/>
  <c r="AE23" i="23"/>
  <c r="AE44" i="23"/>
  <c r="AE114" i="23"/>
  <c r="AE113" i="23"/>
  <c r="AE98" i="23"/>
  <c r="AE41" i="23"/>
  <c r="AE45" i="23"/>
  <c r="AF12" i="23"/>
  <c r="W132" i="27"/>
  <c r="W133" i="27" s="1"/>
  <c r="W134" i="27" s="1"/>
  <c r="X77" i="27"/>
  <c r="X64" i="27"/>
  <c r="X55" i="27"/>
  <c r="X97" i="27"/>
  <c r="X30" i="27"/>
  <c r="X79" i="27"/>
  <c r="X100" i="27"/>
  <c r="X130" i="27"/>
  <c r="X83" i="27"/>
  <c r="X13" i="27"/>
  <c r="X61" i="27"/>
  <c r="X15" i="27"/>
  <c r="X69" i="27"/>
  <c r="X23" i="27"/>
  <c r="X53" i="27"/>
  <c r="X101" i="27"/>
  <c r="X95" i="27"/>
  <c r="X127" i="27"/>
  <c r="X43" i="27"/>
  <c r="X75" i="27"/>
  <c r="X74" i="27"/>
  <c r="X59" i="27"/>
  <c r="X72" i="27"/>
  <c r="X120" i="27"/>
  <c r="X42" i="27"/>
  <c r="X51" i="27"/>
  <c r="X94" i="27"/>
  <c r="X89" i="27"/>
  <c r="X125" i="27"/>
  <c r="X78" i="27"/>
  <c r="X20" i="27"/>
  <c r="X36" i="27"/>
  <c r="X21" i="27"/>
  <c r="X98" i="27"/>
  <c r="X17" i="27"/>
  <c r="X121" i="27"/>
  <c r="X18" i="27"/>
  <c r="X88" i="27"/>
  <c r="X80" i="27"/>
  <c r="X99" i="27"/>
  <c r="X28" i="27"/>
  <c r="X22" i="27"/>
  <c r="X52" i="27"/>
  <c r="X35" i="27"/>
  <c r="X58" i="27"/>
  <c r="X71" i="27"/>
  <c r="X37" i="27"/>
  <c r="X26" i="27"/>
  <c r="X107" i="27"/>
  <c r="X27" i="27"/>
  <c r="X47" i="27"/>
  <c r="X119" i="27"/>
  <c r="X93" i="27"/>
  <c r="X106" i="27"/>
  <c r="X56" i="27"/>
  <c r="X67" i="27"/>
  <c r="X16" i="27"/>
  <c r="X57" i="27"/>
  <c r="X114" i="27"/>
  <c r="X33" i="27"/>
  <c r="X46" i="27"/>
  <c r="X41" i="27"/>
  <c r="X109" i="27"/>
  <c r="X115" i="27"/>
  <c r="X112" i="27"/>
  <c r="X73" i="27"/>
  <c r="X105" i="27"/>
  <c r="X87" i="27"/>
  <c r="X63" i="27"/>
  <c r="X31" i="27"/>
  <c r="X29" i="27"/>
  <c r="X54" i="27"/>
  <c r="X76" i="27"/>
  <c r="X44" i="27"/>
  <c r="X110" i="27"/>
  <c r="X40" i="27"/>
  <c r="X117" i="27"/>
  <c r="X92" i="27"/>
  <c r="X19" i="27"/>
  <c r="X103" i="27"/>
  <c r="X116" i="27"/>
  <c r="X90" i="27"/>
  <c r="X91" i="27"/>
  <c r="X128" i="27"/>
  <c r="X60" i="27"/>
  <c r="X45" i="27"/>
  <c r="X122" i="27"/>
  <c r="X84" i="27"/>
  <c r="X81" i="27"/>
  <c r="X123" i="27"/>
  <c r="X50" i="27"/>
  <c r="X70" i="27"/>
  <c r="X39" i="27"/>
  <c r="X68" i="27"/>
  <c r="X82" i="27"/>
  <c r="X24" i="27"/>
  <c r="X14" i="27"/>
  <c r="X49" i="27"/>
  <c r="X48" i="27"/>
  <c r="X86" i="27"/>
  <c r="X85" i="27"/>
  <c r="X113" i="27"/>
  <c r="X124" i="27"/>
  <c r="X108" i="27"/>
  <c r="X102" i="27"/>
  <c r="X62" i="27"/>
  <c r="X25" i="27"/>
  <c r="X129" i="27"/>
  <c r="X118" i="27"/>
  <c r="X96" i="27"/>
  <c r="X126" i="27"/>
  <c r="X111" i="27"/>
  <c r="X65" i="27"/>
  <c r="X38" i="27"/>
  <c r="X32" i="27"/>
  <c r="X66" i="27"/>
  <c r="X104" i="27"/>
  <c r="X34" i="27"/>
  <c r="X12" i="27"/>
  <c r="X131" i="27"/>
  <c r="Y11" i="27"/>
  <c r="V132" i="30" l="1"/>
  <c r="V133" i="30" s="1"/>
  <c r="V134" i="30" s="1"/>
  <c r="X11" i="30"/>
  <c r="W36" i="30"/>
  <c r="W27" i="30"/>
  <c r="W93" i="30"/>
  <c r="W35" i="30"/>
  <c r="W26" i="30"/>
  <c r="W61" i="30"/>
  <c r="W52" i="30"/>
  <c r="W67" i="30"/>
  <c r="W15" i="30"/>
  <c r="W66" i="30"/>
  <c r="W77" i="30"/>
  <c r="W116" i="30"/>
  <c r="W25" i="30"/>
  <c r="W81" i="30"/>
  <c r="W44" i="30"/>
  <c r="W14" i="30"/>
  <c r="W40" i="30"/>
  <c r="W55" i="30"/>
  <c r="W34" i="30"/>
  <c r="W63" i="30"/>
  <c r="W13" i="30"/>
  <c r="W31" i="30"/>
  <c r="W75" i="30"/>
  <c r="W123" i="30"/>
  <c r="W96" i="30"/>
  <c r="W60" i="30"/>
  <c r="W82" i="30"/>
  <c r="W33" i="30"/>
  <c r="W95" i="30"/>
  <c r="W125" i="30"/>
  <c r="W104" i="30"/>
  <c r="W56" i="30"/>
  <c r="W68" i="30"/>
  <c r="W59" i="30"/>
  <c r="W72" i="30"/>
  <c r="W74" i="30"/>
  <c r="W46" i="30"/>
  <c r="W130" i="30"/>
  <c r="W17" i="30"/>
  <c r="W98" i="30"/>
  <c r="W54" i="30"/>
  <c r="W83" i="30"/>
  <c r="W71" i="30"/>
  <c r="W112" i="30"/>
  <c r="W107" i="30"/>
  <c r="W102" i="30"/>
  <c r="W120" i="30"/>
  <c r="W18" i="30"/>
  <c r="W47" i="30"/>
  <c r="W109" i="30"/>
  <c r="W106" i="30"/>
  <c r="W50" i="30"/>
  <c r="W94" i="30"/>
  <c r="W65" i="30"/>
  <c r="W122" i="30"/>
  <c r="W126" i="30"/>
  <c r="W58" i="30"/>
  <c r="W91" i="30"/>
  <c r="W100" i="30"/>
  <c r="W30" i="30"/>
  <c r="W19" i="30"/>
  <c r="W127" i="30"/>
  <c r="W42" i="30"/>
  <c r="W22" i="30"/>
  <c r="W16" i="30"/>
  <c r="W90" i="30"/>
  <c r="W124" i="30"/>
  <c r="W38" i="30"/>
  <c r="W73" i="30"/>
  <c r="W89" i="30"/>
  <c r="W121" i="30"/>
  <c r="W23" i="30"/>
  <c r="W43" i="30"/>
  <c r="W29" i="30"/>
  <c r="W85" i="30"/>
  <c r="W12" i="30"/>
  <c r="W103" i="30"/>
  <c r="W92" i="30"/>
  <c r="W129" i="30"/>
  <c r="W39" i="30"/>
  <c r="W87" i="30"/>
  <c r="W45" i="30"/>
  <c r="W24" i="30"/>
  <c r="W101" i="30"/>
  <c r="W32" i="30"/>
  <c r="W113" i="30"/>
  <c r="W70" i="30"/>
  <c r="W37" i="30"/>
  <c r="W97" i="30"/>
  <c r="W115" i="30"/>
  <c r="W21" i="30"/>
  <c r="W48" i="30"/>
  <c r="W110" i="30"/>
  <c r="W69" i="30"/>
  <c r="W119" i="30"/>
  <c r="W79" i="30"/>
  <c r="W78" i="30"/>
  <c r="W57" i="30"/>
  <c r="W111" i="30"/>
  <c r="W80" i="30"/>
  <c r="W86" i="30"/>
  <c r="W114" i="30"/>
  <c r="W88" i="30"/>
  <c r="W41" i="30"/>
  <c r="W51" i="30"/>
  <c r="W53" i="30"/>
  <c r="W131" i="30"/>
  <c r="W99" i="30"/>
  <c r="W105" i="30"/>
  <c r="W64" i="30"/>
  <c r="W117" i="30"/>
  <c r="W20" i="30"/>
  <c r="W84" i="30"/>
  <c r="W49" i="30"/>
  <c r="W108" i="30"/>
  <c r="W76" i="30"/>
  <c r="W28" i="30"/>
  <c r="W62" i="30"/>
  <c r="W128" i="30"/>
  <c r="W118" i="30"/>
  <c r="AE133" i="23"/>
  <c r="AE134" i="23" s="1"/>
  <c r="AE135" i="23" s="1"/>
  <c r="AF16" i="23"/>
  <c r="AF15" i="23"/>
  <c r="AF18" i="23"/>
  <c r="AF17" i="23"/>
  <c r="AF23" i="23"/>
  <c r="AF103" i="23"/>
  <c r="AF125" i="23"/>
  <c r="AF70" i="23"/>
  <c r="AF131" i="23"/>
  <c r="AF57" i="23"/>
  <c r="AF46" i="23"/>
  <c r="AF51" i="23"/>
  <c r="AF47" i="23"/>
  <c r="AF49" i="23"/>
  <c r="AF69" i="23"/>
  <c r="AF95" i="23"/>
  <c r="AF79" i="23"/>
  <c r="AF87" i="23"/>
  <c r="AF19" i="23"/>
  <c r="AF86" i="23"/>
  <c r="AF64" i="23"/>
  <c r="AF78" i="23"/>
  <c r="AF106" i="23"/>
  <c r="AF50" i="23"/>
  <c r="AF27" i="23"/>
  <c r="AF107" i="23"/>
  <c r="AF44" i="23"/>
  <c r="AF20" i="23"/>
  <c r="AF29" i="23"/>
  <c r="AF53" i="23"/>
  <c r="AF80" i="23"/>
  <c r="AF116" i="23"/>
  <c r="AF65" i="23"/>
  <c r="AF60" i="23"/>
  <c r="AF41" i="23"/>
  <c r="AF30" i="23"/>
  <c r="AF14" i="23"/>
  <c r="AF26" i="23"/>
  <c r="AF74" i="23"/>
  <c r="AF36" i="23"/>
  <c r="AF63" i="23"/>
  <c r="AF122" i="23"/>
  <c r="AF38" i="23"/>
  <c r="AF113" i="23"/>
  <c r="AF99" i="23"/>
  <c r="AF91" i="23"/>
  <c r="AF37" i="23"/>
  <c r="AF35" i="23"/>
  <c r="AF111" i="23"/>
  <c r="AF112" i="23"/>
  <c r="AF61" i="23"/>
  <c r="AF128" i="23"/>
  <c r="AF90" i="23"/>
  <c r="AF124" i="23"/>
  <c r="AF43" i="23"/>
  <c r="AF22" i="23"/>
  <c r="AG12" i="23"/>
  <c r="AF21" i="23"/>
  <c r="AF89" i="23"/>
  <c r="AF127" i="23"/>
  <c r="AF114" i="23"/>
  <c r="AF55" i="23"/>
  <c r="AF82" i="23"/>
  <c r="AF39" i="23"/>
  <c r="AF118" i="23"/>
  <c r="AF52" i="23"/>
  <c r="AF40" i="23"/>
  <c r="AF84" i="23"/>
  <c r="AF58" i="23"/>
  <c r="AF117" i="23"/>
  <c r="AF77" i="23"/>
  <c r="AF120" i="23"/>
  <c r="AF24" i="23"/>
  <c r="AF97" i="23"/>
  <c r="AF108" i="23"/>
  <c r="AF101" i="23"/>
  <c r="AF62" i="23"/>
  <c r="AF119" i="23"/>
  <c r="AF48" i="23"/>
  <c r="AF129" i="23"/>
  <c r="AF67" i="23"/>
  <c r="AF56" i="23"/>
  <c r="AF105" i="23"/>
  <c r="AF31" i="23"/>
  <c r="AF85" i="23"/>
  <c r="AF83" i="23"/>
  <c r="AF102" i="23"/>
  <c r="AF71" i="23"/>
  <c r="AF66" i="23"/>
  <c r="AF59" i="23"/>
  <c r="AF25" i="23"/>
  <c r="AF126" i="23"/>
  <c r="AF28" i="23"/>
  <c r="AF98" i="23"/>
  <c r="AF123" i="23"/>
  <c r="AF88" i="23"/>
  <c r="AF54" i="23"/>
  <c r="AF96" i="23"/>
  <c r="AF75" i="23"/>
  <c r="AF104" i="23"/>
  <c r="AF33" i="23"/>
  <c r="AF73" i="23"/>
  <c r="AF109" i="23"/>
  <c r="AF94" i="23"/>
  <c r="AF81" i="23"/>
  <c r="AF13" i="23"/>
  <c r="AF45" i="23"/>
  <c r="AF76" i="23"/>
  <c r="AF32" i="23"/>
  <c r="AF93" i="23"/>
  <c r="AF42" i="23"/>
  <c r="AF92" i="23"/>
  <c r="AF130" i="23"/>
  <c r="AF132" i="23"/>
  <c r="AF110" i="23"/>
  <c r="AF115" i="23"/>
  <c r="AF100" i="23"/>
  <c r="AF121" i="23"/>
  <c r="AF34" i="23"/>
  <c r="AF72" i="23"/>
  <c r="AF68" i="23"/>
  <c r="X132" i="27"/>
  <c r="X133" i="27" s="1"/>
  <c r="X134" i="27" s="1"/>
  <c r="Y36" i="27"/>
  <c r="Y68" i="27"/>
  <c r="Y86" i="27"/>
  <c r="Y13" i="27"/>
  <c r="Y57" i="27"/>
  <c r="Y15" i="27"/>
  <c r="Y100" i="27"/>
  <c r="Y21" i="27"/>
  <c r="Y113" i="27"/>
  <c r="Y17" i="27"/>
  <c r="Y80" i="27"/>
  <c r="Y46" i="27"/>
  <c r="Y108" i="27"/>
  <c r="Y114" i="27"/>
  <c r="Y105" i="27"/>
  <c r="Y14" i="27"/>
  <c r="Y58" i="27"/>
  <c r="Y97" i="27"/>
  <c r="Y87" i="27"/>
  <c r="Y115" i="27"/>
  <c r="Y65" i="27"/>
  <c r="Y121" i="27"/>
  <c r="Y18" i="27"/>
  <c r="Y69" i="27"/>
  <c r="Y19" i="27"/>
  <c r="Y125" i="27"/>
  <c r="Y16" i="27"/>
  <c r="Y61" i="27"/>
  <c r="Y20" i="27"/>
  <c r="Y90" i="27"/>
  <c r="Y85" i="27"/>
  <c r="Y49" i="27"/>
  <c r="Y116" i="27"/>
  <c r="Y92" i="27"/>
  <c r="Y52" i="27"/>
  <c r="Y103" i="27"/>
  <c r="Y111" i="27"/>
  <c r="Y91" i="27"/>
  <c r="Y112" i="27"/>
  <c r="Y84" i="27"/>
  <c r="Y77" i="27"/>
  <c r="Y51" i="27"/>
  <c r="Y128" i="27"/>
  <c r="Y120" i="27"/>
  <c r="Y98" i="27"/>
  <c r="Y38" i="27"/>
  <c r="Y96" i="27"/>
  <c r="Y95" i="27"/>
  <c r="Y79" i="27"/>
  <c r="Y122" i="27"/>
  <c r="Y123" i="27"/>
  <c r="Y101" i="27"/>
  <c r="Y28" i="27"/>
  <c r="Y48" i="27"/>
  <c r="Y131" i="27"/>
  <c r="Y110" i="27"/>
  <c r="Y109" i="27"/>
  <c r="Y60" i="27"/>
  <c r="Y59" i="27"/>
  <c r="Y81" i="27"/>
  <c r="Y74" i="27"/>
  <c r="Y83" i="27"/>
  <c r="Y37" i="27"/>
  <c r="Y63" i="27"/>
  <c r="Y93" i="27"/>
  <c r="Y50" i="27"/>
  <c r="Y106" i="27"/>
  <c r="Y107" i="27"/>
  <c r="Y44" i="27"/>
  <c r="Y54" i="27"/>
  <c r="Y30" i="27"/>
  <c r="Y64" i="27"/>
  <c r="Y118" i="27"/>
  <c r="Y89" i="27"/>
  <c r="Y119" i="27"/>
  <c r="Y47" i="27"/>
  <c r="Y40" i="27"/>
  <c r="Y31" i="27"/>
  <c r="Y99" i="27"/>
  <c r="Y39" i="27"/>
  <c r="Y35" i="27"/>
  <c r="Y72" i="27"/>
  <c r="Y76" i="27"/>
  <c r="Y26" i="27"/>
  <c r="Y32" i="27"/>
  <c r="Y78" i="27"/>
  <c r="Y55" i="27"/>
  <c r="Y82" i="27"/>
  <c r="Y104" i="27"/>
  <c r="Y62" i="27"/>
  <c r="Y42" i="27"/>
  <c r="Y29" i="27"/>
  <c r="Y127" i="27"/>
  <c r="Y27" i="27"/>
  <c r="Y33" i="27"/>
  <c r="Y23" i="27"/>
  <c r="Y25" i="27"/>
  <c r="Y102" i="27"/>
  <c r="Y66" i="27"/>
  <c r="Y117" i="27"/>
  <c r="Y43" i="27"/>
  <c r="Y53" i="27"/>
  <c r="Y56" i="27"/>
  <c r="Y67" i="27"/>
  <c r="Y12" i="27"/>
  <c r="Y75" i="27"/>
  <c r="Z11" i="27"/>
  <c r="Y34" i="27"/>
  <c r="Y22" i="27"/>
  <c r="Y88" i="27"/>
  <c r="Y124" i="27"/>
  <c r="Y45" i="27"/>
  <c r="Y70" i="27"/>
  <c r="Y71" i="27"/>
  <c r="Y41" i="27"/>
  <c r="Y126" i="27"/>
  <c r="Y73" i="27"/>
  <c r="Y130" i="27"/>
  <c r="Y94" i="27"/>
  <c r="Y129" i="27"/>
  <c r="Y24" i="27"/>
  <c r="W132" i="30" l="1"/>
  <c r="W133" i="30" s="1"/>
  <c r="W134" i="30" s="1"/>
  <c r="Y11" i="30"/>
  <c r="X128" i="30"/>
  <c r="X18" i="30"/>
  <c r="X110" i="30"/>
  <c r="X59" i="30"/>
  <c r="X109" i="30"/>
  <c r="X62" i="30"/>
  <c r="X86" i="30"/>
  <c r="X50" i="30"/>
  <c r="X101" i="30"/>
  <c r="X80" i="30"/>
  <c r="X89" i="30"/>
  <c r="X117" i="30"/>
  <c r="X25" i="30"/>
  <c r="X112" i="30"/>
  <c r="X91" i="30"/>
  <c r="X36" i="30"/>
  <c r="X42" i="30"/>
  <c r="X99" i="30"/>
  <c r="X22" i="30"/>
  <c r="X16" i="30"/>
  <c r="X67" i="30"/>
  <c r="X76" i="30"/>
  <c r="X124" i="30"/>
  <c r="X111" i="30"/>
  <c r="X131" i="30"/>
  <c r="X113" i="30"/>
  <c r="X82" i="30"/>
  <c r="X33" i="30"/>
  <c r="X100" i="30"/>
  <c r="X107" i="30"/>
  <c r="X14" i="30"/>
  <c r="X129" i="30"/>
  <c r="X93" i="30"/>
  <c r="X39" i="30"/>
  <c r="X87" i="30"/>
  <c r="X75" i="30"/>
  <c r="X52" i="30"/>
  <c r="X24" i="30"/>
  <c r="X118" i="30"/>
  <c r="X66" i="30"/>
  <c r="X116" i="30"/>
  <c r="X83" i="30"/>
  <c r="X71" i="30"/>
  <c r="X29" i="30"/>
  <c r="X30" i="30"/>
  <c r="X104" i="30"/>
  <c r="X40" i="30"/>
  <c r="X55" i="30"/>
  <c r="X119" i="30"/>
  <c r="X79" i="30"/>
  <c r="X130" i="30"/>
  <c r="X31" i="30"/>
  <c r="X15" i="30"/>
  <c r="X123" i="30"/>
  <c r="X96" i="30"/>
  <c r="X81" i="30"/>
  <c r="X58" i="30"/>
  <c r="X43" i="30"/>
  <c r="X115" i="30"/>
  <c r="X85" i="30"/>
  <c r="X12" i="30"/>
  <c r="X102" i="30"/>
  <c r="X56" i="30"/>
  <c r="X68" i="30"/>
  <c r="X20" i="30"/>
  <c r="X49" i="30"/>
  <c r="X94" i="30"/>
  <c r="X46" i="30"/>
  <c r="X105" i="30"/>
  <c r="X17" i="30"/>
  <c r="X57" i="30"/>
  <c r="X126" i="30"/>
  <c r="X23" i="30"/>
  <c r="X97" i="30"/>
  <c r="X51" i="30"/>
  <c r="X53" i="30"/>
  <c r="X19" i="30"/>
  <c r="X120" i="30"/>
  <c r="X64" i="30"/>
  <c r="X26" i="30"/>
  <c r="X61" i="30"/>
  <c r="X106" i="30"/>
  <c r="X47" i="30"/>
  <c r="X77" i="30"/>
  <c r="X54" i="30"/>
  <c r="X98" i="30"/>
  <c r="X121" i="30"/>
  <c r="X37" i="30"/>
  <c r="X41" i="30"/>
  <c r="X28" i="30"/>
  <c r="X21" i="30"/>
  <c r="X48" i="30"/>
  <c r="X92" i="30"/>
  <c r="X34" i="30"/>
  <c r="X72" i="30"/>
  <c r="X74" i="30"/>
  <c r="X45" i="30"/>
  <c r="X63" i="30"/>
  <c r="X38" i="30"/>
  <c r="X32" i="30"/>
  <c r="X78" i="30"/>
  <c r="X114" i="30"/>
  <c r="X84" i="30"/>
  <c r="X95" i="30"/>
  <c r="X125" i="30"/>
  <c r="X90" i="30"/>
  <c r="X44" i="30"/>
  <c r="X65" i="30"/>
  <c r="X27" i="30"/>
  <c r="X60" i="30"/>
  <c r="X103" i="30"/>
  <c r="X73" i="30"/>
  <c r="X127" i="30"/>
  <c r="X122" i="30"/>
  <c r="X35" i="30"/>
  <c r="X70" i="30"/>
  <c r="X69" i="30"/>
  <c r="X88" i="30"/>
  <c r="X13" i="30"/>
  <c r="X108" i="30"/>
  <c r="AF133" i="23"/>
  <c r="AF134" i="23" s="1"/>
  <c r="AF135" i="23" s="1"/>
  <c r="AG15" i="23"/>
  <c r="AG16" i="23"/>
  <c r="AG18" i="23"/>
  <c r="AG17" i="23"/>
  <c r="AG21" i="23"/>
  <c r="AG70" i="23"/>
  <c r="AG103" i="23"/>
  <c r="AG98" i="23"/>
  <c r="AG64" i="23"/>
  <c r="AG38" i="23"/>
  <c r="AG93" i="23"/>
  <c r="AG68" i="23"/>
  <c r="AG130" i="23"/>
  <c r="AG44" i="23"/>
  <c r="AG69" i="23"/>
  <c r="AG107" i="23"/>
  <c r="AG100" i="23"/>
  <c r="AG124" i="23"/>
  <c r="AG25" i="23"/>
  <c r="AG26" i="23"/>
  <c r="AG45" i="23"/>
  <c r="AG62" i="23"/>
  <c r="AG129" i="23"/>
  <c r="AG48" i="23"/>
  <c r="AG75" i="23"/>
  <c r="AG65" i="23"/>
  <c r="AG120" i="23"/>
  <c r="AG127" i="23"/>
  <c r="AG96" i="23"/>
  <c r="AG83" i="23"/>
  <c r="AG22" i="23"/>
  <c r="AG20" i="23"/>
  <c r="AG63" i="23"/>
  <c r="AG28" i="23"/>
  <c r="AG74" i="23"/>
  <c r="AG118" i="23"/>
  <c r="AG92" i="23"/>
  <c r="AG88" i="23"/>
  <c r="AG99" i="23"/>
  <c r="AG104" i="23"/>
  <c r="AG67" i="23"/>
  <c r="AG81" i="23"/>
  <c r="AG30" i="23"/>
  <c r="AG35" i="23"/>
  <c r="AG27" i="23"/>
  <c r="AG126" i="23"/>
  <c r="AG66" i="23"/>
  <c r="AG33" i="23"/>
  <c r="AG132" i="23"/>
  <c r="AG121" i="23"/>
  <c r="AG111" i="23"/>
  <c r="AG86" i="23"/>
  <c r="AG51" i="23"/>
  <c r="AG37" i="23"/>
  <c r="AG19" i="23"/>
  <c r="AG29" i="23"/>
  <c r="AG89" i="23"/>
  <c r="AG36" i="23"/>
  <c r="AG101" i="23"/>
  <c r="AG123" i="23"/>
  <c r="AG80" i="23"/>
  <c r="AG57" i="23"/>
  <c r="AG61" i="23"/>
  <c r="AG50" i="23"/>
  <c r="AG77" i="23"/>
  <c r="AG34" i="23"/>
  <c r="AG87" i="23"/>
  <c r="AG40" i="23"/>
  <c r="AG85" i="23"/>
  <c r="AG24" i="23"/>
  <c r="AG108" i="23"/>
  <c r="AG125" i="23"/>
  <c r="AG122" i="23"/>
  <c r="AG119" i="23"/>
  <c r="AG82" i="23"/>
  <c r="AG110" i="23"/>
  <c r="AG60" i="23"/>
  <c r="AG71" i="23"/>
  <c r="AG39" i="23"/>
  <c r="AG116" i="23"/>
  <c r="AG43" i="23"/>
  <c r="AG23" i="23"/>
  <c r="AG76" i="23"/>
  <c r="AG53" i="23"/>
  <c r="AG32" i="23"/>
  <c r="AG117" i="23"/>
  <c r="AG131" i="23"/>
  <c r="AG47" i="23"/>
  <c r="AG54" i="23"/>
  <c r="AG52" i="23"/>
  <c r="AG115" i="23"/>
  <c r="AG106" i="23"/>
  <c r="AG59" i="23"/>
  <c r="AG84" i="23"/>
  <c r="AG58" i="23"/>
  <c r="AG31" i="23"/>
  <c r="AG114" i="23"/>
  <c r="AG95" i="23"/>
  <c r="AG13" i="23"/>
  <c r="AG113" i="23"/>
  <c r="AG14" i="23"/>
  <c r="AG72" i="23"/>
  <c r="AG97" i="23"/>
  <c r="AG55" i="23"/>
  <c r="AG78" i="23"/>
  <c r="AG41" i="23"/>
  <c r="AG105" i="23"/>
  <c r="AG112" i="23"/>
  <c r="AG42" i="23"/>
  <c r="AG49" i="23"/>
  <c r="AG128" i="23"/>
  <c r="AG79" i="23"/>
  <c r="AG102" i="23"/>
  <c r="AG73" i="23"/>
  <c r="AG94" i="23"/>
  <c r="AG91" i="23"/>
  <c r="AG56" i="23"/>
  <c r="AG90" i="23"/>
  <c r="AG109" i="23"/>
  <c r="AG46" i="23"/>
  <c r="AH12" i="23"/>
  <c r="Y132" i="27"/>
  <c r="Y133" i="27" s="1"/>
  <c r="Y134" i="27" s="1"/>
  <c r="Z81" i="27"/>
  <c r="Z90" i="27"/>
  <c r="Z112" i="27"/>
  <c r="Z49" i="27"/>
  <c r="Z116" i="27"/>
  <c r="Z45" i="27"/>
  <c r="Z38" i="27"/>
  <c r="Z26" i="27"/>
  <c r="Z127" i="27"/>
  <c r="Z89" i="27"/>
  <c r="Z115" i="27"/>
  <c r="Z31" i="27"/>
  <c r="Z122" i="27"/>
  <c r="Z22" i="27"/>
  <c r="Z121" i="27"/>
  <c r="Z96" i="27"/>
  <c r="Z94" i="27"/>
  <c r="Z34" i="27"/>
  <c r="Z124" i="27"/>
  <c r="Z57" i="27"/>
  <c r="Z58" i="27"/>
  <c r="Z52" i="27"/>
  <c r="Z109" i="27"/>
  <c r="Z32" i="27"/>
  <c r="Z82" i="27"/>
  <c r="Z102" i="27"/>
  <c r="Z87" i="27"/>
  <c r="Z83" i="27"/>
  <c r="Z66" i="27"/>
  <c r="Z75" i="27"/>
  <c r="Z44" i="27"/>
  <c r="Z74" i="27"/>
  <c r="Z27" i="27"/>
  <c r="Z20" i="27"/>
  <c r="Z39" i="27"/>
  <c r="Z130" i="27"/>
  <c r="Z43" i="27"/>
  <c r="Z118" i="27"/>
  <c r="Z30" i="27"/>
  <c r="Z69" i="27"/>
  <c r="Z103" i="27"/>
  <c r="Z68" i="27"/>
  <c r="Z106" i="27"/>
  <c r="Z111" i="27"/>
  <c r="Z54" i="27"/>
  <c r="Z86" i="27"/>
  <c r="Z120" i="27"/>
  <c r="Z61" i="27"/>
  <c r="Z19" i="27"/>
  <c r="Z47" i="27"/>
  <c r="Z40" i="27"/>
  <c r="Z28" i="27"/>
  <c r="Z13" i="27"/>
  <c r="Z117" i="27"/>
  <c r="Z108" i="27"/>
  <c r="Z67" i="27"/>
  <c r="Z73" i="27"/>
  <c r="Z128" i="27"/>
  <c r="Z125" i="27"/>
  <c r="Z100" i="27"/>
  <c r="Z24" i="27"/>
  <c r="Z64" i="27"/>
  <c r="Z62" i="27"/>
  <c r="Z80" i="27"/>
  <c r="Z98" i="27"/>
  <c r="Z65" i="27"/>
  <c r="Z110" i="27"/>
  <c r="Z33" i="27"/>
  <c r="Z51" i="27"/>
  <c r="Z95" i="27"/>
  <c r="Z41" i="27"/>
  <c r="Z42" i="27"/>
  <c r="Z77" i="27"/>
  <c r="Z119" i="27"/>
  <c r="Z63" i="27"/>
  <c r="Z97" i="27"/>
  <c r="Z107" i="27"/>
  <c r="Z131" i="27"/>
  <c r="Z18" i="27"/>
  <c r="Z21" i="27"/>
  <c r="Z16" i="27"/>
  <c r="Z104" i="27"/>
  <c r="Z101" i="27"/>
  <c r="Z23" i="27"/>
  <c r="Z15" i="27"/>
  <c r="Z56" i="27"/>
  <c r="Z46" i="27"/>
  <c r="Z71" i="27"/>
  <c r="Z48" i="27"/>
  <c r="Z37" i="27"/>
  <c r="Z29" i="27"/>
  <c r="Z92" i="27"/>
  <c r="Z93" i="27"/>
  <c r="Z129" i="27"/>
  <c r="Z79" i="27"/>
  <c r="Z25" i="27"/>
  <c r="Z85" i="27"/>
  <c r="Z84" i="27"/>
  <c r="Z70" i="27"/>
  <c r="Z50" i="27"/>
  <c r="Z14" i="27"/>
  <c r="Z36" i="27"/>
  <c r="Z76" i="27"/>
  <c r="Z12" i="27"/>
  <c r="Z60" i="27"/>
  <c r="Z53" i="27"/>
  <c r="Z35" i="27"/>
  <c r="Z59" i="27"/>
  <c r="Z91" i="27"/>
  <c r="Z105" i="27"/>
  <c r="Z114" i="27"/>
  <c r="Z72" i="27"/>
  <c r="Z113" i="27"/>
  <c r="Z99" i="27"/>
  <c r="Z78" i="27"/>
  <c r="Z88" i="27"/>
  <c r="AA11" i="27"/>
  <c r="Z126" i="27"/>
  <c r="Z55" i="27"/>
  <c r="Z17" i="27"/>
  <c r="Z123" i="27"/>
  <c r="X132" i="30" l="1"/>
  <c r="X133" i="30" s="1"/>
  <c r="X134" i="30" s="1"/>
  <c r="Z11" i="30"/>
  <c r="Y12" i="30"/>
  <c r="Y102" i="30"/>
  <c r="Y56" i="30"/>
  <c r="Y68" i="30"/>
  <c r="Y59" i="30"/>
  <c r="Y72" i="30"/>
  <c r="Y130" i="30"/>
  <c r="Y31" i="30"/>
  <c r="Y89" i="30"/>
  <c r="Y15" i="30"/>
  <c r="Y80" i="30"/>
  <c r="Y108" i="30"/>
  <c r="Y82" i="30"/>
  <c r="Y33" i="30"/>
  <c r="Y112" i="30"/>
  <c r="Y53" i="30"/>
  <c r="Y19" i="30"/>
  <c r="Y120" i="30"/>
  <c r="Y79" i="30"/>
  <c r="Y47" i="30"/>
  <c r="Y109" i="30"/>
  <c r="Y94" i="30"/>
  <c r="Y46" i="30"/>
  <c r="Y113" i="30"/>
  <c r="Y111" i="30"/>
  <c r="Y131" i="30"/>
  <c r="Y54" i="30"/>
  <c r="Y83" i="30"/>
  <c r="Y71" i="30"/>
  <c r="Y100" i="30"/>
  <c r="Y27" i="30"/>
  <c r="Y103" i="30"/>
  <c r="Y127" i="30"/>
  <c r="Y49" i="30"/>
  <c r="Y22" i="30"/>
  <c r="Y16" i="30"/>
  <c r="Y106" i="30"/>
  <c r="Y63" i="30"/>
  <c r="Y116" i="30"/>
  <c r="Y118" i="30"/>
  <c r="Y66" i="30"/>
  <c r="Y81" i="30"/>
  <c r="Y58" i="30"/>
  <c r="Y96" i="30"/>
  <c r="Y29" i="30"/>
  <c r="Y36" i="30"/>
  <c r="Y42" i="30"/>
  <c r="Y99" i="30"/>
  <c r="Y64" i="30"/>
  <c r="Y20" i="30"/>
  <c r="Y62" i="30"/>
  <c r="Y78" i="30"/>
  <c r="Y24" i="30"/>
  <c r="Y60" i="30"/>
  <c r="Y17" i="30"/>
  <c r="Y43" i="30"/>
  <c r="Y70" i="30"/>
  <c r="Y88" i="30"/>
  <c r="Y30" i="30"/>
  <c r="Y28" i="30"/>
  <c r="Y14" i="30"/>
  <c r="Y93" i="30"/>
  <c r="Y26" i="30"/>
  <c r="Y76" i="30"/>
  <c r="Y38" i="30"/>
  <c r="Y97" i="30"/>
  <c r="Y84" i="30"/>
  <c r="Y44" i="30"/>
  <c r="Y104" i="30"/>
  <c r="Y55" i="30"/>
  <c r="Y69" i="30"/>
  <c r="Y52" i="30"/>
  <c r="Y101" i="30"/>
  <c r="Y41" i="30"/>
  <c r="Y25" i="30"/>
  <c r="Y125" i="30"/>
  <c r="Y48" i="30"/>
  <c r="Y61" i="30"/>
  <c r="Y87" i="30"/>
  <c r="Y50" i="30"/>
  <c r="Y65" i="30"/>
  <c r="Y126" i="30"/>
  <c r="Y91" i="30"/>
  <c r="Y18" i="30"/>
  <c r="Y13" i="30"/>
  <c r="Y74" i="30"/>
  <c r="Y124" i="30"/>
  <c r="Y123" i="30"/>
  <c r="Y121" i="30"/>
  <c r="Y107" i="30"/>
  <c r="Y129" i="30"/>
  <c r="Y35" i="30"/>
  <c r="Y67" i="30"/>
  <c r="Y57" i="30"/>
  <c r="Y73" i="30"/>
  <c r="Y114" i="30"/>
  <c r="Y85" i="30"/>
  <c r="Y40" i="30"/>
  <c r="Y34" i="30"/>
  <c r="Y75" i="30"/>
  <c r="Y86" i="30"/>
  <c r="Y32" i="30"/>
  <c r="Y117" i="30"/>
  <c r="Y95" i="30"/>
  <c r="Y128" i="30"/>
  <c r="Y110" i="30"/>
  <c r="Y119" i="30"/>
  <c r="Y45" i="30"/>
  <c r="Y77" i="30"/>
  <c r="Y122" i="30"/>
  <c r="Y37" i="30"/>
  <c r="Y51" i="30"/>
  <c r="Y90" i="30"/>
  <c r="Y105" i="30"/>
  <c r="Y98" i="30"/>
  <c r="Y23" i="30"/>
  <c r="Y115" i="30"/>
  <c r="Y21" i="30"/>
  <c r="Y39" i="30"/>
  <c r="Y92" i="30"/>
  <c r="AG133" i="23"/>
  <c r="AG134" i="23" s="1"/>
  <c r="AG135" i="23" s="1"/>
  <c r="AH16" i="23"/>
  <c r="AH15" i="23"/>
  <c r="AH17" i="23"/>
  <c r="AH18" i="23"/>
  <c r="AH20" i="23"/>
  <c r="AH86" i="23"/>
  <c r="AH36" i="23"/>
  <c r="AH71" i="23"/>
  <c r="AH80" i="23"/>
  <c r="AH131" i="23"/>
  <c r="AH88" i="23"/>
  <c r="AH81" i="23"/>
  <c r="AH132" i="23"/>
  <c r="AH42" i="23"/>
  <c r="AH121" i="23"/>
  <c r="AH37" i="23"/>
  <c r="AH40" i="23"/>
  <c r="AH98" i="23"/>
  <c r="AH96" i="23"/>
  <c r="AH113" i="23"/>
  <c r="AH105" i="23"/>
  <c r="AH43" i="23"/>
  <c r="AH58" i="23"/>
  <c r="AH114" i="23"/>
  <c r="AH75" i="23"/>
  <c r="AH102" i="23"/>
  <c r="AH55" i="23"/>
  <c r="AH129" i="23"/>
  <c r="AH77" i="23"/>
  <c r="AH73" i="23"/>
  <c r="AH72" i="23"/>
  <c r="AH50" i="23"/>
  <c r="AH128" i="23"/>
  <c r="AH22" i="23"/>
  <c r="AH14" i="23"/>
  <c r="AH108" i="23"/>
  <c r="AH101" i="23"/>
  <c r="AH28" i="23"/>
  <c r="AH57" i="23"/>
  <c r="AH47" i="23"/>
  <c r="AH94" i="23"/>
  <c r="AH49" i="23"/>
  <c r="AH33" i="23"/>
  <c r="AH130" i="23"/>
  <c r="AH69" i="23"/>
  <c r="AH30" i="23"/>
  <c r="AH59" i="23"/>
  <c r="AH31" i="23"/>
  <c r="AH26" i="23"/>
  <c r="AH53" i="23"/>
  <c r="AH41" i="23"/>
  <c r="AH116" i="23"/>
  <c r="AH87" i="23"/>
  <c r="AH79" i="23"/>
  <c r="AH90" i="23"/>
  <c r="AH62" i="23"/>
  <c r="AH51" i="23"/>
  <c r="AH85" i="23"/>
  <c r="AH23" i="23"/>
  <c r="AH48" i="23"/>
  <c r="AH106" i="23"/>
  <c r="AH95" i="23"/>
  <c r="AH125" i="23"/>
  <c r="AH39" i="23"/>
  <c r="AH68" i="23"/>
  <c r="AI12" i="23"/>
  <c r="AH25" i="23"/>
  <c r="AH126" i="23"/>
  <c r="AH122" i="23"/>
  <c r="AH65" i="23"/>
  <c r="AH64" i="23"/>
  <c r="AH46" i="23"/>
  <c r="AH117" i="23"/>
  <c r="AH104" i="23"/>
  <c r="AH24" i="23"/>
  <c r="AH29" i="23"/>
  <c r="AH45" i="23"/>
  <c r="AH76" i="23"/>
  <c r="AH70" i="23"/>
  <c r="AH118" i="23"/>
  <c r="AH78" i="23"/>
  <c r="AH119" i="23"/>
  <c r="AH99" i="23"/>
  <c r="AH115" i="23"/>
  <c r="AH91" i="23"/>
  <c r="AH100" i="23"/>
  <c r="AH60" i="23"/>
  <c r="AH109" i="23"/>
  <c r="AH32" i="23"/>
  <c r="AH92" i="23"/>
  <c r="AH67" i="23"/>
  <c r="AH84" i="23"/>
  <c r="AH63" i="23"/>
  <c r="AH61" i="23"/>
  <c r="AH124" i="23"/>
  <c r="AH123" i="23"/>
  <c r="AH27" i="23"/>
  <c r="AH21" i="23"/>
  <c r="AH89" i="23"/>
  <c r="AH97" i="23"/>
  <c r="AH74" i="23"/>
  <c r="AH103" i="23"/>
  <c r="AH38" i="23"/>
  <c r="AH54" i="23"/>
  <c r="AH110" i="23"/>
  <c r="AH52" i="23"/>
  <c r="AH112" i="23"/>
  <c r="AH35" i="23"/>
  <c r="AH34" i="23"/>
  <c r="AH107" i="23"/>
  <c r="AH19" i="23"/>
  <c r="AH93" i="23"/>
  <c r="AH82" i="23"/>
  <c r="AH111" i="23"/>
  <c r="AH127" i="23"/>
  <c r="AH56" i="23"/>
  <c r="AH83" i="23"/>
  <c r="AH13" i="23"/>
  <c r="AH66" i="23"/>
  <c r="AH44" i="23"/>
  <c r="AH120" i="23"/>
  <c r="Z132" i="27"/>
  <c r="Z133" i="27" s="1"/>
  <c r="Z134" i="27" s="1"/>
  <c r="AA42" i="27"/>
  <c r="AA54" i="27"/>
  <c r="AA36" i="27"/>
  <c r="AA13" i="27"/>
  <c r="AA24" i="27"/>
  <c r="AA15" i="27"/>
  <c r="AA98" i="27"/>
  <c r="AA17" i="27"/>
  <c r="AA111" i="27"/>
  <c r="AA23" i="27"/>
  <c r="AA69" i="27"/>
  <c r="AA112" i="27"/>
  <c r="AA34" i="27"/>
  <c r="AA73" i="27"/>
  <c r="AA31" i="27"/>
  <c r="AA100" i="27"/>
  <c r="AA81" i="27"/>
  <c r="AA72" i="27"/>
  <c r="AA29" i="27"/>
  <c r="AA75" i="27"/>
  <c r="AA18" i="27"/>
  <c r="AA88" i="27"/>
  <c r="AA14" i="27"/>
  <c r="AA86" i="27"/>
  <c r="AA21" i="27"/>
  <c r="AA117" i="27"/>
  <c r="AA16" i="27"/>
  <c r="AA61" i="27"/>
  <c r="AA99" i="27"/>
  <c r="AA67" i="27"/>
  <c r="AA52" i="27"/>
  <c r="AA37" i="27"/>
  <c r="AA76" i="27"/>
  <c r="AA109" i="27"/>
  <c r="AA110" i="27"/>
  <c r="AA113" i="27"/>
  <c r="AA58" i="27"/>
  <c r="AA55" i="27"/>
  <c r="AA22" i="27"/>
  <c r="AA50" i="27"/>
  <c r="AA35" i="27"/>
  <c r="AA126" i="27"/>
  <c r="AA122" i="27"/>
  <c r="AA103" i="27"/>
  <c r="AA85" i="27"/>
  <c r="AA51" i="27"/>
  <c r="AA124" i="27"/>
  <c r="AA64" i="27"/>
  <c r="AA114" i="27"/>
  <c r="AA59" i="27"/>
  <c r="AA27" i="27"/>
  <c r="AA74" i="27"/>
  <c r="AA40" i="27"/>
  <c r="AA87" i="27"/>
  <c r="AA127" i="27"/>
  <c r="AA62" i="27"/>
  <c r="AA63" i="27"/>
  <c r="AA78" i="27"/>
  <c r="AA125" i="27"/>
  <c r="AA25" i="27"/>
  <c r="AA116" i="27"/>
  <c r="AA118" i="27"/>
  <c r="AA108" i="27"/>
  <c r="AA60" i="27"/>
  <c r="AA106" i="27"/>
  <c r="AA91" i="27"/>
  <c r="AA123" i="27"/>
  <c r="AA102" i="27"/>
  <c r="AA95" i="27"/>
  <c r="AA94" i="27"/>
  <c r="AA43" i="27"/>
  <c r="AA38" i="27"/>
  <c r="AA79" i="27"/>
  <c r="AA32" i="27"/>
  <c r="AA66" i="27"/>
  <c r="AA83" i="27"/>
  <c r="AA89" i="27"/>
  <c r="AA44" i="27"/>
  <c r="AA107" i="27"/>
  <c r="AA26" i="27"/>
  <c r="AA82" i="27"/>
  <c r="AA49" i="27"/>
  <c r="AA45" i="27"/>
  <c r="AA30" i="27"/>
  <c r="AA105" i="27"/>
  <c r="AA65" i="27"/>
  <c r="AA93" i="27"/>
  <c r="AA96" i="27"/>
  <c r="AA119" i="27"/>
  <c r="AA130" i="27"/>
  <c r="AA77" i="27"/>
  <c r="AA120" i="27"/>
  <c r="AA104" i="27"/>
  <c r="AA33" i="27"/>
  <c r="AA90" i="27"/>
  <c r="AA19" i="27"/>
  <c r="AA39" i="27"/>
  <c r="AA101" i="27"/>
  <c r="AA71" i="27"/>
  <c r="AA115" i="27"/>
  <c r="AA46" i="27"/>
  <c r="AA129" i="27"/>
  <c r="AA97" i="27"/>
  <c r="AA121" i="27"/>
  <c r="AA68" i="27"/>
  <c r="AA57" i="27"/>
  <c r="AA56" i="27"/>
  <c r="AA47" i="27"/>
  <c r="AA12" i="27"/>
  <c r="AA92" i="27"/>
  <c r="AB11" i="27"/>
  <c r="AA28" i="27"/>
  <c r="AA20" i="27"/>
  <c r="AA131" i="27"/>
  <c r="AA48" i="27"/>
  <c r="AA53" i="27"/>
  <c r="AA128" i="27"/>
  <c r="AA84" i="27"/>
  <c r="AA80" i="27"/>
  <c r="AA41" i="27"/>
  <c r="AA70" i="27"/>
  <c r="Y132" i="30" l="1"/>
  <c r="Y133" i="30" s="1"/>
  <c r="Y134" i="30" s="1"/>
  <c r="AA11" i="30"/>
  <c r="Z53" i="30"/>
  <c r="Z93" i="30"/>
  <c r="Z56" i="30"/>
  <c r="Z13" i="30"/>
  <c r="Z119" i="30"/>
  <c r="Z24" i="30"/>
  <c r="Z130" i="30"/>
  <c r="Z47" i="30"/>
  <c r="Z89" i="30"/>
  <c r="Z81" i="30"/>
  <c r="Z131" i="30"/>
  <c r="Z126" i="30"/>
  <c r="Z58" i="30"/>
  <c r="Z107" i="30"/>
  <c r="Z115" i="30"/>
  <c r="Z27" i="30"/>
  <c r="Z55" i="30"/>
  <c r="Z120" i="30"/>
  <c r="Z99" i="30"/>
  <c r="Z20" i="30"/>
  <c r="Z57" i="30"/>
  <c r="Z94" i="30"/>
  <c r="Z76" i="30"/>
  <c r="Z113" i="30"/>
  <c r="Z111" i="30"/>
  <c r="Z66" i="30"/>
  <c r="Z121" i="30"/>
  <c r="Z23" i="30"/>
  <c r="Z30" i="30"/>
  <c r="Z28" i="30"/>
  <c r="Z21" i="30"/>
  <c r="Z68" i="30"/>
  <c r="Z127" i="30"/>
  <c r="Z64" i="30"/>
  <c r="Z72" i="30"/>
  <c r="Z15" i="30"/>
  <c r="Z87" i="30"/>
  <c r="Z52" i="30"/>
  <c r="Z116" i="30"/>
  <c r="Z118" i="30"/>
  <c r="Z96" i="30"/>
  <c r="Z70" i="30"/>
  <c r="Z37" i="30"/>
  <c r="Z85" i="30"/>
  <c r="Z44" i="30"/>
  <c r="Z128" i="30"/>
  <c r="Z18" i="30"/>
  <c r="Z92" i="30"/>
  <c r="Z35" i="30"/>
  <c r="Z109" i="30"/>
  <c r="Z26" i="30"/>
  <c r="Z73" i="30"/>
  <c r="Z31" i="30"/>
  <c r="Z105" i="30"/>
  <c r="Z123" i="30"/>
  <c r="Z43" i="30"/>
  <c r="Z114" i="30"/>
  <c r="Z84" i="30"/>
  <c r="Z88" i="30"/>
  <c r="Z125" i="30"/>
  <c r="Z12" i="30"/>
  <c r="Z36" i="30"/>
  <c r="Z42" i="30"/>
  <c r="Z110" i="30"/>
  <c r="Z34" i="30"/>
  <c r="Z16" i="30"/>
  <c r="Z74" i="30"/>
  <c r="Z106" i="30"/>
  <c r="Z65" i="30"/>
  <c r="Z77" i="30"/>
  <c r="Z17" i="30"/>
  <c r="Z97" i="30"/>
  <c r="Z117" i="30"/>
  <c r="Z25" i="30"/>
  <c r="Z95" i="30"/>
  <c r="Z19" i="30"/>
  <c r="Z14" i="30"/>
  <c r="Z129" i="30"/>
  <c r="Z79" i="30"/>
  <c r="Z59" i="30"/>
  <c r="Z63" i="30"/>
  <c r="Z62" i="30"/>
  <c r="Z90" i="30"/>
  <c r="Z98" i="30"/>
  <c r="Z60" i="30"/>
  <c r="Z46" i="30"/>
  <c r="Z41" i="30"/>
  <c r="Z51" i="30"/>
  <c r="Z33" i="30"/>
  <c r="Z112" i="30"/>
  <c r="Z103" i="30"/>
  <c r="Z104" i="30"/>
  <c r="Z69" i="30"/>
  <c r="Z49" i="30"/>
  <c r="Z22" i="30"/>
  <c r="Z50" i="30"/>
  <c r="Z67" i="30"/>
  <c r="Z45" i="30"/>
  <c r="Z122" i="30"/>
  <c r="Z38" i="30"/>
  <c r="Z32" i="30"/>
  <c r="Z108" i="30"/>
  <c r="Z82" i="30"/>
  <c r="Z71" i="30"/>
  <c r="Z100" i="30"/>
  <c r="Z39" i="30"/>
  <c r="Z83" i="30"/>
  <c r="Z124" i="30"/>
  <c r="Z91" i="30"/>
  <c r="Z75" i="30"/>
  <c r="Z29" i="30"/>
  <c r="Z78" i="30"/>
  <c r="Z48" i="30"/>
  <c r="Z86" i="30"/>
  <c r="Z102" i="30"/>
  <c r="Z101" i="30"/>
  <c r="Z61" i="30"/>
  <c r="Z54" i="30"/>
  <c r="Z40" i="30"/>
  <c r="Z80" i="30"/>
  <c r="AH133" i="23"/>
  <c r="AH134" i="23" s="1"/>
  <c r="AH135" i="23" s="1"/>
  <c r="AI15" i="23"/>
  <c r="AI16" i="23"/>
  <c r="AI18" i="23"/>
  <c r="AI17" i="23"/>
  <c r="AI24" i="23"/>
  <c r="AI62" i="23"/>
  <c r="AI45" i="23"/>
  <c r="AI125" i="23"/>
  <c r="AI54" i="23"/>
  <c r="AI41" i="23"/>
  <c r="AI46" i="23"/>
  <c r="AI56" i="23"/>
  <c r="AI42" i="23"/>
  <c r="AI49" i="23"/>
  <c r="AI81" i="23"/>
  <c r="AI84" i="23"/>
  <c r="AI83" i="23"/>
  <c r="AI85" i="23"/>
  <c r="AI121" i="23"/>
  <c r="AI94" i="23"/>
  <c r="AI130" i="23"/>
  <c r="AI124" i="23"/>
  <c r="AI71" i="23"/>
  <c r="AI88" i="23"/>
  <c r="AI92" i="23"/>
  <c r="AI30" i="23"/>
  <c r="AI36" i="23"/>
  <c r="AI93" i="23"/>
  <c r="AI50" i="23"/>
  <c r="AI109" i="23"/>
  <c r="AI23" i="23"/>
  <c r="AI89" i="23"/>
  <c r="AI99" i="23"/>
  <c r="AI100" i="23"/>
  <c r="AI14" i="23"/>
  <c r="AI19" i="23"/>
  <c r="AI86" i="23"/>
  <c r="AI126" i="23"/>
  <c r="AI97" i="23"/>
  <c r="AI123" i="23"/>
  <c r="AI78" i="23"/>
  <c r="AI119" i="23"/>
  <c r="AI106" i="23"/>
  <c r="AI67" i="23"/>
  <c r="AI113" i="23"/>
  <c r="AI69" i="23"/>
  <c r="AI95" i="23"/>
  <c r="AI43" i="23"/>
  <c r="AI33" i="23"/>
  <c r="AI65" i="23"/>
  <c r="AI73" i="23"/>
  <c r="AI22" i="23"/>
  <c r="AI103" i="23"/>
  <c r="AI105" i="23"/>
  <c r="AI27" i="23"/>
  <c r="AI55" i="23"/>
  <c r="AI47" i="23"/>
  <c r="AI34" i="23"/>
  <c r="AI53" i="23"/>
  <c r="AI77" i="23"/>
  <c r="AI111" i="23"/>
  <c r="AI21" i="23"/>
  <c r="AI26" i="23"/>
  <c r="AI108" i="23"/>
  <c r="AI74" i="23"/>
  <c r="AI63" i="23"/>
  <c r="AI131" i="23"/>
  <c r="AI39" i="23"/>
  <c r="AI104" i="23"/>
  <c r="AI37" i="23"/>
  <c r="AI29" i="23"/>
  <c r="AI44" i="23"/>
  <c r="AI57" i="23"/>
  <c r="AI82" i="23"/>
  <c r="AI107" i="23"/>
  <c r="AI20" i="23"/>
  <c r="AI114" i="23"/>
  <c r="AI117" i="23"/>
  <c r="AI70" i="23"/>
  <c r="AI101" i="23"/>
  <c r="AI122" i="23"/>
  <c r="AI96" i="23"/>
  <c r="AI51" i="23"/>
  <c r="AI75" i="23"/>
  <c r="AI68" i="23"/>
  <c r="AI35" i="23"/>
  <c r="AI120" i="23"/>
  <c r="AI128" i="23"/>
  <c r="AI79" i="23"/>
  <c r="AI98" i="23"/>
  <c r="AI66" i="23"/>
  <c r="AI61" i="23"/>
  <c r="AI59" i="23"/>
  <c r="AI58" i="23"/>
  <c r="AI13" i="23"/>
  <c r="AI64" i="23"/>
  <c r="AI112" i="23"/>
  <c r="AI31" i="23"/>
  <c r="AI72" i="23"/>
  <c r="AI48" i="23"/>
  <c r="AI25" i="23"/>
  <c r="AI32" i="23"/>
  <c r="AI127" i="23"/>
  <c r="AI28" i="23"/>
  <c r="AI38" i="23"/>
  <c r="AI129" i="23"/>
  <c r="AI80" i="23"/>
  <c r="AI115" i="23"/>
  <c r="AI52" i="23"/>
  <c r="AI116" i="23"/>
  <c r="AI110" i="23"/>
  <c r="AI90" i="23"/>
  <c r="AI60" i="23"/>
  <c r="AI87" i="23"/>
  <c r="AI102" i="23"/>
  <c r="AI76" i="23"/>
  <c r="AI132" i="23"/>
  <c r="AI40" i="23"/>
  <c r="AI118" i="23"/>
  <c r="AI91" i="23"/>
  <c r="AJ12" i="23"/>
  <c r="AA132" i="27"/>
  <c r="AA133" i="27" s="1"/>
  <c r="AA134" i="27" s="1"/>
  <c r="AB60" i="27"/>
  <c r="AB72" i="27"/>
  <c r="AB129" i="27"/>
  <c r="AB70" i="27"/>
  <c r="AB65" i="27"/>
  <c r="AB80" i="27"/>
  <c r="AB96" i="27"/>
  <c r="AB84" i="27"/>
  <c r="AB119" i="27"/>
  <c r="AB64" i="27"/>
  <c r="AB77" i="27"/>
  <c r="AB39" i="27"/>
  <c r="AB99" i="27"/>
  <c r="AB18" i="27"/>
  <c r="AB75" i="27"/>
  <c r="AB22" i="27"/>
  <c r="AB106" i="27"/>
  <c r="AB31" i="27"/>
  <c r="AB55" i="27"/>
  <c r="AB107" i="27"/>
  <c r="AB27" i="27"/>
  <c r="AB118" i="27"/>
  <c r="AB127" i="27"/>
  <c r="AB54" i="27"/>
  <c r="AB102" i="27"/>
  <c r="AB43" i="27"/>
  <c r="AB94" i="27"/>
  <c r="AB126" i="27"/>
  <c r="AB63" i="27"/>
  <c r="AB26" i="27"/>
  <c r="AB42" i="27"/>
  <c r="AB93" i="27"/>
  <c r="AB32" i="27"/>
  <c r="AB89" i="27"/>
  <c r="AB125" i="27"/>
  <c r="AB29" i="27"/>
  <c r="AB49" i="27"/>
  <c r="AB83" i="27"/>
  <c r="AB130" i="27"/>
  <c r="AB38" i="27"/>
  <c r="AB62" i="27"/>
  <c r="AB76" i="27"/>
  <c r="AB48" i="27"/>
  <c r="AB74" i="27"/>
  <c r="AB114" i="27"/>
  <c r="AB79" i="27"/>
  <c r="AB61" i="27"/>
  <c r="AB12" i="27"/>
  <c r="AB100" i="27"/>
  <c r="AB108" i="27"/>
  <c r="AB53" i="27"/>
  <c r="AB68" i="27"/>
  <c r="AB36" i="27"/>
  <c r="AB66" i="27"/>
  <c r="AB34" i="27"/>
  <c r="AB120" i="27"/>
  <c r="AB44" i="27"/>
  <c r="AB40" i="27"/>
  <c r="AB45" i="27"/>
  <c r="AB86" i="27"/>
  <c r="AB16" i="27"/>
  <c r="AB121" i="27"/>
  <c r="AB14" i="27"/>
  <c r="AB57" i="27"/>
  <c r="AB23" i="27"/>
  <c r="AB24" i="27"/>
  <c r="AB17" i="27"/>
  <c r="AB92" i="27"/>
  <c r="AB13" i="27"/>
  <c r="AB69" i="27"/>
  <c r="AB67" i="27"/>
  <c r="AB88" i="27"/>
  <c r="AB105" i="27"/>
  <c r="AB21" i="27"/>
  <c r="AB98" i="27"/>
  <c r="AB91" i="27"/>
  <c r="AB117" i="27"/>
  <c r="AB101" i="27"/>
  <c r="AB131" i="27"/>
  <c r="AB35" i="27"/>
  <c r="AB59" i="27"/>
  <c r="AB112" i="27"/>
  <c r="AB41" i="27"/>
  <c r="AB20" i="27"/>
  <c r="AB28" i="27"/>
  <c r="AB15" i="27"/>
  <c r="AB103" i="27"/>
  <c r="AB116" i="27"/>
  <c r="AB25" i="27"/>
  <c r="AB85" i="27"/>
  <c r="AB111" i="27"/>
  <c r="AB110" i="27"/>
  <c r="AB123" i="27"/>
  <c r="AB46" i="27"/>
  <c r="AB87" i="27"/>
  <c r="AB115" i="27"/>
  <c r="AB95" i="27"/>
  <c r="AB73" i="27"/>
  <c r="AB51" i="27"/>
  <c r="AB52" i="27"/>
  <c r="AB97" i="27"/>
  <c r="AB19" i="27"/>
  <c r="AB90" i="27"/>
  <c r="AB30" i="27"/>
  <c r="AB56" i="27"/>
  <c r="AB71" i="27"/>
  <c r="AB109" i="27"/>
  <c r="AB58" i="27"/>
  <c r="AB113" i="27"/>
  <c r="AB81" i="27"/>
  <c r="AB82" i="27"/>
  <c r="AB124" i="27"/>
  <c r="AB37" i="27"/>
  <c r="AB122" i="27"/>
  <c r="AB33" i="27"/>
  <c r="AB104" i="27"/>
  <c r="AB128" i="27"/>
  <c r="AB50" i="27"/>
  <c r="AB78" i="27"/>
  <c r="AB47" i="27"/>
  <c r="AC11" i="27"/>
  <c r="Z132" i="30" l="1"/>
  <c r="Z133" i="30" s="1"/>
  <c r="Z134" i="30" s="1"/>
  <c r="AB11" i="30"/>
  <c r="AA12" i="30"/>
  <c r="AA128" i="30"/>
  <c r="AA18" i="30"/>
  <c r="AA48" i="30"/>
  <c r="AA104" i="30"/>
  <c r="AA69" i="30"/>
  <c r="AA21" i="30"/>
  <c r="AA129" i="30"/>
  <c r="AA109" i="30"/>
  <c r="AA64" i="30"/>
  <c r="AA20" i="30"/>
  <c r="AA67" i="30"/>
  <c r="AA76" i="30"/>
  <c r="AA122" i="30"/>
  <c r="AA15" i="30"/>
  <c r="AA17" i="30"/>
  <c r="AA81" i="30"/>
  <c r="AA70" i="30"/>
  <c r="AA28" i="30"/>
  <c r="AA112" i="30"/>
  <c r="AA127" i="30"/>
  <c r="AA65" i="30"/>
  <c r="AA107" i="30"/>
  <c r="AA36" i="30"/>
  <c r="AA56" i="30"/>
  <c r="AA16" i="30"/>
  <c r="AA35" i="30"/>
  <c r="AA26" i="30"/>
  <c r="AA75" i="30"/>
  <c r="AA52" i="30"/>
  <c r="AA86" i="30"/>
  <c r="AA38" i="30"/>
  <c r="AA32" i="30"/>
  <c r="AA43" i="30"/>
  <c r="AA114" i="30"/>
  <c r="AA44" i="30"/>
  <c r="AA100" i="30"/>
  <c r="AA19" i="30"/>
  <c r="AA79" i="30"/>
  <c r="AA50" i="30"/>
  <c r="AA46" i="30"/>
  <c r="AA41" i="30"/>
  <c r="AA115" i="30"/>
  <c r="AA14" i="30"/>
  <c r="AA120" i="30"/>
  <c r="AA87" i="30"/>
  <c r="AA34" i="30"/>
  <c r="AA63" i="30"/>
  <c r="AA130" i="30"/>
  <c r="AA31" i="30"/>
  <c r="AA89" i="30"/>
  <c r="AA101" i="30"/>
  <c r="AA80" i="30"/>
  <c r="AA97" i="30"/>
  <c r="AA117" i="30"/>
  <c r="AA125" i="30"/>
  <c r="AA29" i="30"/>
  <c r="AA102" i="30"/>
  <c r="AA59" i="30"/>
  <c r="AA94" i="30"/>
  <c r="AA113" i="30"/>
  <c r="AA84" i="30"/>
  <c r="AA82" i="30"/>
  <c r="AA103" i="30"/>
  <c r="AA93" i="30"/>
  <c r="AA92" i="30"/>
  <c r="AA49" i="30"/>
  <c r="AA47" i="30"/>
  <c r="AA124" i="30"/>
  <c r="AA106" i="30"/>
  <c r="AA131" i="30"/>
  <c r="AA116" i="30"/>
  <c r="AA111" i="30"/>
  <c r="AA25" i="30"/>
  <c r="AA108" i="30"/>
  <c r="AA83" i="30"/>
  <c r="AA30" i="30"/>
  <c r="AA51" i="30"/>
  <c r="AA72" i="30"/>
  <c r="AA78" i="30"/>
  <c r="AA91" i="30"/>
  <c r="AA53" i="30"/>
  <c r="AA55" i="30"/>
  <c r="AA110" i="30"/>
  <c r="AA61" i="30"/>
  <c r="AA22" i="30"/>
  <c r="AA24" i="30"/>
  <c r="AA90" i="30"/>
  <c r="AA66" i="30"/>
  <c r="AA105" i="30"/>
  <c r="AA118" i="30"/>
  <c r="AA33" i="30"/>
  <c r="AA54" i="30"/>
  <c r="AA58" i="30"/>
  <c r="AA85" i="30"/>
  <c r="AA40" i="30"/>
  <c r="AA74" i="30"/>
  <c r="AA62" i="30"/>
  <c r="AA60" i="30"/>
  <c r="AA121" i="30"/>
  <c r="AA95" i="30"/>
  <c r="AA27" i="30"/>
  <c r="AA68" i="30"/>
  <c r="AA99" i="30"/>
  <c r="AA13" i="30"/>
  <c r="AA39" i="30"/>
  <c r="AA57" i="30"/>
  <c r="AA45" i="30"/>
  <c r="AA96" i="30"/>
  <c r="AA77" i="30"/>
  <c r="AA73" i="30"/>
  <c r="AA71" i="30"/>
  <c r="AA126" i="30"/>
  <c r="AA23" i="30"/>
  <c r="AA88" i="30"/>
  <c r="AA42" i="30"/>
  <c r="AA119" i="30"/>
  <c r="AA98" i="30"/>
  <c r="AA123" i="30"/>
  <c r="AA37" i="30"/>
  <c r="AI133" i="23"/>
  <c r="AI134" i="23" s="1"/>
  <c r="AI135" i="23" s="1"/>
  <c r="AJ16" i="23"/>
  <c r="AJ15" i="23"/>
  <c r="AJ18" i="23"/>
  <c r="AJ17" i="23"/>
  <c r="AJ21" i="23"/>
  <c r="AJ108" i="23"/>
  <c r="AJ32" i="23"/>
  <c r="AJ70" i="23"/>
  <c r="AJ118" i="23"/>
  <c r="AJ38" i="23"/>
  <c r="AJ96" i="23"/>
  <c r="AJ75" i="23"/>
  <c r="AJ61" i="23"/>
  <c r="AJ49" i="23"/>
  <c r="AJ65" i="23"/>
  <c r="AJ83" i="23"/>
  <c r="AJ87" i="23"/>
  <c r="AJ59" i="23"/>
  <c r="AJ99" i="23"/>
  <c r="AJ116" i="23"/>
  <c r="AJ30" i="23"/>
  <c r="AJ62" i="23"/>
  <c r="AJ122" i="23"/>
  <c r="AJ60" i="23"/>
  <c r="AJ36" i="23"/>
  <c r="AJ41" i="23"/>
  <c r="AJ105" i="23"/>
  <c r="AJ107" i="23"/>
  <c r="AJ97" i="23"/>
  <c r="AJ78" i="23"/>
  <c r="AJ106" i="23"/>
  <c r="AJ22" i="23"/>
  <c r="AJ13" i="23"/>
  <c r="AJ76" i="23"/>
  <c r="AJ74" i="23"/>
  <c r="AJ55" i="23"/>
  <c r="AJ54" i="23"/>
  <c r="AJ94" i="23"/>
  <c r="AJ123" i="23"/>
  <c r="AJ44" i="23"/>
  <c r="AJ104" i="23"/>
  <c r="AJ51" i="23"/>
  <c r="AJ120" i="23"/>
  <c r="AJ31" i="23"/>
  <c r="AJ34" i="23"/>
  <c r="AJ92" i="23"/>
  <c r="AJ69" i="23"/>
  <c r="AJ58" i="23"/>
  <c r="AJ45" i="23"/>
  <c r="AJ66" i="23"/>
  <c r="AJ111" i="23"/>
  <c r="AJ48" i="23"/>
  <c r="AJ113" i="23"/>
  <c r="AJ100" i="23"/>
  <c r="AJ98" i="23"/>
  <c r="AJ119" i="23"/>
  <c r="AJ67" i="23"/>
  <c r="AK12" i="23"/>
  <c r="AJ25" i="23"/>
  <c r="AJ26" i="23"/>
  <c r="AJ72" i="23"/>
  <c r="AJ86" i="23"/>
  <c r="AJ89" i="23"/>
  <c r="AJ39" i="23"/>
  <c r="AJ64" i="23"/>
  <c r="AJ110" i="23"/>
  <c r="AJ40" i="23"/>
  <c r="AJ71" i="23"/>
  <c r="AJ68" i="23"/>
  <c r="AJ20" i="23"/>
  <c r="AJ91" i="23"/>
  <c r="AJ24" i="23"/>
  <c r="AJ95" i="23"/>
  <c r="AJ14" i="23"/>
  <c r="AJ125" i="23"/>
  <c r="AJ53" i="23"/>
  <c r="AJ103" i="23"/>
  <c r="AJ63" i="23"/>
  <c r="AJ47" i="23"/>
  <c r="AJ129" i="23"/>
  <c r="AJ80" i="23"/>
  <c r="AJ52" i="23"/>
  <c r="AJ132" i="23"/>
  <c r="AJ81" i="23"/>
  <c r="AJ90" i="23"/>
  <c r="AJ121" i="23"/>
  <c r="AJ128" i="23"/>
  <c r="AJ43" i="23"/>
  <c r="AJ19" i="23"/>
  <c r="AJ82" i="23"/>
  <c r="AJ50" i="23"/>
  <c r="AJ109" i="23"/>
  <c r="AJ114" i="23"/>
  <c r="AJ88" i="23"/>
  <c r="AJ124" i="23"/>
  <c r="AJ131" i="23"/>
  <c r="AJ77" i="23"/>
  <c r="AJ102" i="23"/>
  <c r="AJ23" i="23"/>
  <c r="AJ127" i="23"/>
  <c r="AJ28" i="23"/>
  <c r="AJ29" i="23"/>
  <c r="AJ101" i="23"/>
  <c r="AJ42" i="23"/>
  <c r="AJ93" i="23"/>
  <c r="AJ56" i="23"/>
  <c r="AJ115" i="23"/>
  <c r="AJ112" i="23"/>
  <c r="AJ35" i="23"/>
  <c r="AJ84" i="23"/>
  <c r="AJ27" i="23"/>
  <c r="AJ79" i="23"/>
  <c r="AJ57" i="23"/>
  <c r="AJ33" i="23"/>
  <c r="AJ73" i="23"/>
  <c r="AJ126" i="23"/>
  <c r="AJ46" i="23"/>
  <c r="AJ85" i="23"/>
  <c r="AJ117" i="23"/>
  <c r="AJ130" i="23"/>
  <c r="AJ37" i="23"/>
  <c r="AB132" i="27"/>
  <c r="AB133" i="27" s="1"/>
  <c r="AB134" i="27" s="1"/>
  <c r="AC71" i="27"/>
  <c r="AC109" i="27"/>
  <c r="AC32" i="27"/>
  <c r="AC68" i="27"/>
  <c r="AC55" i="27"/>
  <c r="AC87" i="27"/>
  <c r="AC77" i="27"/>
  <c r="AC93" i="27"/>
  <c r="AC102" i="27"/>
  <c r="AC66" i="27"/>
  <c r="AC25" i="27"/>
  <c r="AC96" i="27"/>
  <c r="AC107" i="27"/>
  <c r="AC86" i="27"/>
  <c r="AC30" i="27"/>
  <c r="AC75" i="27"/>
  <c r="AD11" i="27"/>
  <c r="AC98" i="27"/>
  <c r="AC44" i="27"/>
  <c r="AC128" i="27"/>
  <c r="AC63" i="27"/>
  <c r="AC130" i="27"/>
  <c r="AC42" i="27"/>
  <c r="AC89" i="27"/>
  <c r="AC27" i="27"/>
  <c r="AC120" i="27"/>
  <c r="AC50" i="27"/>
  <c r="AC126" i="27"/>
  <c r="AC65" i="27"/>
  <c r="AC29" i="27"/>
  <c r="AC111" i="27"/>
  <c r="AC22" i="27"/>
  <c r="AC57" i="27"/>
  <c r="AC100" i="27"/>
  <c r="AC19" i="27"/>
  <c r="AC43" i="27"/>
  <c r="AC54" i="27"/>
  <c r="AC97" i="27"/>
  <c r="AC88" i="27"/>
  <c r="AC40" i="27"/>
  <c r="AC121" i="27"/>
  <c r="AC56" i="27"/>
  <c r="AC131" i="27"/>
  <c r="AC15" i="27"/>
  <c r="AC26" i="27"/>
  <c r="AC13" i="27"/>
  <c r="AC47" i="27"/>
  <c r="AC14" i="27"/>
  <c r="AC36" i="27"/>
  <c r="AC20" i="27"/>
  <c r="AC61" i="27"/>
  <c r="AC99" i="27"/>
  <c r="AC90" i="27"/>
  <c r="AC91" i="27"/>
  <c r="AC113" i="27"/>
  <c r="AC45" i="27"/>
  <c r="AC110" i="27"/>
  <c r="AC116" i="27"/>
  <c r="AC95" i="27"/>
  <c r="AC117" i="27"/>
  <c r="AC18" i="27"/>
  <c r="AC83" i="27"/>
  <c r="AC21" i="27"/>
  <c r="AC69" i="27"/>
  <c r="AC23" i="27"/>
  <c r="AC28" i="27"/>
  <c r="AC16" i="27"/>
  <c r="AC33" i="27"/>
  <c r="AC60" i="27"/>
  <c r="AC64" i="27"/>
  <c r="AC76" i="27"/>
  <c r="AC53" i="27"/>
  <c r="AC48" i="27"/>
  <c r="AC80" i="27"/>
  <c r="AC35" i="27"/>
  <c r="AC39" i="27"/>
  <c r="AC46" i="27"/>
  <c r="AC104" i="27"/>
  <c r="AC17" i="27"/>
  <c r="AC92" i="27"/>
  <c r="AC58" i="27"/>
  <c r="AC41" i="27"/>
  <c r="AC52" i="27"/>
  <c r="AC103" i="27"/>
  <c r="AC124" i="27"/>
  <c r="AC105" i="27"/>
  <c r="AC122" i="27"/>
  <c r="AC74" i="27"/>
  <c r="AC112" i="27"/>
  <c r="AC62" i="27"/>
  <c r="AC85" i="27"/>
  <c r="AC31" i="27"/>
  <c r="AC38" i="27"/>
  <c r="AC70" i="27"/>
  <c r="AC49" i="27"/>
  <c r="AC59" i="27"/>
  <c r="AC119" i="27"/>
  <c r="AC114" i="27"/>
  <c r="AC101" i="27"/>
  <c r="AC108" i="27"/>
  <c r="AC82" i="27"/>
  <c r="AC81" i="27"/>
  <c r="AC51" i="27"/>
  <c r="AC115" i="27"/>
  <c r="AC84" i="27"/>
  <c r="AC73" i="27"/>
  <c r="AC123" i="27"/>
  <c r="AC127" i="27"/>
  <c r="AC72" i="27"/>
  <c r="AC106" i="27"/>
  <c r="AC37" i="27"/>
  <c r="AC94" i="27"/>
  <c r="AC67" i="27"/>
  <c r="AC129" i="27"/>
  <c r="AC79" i="27"/>
  <c r="AC34" i="27"/>
  <c r="AC118" i="27"/>
  <c r="AC125" i="27"/>
  <c r="AC12" i="27"/>
  <c r="AC24" i="27"/>
  <c r="AC78" i="27"/>
  <c r="AA132" i="30" l="1"/>
  <c r="AA133" i="30" s="1"/>
  <c r="AA134" i="30" s="1"/>
  <c r="AC11" i="30"/>
  <c r="AB48" i="30"/>
  <c r="AB99" i="30"/>
  <c r="AB56" i="30"/>
  <c r="AB53" i="30"/>
  <c r="AB93" i="30"/>
  <c r="AB120" i="30"/>
  <c r="AB61" i="30"/>
  <c r="AB39" i="30"/>
  <c r="AB50" i="30"/>
  <c r="AB67" i="30"/>
  <c r="AB86" i="30"/>
  <c r="AB89" i="30"/>
  <c r="AB101" i="30"/>
  <c r="AB96" i="30"/>
  <c r="AB41" i="30"/>
  <c r="AB58" i="30"/>
  <c r="AB125" i="30"/>
  <c r="AB115" i="30"/>
  <c r="AB12" i="30"/>
  <c r="AB27" i="30"/>
  <c r="AB55" i="30"/>
  <c r="AB72" i="30"/>
  <c r="AB13" i="30"/>
  <c r="AB119" i="30"/>
  <c r="AB124" i="30"/>
  <c r="AB75" i="30"/>
  <c r="AB78" i="30"/>
  <c r="AB113" i="30"/>
  <c r="AB65" i="30"/>
  <c r="AB84" i="30"/>
  <c r="AB108" i="30"/>
  <c r="AB23" i="30"/>
  <c r="AB107" i="30"/>
  <c r="AB14" i="30"/>
  <c r="AB40" i="30"/>
  <c r="AB68" i="30"/>
  <c r="AB109" i="30"/>
  <c r="AB64" i="30"/>
  <c r="AB20" i="30"/>
  <c r="AB24" i="30"/>
  <c r="AB130" i="30"/>
  <c r="AB32" i="30"/>
  <c r="AB116" i="30"/>
  <c r="AB111" i="30"/>
  <c r="AB25" i="30"/>
  <c r="AB126" i="30"/>
  <c r="AB37" i="30"/>
  <c r="AB30" i="30"/>
  <c r="AB104" i="30"/>
  <c r="AB21" i="30"/>
  <c r="AB18" i="30"/>
  <c r="AB16" i="30"/>
  <c r="AB35" i="30"/>
  <c r="AB76" i="30"/>
  <c r="AB57" i="30"/>
  <c r="AB94" i="30"/>
  <c r="AB80" i="30"/>
  <c r="AB82" i="30"/>
  <c r="AB118" i="30"/>
  <c r="AB33" i="30"/>
  <c r="AB121" i="30"/>
  <c r="AB88" i="30"/>
  <c r="AB85" i="30"/>
  <c r="AB102" i="30"/>
  <c r="AB128" i="30"/>
  <c r="AB42" i="30"/>
  <c r="AB127" i="30"/>
  <c r="AB34" i="30"/>
  <c r="AB52" i="30"/>
  <c r="AB26" i="30"/>
  <c r="AB106" i="30"/>
  <c r="AB131" i="30"/>
  <c r="AB105" i="30"/>
  <c r="AB73" i="30"/>
  <c r="AB71" i="30"/>
  <c r="AB70" i="30"/>
  <c r="AB51" i="30"/>
  <c r="AB95" i="30"/>
  <c r="AB36" i="30"/>
  <c r="AB46" i="30"/>
  <c r="AB66" i="30"/>
  <c r="AB54" i="30"/>
  <c r="AB28" i="30"/>
  <c r="AB87" i="30"/>
  <c r="AB63" i="30"/>
  <c r="AB98" i="30"/>
  <c r="AB81" i="30"/>
  <c r="AB44" i="30"/>
  <c r="AB19" i="30"/>
  <c r="AB79" i="30"/>
  <c r="AB74" i="30"/>
  <c r="AB122" i="30"/>
  <c r="AB43" i="30"/>
  <c r="AB112" i="30"/>
  <c r="AB49" i="30"/>
  <c r="AB15" i="30"/>
  <c r="AB77" i="30"/>
  <c r="AB97" i="30"/>
  <c r="AB100" i="30"/>
  <c r="AB103" i="30"/>
  <c r="AB59" i="30"/>
  <c r="AB62" i="30"/>
  <c r="AB60" i="30"/>
  <c r="AB114" i="30"/>
  <c r="AB29" i="30"/>
  <c r="AB47" i="30"/>
  <c r="AB92" i="30"/>
  <c r="AB69" i="30"/>
  <c r="AB90" i="30"/>
  <c r="AB38" i="30"/>
  <c r="AB117" i="30"/>
  <c r="AB129" i="30"/>
  <c r="AB17" i="30"/>
  <c r="AB110" i="30"/>
  <c r="AB22" i="30"/>
  <c r="AB45" i="30"/>
  <c r="AB123" i="30"/>
  <c r="AB83" i="30"/>
  <c r="AB31" i="30"/>
  <c r="AB91" i="30"/>
  <c r="AJ133" i="23"/>
  <c r="AJ134" i="23" s="1"/>
  <c r="AJ135" i="23" s="1"/>
  <c r="AK15" i="23"/>
  <c r="AK16" i="23"/>
  <c r="AK17" i="23"/>
  <c r="AK18" i="23"/>
  <c r="AK23" i="23"/>
  <c r="AK117" i="23"/>
  <c r="AK125" i="23"/>
  <c r="AK97" i="23"/>
  <c r="AK41" i="23"/>
  <c r="AK71" i="23"/>
  <c r="AK64" i="23"/>
  <c r="AK132" i="23"/>
  <c r="AK77" i="23"/>
  <c r="AK67" i="23"/>
  <c r="AK69" i="23"/>
  <c r="AK83" i="23"/>
  <c r="AK34" i="23"/>
  <c r="AK59" i="23"/>
  <c r="AK70" i="23"/>
  <c r="AK119" i="23"/>
  <c r="AK112" i="23"/>
  <c r="AK65" i="23"/>
  <c r="AK90" i="23"/>
  <c r="AK74" i="23"/>
  <c r="AK39" i="23"/>
  <c r="AK95" i="23"/>
  <c r="AK29" i="23"/>
  <c r="AK99" i="23"/>
  <c r="AK33" i="23"/>
  <c r="AK40" i="23"/>
  <c r="AK53" i="23"/>
  <c r="AK42" i="23"/>
  <c r="AK44" i="23"/>
  <c r="AL12" i="23"/>
  <c r="AK22" i="23"/>
  <c r="AK14" i="23"/>
  <c r="AK45" i="23"/>
  <c r="AK63" i="23"/>
  <c r="AK86" i="23"/>
  <c r="AK78" i="23"/>
  <c r="AK54" i="23"/>
  <c r="AK82" i="23"/>
  <c r="AK68" i="23"/>
  <c r="AK50" i="23"/>
  <c r="AK43" i="23"/>
  <c r="AK100" i="23"/>
  <c r="AK85" i="23"/>
  <c r="AK108" i="23"/>
  <c r="AK66" i="23"/>
  <c r="AK56" i="23"/>
  <c r="AK51" i="23"/>
  <c r="AK30" i="23"/>
  <c r="AK124" i="23"/>
  <c r="AK57" i="23"/>
  <c r="AK116" i="23"/>
  <c r="AK31" i="23"/>
  <c r="AK126" i="23"/>
  <c r="AK94" i="23"/>
  <c r="AK110" i="23"/>
  <c r="AK107" i="23"/>
  <c r="AK62" i="23"/>
  <c r="AK129" i="23"/>
  <c r="AK91" i="23"/>
  <c r="AK84" i="23"/>
  <c r="AK21" i="23"/>
  <c r="AK26" i="23"/>
  <c r="AK101" i="23"/>
  <c r="AK88" i="23"/>
  <c r="AK58" i="23"/>
  <c r="AK36" i="23"/>
  <c r="AK104" i="23"/>
  <c r="AK72" i="23"/>
  <c r="AK109" i="23"/>
  <c r="AK131" i="23"/>
  <c r="AK113" i="23"/>
  <c r="AK19" i="23"/>
  <c r="AK76" i="23"/>
  <c r="AK32" i="23"/>
  <c r="AK28" i="23"/>
  <c r="AK96" i="23"/>
  <c r="AK80" i="23"/>
  <c r="AK118" i="23"/>
  <c r="AK48" i="23"/>
  <c r="AK75" i="23"/>
  <c r="AK49" i="23"/>
  <c r="AK130" i="23"/>
  <c r="AK128" i="23"/>
  <c r="AK35" i="23"/>
  <c r="AK111" i="23"/>
  <c r="AK92" i="23"/>
  <c r="AK81" i="23"/>
  <c r="AK27" i="23"/>
  <c r="AK38" i="23"/>
  <c r="AK115" i="23"/>
  <c r="AK24" i="23"/>
  <c r="AK121" i="23"/>
  <c r="AK25" i="23"/>
  <c r="AK98" i="23"/>
  <c r="AK114" i="23"/>
  <c r="AK55" i="23"/>
  <c r="AK93" i="23"/>
  <c r="AK103" i="23"/>
  <c r="AK123" i="23"/>
  <c r="AK46" i="23"/>
  <c r="AK61" i="23"/>
  <c r="AK105" i="23"/>
  <c r="AK106" i="23"/>
  <c r="AK37" i="23"/>
  <c r="AK120" i="23"/>
  <c r="AK79" i="23"/>
  <c r="AK73" i="23"/>
  <c r="AK13" i="23"/>
  <c r="AK127" i="23"/>
  <c r="AK122" i="23"/>
  <c r="AK87" i="23"/>
  <c r="AK20" i="23"/>
  <c r="AK47" i="23"/>
  <c r="AK60" i="23"/>
  <c r="AK89" i="23"/>
  <c r="AK52" i="23"/>
  <c r="AK102" i="23"/>
  <c r="AD114" i="27"/>
  <c r="AD87" i="27"/>
  <c r="AD32" i="27"/>
  <c r="AD131" i="27"/>
  <c r="AD96" i="27"/>
  <c r="AD29" i="27"/>
  <c r="AD94" i="27"/>
  <c r="AD25" i="27"/>
  <c r="AD42" i="27"/>
  <c r="AD107" i="27"/>
  <c r="AD74" i="27"/>
  <c r="AD65" i="27"/>
  <c r="AD105" i="27"/>
  <c r="AD38" i="27"/>
  <c r="AD118" i="27"/>
  <c r="AE11" i="27"/>
  <c r="AD57" i="27"/>
  <c r="AD79" i="27"/>
  <c r="AD47" i="27"/>
  <c r="AD106" i="27"/>
  <c r="AD64" i="27"/>
  <c r="AD129" i="27"/>
  <c r="AD89" i="27"/>
  <c r="AD98" i="27"/>
  <c r="AD49" i="27"/>
  <c r="AD130" i="27"/>
  <c r="AD27" i="27"/>
  <c r="AD56" i="27"/>
  <c r="AD116" i="27"/>
  <c r="AD43" i="27"/>
  <c r="AD40" i="27"/>
  <c r="AD103" i="27"/>
  <c r="AD54" i="27"/>
  <c r="AD55" i="27"/>
  <c r="AD66" i="27"/>
  <c r="AD83" i="27"/>
  <c r="AD24" i="27"/>
  <c r="AD33" i="27"/>
  <c r="AD77" i="27"/>
  <c r="AD39" i="27"/>
  <c r="AD68" i="27"/>
  <c r="AD88" i="27"/>
  <c r="AD16" i="27"/>
  <c r="AD61" i="27"/>
  <c r="AD20" i="27"/>
  <c r="AD100" i="27"/>
  <c r="AD13" i="27"/>
  <c r="AD67" i="27"/>
  <c r="AD93" i="27"/>
  <c r="AD121" i="27"/>
  <c r="AD12" i="27"/>
  <c r="AD69" i="27"/>
  <c r="AD46" i="27"/>
  <c r="AD53" i="27"/>
  <c r="AD91" i="27"/>
  <c r="AD127" i="27"/>
  <c r="AD84" i="27"/>
  <c r="AD26" i="27"/>
  <c r="AD41" i="27"/>
  <c r="AD23" i="27"/>
  <c r="AD117" i="27"/>
  <c r="AD19" i="27"/>
  <c r="AD125" i="27"/>
  <c r="AD81" i="27"/>
  <c r="AD90" i="27"/>
  <c r="AD48" i="27"/>
  <c r="AD59" i="27"/>
  <c r="AD21" i="27"/>
  <c r="AD111" i="27"/>
  <c r="AD15" i="27"/>
  <c r="AD80" i="27"/>
  <c r="AD17" i="27"/>
  <c r="AD75" i="27"/>
  <c r="AD99" i="27"/>
  <c r="AD113" i="27"/>
  <c r="AD124" i="27"/>
  <c r="AD128" i="27"/>
  <c r="AD71" i="27"/>
  <c r="AD60" i="27"/>
  <c r="AD44" i="27"/>
  <c r="AD76" i="27"/>
  <c r="AD92" i="27"/>
  <c r="AD101" i="27"/>
  <c r="AD28" i="27"/>
  <c r="AD58" i="27"/>
  <c r="AD109" i="27"/>
  <c r="AD112" i="27"/>
  <c r="AD45" i="27"/>
  <c r="AD85" i="27"/>
  <c r="AD72" i="27"/>
  <c r="AD22" i="27"/>
  <c r="AD36" i="27"/>
  <c r="AD14" i="27"/>
  <c r="AD34" i="27"/>
  <c r="AD70" i="27"/>
  <c r="AD108" i="27"/>
  <c r="AD97" i="27"/>
  <c r="AD37" i="27"/>
  <c r="AD35" i="27"/>
  <c r="AD73" i="27"/>
  <c r="AD62" i="27"/>
  <c r="AD115" i="27"/>
  <c r="AD122" i="27"/>
  <c r="AD95" i="27"/>
  <c r="AD110" i="27"/>
  <c r="AD51" i="27"/>
  <c r="AD30" i="27"/>
  <c r="AD123" i="27"/>
  <c r="AD104" i="27"/>
  <c r="AD126" i="27"/>
  <c r="AD102" i="27"/>
  <c r="AD78" i="27"/>
  <c r="AD52" i="27"/>
  <c r="AD82" i="27"/>
  <c r="AD50" i="27"/>
  <c r="AD31" i="27"/>
  <c r="AD63" i="27"/>
  <c r="AD119" i="27"/>
  <c r="AD86" i="27"/>
  <c r="AD120" i="27"/>
  <c r="AD18" i="27"/>
  <c r="AB132" i="30" l="1"/>
  <c r="AB133" i="30" s="1"/>
  <c r="AB134" i="30" s="1"/>
  <c r="AD11" i="30"/>
  <c r="AC104" i="30"/>
  <c r="AC128" i="30"/>
  <c r="AC18" i="30"/>
  <c r="AC22" i="30"/>
  <c r="AC87" i="30"/>
  <c r="AC34" i="30"/>
  <c r="AC50" i="30"/>
  <c r="AC94" i="30"/>
  <c r="AC32" i="30"/>
  <c r="AC113" i="30"/>
  <c r="AC65" i="30"/>
  <c r="AC84" i="30"/>
  <c r="AC97" i="30"/>
  <c r="AC82" i="30"/>
  <c r="AC107" i="30"/>
  <c r="AC102" i="30"/>
  <c r="AC92" i="30"/>
  <c r="AC42" i="30"/>
  <c r="AC39" i="30"/>
  <c r="AC62" i="30"/>
  <c r="AC59" i="30"/>
  <c r="AC124" i="30"/>
  <c r="AC106" i="30"/>
  <c r="AC80" i="30"/>
  <c r="AC116" i="30"/>
  <c r="AC111" i="30"/>
  <c r="AC25" i="30"/>
  <c r="AC41" i="30"/>
  <c r="AC100" i="30"/>
  <c r="AC30" i="30"/>
  <c r="AC19" i="30"/>
  <c r="AC110" i="30"/>
  <c r="AC129" i="30"/>
  <c r="AC119" i="30"/>
  <c r="AC79" i="30"/>
  <c r="AC47" i="30"/>
  <c r="AC24" i="30"/>
  <c r="AC90" i="30"/>
  <c r="AC131" i="30"/>
  <c r="AC15" i="30"/>
  <c r="AC118" i="30"/>
  <c r="AC33" i="30"/>
  <c r="AC108" i="30"/>
  <c r="AC29" i="30"/>
  <c r="AC85" i="30"/>
  <c r="AC103" i="30"/>
  <c r="AC99" i="30"/>
  <c r="AC36" i="30"/>
  <c r="AC20" i="30"/>
  <c r="AC49" i="30"/>
  <c r="AC76" i="30"/>
  <c r="AC57" i="30"/>
  <c r="AC45" i="30"/>
  <c r="AC66" i="30"/>
  <c r="AC105" i="30"/>
  <c r="AC83" i="30"/>
  <c r="AC71" i="30"/>
  <c r="AC126" i="30"/>
  <c r="AC115" i="30"/>
  <c r="AC88" i="30"/>
  <c r="AC48" i="30"/>
  <c r="AC93" i="30"/>
  <c r="AC56" i="30"/>
  <c r="AC26" i="30"/>
  <c r="AC61" i="30"/>
  <c r="AC52" i="30"/>
  <c r="AC74" i="30"/>
  <c r="AC78" i="30"/>
  <c r="AC86" i="30"/>
  <c r="AC77" i="30"/>
  <c r="AC58" i="30"/>
  <c r="AC91" i="30"/>
  <c r="AC121" i="30"/>
  <c r="AC51" i="30"/>
  <c r="AC95" i="30"/>
  <c r="AC53" i="30"/>
  <c r="AC55" i="30"/>
  <c r="AC120" i="30"/>
  <c r="AC72" i="30"/>
  <c r="AC13" i="30"/>
  <c r="AC31" i="30"/>
  <c r="AC67" i="30"/>
  <c r="AC73" i="30"/>
  <c r="AC98" i="30"/>
  <c r="AC60" i="30"/>
  <c r="AC23" i="30"/>
  <c r="AC54" i="30"/>
  <c r="AC70" i="30"/>
  <c r="AC28" i="30"/>
  <c r="AC112" i="30"/>
  <c r="AC14" i="30"/>
  <c r="AC21" i="30"/>
  <c r="AC40" i="30"/>
  <c r="AC69" i="30"/>
  <c r="AC16" i="30"/>
  <c r="AC35" i="30"/>
  <c r="AC63" i="30"/>
  <c r="AC130" i="30"/>
  <c r="AC17" i="30"/>
  <c r="AC89" i="30"/>
  <c r="AC101" i="30"/>
  <c r="AC96" i="30"/>
  <c r="AC43" i="30"/>
  <c r="AC117" i="30"/>
  <c r="AC125" i="30"/>
  <c r="AC109" i="30"/>
  <c r="AC81" i="30"/>
  <c r="AC64" i="30"/>
  <c r="AC114" i="30"/>
  <c r="AC46" i="30"/>
  <c r="AC44" i="30"/>
  <c r="AC75" i="30"/>
  <c r="AC12" i="30"/>
  <c r="AC123" i="30"/>
  <c r="AC27" i="30"/>
  <c r="AC122" i="30"/>
  <c r="AC68" i="30"/>
  <c r="AC127" i="30"/>
  <c r="AC38" i="30"/>
  <c r="AC37" i="30"/>
  <c r="AK133" i="23"/>
  <c r="AK134" i="23" s="1"/>
  <c r="AK135" i="23" s="1"/>
  <c r="AL15" i="23"/>
  <c r="AL16" i="23"/>
  <c r="AL17" i="23"/>
  <c r="AL18" i="23"/>
  <c r="AL25" i="23"/>
  <c r="AL86" i="23"/>
  <c r="AL76" i="23"/>
  <c r="AL125" i="23"/>
  <c r="AL118" i="23"/>
  <c r="AL78" i="23"/>
  <c r="AL66" i="23"/>
  <c r="AL68" i="23"/>
  <c r="AL51" i="23"/>
  <c r="AL49" i="23"/>
  <c r="AL65" i="23"/>
  <c r="AL95" i="23"/>
  <c r="AL111" i="23"/>
  <c r="AL59" i="23"/>
  <c r="AL110" i="23"/>
  <c r="AL69" i="23"/>
  <c r="AL79" i="23"/>
  <c r="AL73" i="23"/>
  <c r="AL123" i="23"/>
  <c r="AL35" i="23"/>
  <c r="AL132" i="23"/>
  <c r="AL30" i="23"/>
  <c r="AL23" i="23"/>
  <c r="AL80" i="23"/>
  <c r="AL130" i="23"/>
  <c r="AM12" i="23"/>
  <c r="AL21" i="23"/>
  <c r="AL22" i="23"/>
  <c r="AL101" i="23"/>
  <c r="AL36" i="23"/>
  <c r="AL74" i="23"/>
  <c r="AL129" i="23"/>
  <c r="AL64" i="23"/>
  <c r="AL57" i="23"/>
  <c r="AL81" i="23"/>
  <c r="AL44" i="23"/>
  <c r="AL106" i="23"/>
  <c r="AL31" i="23"/>
  <c r="AL34" i="23"/>
  <c r="AL124" i="23"/>
  <c r="AL119" i="23"/>
  <c r="AL82" i="23"/>
  <c r="AL120" i="23"/>
  <c r="AL90" i="23"/>
  <c r="AL72" i="23"/>
  <c r="AL75" i="23"/>
  <c r="AL53" i="23"/>
  <c r="AL93" i="23"/>
  <c r="AL112" i="23"/>
  <c r="AL55" i="23"/>
  <c r="AL99" i="23"/>
  <c r="AL43" i="23"/>
  <c r="AL20" i="23"/>
  <c r="AL26" i="23"/>
  <c r="AL117" i="23"/>
  <c r="AL45" i="23"/>
  <c r="AL127" i="23"/>
  <c r="AL131" i="23"/>
  <c r="AL88" i="23"/>
  <c r="AL113" i="23"/>
  <c r="AL107" i="23"/>
  <c r="AL29" i="23"/>
  <c r="AL47" i="23"/>
  <c r="AL92" i="23"/>
  <c r="AL109" i="23"/>
  <c r="AL116" i="23"/>
  <c r="AL24" i="23"/>
  <c r="AL89" i="23"/>
  <c r="AL126" i="23"/>
  <c r="AL103" i="23"/>
  <c r="AL63" i="23"/>
  <c r="AL46" i="23"/>
  <c r="AL94" i="23"/>
  <c r="AL96" i="23"/>
  <c r="AL91" i="23"/>
  <c r="AL61" i="23"/>
  <c r="AL52" i="23"/>
  <c r="AL100" i="23"/>
  <c r="AL27" i="23"/>
  <c r="AL102" i="23"/>
  <c r="AL13" i="23"/>
  <c r="AL41" i="23"/>
  <c r="AL67" i="23"/>
  <c r="AL87" i="23"/>
  <c r="AL83" i="23"/>
  <c r="AL14" i="23"/>
  <c r="AL28" i="23"/>
  <c r="AL104" i="23"/>
  <c r="AL84" i="23"/>
  <c r="AL70" i="23"/>
  <c r="AL39" i="23"/>
  <c r="AL60" i="23"/>
  <c r="AL19" i="23"/>
  <c r="AL97" i="23"/>
  <c r="AL32" i="23"/>
  <c r="AL108" i="23"/>
  <c r="AL71" i="23"/>
  <c r="AL122" i="23"/>
  <c r="AL42" i="23"/>
  <c r="AL38" i="23"/>
  <c r="AL33" i="23"/>
  <c r="AL56" i="23"/>
  <c r="AL105" i="23"/>
  <c r="AL128" i="23"/>
  <c r="AL37" i="23"/>
  <c r="AL58" i="23"/>
  <c r="AL62" i="23"/>
  <c r="AL54" i="23"/>
  <c r="AL115" i="23"/>
  <c r="AL121" i="23"/>
  <c r="AL98" i="23"/>
  <c r="AL77" i="23"/>
  <c r="AL85" i="23"/>
  <c r="AL114" i="23"/>
  <c r="AL50" i="23"/>
  <c r="AL40" i="23"/>
  <c r="AL48" i="23"/>
  <c r="AD132" i="27"/>
  <c r="AD133" i="27" s="1"/>
  <c r="AD134" i="27" s="1"/>
  <c r="AE24" i="27"/>
  <c r="AE51" i="27"/>
  <c r="AE92" i="27"/>
  <c r="AE29" i="27"/>
  <c r="AE36" i="27"/>
  <c r="AE12" i="27"/>
  <c r="AE100" i="27"/>
  <c r="AF11" i="27"/>
  <c r="AE75" i="27"/>
  <c r="AE22" i="27"/>
  <c r="AE90" i="27"/>
  <c r="AE91" i="27"/>
  <c r="AE72" i="27"/>
  <c r="AE122" i="27"/>
  <c r="AE97" i="27"/>
  <c r="AE116" i="27"/>
  <c r="AE26" i="27"/>
  <c r="AE15" i="27"/>
  <c r="AE125" i="27"/>
  <c r="AE13" i="27"/>
  <c r="AE98" i="27"/>
  <c r="AE20" i="27"/>
  <c r="AE121" i="27"/>
  <c r="AE21" i="27"/>
  <c r="AE86" i="27"/>
  <c r="AE115" i="27"/>
  <c r="AE82" i="27"/>
  <c r="AE124" i="27"/>
  <c r="AE70" i="27"/>
  <c r="AE101" i="27"/>
  <c r="AE108" i="27"/>
  <c r="AE49" i="27"/>
  <c r="AE23" i="27"/>
  <c r="AE88" i="27"/>
  <c r="AE14" i="27"/>
  <c r="AE47" i="27"/>
  <c r="AE19" i="27"/>
  <c r="AE111" i="27"/>
  <c r="AE16" i="27"/>
  <c r="AE131" i="27"/>
  <c r="AE35" i="27"/>
  <c r="AE45" i="27"/>
  <c r="AE113" i="27"/>
  <c r="AE85" i="27"/>
  <c r="AE32" i="27"/>
  <c r="AE62" i="27"/>
  <c r="AE58" i="27"/>
  <c r="AE123" i="27"/>
  <c r="AE112" i="27"/>
  <c r="AE105" i="27"/>
  <c r="AE48" i="27"/>
  <c r="AE87" i="27"/>
  <c r="AE110" i="27"/>
  <c r="AE28" i="27"/>
  <c r="AE99" i="27"/>
  <c r="AE67" i="27"/>
  <c r="AE50" i="27"/>
  <c r="AE37" i="27"/>
  <c r="AE96" i="27"/>
  <c r="AE128" i="27"/>
  <c r="AE127" i="27"/>
  <c r="AE120" i="27"/>
  <c r="AE81" i="27"/>
  <c r="AE80" i="27"/>
  <c r="AE71" i="27"/>
  <c r="AE39" i="27"/>
  <c r="AE77" i="27"/>
  <c r="AE78" i="27"/>
  <c r="AE73" i="27"/>
  <c r="AE59" i="27"/>
  <c r="AE46" i="27"/>
  <c r="AE95" i="27"/>
  <c r="AE129" i="27"/>
  <c r="AE103" i="27"/>
  <c r="AE65" i="27"/>
  <c r="AE130" i="27"/>
  <c r="AE57" i="27"/>
  <c r="AE89" i="27"/>
  <c r="AE74" i="27"/>
  <c r="AE104" i="27"/>
  <c r="AE109" i="27"/>
  <c r="AE60" i="27"/>
  <c r="AE41" i="27"/>
  <c r="AE76" i="27"/>
  <c r="AE33" i="27"/>
  <c r="AE52" i="27"/>
  <c r="AE64" i="27"/>
  <c r="AE31" i="27"/>
  <c r="AE42" i="27"/>
  <c r="AE83" i="27"/>
  <c r="AE43" i="27"/>
  <c r="AE69" i="27"/>
  <c r="AE53" i="27"/>
  <c r="AE119" i="27"/>
  <c r="AE25" i="27"/>
  <c r="AE94" i="27"/>
  <c r="AE66" i="27"/>
  <c r="AE27" i="27"/>
  <c r="AE56" i="27"/>
  <c r="AE55" i="27"/>
  <c r="AE107" i="27"/>
  <c r="AE44" i="27"/>
  <c r="AE38" i="27"/>
  <c r="AE68" i="27"/>
  <c r="AE18" i="27"/>
  <c r="AE34" i="27"/>
  <c r="AE63" i="27"/>
  <c r="AE79" i="27"/>
  <c r="AE106" i="27"/>
  <c r="AE93" i="27"/>
  <c r="AE30" i="27"/>
  <c r="AE126" i="27"/>
  <c r="AE40" i="27"/>
  <c r="AE118" i="27"/>
  <c r="AE102" i="27"/>
  <c r="AE54" i="27"/>
  <c r="AE117" i="27"/>
  <c r="AE17" i="27"/>
  <c r="AE61" i="27"/>
  <c r="AE114" i="27"/>
  <c r="AE84" i="27"/>
  <c r="AC132" i="30" l="1"/>
  <c r="AC133" i="30" s="1"/>
  <c r="AC134" i="30" s="1"/>
  <c r="AE11" i="30"/>
  <c r="AD19" i="30"/>
  <c r="AD92" i="30"/>
  <c r="AD42" i="30"/>
  <c r="AD72" i="30"/>
  <c r="AD64" i="30"/>
  <c r="AD76" i="30"/>
  <c r="AD24" i="30"/>
  <c r="AD94" i="30"/>
  <c r="AD80" i="30"/>
  <c r="AD89" i="30"/>
  <c r="AD81" i="30"/>
  <c r="AD33" i="30"/>
  <c r="AD121" i="30"/>
  <c r="AD28" i="30"/>
  <c r="AD112" i="30"/>
  <c r="AD12" i="30"/>
  <c r="AD103" i="30"/>
  <c r="AD110" i="30"/>
  <c r="AD129" i="30"/>
  <c r="AD109" i="30"/>
  <c r="AD35" i="30"/>
  <c r="AD52" i="30"/>
  <c r="AD57" i="30"/>
  <c r="AD111" i="30"/>
  <c r="AD131" i="30"/>
  <c r="AD113" i="30"/>
  <c r="AD82" i="30"/>
  <c r="AD71" i="30"/>
  <c r="AD70" i="30"/>
  <c r="AD44" i="30"/>
  <c r="AD21" i="30"/>
  <c r="AD48" i="30"/>
  <c r="AD99" i="30"/>
  <c r="AD69" i="30"/>
  <c r="AD16" i="30"/>
  <c r="AD34" i="30"/>
  <c r="AD31" i="30"/>
  <c r="AD74" i="30"/>
  <c r="AD118" i="30"/>
  <c r="AD66" i="30"/>
  <c r="AD116" i="30"/>
  <c r="AD83" i="30"/>
  <c r="AD91" i="30"/>
  <c r="AD114" i="30"/>
  <c r="AD125" i="30"/>
  <c r="AD128" i="30"/>
  <c r="AD53" i="30"/>
  <c r="AD93" i="30"/>
  <c r="AD22" i="30"/>
  <c r="AD87" i="30"/>
  <c r="AD59" i="30"/>
  <c r="AD46" i="30"/>
  <c r="AD62" i="30"/>
  <c r="AD78" i="30"/>
  <c r="AD96" i="30"/>
  <c r="AD105" i="30"/>
  <c r="AD58" i="30"/>
  <c r="AD54" i="30"/>
  <c r="AD117" i="30"/>
  <c r="AD107" i="30"/>
  <c r="AD36" i="30"/>
  <c r="AD27" i="30"/>
  <c r="AD55" i="30"/>
  <c r="AD39" i="30"/>
  <c r="AD79" i="30"/>
  <c r="AD47" i="30"/>
  <c r="AD65" i="30"/>
  <c r="AD15" i="30"/>
  <c r="AD73" i="30"/>
  <c r="AD126" i="30"/>
  <c r="AD77" i="30"/>
  <c r="AD23" i="30"/>
  <c r="AD43" i="30"/>
  <c r="AD100" i="30"/>
  <c r="AD30" i="30"/>
  <c r="AD14" i="30"/>
  <c r="AD56" i="30"/>
  <c r="AD68" i="30"/>
  <c r="AD119" i="30"/>
  <c r="AD49" i="30"/>
  <c r="AD106" i="30"/>
  <c r="AD63" i="30"/>
  <c r="AD67" i="30"/>
  <c r="AD123" i="30"/>
  <c r="AD86" i="30"/>
  <c r="AD60" i="30"/>
  <c r="AD37" i="30"/>
  <c r="AD97" i="30"/>
  <c r="AD29" i="30"/>
  <c r="AD85" i="30"/>
  <c r="AD104" i="30"/>
  <c r="AD120" i="30"/>
  <c r="AD40" i="30"/>
  <c r="AD20" i="30"/>
  <c r="AD61" i="30"/>
  <c r="AD90" i="30"/>
  <c r="AD50" i="30"/>
  <c r="AD75" i="30"/>
  <c r="AD17" i="30"/>
  <c r="AD98" i="30"/>
  <c r="AD38" i="30"/>
  <c r="AD84" i="30"/>
  <c r="AD41" i="30"/>
  <c r="AD115" i="30"/>
  <c r="AD88" i="30"/>
  <c r="AD127" i="30"/>
  <c r="AD122" i="30"/>
  <c r="AD18" i="30"/>
  <c r="AD101" i="30"/>
  <c r="AD26" i="30"/>
  <c r="AD25" i="30"/>
  <c r="AD13" i="30"/>
  <c r="AD108" i="30"/>
  <c r="AD45" i="30"/>
  <c r="AD51" i="30"/>
  <c r="AD124" i="30"/>
  <c r="AD95" i="30"/>
  <c r="AD102" i="30"/>
  <c r="AD32" i="30"/>
  <c r="AD130" i="30"/>
  <c r="AL133" i="23"/>
  <c r="AL134" i="23" s="1"/>
  <c r="AL135" i="23" s="1"/>
  <c r="AM15" i="23"/>
  <c r="AM16" i="23"/>
  <c r="AM18" i="23"/>
  <c r="AM17" i="23"/>
  <c r="AM19" i="23"/>
  <c r="AM101" i="23"/>
  <c r="AM74" i="23"/>
  <c r="AM103" i="23"/>
  <c r="AM80" i="23"/>
  <c r="AM122" i="23"/>
  <c r="AM123" i="23"/>
  <c r="AM110" i="23"/>
  <c r="AM82" i="23"/>
  <c r="AM51" i="23"/>
  <c r="AM65" i="23"/>
  <c r="AM128" i="23"/>
  <c r="AM102" i="23"/>
  <c r="AM34" i="23"/>
  <c r="AM96" i="23"/>
  <c r="AM132" i="23"/>
  <c r="AM99" i="23"/>
  <c r="AM87" i="23"/>
  <c r="AM29" i="23"/>
  <c r="AM98" i="23"/>
  <c r="AM41" i="23"/>
  <c r="AM68" i="23"/>
  <c r="AM95" i="23"/>
  <c r="AM120" i="23"/>
  <c r="AM86" i="23"/>
  <c r="AM61" i="23"/>
  <c r="AM83" i="23"/>
  <c r="AM84" i="23"/>
  <c r="AM55" i="23"/>
  <c r="AN12" i="23"/>
  <c r="AM24" i="23"/>
  <c r="AM23" i="23"/>
  <c r="AM114" i="23"/>
  <c r="AM76" i="23"/>
  <c r="AM36" i="23"/>
  <c r="AM119" i="23"/>
  <c r="AM47" i="23"/>
  <c r="AM92" i="23"/>
  <c r="AM116" i="23"/>
  <c r="AM91" i="23"/>
  <c r="AM49" i="23"/>
  <c r="AM69" i="23"/>
  <c r="AM35" i="23"/>
  <c r="AM40" i="23"/>
  <c r="AM30" i="23"/>
  <c r="AM88" i="23"/>
  <c r="AM115" i="23"/>
  <c r="AM81" i="23"/>
  <c r="AM111" i="23"/>
  <c r="AM14" i="23"/>
  <c r="AM62" i="23"/>
  <c r="AM94" i="23"/>
  <c r="AM33" i="23"/>
  <c r="AM112" i="23"/>
  <c r="AM79" i="23"/>
  <c r="AM127" i="23"/>
  <c r="AM48" i="23"/>
  <c r="AM56" i="23"/>
  <c r="AM100" i="23"/>
  <c r="AM63" i="23"/>
  <c r="AM85" i="23"/>
  <c r="AM20" i="23"/>
  <c r="AM26" i="23"/>
  <c r="AM126" i="23"/>
  <c r="AM89" i="23"/>
  <c r="AM117" i="23"/>
  <c r="AM57" i="23"/>
  <c r="AM31" i="23"/>
  <c r="AM125" i="23"/>
  <c r="AM60" i="23"/>
  <c r="AM13" i="23"/>
  <c r="AM71" i="23"/>
  <c r="AM67" i="23"/>
  <c r="AM27" i="23"/>
  <c r="AM64" i="23"/>
  <c r="AM118" i="23"/>
  <c r="AM66" i="23"/>
  <c r="AM70" i="23"/>
  <c r="AM28" i="23"/>
  <c r="AM129" i="23"/>
  <c r="AM106" i="23"/>
  <c r="AM25" i="23"/>
  <c r="AM53" i="23"/>
  <c r="AM108" i="23"/>
  <c r="AM72" i="23"/>
  <c r="AM38" i="23"/>
  <c r="AM46" i="23"/>
  <c r="AM131" i="23"/>
  <c r="AM113" i="23"/>
  <c r="AM104" i="23"/>
  <c r="AM130" i="23"/>
  <c r="AM77" i="23"/>
  <c r="AM73" i="23"/>
  <c r="AM37" i="23"/>
  <c r="AM59" i="23"/>
  <c r="AM124" i="23"/>
  <c r="AM22" i="23"/>
  <c r="AM32" i="23"/>
  <c r="AM45" i="23"/>
  <c r="AM54" i="23"/>
  <c r="AM78" i="23"/>
  <c r="AM52" i="23"/>
  <c r="AM50" i="23"/>
  <c r="AM42" i="23"/>
  <c r="AM58" i="23"/>
  <c r="AM121" i="23"/>
  <c r="AM43" i="23"/>
  <c r="AM75" i="23"/>
  <c r="AM107" i="23"/>
  <c r="AM97" i="23"/>
  <c r="AM93" i="23"/>
  <c r="AM44" i="23"/>
  <c r="AM109" i="23"/>
  <c r="AM21" i="23"/>
  <c r="AM39" i="23"/>
  <c r="AM105" i="23"/>
  <c r="AM90" i="23"/>
  <c r="AF34" i="27"/>
  <c r="AF78" i="27"/>
  <c r="AF61" i="27"/>
  <c r="AF27" i="27"/>
  <c r="AF33" i="27"/>
  <c r="AF127" i="27"/>
  <c r="AF84" i="27"/>
  <c r="AF71" i="27"/>
  <c r="AF59" i="27"/>
  <c r="AF86" i="27"/>
  <c r="AF31" i="27"/>
  <c r="AF18" i="27"/>
  <c r="AF131" i="27"/>
  <c r="AF83" i="27"/>
  <c r="AF39" i="27"/>
  <c r="AF54" i="27"/>
  <c r="AF25" i="27"/>
  <c r="AF126" i="27"/>
  <c r="AF41" i="27"/>
  <c r="AF104" i="27"/>
  <c r="AF97" i="27"/>
  <c r="AF16" i="27"/>
  <c r="AF113" i="27"/>
  <c r="AF30" i="27"/>
  <c r="AF66" i="27"/>
  <c r="AF63" i="27"/>
  <c r="AF118" i="27"/>
  <c r="AF106" i="27"/>
  <c r="AF123" i="27"/>
  <c r="AF57" i="27"/>
  <c r="AF51" i="27"/>
  <c r="AF81" i="27"/>
  <c r="AF75" i="27"/>
  <c r="AF115" i="27"/>
  <c r="AF89" i="27"/>
  <c r="AF35" i="27"/>
  <c r="AF87" i="27"/>
  <c r="AF67" i="27"/>
  <c r="AF64" i="27"/>
  <c r="AF120" i="27"/>
  <c r="AF114" i="27"/>
  <c r="AF102" i="27"/>
  <c r="AF110" i="27"/>
  <c r="AF124" i="27"/>
  <c r="AF91" i="27"/>
  <c r="AF15" i="27"/>
  <c r="AF117" i="27"/>
  <c r="AF105" i="27"/>
  <c r="AF121" i="27"/>
  <c r="AF12" i="27"/>
  <c r="AF38" i="27"/>
  <c r="AF79" i="27"/>
  <c r="AF56" i="27"/>
  <c r="AF48" i="27"/>
  <c r="AF85" i="27"/>
  <c r="AF72" i="27"/>
  <c r="AF82" i="27"/>
  <c r="AF116" i="27"/>
  <c r="AF40" i="27"/>
  <c r="AF96" i="27"/>
  <c r="AF128" i="27"/>
  <c r="AF23" i="27"/>
  <c r="AF24" i="27"/>
  <c r="AF122" i="27"/>
  <c r="AF22" i="27"/>
  <c r="AF47" i="27"/>
  <c r="AF13" i="27"/>
  <c r="AF92" i="27"/>
  <c r="AF108" i="27"/>
  <c r="AF88" i="27"/>
  <c r="AG11" i="27"/>
  <c r="AF14" i="27"/>
  <c r="AF119" i="27"/>
  <c r="AF65" i="27"/>
  <c r="AF70" i="27"/>
  <c r="AF68" i="27"/>
  <c r="AF49" i="27"/>
  <c r="AF62" i="27"/>
  <c r="AF74" i="27"/>
  <c r="AF53" i="27"/>
  <c r="AF29" i="27"/>
  <c r="AF43" i="27"/>
  <c r="AF95" i="27"/>
  <c r="AF26" i="27"/>
  <c r="AF125" i="27"/>
  <c r="AF46" i="27"/>
  <c r="AF37" i="27"/>
  <c r="AF21" i="27"/>
  <c r="AF69" i="27"/>
  <c r="AF17" i="27"/>
  <c r="AF28" i="27"/>
  <c r="AF52" i="27"/>
  <c r="AF77" i="27"/>
  <c r="AF103" i="27"/>
  <c r="AF93" i="27"/>
  <c r="AF112" i="27"/>
  <c r="AF130" i="27"/>
  <c r="AF19" i="27"/>
  <c r="AF50" i="27"/>
  <c r="AF42" i="27"/>
  <c r="AF90" i="27"/>
  <c r="AF94" i="27"/>
  <c r="AF101" i="27"/>
  <c r="AF20" i="27"/>
  <c r="AF44" i="27"/>
  <c r="AF60" i="27"/>
  <c r="AF55" i="27"/>
  <c r="AF36" i="27"/>
  <c r="AF73" i="27"/>
  <c r="AF45" i="27"/>
  <c r="AF58" i="27"/>
  <c r="AF109" i="27"/>
  <c r="AF99" i="27"/>
  <c r="AF80" i="27"/>
  <c r="AF129" i="27"/>
  <c r="AF100" i="27"/>
  <c r="AF107" i="27"/>
  <c r="AF111" i="27"/>
  <c r="AF76" i="27"/>
  <c r="AF32" i="27"/>
  <c r="AF98" i="27"/>
  <c r="AD132" i="30" l="1"/>
  <c r="AD133" i="30" s="1"/>
  <c r="AD134" i="30" s="1"/>
  <c r="AF11" i="30"/>
  <c r="AE36" i="30"/>
  <c r="AE27" i="30"/>
  <c r="AE55" i="30"/>
  <c r="AE35" i="30"/>
  <c r="AE26" i="30"/>
  <c r="AE61" i="30"/>
  <c r="AE52" i="30"/>
  <c r="AE67" i="30"/>
  <c r="AE118" i="30"/>
  <c r="AE96" i="30"/>
  <c r="AE77" i="30"/>
  <c r="AE58" i="30"/>
  <c r="AE71" i="30"/>
  <c r="AE95" i="30"/>
  <c r="AE44" i="30"/>
  <c r="AE14" i="30"/>
  <c r="AE56" i="30"/>
  <c r="AE68" i="30"/>
  <c r="AE34" i="30"/>
  <c r="AE63" i="30"/>
  <c r="AE13" i="30"/>
  <c r="AE31" i="30"/>
  <c r="AE75" i="30"/>
  <c r="AE73" i="30"/>
  <c r="AE86" i="30"/>
  <c r="AE60" i="30"/>
  <c r="AE23" i="30"/>
  <c r="AE91" i="30"/>
  <c r="AE112" i="30"/>
  <c r="AE125" i="30"/>
  <c r="AE104" i="30"/>
  <c r="AE120" i="30"/>
  <c r="AE40" i="30"/>
  <c r="AE59" i="30"/>
  <c r="AE72" i="30"/>
  <c r="AE74" i="30"/>
  <c r="AE46" i="30"/>
  <c r="AE130" i="30"/>
  <c r="AE123" i="30"/>
  <c r="AE98" i="30"/>
  <c r="AE121" i="30"/>
  <c r="AE37" i="30"/>
  <c r="AE81" i="30"/>
  <c r="AE108" i="30"/>
  <c r="AE107" i="30"/>
  <c r="AE102" i="30"/>
  <c r="AE127" i="30"/>
  <c r="AE18" i="30"/>
  <c r="AE47" i="30"/>
  <c r="AE109" i="30"/>
  <c r="AE106" i="30"/>
  <c r="AE50" i="30"/>
  <c r="AE94" i="30"/>
  <c r="AE17" i="30"/>
  <c r="AE122" i="30"/>
  <c r="AE70" i="30"/>
  <c r="AE88" i="30"/>
  <c r="AE54" i="30"/>
  <c r="AE100" i="30"/>
  <c r="AE30" i="30"/>
  <c r="AE19" i="30"/>
  <c r="AE92" i="30"/>
  <c r="AE42" i="30"/>
  <c r="AE22" i="30"/>
  <c r="AE16" i="30"/>
  <c r="AE90" i="30"/>
  <c r="AE124" i="30"/>
  <c r="AE65" i="30"/>
  <c r="AE32" i="30"/>
  <c r="AE15" i="30"/>
  <c r="AE114" i="30"/>
  <c r="AE116" i="30"/>
  <c r="AE43" i="30"/>
  <c r="AE29" i="30"/>
  <c r="AE85" i="30"/>
  <c r="AE12" i="30"/>
  <c r="AE103" i="30"/>
  <c r="AE110" i="30"/>
  <c r="AE129" i="30"/>
  <c r="AE39" i="30"/>
  <c r="AE87" i="30"/>
  <c r="AE45" i="30"/>
  <c r="AE24" i="30"/>
  <c r="AE38" i="30"/>
  <c r="AE80" i="30"/>
  <c r="AE89" i="30"/>
  <c r="AE117" i="30"/>
  <c r="AE84" i="30"/>
  <c r="AE97" i="30"/>
  <c r="AE115" i="30"/>
  <c r="AE21" i="30"/>
  <c r="AE48" i="30"/>
  <c r="AE99" i="30"/>
  <c r="AE69" i="30"/>
  <c r="AE119" i="30"/>
  <c r="AE79" i="30"/>
  <c r="AE78" i="30"/>
  <c r="AE57" i="30"/>
  <c r="AE101" i="30"/>
  <c r="AE131" i="30"/>
  <c r="AE113" i="30"/>
  <c r="AE82" i="30"/>
  <c r="AE25" i="30"/>
  <c r="AE41" i="30"/>
  <c r="AE51" i="30"/>
  <c r="AE128" i="30"/>
  <c r="AE111" i="30"/>
  <c r="AE53" i="30"/>
  <c r="AE66" i="30"/>
  <c r="AE93" i="30"/>
  <c r="AE105" i="30"/>
  <c r="AE64" i="30"/>
  <c r="AE83" i="30"/>
  <c r="AE20" i="30"/>
  <c r="AE33" i="30"/>
  <c r="AE49" i="30"/>
  <c r="AE126" i="30"/>
  <c r="AE76" i="30"/>
  <c r="AE28" i="30"/>
  <c r="AE62" i="30"/>
  <c r="AM133" i="23"/>
  <c r="AM134" i="23" s="1"/>
  <c r="AM135" i="23" s="1"/>
  <c r="AN16" i="23"/>
  <c r="AN15" i="23"/>
  <c r="AN18" i="23"/>
  <c r="AN17" i="23"/>
  <c r="AN23" i="23"/>
  <c r="AN108" i="23"/>
  <c r="AN114" i="23"/>
  <c r="AN101" i="23"/>
  <c r="AN92" i="23"/>
  <c r="AN64" i="23"/>
  <c r="AN54" i="23"/>
  <c r="AN61" i="23"/>
  <c r="AN116" i="23"/>
  <c r="AN50" i="23"/>
  <c r="AN102" i="23"/>
  <c r="AN58" i="23"/>
  <c r="AN100" i="23"/>
  <c r="AN24" i="23"/>
  <c r="AN36" i="23"/>
  <c r="AN32" i="23"/>
  <c r="AN125" i="23"/>
  <c r="AN122" i="23"/>
  <c r="AN81" i="23"/>
  <c r="AN132" i="23"/>
  <c r="AN37" i="23"/>
  <c r="AN30" i="23"/>
  <c r="AN63" i="23"/>
  <c r="AN67" i="23"/>
  <c r="AN13" i="23"/>
  <c r="AN131" i="23"/>
  <c r="AN104" i="23"/>
  <c r="AN65" i="23"/>
  <c r="AN90" i="23"/>
  <c r="AN80" i="23"/>
  <c r="AN111" i="23"/>
  <c r="AN21" i="23"/>
  <c r="AN26" i="23"/>
  <c r="AN126" i="23"/>
  <c r="AN89" i="23"/>
  <c r="AN45" i="23"/>
  <c r="AN41" i="23"/>
  <c r="AN93" i="23"/>
  <c r="AN94" i="23"/>
  <c r="AN91" i="23"/>
  <c r="AN106" i="23"/>
  <c r="AN115" i="23"/>
  <c r="AN69" i="23"/>
  <c r="AN84" i="23"/>
  <c r="AN35" i="23"/>
  <c r="AN121" i="23"/>
  <c r="AN57" i="23"/>
  <c r="AN33" i="23"/>
  <c r="AN120" i="23"/>
  <c r="AN40" i="23"/>
  <c r="AN31" i="23"/>
  <c r="AN34" i="23"/>
  <c r="AN14" i="23"/>
  <c r="AN78" i="23"/>
  <c r="AN56" i="23"/>
  <c r="AN22" i="23"/>
  <c r="AN97" i="23"/>
  <c r="AN76" i="23"/>
  <c r="AN127" i="23"/>
  <c r="AN117" i="23"/>
  <c r="AN46" i="23"/>
  <c r="AN48" i="23"/>
  <c r="AN49" i="23"/>
  <c r="AN44" i="23"/>
  <c r="AN85" i="23"/>
  <c r="AN59" i="23"/>
  <c r="AN77" i="23"/>
  <c r="AN20" i="23"/>
  <c r="AN103" i="23"/>
  <c r="AN29" i="23"/>
  <c r="AN53" i="23"/>
  <c r="AN71" i="23"/>
  <c r="AN96" i="23"/>
  <c r="AN119" i="23"/>
  <c r="AN47" i="23"/>
  <c r="AN99" i="23"/>
  <c r="AN68" i="23"/>
  <c r="AN82" i="23"/>
  <c r="AN95" i="23"/>
  <c r="AN128" i="23"/>
  <c r="AN73" i="23"/>
  <c r="AN43" i="23"/>
  <c r="AN19" i="23"/>
  <c r="AN74" i="23"/>
  <c r="AN62" i="23"/>
  <c r="AN88" i="23"/>
  <c r="AN118" i="23"/>
  <c r="AN110" i="23"/>
  <c r="AN52" i="23"/>
  <c r="AN75" i="23"/>
  <c r="AN107" i="23"/>
  <c r="AN38" i="23"/>
  <c r="AO12" i="23"/>
  <c r="AN98" i="23"/>
  <c r="AN129" i="23"/>
  <c r="AN113" i="23"/>
  <c r="AN109" i="23"/>
  <c r="AN86" i="23"/>
  <c r="AN124" i="23"/>
  <c r="AN25" i="23"/>
  <c r="AN72" i="23"/>
  <c r="AN28" i="23"/>
  <c r="AN70" i="23"/>
  <c r="AN39" i="23"/>
  <c r="AN123" i="23"/>
  <c r="AN66" i="23"/>
  <c r="AN51" i="23"/>
  <c r="AN105" i="23"/>
  <c r="AN130" i="23"/>
  <c r="AN112" i="23"/>
  <c r="AN83" i="23"/>
  <c r="AN87" i="23"/>
  <c r="AN60" i="23"/>
  <c r="AN79" i="23"/>
  <c r="AN55" i="23"/>
  <c r="AN42" i="23"/>
  <c r="AN27" i="23"/>
  <c r="AF132" i="27"/>
  <c r="AF133" i="27" s="1"/>
  <c r="AF134" i="27" s="1"/>
  <c r="AG106" i="27"/>
  <c r="AG71" i="27"/>
  <c r="AG84" i="27"/>
  <c r="AG110" i="27"/>
  <c r="AG82" i="27"/>
  <c r="AG76" i="27"/>
  <c r="AG105" i="27"/>
  <c r="AG32" i="27"/>
  <c r="AG39" i="27"/>
  <c r="AG55" i="27"/>
  <c r="AG120" i="27"/>
  <c r="AG29" i="27"/>
  <c r="AG101" i="27"/>
  <c r="AG78" i="27"/>
  <c r="AG98" i="27"/>
  <c r="AG91" i="27"/>
  <c r="AG97" i="27"/>
  <c r="AG50" i="27"/>
  <c r="AG128" i="27"/>
  <c r="AG73" i="27"/>
  <c r="AG80" i="27"/>
  <c r="AG63" i="27"/>
  <c r="AG130" i="27"/>
  <c r="AG125" i="27"/>
  <c r="AG107" i="27"/>
  <c r="AG13" i="27"/>
  <c r="AG116" i="27"/>
  <c r="AG70" i="27"/>
  <c r="AG31" i="27"/>
  <c r="AG124" i="27"/>
  <c r="AG34" i="27"/>
  <c r="AG65" i="27"/>
  <c r="AG87" i="27"/>
  <c r="AG30" i="27"/>
  <c r="AG93" i="27"/>
  <c r="AG40" i="27"/>
  <c r="AG94" i="27"/>
  <c r="AG118" i="27"/>
  <c r="AG88" i="27"/>
  <c r="AG23" i="27"/>
  <c r="AG28" i="27"/>
  <c r="AG81" i="27"/>
  <c r="AG59" i="27"/>
  <c r="AG43" i="27"/>
  <c r="AG41" i="27"/>
  <c r="AG126" i="27"/>
  <c r="AG129" i="27"/>
  <c r="AG89" i="27"/>
  <c r="AG96" i="27"/>
  <c r="AG25" i="27"/>
  <c r="AG119" i="27"/>
  <c r="AG56" i="27"/>
  <c r="AG75" i="27"/>
  <c r="AG18" i="27"/>
  <c r="AG100" i="27"/>
  <c r="AG114" i="27"/>
  <c r="AG131" i="27"/>
  <c r="AG44" i="27"/>
  <c r="AG33" i="27"/>
  <c r="AG79" i="27"/>
  <c r="AG14" i="27"/>
  <c r="AG74" i="27"/>
  <c r="AG67" i="27"/>
  <c r="AG12" i="27"/>
  <c r="AG90" i="27"/>
  <c r="AH11" i="27"/>
  <c r="AG26" i="27"/>
  <c r="AG20" i="27"/>
  <c r="AG53" i="27"/>
  <c r="AG85" i="27"/>
  <c r="AG49" i="27"/>
  <c r="AG127" i="27"/>
  <c r="AG37" i="27"/>
  <c r="AG38" i="27"/>
  <c r="AG64" i="27"/>
  <c r="AG51" i="27"/>
  <c r="AG122" i="27"/>
  <c r="AG15" i="27"/>
  <c r="AG121" i="27"/>
  <c r="AG21" i="27"/>
  <c r="AG86" i="27"/>
  <c r="AG22" i="27"/>
  <c r="AG69" i="27"/>
  <c r="AG58" i="27"/>
  <c r="AG92" i="27"/>
  <c r="AG46" i="27"/>
  <c r="AG123" i="27"/>
  <c r="AG36" i="27"/>
  <c r="AG68" i="27"/>
  <c r="AG61" i="27"/>
  <c r="AG66" i="27"/>
  <c r="AG99" i="27"/>
  <c r="AG19" i="27"/>
  <c r="AG57" i="27"/>
  <c r="AG16" i="27"/>
  <c r="AG111" i="27"/>
  <c r="AG60" i="27"/>
  <c r="AG117" i="27"/>
  <c r="AG112" i="27"/>
  <c r="AG45" i="27"/>
  <c r="AG104" i="27"/>
  <c r="AG113" i="27"/>
  <c r="AG47" i="27"/>
  <c r="AG54" i="27"/>
  <c r="AG24" i="27"/>
  <c r="AG77" i="27"/>
  <c r="AG52" i="27"/>
  <c r="AG48" i="27"/>
  <c r="AG103" i="27"/>
  <c r="AG27" i="27"/>
  <c r="AG108" i="27"/>
  <c r="AG35" i="27"/>
  <c r="AG109" i="27"/>
  <c r="AG115" i="27"/>
  <c r="AG62" i="27"/>
  <c r="AG42" i="27"/>
  <c r="AG72" i="27"/>
  <c r="AG95" i="27"/>
  <c r="AG17" i="27"/>
  <c r="AG83" i="27"/>
  <c r="AG102" i="27"/>
  <c r="AE132" i="30" l="1"/>
  <c r="AE133" i="30" s="1"/>
  <c r="AE134" i="30" s="1"/>
  <c r="AG11" i="30"/>
  <c r="AF128" i="30"/>
  <c r="AF40" i="30"/>
  <c r="AF110" i="30"/>
  <c r="AF59" i="30"/>
  <c r="AF109" i="30"/>
  <c r="AF130" i="30"/>
  <c r="AF76" i="30"/>
  <c r="AF124" i="30"/>
  <c r="AF101" i="30"/>
  <c r="AF32" i="30"/>
  <c r="AF89" i="30"/>
  <c r="AF82" i="30"/>
  <c r="AF33" i="30"/>
  <c r="AF112" i="30"/>
  <c r="AF125" i="30"/>
  <c r="AF36" i="30"/>
  <c r="AF18" i="30"/>
  <c r="AF99" i="30"/>
  <c r="AF69" i="30"/>
  <c r="AF16" i="30"/>
  <c r="AF94" i="30"/>
  <c r="AF52" i="30"/>
  <c r="AF24" i="30"/>
  <c r="AF78" i="30"/>
  <c r="AF80" i="30"/>
  <c r="AF113" i="30"/>
  <c r="AF83" i="30"/>
  <c r="AF71" i="30"/>
  <c r="AF91" i="30"/>
  <c r="AF107" i="30"/>
  <c r="AF14" i="30"/>
  <c r="AF42" i="30"/>
  <c r="AF93" i="30"/>
  <c r="AF22" i="30"/>
  <c r="AF79" i="30"/>
  <c r="AF47" i="30"/>
  <c r="AF31" i="30"/>
  <c r="AF62" i="30"/>
  <c r="AF111" i="30"/>
  <c r="AF131" i="30"/>
  <c r="AF116" i="30"/>
  <c r="AF58" i="30"/>
  <c r="AF81" i="30"/>
  <c r="AF100" i="30"/>
  <c r="AF30" i="30"/>
  <c r="AF104" i="30"/>
  <c r="AF129" i="30"/>
  <c r="AF55" i="30"/>
  <c r="AF39" i="30"/>
  <c r="AF49" i="30"/>
  <c r="AF106" i="30"/>
  <c r="AF46" i="30"/>
  <c r="AF15" i="30"/>
  <c r="AF118" i="30"/>
  <c r="AF66" i="30"/>
  <c r="AF126" i="30"/>
  <c r="AF23" i="30"/>
  <c r="AF43" i="30"/>
  <c r="AF29" i="30"/>
  <c r="AF85" i="30"/>
  <c r="AF12" i="30"/>
  <c r="AF102" i="30"/>
  <c r="AF56" i="30"/>
  <c r="AF68" i="30"/>
  <c r="AF119" i="30"/>
  <c r="AF61" i="30"/>
  <c r="AF90" i="30"/>
  <c r="AF63" i="30"/>
  <c r="AF105" i="30"/>
  <c r="AF73" i="30"/>
  <c r="AF96" i="30"/>
  <c r="AF121" i="30"/>
  <c r="AF37" i="30"/>
  <c r="AF97" i="30"/>
  <c r="AF115" i="30"/>
  <c r="AF53" i="30"/>
  <c r="AF19" i="30"/>
  <c r="AF120" i="30"/>
  <c r="AF64" i="30"/>
  <c r="AF20" i="30"/>
  <c r="AF13" i="30"/>
  <c r="AF45" i="30"/>
  <c r="AF65" i="30"/>
  <c r="AF77" i="30"/>
  <c r="AF123" i="30"/>
  <c r="AF98" i="30"/>
  <c r="AF70" i="30"/>
  <c r="AF88" i="30"/>
  <c r="AF41" i="30"/>
  <c r="AF51" i="30"/>
  <c r="AF21" i="30"/>
  <c r="AF48" i="30"/>
  <c r="AF92" i="30"/>
  <c r="AF34" i="30"/>
  <c r="AF72" i="30"/>
  <c r="AF75" i="30"/>
  <c r="AF87" i="30"/>
  <c r="AF50" i="30"/>
  <c r="AF38" i="30"/>
  <c r="AF54" i="30"/>
  <c r="AF57" i="30"/>
  <c r="AF117" i="30"/>
  <c r="AF25" i="30"/>
  <c r="AF95" i="30"/>
  <c r="AF44" i="30"/>
  <c r="AF67" i="30"/>
  <c r="AF108" i="30"/>
  <c r="AF86" i="30"/>
  <c r="AF28" i="30"/>
  <c r="AF74" i="30"/>
  <c r="AF27" i="30"/>
  <c r="AF60" i="30"/>
  <c r="AF103" i="30"/>
  <c r="AF17" i="30"/>
  <c r="AF127" i="30"/>
  <c r="AF122" i="30"/>
  <c r="AF35" i="30"/>
  <c r="AF114" i="30"/>
  <c r="AF84" i="30"/>
  <c r="AF26" i="30"/>
  <c r="AN133" i="23"/>
  <c r="AN134" i="23" s="1"/>
  <c r="AN135" i="23" s="1"/>
  <c r="AO15" i="23"/>
  <c r="AO16" i="23"/>
  <c r="AO18" i="23"/>
  <c r="AO17" i="23"/>
  <c r="AO23" i="23"/>
  <c r="AO62" i="23"/>
  <c r="AO70" i="23"/>
  <c r="AO74" i="23"/>
  <c r="AO80" i="23"/>
  <c r="AO123" i="23"/>
  <c r="AO42" i="23"/>
  <c r="AO106" i="23"/>
  <c r="AO130" i="23"/>
  <c r="AO113" i="23"/>
  <c r="AO65" i="23"/>
  <c r="AO120" i="23"/>
  <c r="AO107" i="23"/>
  <c r="AO27" i="23"/>
  <c r="AO19" i="23"/>
  <c r="AO29" i="23"/>
  <c r="AO125" i="23"/>
  <c r="AO119" i="23"/>
  <c r="AO51" i="23"/>
  <c r="AO33" i="23"/>
  <c r="AO59" i="23"/>
  <c r="AO87" i="23"/>
  <c r="AO21" i="23"/>
  <c r="AO40" i="23"/>
  <c r="AO25" i="23"/>
  <c r="AO126" i="23"/>
  <c r="AO78" i="23"/>
  <c r="AO41" i="23"/>
  <c r="AO110" i="23"/>
  <c r="AO81" i="23"/>
  <c r="AO100" i="23"/>
  <c r="AO114" i="23"/>
  <c r="AO54" i="23"/>
  <c r="AO31" i="23"/>
  <c r="AO22" i="23"/>
  <c r="AO26" i="23"/>
  <c r="AO55" i="23"/>
  <c r="AO127" i="23"/>
  <c r="AO53" i="23"/>
  <c r="AO93" i="23"/>
  <c r="AO96" i="23"/>
  <c r="AO46" i="23"/>
  <c r="AO56" i="23"/>
  <c r="AO91" i="23"/>
  <c r="AO116" i="23"/>
  <c r="AO69" i="23"/>
  <c r="AO83" i="23"/>
  <c r="AO85" i="23"/>
  <c r="AO58" i="23"/>
  <c r="AO39" i="23"/>
  <c r="AO118" i="23"/>
  <c r="AO99" i="23"/>
  <c r="AO60" i="23"/>
  <c r="AO73" i="23"/>
  <c r="AO105" i="23"/>
  <c r="AO104" i="23"/>
  <c r="AO109" i="23"/>
  <c r="AO108" i="23"/>
  <c r="AO48" i="23"/>
  <c r="AO90" i="23"/>
  <c r="AO24" i="23"/>
  <c r="AO86" i="23"/>
  <c r="AO76" i="23"/>
  <c r="AO98" i="23"/>
  <c r="AO89" i="23"/>
  <c r="AO64" i="23"/>
  <c r="AO75" i="23"/>
  <c r="AO68" i="23"/>
  <c r="AO34" i="23"/>
  <c r="AO124" i="23"/>
  <c r="AO95" i="23"/>
  <c r="AO67" i="23"/>
  <c r="AO20" i="23"/>
  <c r="AO101" i="23"/>
  <c r="AO45" i="23"/>
  <c r="AO32" i="23"/>
  <c r="AO36" i="23"/>
  <c r="AO131" i="23"/>
  <c r="AO66" i="23"/>
  <c r="AO129" i="23"/>
  <c r="AO50" i="23"/>
  <c r="AO52" i="23"/>
  <c r="AO61" i="23"/>
  <c r="AO111" i="23"/>
  <c r="AO37" i="23"/>
  <c r="AO128" i="23"/>
  <c r="AO43" i="23"/>
  <c r="AO13" i="23"/>
  <c r="AO63" i="23"/>
  <c r="AO72" i="23"/>
  <c r="AO103" i="23"/>
  <c r="AO47" i="23"/>
  <c r="AO77" i="23"/>
  <c r="AO121" i="23"/>
  <c r="AO82" i="23"/>
  <c r="AO71" i="23"/>
  <c r="AO122" i="23"/>
  <c r="AO35" i="23"/>
  <c r="AO28" i="23"/>
  <c r="AO44" i="23"/>
  <c r="AP12" i="23"/>
  <c r="AO14" i="23"/>
  <c r="AO57" i="23"/>
  <c r="AO117" i="23"/>
  <c r="AO97" i="23"/>
  <c r="AO88" i="23"/>
  <c r="AO38" i="23"/>
  <c r="AO92" i="23"/>
  <c r="AO132" i="23"/>
  <c r="AO112" i="23"/>
  <c r="AO49" i="23"/>
  <c r="AO115" i="23"/>
  <c r="AO79" i="23"/>
  <c r="AO84" i="23"/>
  <c r="AO30" i="23"/>
  <c r="AO102" i="23"/>
  <c r="AO94" i="23"/>
  <c r="AG132" i="27"/>
  <c r="AG133" i="27" s="1"/>
  <c r="AG134" i="27" s="1"/>
  <c r="AH109" i="27"/>
  <c r="AH94" i="27"/>
  <c r="AH56" i="27"/>
  <c r="AH115" i="27"/>
  <c r="AH44" i="27"/>
  <c r="AH87" i="27"/>
  <c r="AH50" i="27"/>
  <c r="AH95" i="27"/>
  <c r="AH14" i="27"/>
  <c r="AH90" i="27"/>
  <c r="AH40" i="27"/>
  <c r="AH88" i="27"/>
  <c r="AH32" i="27"/>
  <c r="AH33" i="27"/>
  <c r="AH126" i="27"/>
  <c r="AH16" i="27"/>
  <c r="AH55" i="27"/>
  <c r="AH25" i="27"/>
  <c r="AH76" i="27"/>
  <c r="AH83" i="27"/>
  <c r="AH66" i="27"/>
  <c r="AH129" i="27"/>
  <c r="AH64" i="27"/>
  <c r="AH85" i="27"/>
  <c r="AH41" i="27"/>
  <c r="AH119" i="27"/>
  <c r="AH108" i="27"/>
  <c r="AH96" i="27"/>
  <c r="AH118" i="27"/>
  <c r="AH107" i="27"/>
  <c r="AH121" i="27"/>
  <c r="AH36" i="27"/>
  <c r="AH49" i="27"/>
  <c r="AH104" i="27"/>
  <c r="AH100" i="27"/>
  <c r="AH74" i="27"/>
  <c r="AH127" i="27"/>
  <c r="AH89" i="27"/>
  <c r="AH101" i="27"/>
  <c r="AH97" i="27"/>
  <c r="AH75" i="27"/>
  <c r="AH106" i="27"/>
  <c r="AH68" i="27"/>
  <c r="AH112" i="27"/>
  <c r="AH18" i="27"/>
  <c r="AH117" i="27"/>
  <c r="AH125" i="27"/>
  <c r="AH39" i="27"/>
  <c r="AH86" i="27"/>
  <c r="AH45" i="27"/>
  <c r="AH24" i="27"/>
  <c r="AH120" i="27"/>
  <c r="AH77" i="27"/>
  <c r="AH31" i="27"/>
  <c r="AH113" i="27"/>
  <c r="AH123" i="27"/>
  <c r="AH53" i="27"/>
  <c r="AI11" i="27"/>
  <c r="AH30" i="27"/>
  <c r="AH81" i="27"/>
  <c r="AH80" i="27"/>
  <c r="AH130" i="27"/>
  <c r="AH17" i="27"/>
  <c r="AH92" i="27"/>
  <c r="AH15" i="27"/>
  <c r="AH61" i="27"/>
  <c r="AH78" i="27"/>
  <c r="AH65" i="27"/>
  <c r="AH51" i="27"/>
  <c r="AH19" i="27"/>
  <c r="AH34" i="27"/>
  <c r="AH22" i="27"/>
  <c r="AH98" i="27"/>
  <c r="AH46" i="27"/>
  <c r="AH60" i="27"/>
  <c r="AH84" i="27"/>
  <c r="AH21" i="27"/>
  <c r="AH27" i="27"/>
  <c r="AH59" i="27"/>
  <c r="AH23" i="27"/>
  <c r="AH28" i="27"/>
  <c r="AH111" i="27"/>
  <c r="AH63" i="27"/>
  <c r="AH29" i="27"/>
  <c r="AH43" i="27"/>
  <c r="AH20" i="27"/>
  <c r="AH26" i="27"/>
  <c r="AH99" i="27"/>
  <c r="AH93" i="27"/>
  <c r="AH103" i="27"/>
  <c r="AH52" i="27"/>
  <c r="AH62" i="27"/>
  <c r="AH38" i="27"/>
  <c r="AH35" i="27"/>
  <c r="AH72" i="27"/>
  <c r="AH73" i="27"/>
  <c r="AH82" i="27"/>
  <c r="AH54" i="27"/>
  <c r="AH69" i="27"/>
  <c r="AH12" i="27"/>
  <c r="AH48" i="27"/>
  <c r="AH110" i="27"/>
  <c r="AH128" i="27"/>
  <c r="AH42" i="27"/>
  <c r="AH116" i="27"/>
  <c r="AH71" i="27"/>
  <c r="AH102" i="27"/>
  <c r="AH131" i="27"/>
  <c r="AH79" i="27"/>
  <c r="AH114" i="27"/>
  <c r="AH67" i="27"/>
  <c r="AH58" i="27"/>
  <c r="AH37" i="27"/>
  <c r="AH13" i="27"/>
  <c r="AH57" i="27"/>
  <c r="AH122" i="27"/>
  <c r="AH91" i="27"/>
  <c r="AH124" i="27"/>
  <c r="AH105" i="27"/>
  <c r="AH47" i="27"/>
  <c r="AH70" i="27"/>
  <c r="AF132" i="30" l="1"/>
  <c r="AF133" i="30" s="1"/>
  <c r="AF134" i="30" s="1"/>
  <c r="AH11" i="30"/>
  <c r="AG12" i="30"/>
  <c r="AG102" i="30"/>
  <c r="AG56" i="30"/>
  <c r="AG68" i="30"/>
  <c r="AG59" i="30"/>
  <c r="AG72" i="30"/>
  <c r="AG94" i="30"/>
  <c r="AG46" i="30"/>
  <c r="AG113" i="30"/>
  <c r="AG111" i="30"/>
  <c r="AG131" i="30"/>
  <c r="AG108" i="30"/>
  <c r="AG83" i="30"/>
  <c r="AG71" i="30"/>
  <c r="AG91" i="30"/>
  <c r="AG53" i="30"/>
  <c r="AG19" i="30"/>
  <c r="AG120" i="30"/>
  <c r="AG79" i="30"/>
  <c r="AG69" i="30"/>
  <c r="AG109" i="30"/>
  <c r="AG106" i="30"/>
  <c r="AG63" i="30"/>
  <c r="AG116" i="30"/>
  <c r="AG118" i="30"/>
  <c r="AG66" i="30"/>
  <c r="AG126" i="30"/>
  <c r="AG58" i="30"/>
  <c r="AG54" i="30"/>
  <c r="AG100" i="30"/>
  <c r="AG27" i="30"/>
  <c r="AG103" i="30"/>
  <c r="AG127" i="30"/>
  <c r="AG49" i="30"/>
  <c r="AG47" i="30"/>
  <c r="AG16" i="30"/>
  <c r="AG90" i="30"/>
  <c r="AG74" i="30"/>
  <c r="AG65" i="30"/>
  <c r="AG73" i="30"/>
  <c r="AG15" i="30"/>
  <c r="AG96" i="30"/>
  <c r="AG23" i="30"/>
  <c r="AG81" i="30"/>
  <c r="AG29" i="30"/>
  <c r="AG21" i="30"/>
  <c r="AG48" i="30"/>
  <c r="AG92" i="30"/>
  <c r="AG61" i="30"/>
  <c r="AG22" i="30"/>
  <c r="AG87" i="30"/>
  <c r="AG45" i="30"/>
  <c r="AG50" i="30"/>
  <c r="AG105" i="30"/>
  <c r="AG36" i="30"/>
  <c r="AG18" i="30"/>
  <c r="AG99" i="30"/>
  <c r="AG64" i="30"/>
  <c r="AG119" i="30"/>
  <c r="AG67" i="30"/>
  <c r="AG76" i="30"/>
  <c r="AG24" i="30"/>
  <c r="AG60" i="30"/>
  <c r="AG32" i="30"/>
  <c r="AG43" i="30"/>
  <c r="AG114" i="30"/>
  <c r="AG84" i="30"/>
  <c r="AG85" i="30"/>
  <c r="AG28" i="30"/>
  <c r="AG129" i="30"/>
  <c r="AG20" i="30"/>
  <c r="AG124" i="30"/>
  <c r="AG80" i="30"/>
  <c r="AG117" i="30"/>
  <c r="AG95" i="30"/>
  <c r="AG110" i="30"/>
  <c r="AG26" i="30"/>
  <c r="AG57" i="30"/>
  <c r="AG86" i="30"/>
  <c r="AG82" i="30"/>
  <c r="AG112" i="30"/>
  <c r="AG93" i="30"/>
  <c r="AG62" i="30"/>
  <c r="AG89" i="30"/>
  <c r="AG98" i="30"/>
  <c r="AG37" i="30"/>
  <c r="AG115" i="30"/>
  <c r="AG128" i="30"/>
  <c r="AG55" i="30"/>
  <c r="AG75" i="30"/>
  <c r="AG77" i="30"/>
  <c r="AG122" i="30"/>
  <c r="AG88" i="30"/>
  <c r="AG51" i="30"/>
  <c r="AG14" i="30"/>
  <c r="AG13" i="30"/>
  <c r="AG130" i="30"/>
  <c r="AG38" i="30"/>
  <c r="AG97" i="30"/>
  <c r="AG25" i="30"/>
  <c r="AG44" i="30"/>
  <c r="AG104" i="30"/>
  <c r="AG35" i="30"/>
  <c r="AG78" i="30"/>
  <c r="AG101" i="30"/>
  <c r="AG41" i="30"/>
  <c r="AG33" i="30"/>
  <c r="AG125" i="30"/>
  <c r="AG42" i="30"/>
  <c r="AG39" i="30"/>
  <c r="AG31" i="30"/>
  <c r="AG17" i="30"/>
  <c r="AG70" i="30"/>
  <c r="AG30" i="30"/>
  <c r="AG34" i="30"/>
  <c r="AG52" i="30"/>
  <c r="AG123" i="30"/>
  <c r="AG121" i="30"/>
  <c r="AG107" i="30"/>
  <c r="AG40" i="30"/>
  <c r="AO133" i="23"/>
  <c r="AO134" i="23" s="1"/>
  <c r="AO135" i="23" s="1"/>
  <c r="AP16" i="23"/>
  <c r="AP15" i="23"/>
  <c r="AP18" i="23"/>
  <c r="AP17" i="23"/>
  <c r="AP20" i="23"/>
  <c r="AP127" i="23"/>
  <c r="AP72" i="23"/>
  <c r="AP32" i="23"/>
  <c r="AP93" i="23"/>
  <c r="AP46" i="23"/>
  <c r="AP48" i="23"/>
  <c r="AP104" i="23"/>
  <c r="AP33" i="23"/>
  <c r="AP56" i="23"/>
  <c r="AP65" i="23"/>
  <c r="AP30" i="23"/>
  <c r="AP100" i="23"/>
  <c r="AP95" i="23"/>
  <c r="AP24" i="23"/>
  <c r="AP97" i="23"/>
  <c r="AP45" i="23"/>
  <c r="AP39" i="23"/>
  <c r="AP129" i="23"/>
  <c r="AP42" i="23"/>
  <c r="AP84" i="23"/>
  <c r="AP53" i="23"/>
  <c r="AP13" i="23"/>
  <c r="AP70" i="23"/>
  <c r="AP78" i="23"/>
  <c r="AP116" i="23"/>
  <c r="AP77" i="23"/>
  <c r="AP34" i="23"/>
  <c r="AP59" i="23"/>
  <c r="AP94" i="23"/>
  <c r="AQ12" i="23"/>
  <c r="AP19" i="23"/>
  <c r="AP26" i="23"/>
  <c r="AP62" i="23"/>
  <c r="AP114" i="23"/>
  <c r="AP98" i="23"/>
  <c r="AP41" i="23"/>
  <c r="AP96" i="23"/>
  <c r="AP122" i="23"/>
  <c r="AP115" i="23"/>
  <c r="AP50" i="23"/>
  <c r="AP51" i="23"/>
  <c r="AP69" i="23"/>
  <c r="AP121" i="23"/>
  <c r="AP79" i="23"/>
  <c r="AP83" i="23"/>
  <c r="AP117" i="23"/>
  <c r="AP106" i="23"/>
  <c r="AP111" i="23"/>
  <c r="AP102" i="23"/>
  <c r="AP52" i="23"/>
  <c r="AP120" i="23"/>
  <c r="AP123" i="23"/>
  <c r="AP128" i="23"/>
  <c r="AP23" i="23"/>
  <c r="AP108" i="23"/>
  <c r="AP86" i="23"/>
  <c r="AP63" i="23"/>
  <c r="AP101" i="23"/>
  <c r="AP80" i="23"/>
  <c r="AP118" i="23"/>
  <c r="AP131" i="23"/>
  <c r="AP105" i="23"/>
  <c r="AP75" i="23"/>
  <c r="AP61" i="23"/>
  <c r="AP87" i="23"/>
  <c r="AP60" i="23"/>
  <c r="AP37" i="23"/>
  <c r="AP90" i="23"/>
  <c r="AP14" i="23"/>
  <c r="AP55" i="23"/>
  <c r="AP71" i="23"/>
  <c r="AP103" i="23"/>
  <c r="AP47" i="23"/>
  <c r="AP44" i="23"/>
  <c r="AP112" i="23"/>
  <c r="AP35" i="23"/>
  <c r="AP82" i="23"/>
  <c r="AP85" i="23"/>
  <c r="AP58" i="23"/>
  <c r="AP21" i="23"/>
  <c r="AP68" i="23"/>
  <c r="AP109" i="23"/>
  <c r="AP126" i="23"/>
  <c r="AP40" i="23"/>
  <c r="AP73" i="23"/>
  <c r="AP99" i="23"/>
  <c r="AP22" i="23"/>
  <c r="AP89" i="23"/>
  <c r="AP29" i="23"/>
  <c r="AP28" i="23"/>
  <c r="AP64" i="23"/>
  <c r="AP54" i="23"/>
  <c r="AP119" i="23"/>
  <c r="AP113" i="23"/>
  <c r="AP132" i="23"/>
  <c r="AP125" i="23"/>
  <c r="AP130" i="23"/>
  <c r="AP25" i="23"/>
  <c r="AP36" i="23"/>
  <c r="AP74" i="23"/>
  <c r="AP76" i="23"/>
  <c r="AP66" i="23"/>
  <c r="AP92" i="23"/>
  <c r="AP38" i="23"/>
  <c r="AP110" i="23"/>
  <c r="AP49" i="23"/>
  <c r="AP67" i="23"/>
  <c r="AP91" i="23"/>
  <c r="AP124" i="23"/>
  <c r="AP107" i="23"/>
  <c r="AP43" i="23"/>
  <c r="AP31" i="23"/>
  <c r="AP57" i="23"/>
  <c r="AP88" i="23"/>
  <c r="AP81" i="23"/>
  <c r="AP27" i="23"/>
  <c r="AH132" i="27"/>
  <c r="AH133" i="27" s="1"/>
  <c r="AH134" i="27" s="1"/>
  <c r="AI104" i="27"/>
  <c r="AI130" i="27"/>
  <c r="AJ11" i="27"/>
  <c r="AI48" i="27"/>
  <c r="AI19" i="27"/>
  <c r="AI38" i="27"/>
  <c r="AI57" i="27"/>
  <c r="AI114" i="27"/>
  <c r="AI55" i="27"/>
  <c r="AI117" i="27"/>
  <c r="AI16" i="27"/>
  <c r="AI131" i="27"/>
  <c r="AI17" i="27"/>
  <c r="AI100" i="27"/>
  <c r="AI78" i="27"/>
  <c r="AI111" i="27"/>
  <c r="AI66" i="27"/>
  <c r="AI56" i="27"/>
  <c r="AI128" i="27"/>
  <c r="AI98" i="27"/>
  <c r="AI21" i="27"/>
  <c r="AI92" i="27"/>
  <c r="AI58" i="27"/>
  <c r="AI90" i="27"/>
  <c r="AI101" i="27"/>
  <c r="AI72" i="27"/>
  <c r="AI116" i="27"/>
  <c r="AI103" i="27"/>
  <c r="AI31" i="27"/>
  <c r="AI14" i="27"/>
  <c r="AI61" i="27"/>
  <c r="AI124" i="27"/>
  <c r="AI118" i="27"/>
  <c r="AI13" i="27"/>
  <c r="AI15" i="27"/>
  <c r="AI47" i="27"/>
  <c r="AI77" i="27"/>
  <c r="AI105" i="27"/>
  <c r="AI91" i="27"/>
  <c r="AI82" i="27"/>
  <c r="AI110" i="27"/>
  <c r="AI26" i="27"/>
  <c r="AI73" i="27"/>
  <c r="AI41" i="27"/>
  <c r="AI97" i="27"/>
  <c r="AI50" i="27"/>
  <c r="AI95" i="27"/>
  <c r="AI34" i="27"/>
  <c r="AI12" i="27"/>
  <c r="AI35" i="27"/>
  <c r="AI18" i="27"/>
  <c r="AI53" i="27"/>
  <c r="AI112" i="27"/>
  <c r="AI28" i="27"/>
  <c r="AI71" i="27"/>
  <c r="AI70" i="27"/>
  <c r="AI63" i="27"/>
  <c r="AI59" i="27"/>
  <c r="AI83" i="27"/>
  <c r="AI25" i="27"/>
  <c r="AI43" i="27"/>
  <c r="AI46" i="27"/>
  <c r="AI74" i="27"/>
  <c r="AI69" i="27"/>
  <c r="AI40" i="27"/>
  <c r="AI115" i="27"/>
  <c r="AI108" i="27"/>
  <c r="AI52" i="27"/>
  <c r="AI45" i="27"/>
  <c r="AI127" i="27"/>
  <c r="AI123" i="27"/>
  <c r="AI32" i="27"/>
  <c r="AI51" i="27"/>
  <c r="AI94" i="27"/>
  <c r="AI120" i="27"/>
  <c r="AI81" i="27"/>
  <c r="AI85" i="27"/>
  <c r="AI109" i="27"/>
  <c r="AI33" i="27"/>
  <c r="AI39" i="27"/>
  <c r="AI75" i="27"/>
  <c r="AI86" i="27"/>
  <c r="AI126" i="27"/>
  <c r="AI54" i="27"/>
  <c r="AI49" i="27"/>
  <c r="AI29" i="27"/>
  <c r="AI121" i="27"/>
  <c r="AI23" i="27"/>
  <c r="AI76" i="27"/>
  <c r="AI84" i="27"/>
  <c r="AI68" i="27"/>
  <c r="AI64" i="27"/>
  <c r="AI37" i="27"/>
  <c r="AI24" i="27"/>
  <c r="AI30" i="27"/>
  <c r="AI122" i="27"/>
  <c r="AI62" i="27"/>
  <c r="AI102" i="27"/>
  <c r="AI107" i="27"/>
  <c r="AI42" i="27"/>
  <c r="AI79" i="27"/>
  <c r="AI119" i="27"/>
  <c r="AI89" i="27"/>
  <c r="AI36" i="27"/>
  <c r="AI99" i="27"/>
  <c r="AI67" i="27"/>
  <c r="AI96" i="27"/>
  <c r="AI93" i="27"/>
  <c r="AI87" i="27"/>
  <c r="AI106" i="27"/>
  <c r="AI129" i="27"/>
  <c r="AI65" i="27"/>
  <c r="AI20" i="27"/>
  <c r="AI27" i="27"/>
  <c r="AI125" i="27"/>
  <c r="AI22" i="27"/>
  <c r="AI88" i="27"/>
  <c r="AI44" i="27"/>
  <c r="AI80" i="27"/>
  <c r="AI60" i="27"/>
  <c r="AI113" i="27"/>
  <c r="AG132" i="30" l="1"/>
  <c r="AG133" i="30" s="1"/>
  <c r="AG134" i="30" s="1"/>
  <c r="AI11" i="30"/>
  <c r="AH53" i="30"/>
  <c r="AH93" i="30"/>
  <c r="AH120" i="30"/>
  <c r="AH99" i="30"/>
  <c r="AH119" i="30"/>
  <c r="AH24" i="30"/>
  <c r="AH94" i="30"/>
  <c r="AH76" i="30"/>
  <c r="AH113" i="30"/>
  <c r="AH111" i="30"/>
  <c r="AH131" i="30"/>
  <c r="AH126" i="30"/>
  <c r="AH58" i="30"/>
  <c r="AH107" i="30"/>
  <c r="AH88" i="30"/>
  <c r="AH27" i="30"/>
  <c r="AH55" i="30"/>
  <c r="AH127" i="30"/>
  <c r="AH64" i="30"/>
  <c r="AH20" i="30"/>
  <c r="AH57" i="30"/>
  <c r="AH73" i="30"/>
  <c r="AH52" i="30"/>
  <c r="AH116" i="30"/>
  <c r="AH118" i="30"/>
  <c r="AH66" i="30"/>
  <c r="AH121" i="30"/>
  <c r="AH23" i="30"/>
  <c r="AH30" i="30"/>
  <c r="AH28" i="30"/>
  <c r="AH21" i="30"/>
  <c r="AH68" i="30"/>
  <c r="AH92" i="30"/>
  <c r="AH35" i="30"/>
  <c r="AH72" i="30"/>
  <c r="AH62" i="30"/>
  <c r="AH26" i="30"/>
  <c r="AH31" i="30"/>
  <c r="AH105" i="30"/>
  <c r="AH123" i="30"/>
  <c r="AH96" i="30"/>
  <c r="AH70" i="30"/>
  <c r="AH37" i="30"/>
  <c r="AH85" i="30"/>
  <c r="AH44" i="30"/>
  <c r="AH128" i="30"/>
  <c r="AH40" i="30"/>
  <c r="AH110" i="30"/>
  <c r="AH34" i="30"/>
  <c r="AH109" i="30"/>
  <c r="AH15" i="30"/>
  <c r="AH106" i="30"/>
  <c r="AH63" i="30"/>
  <c r="AH77" i="30"/>
  <c r="AH17" i="30"/>
  <c r="AH54" i="30"/>
  <c r="AH114" i="30"/>
  <c r="AH84" i="30"/>
  <c r="AH95" i="30"/>
  <c r="AH125" i="30"/>
  <c r="AH12" i="30"/>
  <c r="AH36" i="30"/>
  <c r="AH18" i="30"/>
  <c r="AH79" i="30"/>
  <c r="AH59" i="30"/>
  <c r="AH16" i="30"/>
  <c r="AH47" i="30"/>
  <c r="AH90" i="30"/>
  <c r="AH65" i="30"/>
  <c r="AH60" i="30"/>
  <c r="AH32" i="30"/>
  <c r="AH43" i="30"/>
  <c r="AH117" i="30"/>
  <c r="AH25" i="30"/>
  <c r="AH112" i="30"/>
  <c r="AH19" i="30"/>
  <c r="AH14" i="30"/>
  <c r="AH42" i="30"/>
  <c r="AH49" i="30"/>
  <c r="AH69" i="30"/>
  <c r="AH74" i="30"/>
  <c r="AH67" i="30"/>
  <c r="AH45" i="30"/>
  <c r="AH98" i="30"/>
  <c r="AH38" i="30"/>
  <c r="AH80" i="30"/>
  <c r="AH97" i="30"/>
  <c r="AH51" i="30"/>
  <c r="AH33" i="30"/>
  <c r="AH100" i="30"/>
  <c r="AH103" i="30"/>
  <c r="AH104" i="30"/>
  <c r="AH129" i="30"/>
  <c r="AH61" i="30"/>
  <c r="AH22" i="30"/>
  <c r="AH50" i="30"/>
  <c r="AH75" i="30"/>
  <c r="AH78" i="30"/>
  <c r="AH122" i="30"/>
  <c r="AH101" i="30"/>
  <c r="AH46" i="30"/>
  <c r="AH41" i="30"/>
  <c r="AH82" i="30"/>
  <c r="AH71" i="30"/>
  <c r="AH29" i="30"/>
  <c r="AH13" i="30"/>
  <c r="AH108" i="30"/>
  <c r="AH39" i="30"/>
  <c r="AH83" i="30"/>
  <c r="AH124" i="30"/>
  <c r="AH91" i="30"/>
  <c r="AH130" i="30"/>
  <c r="AH115" i="30"/>
  <c r="AH87" i="30"/>
  <c r="AH48" i="30"/>
  <c r="AH89" i="30"/>
  <c r="AH56" i="30"/>
  <c r="AH86" i="30"/>
  <c r="AH102" i="30"/>
  <c r="AH81" i="30"/>
  <c r="AP133" i="23"/>
  <c r="AP134" i="23" s="1"/>
  <c r="AP135" i="23" s="1"/>
  <c r="AQ15" i="23"/>
  <c r="AQ16" i="23"/>
  <c r="AQ17" i="23"/>
  <c r="AQ18" i="23"/>
  <c r="AQ20" i="23"/>
  <c r="AQ98" i="23"/>
  <c r="AQ53" i="23"/>
  <c r="AQ117" i="23"/>
  <c r="AQ64" i="23"/>
  <c r="AQ66" i="23"/>
  <c r="AQ131" i="23"/>
  <c r="AQ91" i="23"/>
  <c r="AQ110" i="23"/>
  <c r="AQ116" i="23"/>
  <c r="AQ69" i="23"/>
  <c r="AQ30" i="23"/>
  <c r="AQ107" i="23"/>
  <c r="AQ59" i="23"/>
  <c r="AQ13" i="23"/>
  <c r="AQ101" i="23"/>
  <c r="AQ70" i="23"/>
  <c r="AQ80" i="23"/>
  <c r="AQ96" i="23"/>
  <c r="AQ113" i="23"/>
  <c r="AQ52" i="23"/>
  <c r="AQ81" i="23"/>
  <c r="AQ27" i="23"/>
  <c r="AQ73" i="23"/>
  <c r="AQ24" i="23"/>
  <c r="AQ132" i="23"/>
  <c r="AQ25" i="23"/>
  <c r="AQ114" i="23"/>
  <c r="AQ57" i="23"/>
  <c r="AQ42" i="23"/>
  <c r="AQ121" i="23"/>
  <c r="AQ122" i="23"/>
  <c r="AQ128" i="23"/>
  <c r="AQ23" i="23"/>
  <c r="AQ26" i="23"/>
  <c r="AQ71" i="23"/>
  <c r="AQ63" i="23"/>
  <c r="AQ89" i="23"/>
  <c r="AQ118" i="23"/>
  <c r="AQ93" i="23"/>
  <c r="AQ41" i="23"/>
  <c r="AQ106" i="23"/>
  <c r="AQ104" i="23"/>
  <c r="AQ112" i="23"/>
  <c r="AQ65" i="23"/>
  <c r="AQ84" i="23"/>
  <c r="AQ100" i="23"/>
  <c r="AQ58" i="23"/>
  <c r="AQ72" i="23"/>
  <c r="AQ129" i="23"/>
  <c r="AQ105" i="23"/>
  <c r="AQ37" i="23"/>
  <c r="AQ43" i="23"/>
  <c r="AQ79" i="23"/>
  <c r="AQ56" i="23"/>
  <c r="AQ124" i="23"/>
  <c r="AQ45" i="23"/>
  <c r="AQ120" i="23"/>
  <c r="AQ14" i="23"/>
  <c r="AQ108" i="23"/>
  <c r="AQ29" i="23"/>
  <c r="AQ55" i="23"/>
  <c r="AQ92" i="23"/>
  <c r="AQ33" i="23"/>
  <c r="AQ67" i="23"/>
  <c r="AQ60" i="23"/>
  <c r="AQ111" i="23"/>
  <c r="AQ102" i="23"/>
  <c r="AQ62" i="23"/>
  <c r="AQ61" i="23"/>
  <c r="AR12" i="23"/>
  <c r="AQ21" i="23"/>
  <c r="AQ32" i="23"/>
  <c r="AQ76" i="23"/>
  <c r="AQ36" i="23"/>
  <c r="AQ103" i="23"/>
  <c r="AQ48" i="23"/>
  <c r="AQ78" i="23"/>
  <c r="AQ94" i="23"/>
  <c r="AQ51" i="23"/>
  <c r="AQ77" i="23"/>
  <c r="AQ130" i="23"/>
  <c r="AQ35" i="23"/>
  <c r="AQ40" i="23"/>
  <c r="AQ90" i="23"/>
  <c r="AQ85" i="23"/>
  <c r="AQ22" i="23"/>
  <c r="AQ127" i="23"/>
  <c r="AQ86" i="23"/>
  <c r="AQ47" i="23"/>
  <c r="AQ54" i="23"/>
  <c r="AQ68" i="23"/>
  <c r="AQ87" i="23"/>
  <c r="AQ38" i="23"/>
  <c r="AQ74" i="23"/>
  <c r="AQ46" i="23"/>
  <c r="AQ82" i="23"/>
  <c r="AQ44" i="23"/>
  <c r="AQ75" i="23"/>
  <c r="AQ19" i="23"/>
  <c r="AQ125" i="23"/>
  <c r="AQ97" i="23"/>
  <c r="AQ28" i="23"/>
  <c r="AQ119" i="23"/>
  <c r="AQ39" i="23"/>
  <c r="AQ123" i="23"/>
  <c r="AQ49" i="23"/>
  <c r="AQ99" i="23"/>
  <c r="AQ50" i="23"/>
  <c r="AQ115" i="23"/>
  <c r="AQ83" i="23"/>
  <c r="AQ95" i="23"/>
  <c r="AQ34" i="23"/>
  <c r="AQ109" i="23"/>
  <c r="AQ126" i="23"/>
  <c r="AQ88" i="23"/>
  <c r="AQ31" i="23"/>
  <c r="AI132" i="27"/>
  <c r="AI133" i="27" s="1"/>
  <c r="AI134" i="27" s="1"/>
  <c r="AJ102" i="27"/>
  <c r="AJ100" i="27"/>
  <c r="AJ77" i="27"/>
  <c r="AJ40" i="27"/>
  <c r="AJ43" i="27"/>
  <c r="AJ65" i="27"/>
  <c r="AJ81" i="27"/>
  <c r="AJ91" i="27"/>
  <c r="AJ85" i="27"/>
  <c r="AJ118" i="27"/>
  <c r="AJ115" i="27"/>
  <c r="AJ59" i="27"/>
  <c r="AJ25" i="27"/>
  <c r="AJ106" i="27"/>
  <c r="AJ70" i="27"/>
  <c r="AJ74" i="27"/>
  <c r="AJ13" i="27"/>
  <c r="AJ98" i="27"/>
  <c r="AJ96" i="27"/>
  <c r="AJ28" i="27"/>
  <c r="AJ45" i="27"/>
  <c r="AJ84" i="27"/>
  <c r="AJ39" i="27"/>
  <c r="AJ130" i="27"/>
  <c r="AJ73" i="27"/>
  <c r="AJ60" i="27"/>
  <c r="AJ131" i="27"/>
  <c r="AJ79" i="27"/>
  <c r="AJ107" i="27"/>
  <c r="AJ129" i="27"/>
  <c r="AJ123" i="27"/>
  <c r="AJ80" i="27"/>
  <c r="AJ12" i="27"/>
  <c r="AJ50" i="27"/>
  <c r="AJ48" i="27"/>
  <c r="AJ44" i="27"/>
  <c r="AJ54" i="27"/>
  <c r="AJ122" i="27"/>
  <c r="AJ41" i="27"/>
  <c r="AJ42" i="27"/>
  <c r="AJ33" i="27"/>
  <c r="AJ68" i="27"/>
  <c r="AJ30" i="27"/>
  <c r="AJ82" i="27"/>
  <c r="AJ31" i="27"/>
  <c r="AJ61" i="27"/>
  <c r="AJ17" i="27"/>
  <c r="AJ104" i="27"/>
  <c r="AJ49" i="27"/>
  <c r="AJ15" i="27"/>
  <c r="AJ69" i="27"/>
  <c r="AJ19" i="27"/>
  <c r="AJ32" i="27"/>
  <c r="AJ121" i="27"/>
  <c r="AJ125" i="27"/>
  <c r="AK11" i="27"/>
  <c r="AJ128" i="27"/>
  <c r="AJ116" i="27"/>
  <c r="AJ105" i="27"/>
  <c r="AJ72" i="27"/>
  <c r="AJ18" i="27"/>
  <c r="AJ21" i="27"/>
  <c r="AJ57" i="27"/>
  <c r="AJ110" i="27"/>
  <c r="AJ64" i="27"/>
  <c r="AJ24" i="27"/>
  <c r="AJ20" i="27"/>
  <c r="AJ34" i="27"/>
  <c r="AJ52" i="27"/>
  <c r="AJ47" i="27"/>
  <c r="AJ22" i="27"/>
  <c r="AJ103" i="27"/>
  <c r="AJ124" i="27"/>
  <c r="AJ75" i="27"/>
  <c r="AJ23" i="27"/>
  <c r="AJ71" i="27"/>
  <c r="AJ53" i="27"/>
  <c r="AJ46" i="27"/>
  <c r="AJ120" i="27"/>
  <c r="AJ92" i="27"/>
  <c r="AJ101" i="27"/>
  <c r="AJ99" i="27"/>
  <c r="AJ89" i="27"/>
  <c r="AJ36" i="27"/>
  <c r="AJ76" i="27"/>
  <c r="AJ78" i="27"/>
  <c r="AJ26" i="27"/>
  <c r="AJ127" i="27"/>
  <c r="AJ38" i="27"/>
  <c r="AJ35" i="27"/>
  <c r="AJ66" i="27"/>
  <c r="AJ67" i="27"/>
  <c r="AJ112" i="27"/>
  <c r="AJ97" i="27"/>
  <c r="AJ58" i="27"/>
  <c r="AJ16" i="27"/>
  <c r="AJ87" i="27"/>
  <c r="AJ27" i="27"/>
  <c r="AJ62" i="27"/>
  <c r="AJ63" i="27"/>
  <c r="AJ109" i="27"/>
  <c r="AJ14" i="27"/>
  <c r="AJ111" i="27"/>
  <c r="AJ94" i="27"/>
  <c r="AJ108" i="27"/>
  <c r="AJ113" i="27"/>
  <c r="AJ51" i="27"/>
  <c r="AJ29" i="27"/>
  <c r="AJ95" i="27"/>
  <c r="AJ55" i="27"/>
  <c r="AJ114" i="27"/>
  <c r="AJ88" i="27"/>
  <c r="AJ117" i="27"/>
  <c r="AJ37" i="27"/>
  <c r="AJ56" i="27"/>
  <c r="AJ126" i="27"/>
  <c r="AJ83" i="27"/>
  <c r="AJ90" i="27"/>
  <c r="AJ86" i="27"/>
  <c r="AJ93" i="27"/>
  <c r="AJ119" i="27"/>
  <c r="AH132" i="30" l="1"/>
  <c r="AH133" i="30" s="1"/>
  <c r="AH134" i="30" s="1"/>
  <c r="AJ11" i="30"/>
  <c r="AI40" i="30"/>
  <c r="AI55" i="30"/>
  <c r="AI127" i="30"/>
  <c r="AI79" i="30"/>
  <c r="AI59" i="30"/>
  <c r="AI50" i="30"/>
  <c r="AI94" i="30"/>
  <c r="AI46" i="30"/>
  <c r="AI89" i="30"/>
  <c r="AI73" i="30"/>
  <c r="AI84" i="30"/>
  <c r="AI41" i="30"/>
  <c r="AI82" i="30"/>
  <c r="AI125" i="30"/>
  <c r="AI29" i="30"/>
  <c r="AI21" i="30"/>
  <c r="AI68" i="30"/>
  <c r="AI92" i="30"/>
  <c r="AI49" i="30"/>
  <c r="AI47" i="30"/>
  <c r="AI124" i="30"/>
  <c r="AI106" i="30"/>
  <c r="AI15" i="30"/>
  <c r="AI113" i="30"/>
  <c r="AI111" i="30"/>
  <c r="AI25" i="30"/>
  <c r="AI108" i="30"/>
  <c r="AI83" i="30"/>
  <c r="AI107" i="30"/>
  <c r="AI115" i="30"/>
  <c r="AI12" i="30"/>
  <c r="AI128" i="30"/>
  <c r="AI18" i="30"/>
  <c r="AI110" i="30"/>
  <c r="AI61" i="30"/>
  <c r="AI22" i="30"/>
  <c r="AI24" i="30"/>
  <c r="AI90" i="30"/>
  <c r="AI86" i="30"/>
  <c r="AI116" i="30"/>
  <c r="AI118" i="30"/>
  <c r="AI33" i="30"/>
  <c r="AI96" i="30"/>
  <c r="AI58" i="30"/>
  <c r="AI30" i="30"/>
  <c r="AI19" i="30"/>
  <c r="AI36" i="30"/>
  <c r="AI42" i="30"/>
  <c r="AI99" i="30"/>
  <c r="AI13" i="30"/>
  <c r="AI39" i="30"/>
  <c r="AI57" i="30"/>
  <c r="AI45" i="30"/>
  <c r="AI131" i="30"/>
  <c r="AI105" i="30"/>
  <c r="AI123" i="30"/>
  <c r="AI71" i="30"/>
  <c r="AI126" i="30"/>
  <c r="AI23" i="30"/>
  <c r="AI85" i="30"/>
  <c r="AI103" i="30"/>
  <c r="AI14" i="30"/>
  <c r="AI129" i="30"/>
  <c r="AI72" i="30"/>
  <c r="AI74" i="30"/>
  <c r="AI119" i="30"/>
  <c r="AI62" i="30"/>
  <c r="AI78" i="30"/>
  <c r="AI66" i="30"/>
  <c r="AI77" i="30"/>
  <c r="AI17" i="30"/>
  <c r="AI91" i="30"/>
  <c r="AI121" i="30"/>
  <c r="AI37" i="30"/>
  <c r="AI95" i="30"/>
  <c r="AI48" i="30"/>
  <c r="AI104" i="30"/>
  <c r="AI69" i="30"/>
  <c r="AI109" i="30"/>
  <c r="AI64" i="30"/>
  <c r="AI20" i="30"/>
  <c r="AI67" i="30"/>
  <c r="AI76" i="30"/>
  <c r="AI98" i="30"/>
  <c r="AI60" i="30"/>
  <c r="AI32" i="30"/>
  <c r="AI54" i="30"/>
  <c r="AI70" i="30"/>
  <c r="AI88" i="30"/>
  <c r="AI112" i="30"/>
  <c r="AI93" i="30"/>
  <c r="AI63" i="30"/>
  <c r="AI101" i="30"/>
  <c r="AI44" i="30"/>
  <c r="AI52" i="30"/>
  <c r="AI56" i="30"/>
  <c r="AI75" i="30"/>
  <c r="AI80" i="30"/>
  <c r="AI51" i="30"/>
  <c r="AI120" i="30"/>
  <c r="AI130" i="30"/>
  <c r="AI81" i="30"/>
  <c r="AI100" i="30"/>
  <c r="AI16" i="30"/>
  <c r="AI43" i="30"/>
  <c r="AI87" i="30"/>
  <c r="AI31" i="30"/>
  <c r="AI97" i="30"/>
  <c r="AI28" i="30"/>
  <c r="AI53" i="30"/>
  <c r="AI35" i="30"/>
  <c r="AI122" i="30"/>
  <c r="AI114" i="30"/>
  <c r="AI26" i="30"/>
  <c r="AI27" i="30"/>
  <c r="AI34" i="30"/>
  <c r="AI65" i="30"/>
  <c r="AI117" i="30"/>
  <c r="AI102" i="30"/>
  <c r="AI38" i="30"/>
  <c r="AQ133" i="23"/>
  <c r="AQ134" i="23" s="1"/>
  <c r="AQ135" i="23" s="1"/>
  <c r="AR16" i="23"/>
  <c r="AR15" i="23"/>
  <c r="AR18" i="23"/>
  <c r="AR17" i="23"/>
  <c r="AR99" i="23"/>
  <c r="AR22" i="23"/>
  <c r="AR26" i="23"/>
  <c r="AR32" i="23"/>
  <c r="AR98" i="23"/>
  <c r="AR97" i="23"/>
  <c r="AR96" i="23"/>
  <c r="AR78" i="23"/>
  <c r="AR54" i="23"/>
  <c r="AR61" i="23"/>
  <c r="AR130" i="23"/>
  <c r="AR67" i="23"/>
  <c r="AR81" i="23"/>
  <c r="AR111" i="23"/>
  <c r="AR95" i="23"/>
  <c r="AR90" i="23"/>
  <c r="AR14" i="23"/>
  <c r="AR62" i="23"/>
  <c r="AR63" i="23"/>
  <c r="AR48" i="23"/>
  <c r="AR52" i="23"/>
  <c r="AR115" i="23"/>
  <c r="AR100" i="23"/>
  <c r="AR128" i="23"/>
  <c r="AR70" i="23"/>
  <c r="AR39" i="23"/>
  <c r="AR110" i="23"/>
  <c r="AR60" i="23"/>
  <c r="AR124" i="23"/>
  <c r="AR74" i="23"/>
  <c r="AR82" i="23"/>
  <c r="AR73" i="23"/>
  <c r="AR72" i="23"/>
  <c r="AR49" i="23"/>
  <c r="AR84" i="23"/>
  <c r="AR20" i="23"/>
  <c r="AR108" i="23"/>
  <c r="AR28" i="23"/>
  <c r="AR45" i="23"/>
  <c r="AR71" i="23"/>
  <c r="AR93" i="23"/>
  <c r="AR119" i="23"/>
  <c r="AR66" i="23"/>
  <c r="AR104" i="23"/>
  <c r="AR50" i="23"/>
  <c r="AR113" i="23"/>
  <c r="AR34" i="23"/>
  <c r="AR85" i="23"/>
  <c r="AR83" i="23"/>
  <c r="AR43" i="23"/>
  <c r="AR76" i="23"/>
  <c r="AR103" i="23"/>
  <c r="AR129" i="23"/>
  <c r="AR132" i="23"/>
  <c r="AR112" i="23"/>
  <c r="AR87" i="23"/>
  <c r="AR79" i="23"/>
  <c r="AR24" i="23"/>
  <c r="AR53" i="23"/>
  <c r="AR36" i="23"/>
  <c r="AR57" i="23"/>
  <c r="AR46" i="23"/>
  <c r="AR105" i="23"/>
  <c r="AR116" i="23"/>
  <c r="AR75" i="23"/>
  <c r="AR40" i="23"/>
  <c r="AR31" i="23"/>
  <c r="AR89" i="23"/>
  <c r="AR123" i="23"/>
  <c r="AR118" i="23"/>
  <c r="AR42" i="23"/>
  <c r="AR120" i="23"/>
  <c r="AR23" i="23"/>
  <c r="AR114" i="23"/>
  <c r="AR94" i="23"/>
  <c r="AR44" i="23"/>
  <c r="AR59" i="23"/>
  <c r="AR19" i="23"/>
  <c r="AR86" i="23"/>
  <c r="AR101" i="23"/>
  <c r="AR117" i="23"/>
  <c r="AR122" i="23"/>
  <c r="AR92" i="23"/>
  <c r="AR80" i="23"/>
  <c r="AR106" i="23"/>
  <c r="AR56" i="23"/>
  <c r="AR91" i="23"/>
  <c r="AR51" i="23"/>
  <c r="AR107" i="23"/>
  <c r="AR35" i="23"/>
  <c r="AR27" i="23"/>
  <c r="AR109" i="23"/>
  <c r="AR21" i="23"/>
  <c r="AR29" i="23"/>
  <c r="AR55" i="23"/>
  <c r="AR126" i="23"/>
  <c r="AR41" i="23"/>
  <c r="AR88" i="23"/>
  <c r="AR64" i="23"/>
  <c r="AR33" i="23"/>
  <c r="AR77" i="23"/>
  <c r="AR47" i="23"/>
  <c r="AR65" i="23"/>
  <c r="AR102" i="23"/>
  <c r="AR30" i="23"/>
  <c r="AR37" i="23"/>
  <c r="AS12" i="23"/>
  <c r="AR25" i="23"/>
  <c r="AR125" i="23"/>
  <c r="AR38" i="23"/>
  <c r="AR68" i="23"/>
  <c r="AR121" i="23"/>
  <c r="AR13" i="23"/>
  <c r="AR127" i="23"/>
  <c r="AR131" i="23"/>
  <c r="AR69" i="23"/>
  <c r="AR58" i="23"/>
  <c r="AJ132" i="27"/>
  <c r="AJ133" i="27" s="1"/>
  <c r="AJ134" i="27" s="1"/>
  <c r="AK62" i="27"/>
  <c r="AK94" i="27"/>
  <c r="AK65" i="27"/>
  <c r="AK107" i="27"/>
  <c r="AK49" i="27"/>
  <c r="AK128" i="27"/>
  <c r="AK87" i="27"/>
  <c r="AK93" i="27"/>
  <c r="AK34" i="27"/>
  <c r="AK130" i="27"/>
  <c r="AK53" i="27"/>
  <c r="AK89" i="27"/>
  <c r="AK29" i="27"/>
  <c r="AK26" i="27"/>
  <c r="AK74" i="27"/>
  <c r="AK42" i="27"/>
  <c r="AK20" i="27"/>
  <c r="AK12" i="27"/>
  <c r="AK71" i="27"/>
  <c r="AK123" i="27"/>
  <c r="AK13" i="27"/>
  <c r="AK111" i="27"/>
  <c r="AK16" i="27"/>
  <c r="AK47" i="27"/>
  <c r="AK23" i="27"/>
  <c r="AK117" i="27"/>
  <c r="AK17" i="27"/>
  <c r="AK80" i="27"/>
  <c r="AK58" i="27"/>
  <c r="AK39" i="27"/>
  <c r="AK97" i="27"/>
  <c r="AK115" i="27"/>
  <c r="AK37" i="27"/>
  <c r="AK84" i="27"/>
  <c r="AK60" i="27"/>
  <c r="AK18" i="27"/>
  <c r="AK21" i="27"/>
  <c r="AK90" i="27"/>
  <c r="AK83" i="27"/>
  <c r="AK61" i="27"/>
  <c r="AK51" i="27"/>
  <c r="AK77" i="27"/>
  <c r="AK15" i="27"/>
  <c r="AK121" i="27"/>
  <c r="AK73" i="27"/>
  <c r="AK131" i="27"/>
  <c r="AK85" i="27"/>
  <c r="AK48" i="27"/>
  <c r="AK101" i="27"/>
  <c r="AK54" i="27"/>
  <c r="AK59" i="27"/>
  <c r="AK100" i="27"/>
  <c r="AK95" i="27"/>
  <c r="AK116" i="27"/>
  <c r="AK124" i="27"/>
  <c r="AK99" i="27"/>
  <c r="AK78" i="27"/>
  <c r="AK81" i="27"/>
  <c r="AK70" i="27"/>
  <c r="AK112" i="27"/>
  <c r="AK126" i="27"/>
  <c r="AK110" i="27"/>
  <c r="AK103" i="27"/>
  <c r="AK30" i="27"/>
  <c r="AK67" i="27"/>
  <c r="AK19" i="27"/>
  <c r="AK52" i="27"/>
  <c r="AK72" i="27"/>
  <c r="AK24" i="27"/>
  <c r="AK63" i="27"/>
  <c r="AK27" i="27"/>
  <c r="AK102" i="27"/>
  <c r="AK104" i="27"/>
  <c r="AK127" i="27"/>
  <c r="AK25" i="27"/>
  <c r="AK106" i="27"/>
  <c r="AK44" i="27"/>
  <c r="AK96" i="27"/>
  <c r="AK55" i="27"/>
  <c r="AK22" i="27"/>
  <c r="AK57" i="27"/>
  <c r="AK88" i="27"/>
  <c r="AK120" i="27"/>
  <c r="AK119" i="27"/>
  <c r="AK36" i="27"/>
  <c r="AK86" i="27"/>
  <c r="AK66" i="27"/>
  <c r="AK56" i="27"/>
  <c r="AK105" i="27"/>
  <c r="AK46" i="27"/>
  <c r="AK50" i="27"/>
  <c r="AK35" i="27"/>
  <c r="AK64" i="27"/>
  <c r="AK122" i="27"/>
  <c r="AK113" i="27"/>
  <c r="AK76" i="27"/>
  <c r="AK45" i="27"/>
  <c r="AK114" i="27"/>
  <c r="AK41" i="27"/>
  <c r="AK40" i="27"/>
  <c r="AK125" i="27"/>
  <c r="AK91" i="27"/>
  <c r="AK109" i="27"/>
  <c r="AK33" i="27"/>
  <c r="AK38" i="27"/>
  <c r="AK108" i="27"/>
  <c r="AK82" i="27"/>
  <c r="AK31" i="27"/>
  <c r="AK32" i="27"/>
  <c r="AK28" i="27"/>
  <c r="AK43" i="27"/>
  <c r="AK69" i="27"/>
  <c r="AK68" i="27"/>
  <c r="AK79" i="27"/>
  <c r="AK92" i="27"/>
  <c r="AK118" i="27"/>
  <c r="AK129" i="27"/>
  <c r="AK14" i="27"/>
  <c r="AK75" i="27"/>
  <c r="AL11" i="27"/>
  <c r="AK98" i="27"/>
  <c r="AI132" i="30" l="1"/>
  <c r="AI133" i="30" s="1"/>
  <c r="AI134" i="30" s="1"/>
  <c r="AK11" i="30"/>
  <c r="AJ104" i="30"/>
  <c r="AJ128" i="30"/>
  <c r="AJ40" i="30"/>
  <c r="AJ16" i="30"/>
  <c r="AJ64" i="30"/>
  <c r="AJ76" i="30"/>
  <c r="AJ24" i="30"/>
  <c r="AJ94" i="30"/>
  <c r="AJ131" i="30"/>
  <c r="AJ116" i="30"/>
  <c r="AJ111" i="30"/>
  <c r="AJ33" i="30"/>
  <c r="AJ121" i="30"/>
  <c r="AJ88" i="30"/>
  <c r="AJ95" i="30"/>
  <c r="AJ102" i="30"/>
  <c r="AJ36" i="30"/>
  <c r="AJ18" i="30"/>
  <c r="AJ87" i="30"/>
  <c r="AJ35" i="30"/>
  <c r="AJ52" i="30"/>
  <c r="AJ57" i="30"/>
  <c r="AJ26" i="30"/>
  <c r="AJ66" i="30"/>
  <c r="AJ82" i="30"/>
  <c r="AJ118" i="30"/>
  <c r="AJ71" i="30"/>
  <c r="AJ70" i="30"/>
  <c r="AJ28" i="30"/>
  <c r="AJ112" i="30"/>
  <c r="AJ19" i="30"/>
  <c r="AJ92" i="30"/>
  <c r="AJ42" i="30"/>
  <c r="AJ127" i="30"/>
  <c r="AJ34" i="30"/>
  <c r="AJ31" i="30"/>
  <c r="AJ47" i="30"/>
  <c r="AJ106" i="30"/>
  <c r="AJ98" i="30"/>
  <c r="AJ105" i="30"/>
  <c r="AJ123" i="30"/>
  <c r="AJ43" i="30"/>
  <c r="AJ114" i="30"/>
  <c r="AJ44" i="30"/>
  <c r="AJ51" i="30"/>
  <c r="AJ103" i="30"/>
  <c r="AJ110" i="30"/>
  <c r="AJ129" i="30"/>
  <c r="AJ79" i="30"/>
  <c r="AJ59" i="30"/>
  <c r="AJ46" i="30"/>
  <c r="AJ62" i="30"/>
  <c r="AJ90" i="30"/>
  <c r="AJ122" i="30"/>
  <c r="AJ77" i="30"/>
  <c r="AJ17" i="30"/>
  <c r="AJ97" i="30"/>
  <c r="AJ117" i="30"/>
  <c r="AJ125" i="30"/>
  <c r="AJ100" i="30"/>
  <c r="AJ48" i="30"/>
  <c r="AJ99" i="30"/>
  <c r="AJ56" i="30"/>
  <c r="AJ49" i="30"/>
  <c r="AJ22" i="30"/>
  <c r="AJ74" i="30"/>
  <c r="AJ15" i="30"/>
  <c r="AJ45" i="30"/>
  <c r="AJ78" i="30"/>
  <c r="AJ60" i="30"/>
  <c r="AJ54" i="30"/>
  <c r="AJ41" i="30"/>
  <c r="AJ83" i="30"/>
  <c r="AJ107" i="30"/>
  <c r="AJ29" i="30"/>
  <c r="AJ53" i="30"/>
  <c r="AJ93" i="30"/>
  <c r="AJ120" i="30"/>
  <c r="AJ61" i="30"/>
  <c r="AJ39" i="30"/>
  <c r="AJ63" i="30"/>
  <c r="AJ67" i="30"/>
  <c r="AJ86" i="30"/>
  <c r="AJ65" i="30"/>
  <c r="AJ38" i="30"/>
  <c r="AJ81" i="30"/>
  <c r="AJ108" i="30"/>
  <c r="AJ58" i="30"/>
  <c r="AJ30" i="30"/>
  <c r="AJ115" i="30"/>
  <c r="AJ14" i="30"/>
  <c r="AJ21" i="30"/>
  <c r="AJ68" i="30"/>
  <c r="AJ109" i="30"/>
  <c r="AJ69" i="30"/>
  <c r="AJ20" i="30"/>
  <c r="AJ124" i="30"/>
  <c r="AJ130" i="30"/>
  <c r="AJ80" i="30"/>
  <c r="AJ113" i="30"/>
  <c r="AJ73" i="30"/>
  <c r="AJ25" i="30"/>
  <c r="AJ126" i="30"/>
  <c r="AJ37" i="30"/>
  <c r="AJ91" i="30"/>
  <c r="AJ72" i="30"/>
  <c r="AJ84" i="30"/>
  <c r="AJ13" i="30"/>
  <c r="AJ96" i="30"/>
  <c r="AJ119" i="30"/>
  <c r="AJ23" i="30"/>
  <c r="AJ50" i="30"/>
  <c r="AJ85" i="30"/>
  <c r="AJ75" i="30"/>
  <c r="AJ12" i="30"/>
  <c r="AJ32" i="30"/>
  <c r="AJ101" i="30"/>
  <c r="AJ27" i="30"/>
  <c r="AJ55" i="30"/>
  <c r="AJ89" i="30"/>
  <c r="AR133" i="23"/>
  <c r="AR134" i="23" s="1"/>
  <c r="AR135" i="23" s="1"/>
  <c r="AS15" i="23"/>
  <c r="AS16" i="23"/>
  <c r="AS17" i="23"/>
  <c r="AS18" i="23"/>
  <c r="AS19" i="23"/>
  <c r="AS127" i="23"/>
  <c r="AS53" i="23"/>
  <c r="AS126" i="23"/>
  <c r="AS78" i="23"/>
  <c r="AS129" i="23"/>
  <c r="AS92" i="23"/>
  <c r="AS112" i="23"/>
  <c r="AS75" i="23"/>
  <c r="AS130" i="23"/>
  <c r="AS100" i="23"/>
  <c r="AS27" i="23"/>
  <c r="AS128" i="23"/>
  <c r="AS89" i="23"/>
  <c r="AS81" i="23"/>
  <c r="AS22" i="23"/>
  <c r="AS24" i="23"/>
  <c r="AS62" i="23"/>
  <c r="AS63" i="23"/>
  <c r="AS108" i="23"/>
  <c r="AS123" i="23"/>
  <c r="AS64" i="23"/>
  <c r="AS91" i="23"/>
  <c r="AS49" i="23"/>
  <c r="AS67" i="23"/>
  <c r="AS69" i="23"/>
  <c r="AS121" i="23"/>
  <c r="AS30" i="23"/>
  <c r="AS85" i="23"/>
  <c r="AS31" i="23"/>
  <c r="AS109" i="23"/>
  <c r="AS106" i="23"/>
  <c r="AS35" i="23"/>
  <c r="AS13" i="23"/>
  <c r="AS61" i="23"/>
  <c r="AS40" i="23"/>
  <c r="AS14" i="23"/>
  <c r="AS26" i="23"/>
  <c r="AS86" i="23"/>
  <c r="AS117" i="23"/>
  <c r="AS72" i="23"/>
  <c r="AS66" i="23"/>
  <c r="AS88" i="23"/>
  <c r="AS131" i="23"/>
  <c r="AS116" i="23"/>
  <c r="AS105" i="23"/>
  <c r="AS132" i="23"/>
  <c r="AS65" i="23"/>
  <c r="AS60" i="23"/>
  <c r="AS83" i="23"/>
  <c r="AS102" i="23"/>
  <c r="AS42" i="23"/>
  <c r="AS94" i="23"/>
  <c r="AS33" i="23"/>
  <c r="AS84" i="23"/>
  <c r="AS43" i="23"/>
  <c r="AS122" i="23"/>
  <c r="AS68" i="23"/>
  <c r="AS46" i="23"/>
  <c r="AS79" i="23"/>
  <c r="AS55" i="23"/>
  <c r="AS104" i="23"/>
  <c r="AT12" i="23"/>
  <c r="AS20" i="23"/>
  <c r="AS45" i="23"/>
  <c r="AS101" i="23"/>
  <c r="AS103" i="23"/>
  <c r="AS97" i="23"/>
  <c r="AS48" i="23"/>
  <c r="AS113" i="23"/>
  <c r="AS77" i="23"/>
  <c r="AS95" i="23"/>
  <c r="AS58" i="23"/>
  <c r="AS47" i="23"/>
  <c r="AS37" i="23"/>
  <c r="AS93" i="23"/>
  <c r="AS115" i="23"/>
  <c r="AS73" i="23"/>
  <c r="AS54" i="23"/>
  <c r="AS111" i="23"/>
  <c r="AS23" i="23"/>
  <c r="AS114" i="23"/>
  <c r="AS98" i="23"/>
  <c r="AS29" i="23"/>
  <c r="AS125" i="23"/>
  <c r="AS82" i="23"/>
  <c r="AS80" i="23"/>
  <c r="AS50" i="23"/>
  <c r="AS59" i="23"/>
  <c r="AS87" i="23"/>
  <c r="AS39" i="23"/>
  <c r="AS25" i="23"/>
  <c r="AS71" i="23"/>
  <c r="AS32" i="23"/>
  <c r="AS28" i="23"/>
  <c r="AS70" i="23"/>
  <c r="AS96" i="23"/>
  <c r="AS52" i="23"/>
  <c r="AS41" i="23"/>
  <c r="AS124" i="23"/>
  <c r="AS21" i="23"/>
  <c r="AS57" i="23"/>
  <c r="AS36" i="23"/>
  <c r="AS76" i="23"/>
  <c r="AS119" i="23"/>
  <c r="AS118" i="23"/>
  <c r="AS38" i="23"/>
  <c r="AS99" i="23"/>
  <c r="AS51" i="23"/>
  <c r="AS56" i="23"/>
  <c r="AS44" i="23"/>
  <c r="AS120" i="23"/>
  <c r="AS90" i="23"/>
  <c r="AS34" i="23"/>
  <c r="AS107" i="23"/>
  <c r="AS74" i="23"/>
  <c r="AS110" i="23"/>
  <c r="AK132" i="27"/>
  <c r="AK133" i="27" s="1"/>
  <c r="AK134" i="27" s="1"/>
  <c r="AL48" i="27"/>
  <c r="AL71" i="27"/>
  <c r="AL60" i="27"/>
  <c r="AL34" i="27"/>
  <c r="AL27" i="27"/>
  <c r="AL35" i="27"/>
  <c r="AL93" i="27"/>
  <c r="AL92" i="27"/>
  <c r="AL59" i="27"/>
  <c r="AL46" i="27"/>
  <c r="AL88" i="27"/>
  <c r="AL45" i="27"/>
  <c r="AL61" i="27"/>
  <c r="AL28" i="27"/>
  <c r="AL32" i="27"/>
  <c r="AL29" i="27"/>
  <c r="AL52" i="27"/>
  <c r="AL23" i="27"/>
  <c r="AL91" i="27"/>
  <c r="AL84" i="27"/>
  <c r="AL90" i="27"/>
  <c r="AL54" i="27"/>
  <c r="AL94" i="27"/>
  <c r="AL76" i="27"/>
  <c r="AL39" i="27"/>
  <c r="AL57" i="27"/>
  <c r="AL81" i="27"/>
  <c r="AL104" i="27"/>
  <c r="AL78" i="27"/>
  <c r="AL13" i="27"/>
  <c r="AL69" i="27"/>
  <c r="AL127" i="27"/>
  <c r="AL26" i="27"/>
  <c r="AL12" i="27"/>
  <c r="AL122" i="27"/>
  <c r="AL103" i="27"/>
  <c r="AL119" i="27"/>
  <c r="AL74" i="27"/>
  <c r="AL131" i="27"/>
  <c r="AL68" i="27"/>
  <c r="AL70" i="27"/>
  <c r="AL50" i="27"/>
  <c r="AL115" i="27"/>
  <c r="AL64" i="27"/>
  <c r="AL16" i="27"/>
  <c r="AL24" i="27"/>
  <c r="AL15" i="27"/>
  <c r="AL36" i="27"/>
  <c r="AL124" i="27"/>
  <c r="AL116" i="27"/>
  <c r="AL105" i="27"/>
  <c r="AL83" i="27"/>
  <c r="AL120" i="27"/>
  <c r="AL113" i="27"/>
  <c r="AL58" i="27"/>
  <c r="AL33" i="27"/>
  <c r="AL66" i="27"/>
  <c r="AL77" i="27"/>
  <c r="AL95" i="27"/>
  <c r="AL40" i="27"/>
  <c r="AL72" i="27"/>
  <c r="AL20" i="27"/>
  <c r="AL86" i="27"/>
  <c r="AL112" i="27"/>
  <c r="AL129" i="27"/>
  <c r="AL114" i="27"/>
  <c r="AL73" i="27"/>
  <c r="AL62" i="27"/>
  <c r="AL126" i="27"/>
  <c r="AL44" i="27"/>
  <c r="AL14" i="27"/>
  <c r="AL89" i="27"/>
  <c r="AL51" i="27"/>
  <c r="AL98" i="27"/>
  <c r="AL22" i="27"/>
  <c r="AL17" i="27"/>
  <c r="AL43" i="27"/>
  <c r="AL100" i="27"/>
  <c r="AL128" i="27"/>
  <c r="AL65" i="27"/>
  <c r="AL107" i="27"/>
  <c r="AL117" i="27"/>
  <c r="AL63" i="27"/>
  <c r="AL118" i="27"/>
  <c r="AL130" i="27"/>
  <c r="AL67" i="27"/>
  <c r="AL41" i="27"/>
  <c r="AL25" i="27"/>
  <c r="AL42" i="27"/>
  <c r="AL30" i="27"/>
  <c r="AL56" i="27"/>
  <c r="AL38" i="27"/>
  <c r="AL87" i="27"/>
  <c r="AL99" i="27"/>
  <c r="AL108" i="27"/>
  <c r="AL85" i="27"/>
  <c r="AL97" i="27"/>
  <c r="AL125" i="27"/>
  <c r="AL80" i="27"/>
  <c r="AL111" i="27"/>
  <c r="AL75" i="27"/>
  <c r="AM11" i="27"/>
  <c r="AL18" i="27"/>
  <c r="AL37" i="27"/>
  <c r="AL49" i="27"/>
  <c r="AL96" i="27"/>
  <c r="AL102" i="27"/>
  <c r="AL109" i="27"/>
  <c r="AL31" i="27"/>
  <c r="AL121" i="27"/>
  <c r="AL101" i="27"/>
  <c r="AL47" i="27"/>
  <c r="AL53" i="27"/>
  <c r="AL21" i="27"/>
  <c r="AL110" i="27"/>
  <c r="AL106" i="27"/>
  <c r="AL82" i="27"/>
  <c r="AL55" i="27"/>
  <c r="AL19" i="27"/>
  <c r="AL79" i="27"/>
  <c r="AL123" i="27"/>
  <c r="AJ132" i="30" l="1"/>
  <c r="AJ133" i="30" s="1"/>
  <c r="AJ134" i="30" s="1"/>
  <c r="AL11" i="30"/>
  <c r="AK53" i="30"/>
  <c r="AK93" i="30"/>
  <c r="AK120" i="30"/>
  <c r="AK109" i="30"/>
  <c r="AK69" i="30"/>
  <c r="AK31" i="30"/>
  <c r="AK67" i="30"/>
  <c r="AK123" i="30"/>
  <c r="AK98" i="30"/>
  <c r="AK60" i="30"/>
  <c r="AK37" i="30"/>
  <c r="AK101" i="30"/>
  <c r="AK121" i="30"/>
  <c r="AK88" i="30"/>
  <c r="AK112" i="30"/>
  <c r="AK12" i="30"/>
  <c r="AK27" i="30"/>
  <c r="AK55" i="30"/>
  <c r="AK127" i="30"/>
  <c r="AK16" i="30"/>
  <c r="AK64" i="30"/>
  <c r="AK46" i="30"/>
  <c r="AK75" i="30"/>
  <c r="AK17" i="30"/>
  <c r="AK122" i="30"/>
  <c r="AK38" i="30"/>
  <c r="AK54" i="30"/>
  <c r="AK43" i="30"/>
  <c r="AK70" i="30"/>
  <c r="AK28" i="30"/>
  <c r="AK14" i="30"/>
  <c r="AK21" i="30"/>
  <c r="AK68" i="30"/>
  <c r="AK22" i="30"/>
  <c r="AK87" i="30"/>
  <c r="AK35" i="30"/>
  <c r="AK74" i="30"/>
  <c r="AK130" i="30"/>
  <c r="AK15" i="30"/>
  <c r="AK65" i="30"/>
  <c r="AK73" i="30"/>
  <c r="AK81" i="30"/>
  <c r="AK97" i="30"/>
  <c r="AK114" i="30"/>
  <c r="AK44" i="30"/>
  <c r="AK104" i="30"/>
  <c r="AK128" i="30"/>
  <c r="AK40" i="30"/>
  <c r="AK39" i="30"/>
  <c r="AK62" i="30"/>
  <c r="AK34" i="30"/>
  <c r="AK63" i="30"/>
  <c r="AK94" i="30"/>
  <c r="AK86" i="30"/>
  <c r="AK89" i="30"/>
  <c r="AK111" i="30"/>
  <c r="AK84" i="30"/>
  <c r="AK41" i="30"/>
  <c r="AK117" i="30"/>
  <c r="AK125" i="30"/>
  <c r="AK102" i="30"/>
  <c r="AK36" i="30"/>
  <c r="AK18" i="30"/>
  <c r="AK119" i="30"/>
  <c r="AK79" i="30"/>
  <c r="AK59" i="30"/>
  <c r="AK50" i="30"/>
  <c r="AK106" i="30"/>
  <c r="AK32" i="30"/>
  <c r="AK113" i="30"/>
  <c r="AK118" i="30"/>
  <c r="AK25" i="30"/>
  <c r="AK108" i="30"/>
  <c r="AK51" i="30"/>
  <c r="AK107" i="30"/>
  <c r="AK19" i="30"/>
  <c r="AK92" i="30"/>
  <c r="AK42" i="30"/>
  <c r="AK20" i="30"/>
  <c r="AK49" i="30"/>
  <c r="AK47" i="30"/>
  <c r="AK124" i="30"/>
  <c r="AK90" i="30"/>
  <c r="AK80" i="30"/>
  <c r="AK116" i="30"/>
  <c r="AK83" i="30"/>
  <c r="AK33" i="30"/>
  <c r="AK96" i="30"/>
  <c r="AK100" i="30"/>
  <c r="AK30" i="30"/>
  <c r="AK103" i="30"/>
  <c r="AK110" i="30"/>
  <c r="AK129" i="30"/>
  <c r="AK26" i="30"/>
  <c r="AK61" i="30"/>
  <c r="AK76" i="30"/>
  <c r="AK24" i="30"/>
  <c r="AK45" i="30"/>
  <c r="AK131" i="30"/>
  <c r="AK105" i="30"/>
  <c r="AK58" i="30"/>
  <c r="AK71" i="30"/>
  <c r="AK126" i="30"/>
  <c r="AK29" i="30"/>
  <c r="AK85" i="30"/>
  <c r="AK48" i="30"/>
  <c r="AK66" i="30"/>
  <c r="AK99" i="30"/>
  <c r="AK77" i="30"/>
  <c r="AK56" i="30"/>
  <c r="AK23" i="30"/>
  <c r="AK72" i="30"/>
  <c r="AK91" i="30"/>
  <c r="AK13" i="30"/>
  <c r="AK82" i="30"/>
  <c r="AK52" i="30"/>
  <c r="AK115" i="30"/>
  <c r="AK78" i="30"/>
  <c r="AK57" i="30"/>
  <c r="AK95" i="30"/>
  <c r="AS133" i="23"/>
  <c r="AS134" i="23" s="1"/>
  <c r="AS135" i="23" s="1"/>
  <c r="AT16" i="23"/>
  <c r="AT15" i="23"/>
  <c r="AT17" i="23"/>
  <c r="AT18" i="23"/>
  <c r="AT21" i="23"/>
  <c r="AT20" i="23"/>
  <c r="AT45" i="23"/>
  <c r="AT55" i="23"/>
  <c r="AT70" i="23"/>
  <c r="AT64" i="23"/>
  <c r="AT122" i="23"/>
  <c r="AT94" i="23"/>
  <c r="AT112" i="23"/>
  <c r="AT77" i="23"/>
  <c r="AT91" i="23"/>
  <c r="AT69" i="23"/>
  <c r="AT37" i="23"/>
  <c r="AT31" i="23"/>
  <c r="AT90" i="23"/>
  <c r="AT129" i="23"/>
  <c r="AT120" i="23"/>
  <c r="AT24" i="23"/>
  <c r="AT26" i="23"/>
  <c r="AT101" i="23"/>
  <c r="AT57" i="23"/>
  <c r="AT126" i="23"/>
  <c r="AT39" i="23"/>
  <c r="AT123" i="23"/>
  <c r="AT78" i="23"/>
  <c r="AT130" i="23"/>
  <c r="AT106" i="23"/>
  <c r="AT68" i="23"/>
  <c r="AT65" i="23"/>
  <c r="AT100" i="23"/>
  <c r="AT35" i="23"/>
  <c r="AT107" i="23"/>
  <c r="AT102" i="23"/>
  <c r="AT52" i="23"/>
  <c r="AT40" i="23"/>
  <c r="AT117" i="23"/>
  <c r="AT48" i="23"/>
  <c r="AT85" i="23"/>
  <c r="AT32" i="23"/>
  <c r="AT81" i="23"/>
  <c r="AT25" i="23"/>
  <c r="AT36" i="23"/>
  <c r="AT114" i="23"/>
  <c r="AT62" i="23"/>
  <c r="AT89" i="23"/>
  <c r="AT38" i="23"/>
  <c r="AT93" i="23"/>
  <c r="AT88" i="23"/>
  <c r="AT56" i="23"/>
  <c r="AT33" i="23"/>
  <c r="AT113" i="23"/>
  <c r="AT27" i="23"/>
  <c r="AT95" i="23"/>
  <c r="AT87" i="23"/>
  <c r="AT44" i="23"/>
  <c r="AT79" i="23"/>
  <c r="AT66" i="23"/>
  <c r="AT132" i="23"/>
  <c r="AT109" i="23"/>
  <c r="AT98" i="23"/>
  <c r="AT61" i="23"/>
  <c r="AT22" i="23"/>
  <c r="AT63" i="23"/>
  <c r="AT97" i="23"/>
  <c r="AT71" i="23"/>
  <c r="AT53" i="23"/>
  <c r="AT54" i="23"/>
  <c r="AT42" i="23"/>
  <c r="AT75" i="23"/>
  <c r="AT51" i="23"/>
  <c r="AT99" i="23"/>
  <c r="AT30" i="23"/>
  <c r="AT121" i="23"/>
  <c r="AT60" i="23"/>
  <c r="AT84" i="23"/>
  <c r="AT131" i="23"/>
  <c r="AT115" i="23"/>
  <c r="AT59" i="23"/>
  <c r="AT73" i="23"/>
  <c r="AT74" i="23"/>
  <c r="AT50" i="23"/>
  <c r="AT83" i="23"/>
  <c r="AT13" i="23"/>
  <c r="AT104" i="23"/>
  <c r="AT23" i="23"/>
  <c r="AT28" i="23"/>
  <c r="AT86" i="23"/>
  <c r="AT76" i="23"/>
  <c r="AT46" i="23"/>
  <c r="AT92" i="23"/>
  <c r="AT110" i="23"/>
  <c r="AT47" i="23"/>
  <c r="AT124" i="23"/>
  <c r="AT58" i="23"/>
  <c r="AT19" i="23"/>
  <c r="AT125" i="23"/>
  <c r="AT80" i="23"/>
  <c r="AT49" i="23"/>
  <c r="AT118" i="23"/>
  <c r="AT128" i="23"/>
  <c r="AT14" i="23"/>
  <c r="AT29" i="23"/>
  <c r="AT108" i="23"/>
  <c r="AT72" i="23"/>
  <c r="AT119" i="23"/>
  <c r="AT41" i="23"/>
  <c r="AT103" i="23"/>
  <c r="AT105" i="23"/>
  <c r="AT67" i="23"/>
  <c r="AT82" i="23"/>
  <c r="AT116" i="23"/>
  <c r="AT43" i="23"/>
  <c r="AT34" i="23"/>
  <c r="AT111" i="23"/>
  <c r="AU12" i="23"/>
  <c r="AT127" i="23"/>
  <c r="AT96" i="23"/>
  <c r="AL132" i="27"/>
  <c r="AL133" i="27" s="1"/>
  <c r="AL134" i="27" s="1"/>
  <c r="AM89" i="27"/>
  <c r="AM61" i="27"/>
  <c r="AM57" i="27"/>
  <c r="AM21" i="27"/>
  <c r="AM71" i="27"/>
  <c r="AM98" i="27"/>
  <c r="AM92" i="27"/>
  <c r="AM35" i="27"/>
  <c r="AM40" i="27"/>
  <c r="AM43" i="27"/>
  <c r="AM44" i="27"/>
  <c r="AM105" i="27"/>
  <c r="AM124" i="27"/>
  <c r="AM108" i="27"/>
  <c r="AM20" i="27"/>
  <c r="AM117" i="27"/>
  <c r="AM103" i="27"/>
  <c r="AM96" i="27"/>
  <c r="AM107" i="27"/>
  <c r="AM125" i="27"/>
  <c r="AM106" i="27"/>
  <c r="AM18" i="27"/>
  <c r="AM54" i="27"/>
  <c r="AM65" i="27"/>
  <c r="AM31" i="27"/>
  <c r="AM46" i="27"/>
  <c r="AM39" i="27"/>
  <c r="AM68" i="27"/>
  <c r="AM58" i="27"/>
  <c r="AM127" i="27"/>
  <c r="AM70" i="27"/>
  <c r="AM60" i="27"/>
  <c r="AM82" i="27"/>
  <c r="AM131" i="27"/>
  <c r="AM77" i="27"/>
  <c r="AM123" i="27"/>
  <c r="AM23" i="27"/>
  <c r="AM36" i="27"/>
  <c r="AM84" i="27"/>
  <c r="AM24" i="27"/>
  <c r="AM12" i="27"/>
  <c r="AM32" i="27"/>
  <c r="AM29" i="27"/>
  <c r="AM101" i="27"/>
  <c r="AM51" i="27"/>
  <c r="AM122" i="27"/>
  <c r="AM37" i="27"/>
  <c r="AM85" i="27"/>
  <c r="AM62" i="27"/>
  <c r="AM53" i="27"/>
  <c r="AM88" i="27"/>
  <c r="AM22" i="27"/>
  <c r="AM50" i="27"/>
  <c r="AM78" i="27"/>
  <c r="AM27" i="27"/>
  <c r="AM72" i="27"/>
  <c r="AM13" i="27"/>
  <c r="AM86" i="27"/>
  <c r="AM116" i="27"/>
  <c r="AM83" i="27"/>
  <c r="AM120" i="27"/>
  <c r="AM52" i="27"/>
  <c r="AM74" i="27"/>
  <c r="AM48" i="27"/>
  <c r="AM28" i="27"/>
  <c r="AM81" i="27"/>
  <c r="AM126" i="27"/>
  <c r="AM130" i="27"/>
  <c r="AM119" i="27"/>
  <c r="AM41" i="27"/>
  <c r="AM73" i="27"/>
  <c r="AM87" i="27"/>
  <c r="AM14" i="27"/>
  <c r="AM34" i="27"/>
  <c r="AM118" i="27"/>
  <c r="AM111" i="27"/>
  <c r="AN11" i="27"/>
  <c r="AM55" i="27"/>
  <c r="AM25" i="27"/>
  <c r="AM33" i="27"/>
  <c r="AM115" i="27"/>
  <c r="AM67" i="27"/>
  <c r="AM95" i="27"/>
  <c r="AM26" i="27"/>
  <c r="AM80" i="27"/>
  <c r="AM17" i="27"/>
  <c r="AM93" i="27"/>
  <c r="AM56" i="27"/>
  <c r="AM30" i="27"/>
  <c r="AM49" i="27"/>
  <c r="AM45" i="27"/>
  <c r="AM121" i="27"/>
  <c r="AM15" i="27"/>
  <c r="AM128" i="27"/>
  <c r="AM114" i="27"/>
  <c r="AM104" i="27"/>
  <c r="AM59" i="27"/>
  <c r="AM110" i="27"/>
  <c r="AM97" i="27"/>
  <c r="AM16" i="27"/>
  <c r="AM69" i="27"/>
  <c r="AM91" i="27"/>
  <c r="AM63" i="27"/>
  <c r="AM79" i="27"/>
  <c r="AM38" i="27"/>
  <c r="AM66" i="27"/>
  <c r="AM129" i="27"/>
  <c r="AM64" i="27"/>
  <c r="AM90" i="27"/>
  <c r="AM94" i="27"/>
  <c r="AM112" i="27"/>
  <c r="AM19" i="27"/>
  <c r="AM113" i="27"/>
  <c r="AM42" i="27"/>
  <c r="AM102" i="27"/>
  <c r="AM75" i="27"/>
  <c r="AM47" i="27"/>
  <c r="AM99" i="27"/>
  <c r="AM100" i="27"/>
  <c r="AM109" i="27"/>
  <c r="AM76" i="27"/>
  <c r="AK132" i="30" l="1"/>
  <c r="AK133" i="30" s="1"/>
  <c r="AK134" i="30" s="1"/>
  <c r="AM11" i="30"/>
  <c r="AL104" i="30"/>
  <c r="AL120" i="30"/>
  <c r="AL40" i="30"/>
  <c r="AL26" i="30"/>
  <c r="AL13" i="30"/>
  <c r="AL45" i="30"/>
  <c r="AL47" i="30"/>
  <c r="AL75" i="30"/>
  <c r="AL86" i="30"/>
  <c r="AL98" i="30"/>
  <c r="AL38" i="30"/>
  <c r="AL84" i="30"/>
  <c r="AL102" i="30"/>
  <c r="AL127" i="30"/>
  <c r="AL18" i="30"/>
  <c r="AL72" i="30"/>
  <c r="AL69" i="30"/>
  <c r="AL76" i="30"/>
  <c r="AL62" i="30"/>
  <c r="AL130" i="30"/>
  <c r="AL32" i="30"/>
  <c r="AL122" i="30"/>
  <c r="AL101" i="30"/>
  <c r="AL25" i="30"/>
  <c r="AL19" i="30"/>
  <c r="AL92" i="30"/>
  <c r="AL42" i="30"/>
  <c r="AL109" i="30"/>
  <c r="AL64" i="30"/>
  <c r="AL52" i="30"/>
  <c r="AL50" i="30"/>
  <c r="AL94" i="30"/>
  <c r="AL80" i="30"/>
  <c r="AL89" i="30"/>
  <c r="AL81" i="30"/>
  <c r="AL33" i="30"/>
  <c r="AL121" i="30"/>
  <c r="AL12" i="30"/>
  <c r="AL103" i="30"/>
  <c r="AL110" i="30"/>
  <c r="AL129" i="30"/>
  <c r="AL16" i="30"/>
  <c r="AL35" i="30"/>
  <c r="AL31" i="30"/>
  <c r="AL124" i="30"/>
  <c r="AL73" i="30"/>
  <c r="AL131" i="30"/>
  <c r="AL113" i="30"/>
  <c r="AL83" i="30"/>
  <c r="AL71" i="30"/>
  <c r="AL21" i="30"/>
  <c r="AL48" i="30"/>
  <c r="AL128" i="30"/>
  <c r="AL53" i="30"/>
  <c r="AL93" i="30"/>
  <c r="AL39" i="30"/>
  <c r="AL79" i="30"/>
  <c r="AL59" i="30"/>
  <c r="AL74" i="30"/>
  <c r="AL57" i="30"/>
  <c r="AL118" i="30"/>
  <c r="AL96" i="30"/>
  <c r="AL105" i="30"/>
  <c r="AL23" i="30"/>
  <c r="AL36" i="30"/>
  <c r="AL27" i="30"/>
  <c r="AL55" i="30"/>
  <c r="AL119" i="30"/>
  <c r="AL49" i="30"/>
  <c r="AL106" i="30"/>
  <c r="AL63" i="30"/>
  <c r="AL15" i="30"/>
  <c r="AL123" i="30"/>
  <c r="AL126" i="30"/>
  <c r="AL77" i="30"/>
  <c r="AL37" i="30"/>
  <c r="AL97" i="30"/>
  <c r="AL87" i="30"/>
  <c r="AL111" i="30"/>
  <c r="AL91" i="30"/>
  <c r="AL51" i="30"/>
  <c r="AL107" i="30"/>
  <c r="AL61" i="30"/>
  <c r="AL17" i="30"/>
  <c r="AL43" i="30"/>
  <c r="AL100" i="30"/>
  <c r="AL30" i="30"/>
  <c r="AL14" i="30"/>
  <c r="AL34" i="30"/>
  <c r="AL66" i="30"/>
  <c r="AL41" i="30"/>
  <c r="AL29" i="30"/>
  <c r="AL85" i="30"/>
  <c r="AL56" i="30"/>
  <c r="AL90" i="30"/>
  <c r="AL78" i="30"/>
  <c r="AL108" i="30"/>
  <c r="AL115" i="30"/>
  <c r="AL95" i="30"/>
  <c r="AL99" i="30"/>
  <c r="AL46" i="30"/>
  <c r="AL116" i="30"/>
  <c r="AL82" i="30"/>
  <c r="AL88" i="30"/>
  <c r="AL112" i="30"/>
  <c r="AL68" i="30"/>
  <c r="AL65" i="30"/>
  <c r="AL60" i="30"/>
  <c r="AL70" i="30"/>
  <c r="AL28" i="30"/>
  <c r="AL22" i="30"/>
  <c r="AL24" i="30"/>
  <c r="AL58" i="30"/>
  <c r="AL114" i="30"/>
  <c r="AL44" i="30"/>
  <c r="AL20" i="30"/>
  <c r="AL67" i="30"/>
  <c r="AL54" i="30"/>
  <c r="AL117" i="30"/>
  <c r="AL125" i="30"/>
  <c r="AT133" i="23"/>
  <c r="AT134" i="23" s="1"/>
  <c r="AT135" i="23" s="1"/>
  <c r="AU15" i="23"/>
  <c r="AU16" i="23"/>
  <c r="AU18" i="23"/>
  <c r="AU17" i="23"/>
  <c r="AU14" i="23"/>
  <c r="AU72" i="23"/>
  <c r="AU45" i="23"/>
  <c r="AU125" i="23"/>
  <c r="AU92" i="23"/>
  <c r="AU118" i="23"/>
  <c r="AU66" i="23"/>
  <c r="AU44" i="23"/>
  <c r="AU56" i="23"/>
  <c r="AU110" i="23"/>
  <c r="AU69" i="23"/>
  <c r="AU95" i="23"/>
  <c r="AU35" i="23"/>
  <c r="AU90" i="23"/>
  <c r="AU24" i="23"/>
  <c r="AU48" i="23"/>
  <c r="AU38" i="23"/>
  <c r="AU25" i="23"/>
  <c r="AU86" i="23"/>
  <c r="AU39" i="23"/>
  <c r="AU115" i="23"/>
  <c r="AU107" i="23"/>
  <c r="AU22" i="23"/>
  <c r="AU26" i="23"/>
  <c r="AU71" i="23"/>
  <c r="AU53" i="23"/>
  <c r="AU28" i="23"/>
  <c r="AU80" i="23"/>
  <c r="AU94" i="23"/>
  <c r="AU119" i="23"/>
  <c r="AU50" i="23"/>
  <c r="AU132" i="23"/>
  <c r="AU42" i="23"/>
  <c r="AU81" i="23"/>
  <c r="AU30" i="23"/>
  <c r="AU79" i="23"/>
  <c r="AU128" i="23"/>
  <c r="AU87" i="23"/>
  <c r="AU98" i="23"/>
  <c r="AU78" i="23"/>
  <c r="AU51" i="23"/>
  <c r="AU111" i="23"/>
  <c r="AU21" i="23"/>
  <c r="AU126" i="23"/>
  <c r="AU74" i="23"/>
  <c r="AU103" i="23"/>
  <c r="AU36" i="23"/>
  <c r="AU96" i="23"/>
  <c r="AU131" i="23"/>
  <c r="AU129" i="23"/>
  <c r="AU82" i="23"/>
  <c r="AU77" i="23"/>
  <c r="AU91" i="23"/>
  <c r="AU34" i="23"/>
  <c r="AU120" i="23"/>
  <c r="AU27" i="23"/>
  <c r="AU85" i="23"/>
  <c r="AU40" i="23"/>
  <c r="AU70" i="23"/>
  <c r="AU41" i="23"/>
  <c r="AU49" i="23"/>
  <c r="AU116" i="23"/>
  <c r="AU102" i="23"/>
  <c r="AU19" i="23"/>
  <c r="AU108" i="23"/>
  <c r="AU127" i="23"/>
  <c r="AU29" i="23"/>
  <c r="AU101" i="23"/>
  <c r="AU93" i="23"/>
  <c r="AU46" i="23"/>
  <c r="AU47" i="23"/>
  <c r="AU61" i="23"/>
  <c r="AU106" i="23"/>
  <c r="AU33" i="23"/>
  <c r="AU37" i="23"/>
  <c r="AU124" i="23"/>
  <c r="AU63" i="23"/>
  <c r="AU113" i="23"/>
  <c r="AU121" i="23"/>
  <c r="AU13" i="23"/>
  <c r="AU64" i="23"/>
  <c r="AU83" i="23"/>
  <c r="AU20" i="23"/>
  <c r="AU117" i="23"/>
  <c r="AU97" i="23"/>
  <c r="AU32" i="23"/>
  <c r="AU122" i="23"/>
  <c r="AU54" i="23"/>
  <c r="AU123" i="23"/>
  <c r="AU99" i="23"/>
  <c r="AU104" i="23"/>
  <c r="AU52" i="23"/>
  <c r="AU68" i="23"/>
  <c r="AU60" i="23"/>
  <c r="AU58" i="23"/>
  <c r="AU43" i="23"/>
  <c r="AU109" i="23"/>
  <c r="AU62" i="23"/>
  <c r="AU75" i="23"/>
  <c r="AU84" i="23"/>
  <c r="AU23" i="23"/>
  <c r="AU55" i="23"/>
  <c r="AU76" i="23"/>
  <c r="AU89" i="23"/>
  <c r="AU57" i="23"/>
  <c r="AU88" i="23"/>
  <c r="AU105" i="23"/>
  <c r="AU112" i="23"/>
  <c r="AU130" i="23"/>
  <c r="AU65" i="23"/>
  <c r="AU31" i="23"/>
  <c r="AU100" i="23"/>
  <c r="AU73" i="23"/>
  <c r="AV12" i="23"/>
  <c r="AU114" i="23"/>
  <c r="AU67" i="23"/>
  <c r="AU59" i="23"/>
  <c r="AM132" i="27"/>
  <c r="AM133" i="27" s="1"/>
  <c r="AM134" i="27" s="1"/>
  <c r="AN100" i="27"/>
  <c r="AN14" i="27"/>
  <c r="AN27" i="27"/>
  <c r="AN72" i="27"/>
  <c r="AN73" i="27"/>
  <c r="AN104" i="27"/>
  <c r="AN40" i="27"/>
  <c r="AN125" i="27"/>
  <c r="AN28" i="27"/>
  <c r="AN18" i="27"/>
  <c r="AN26" i="27"/>
  <c r="AN36" i="27"/>
  <c r="AN77" i="27"/>
  <c r="AN84" i="27"/>
  <c r="AN80" i="27"/>
  <c r="AN94" i="27"/>
  <c r="AN93" i="27"/>
  <c r="AN52" i="27"/>
  <c r="AN126" i="27"/>
  <c r="AN103" i="27"/>
  <c r="AN50" i="27"/>
  <c r="AN89" i="27"/>
  <c r="AN49" i="27"/>
  <c r="AN44" i="27"/>
  <c r="AN107" i="27"/>
  <c r="AN119" i="27"/>
  <c r="AN90" i="27"/>
  <c r="AN60" i="27"/>
  <c r="AN75" i="27"/>
  <c r="AN83" i="27"/>
  <c r="AN96" i="27"/>
  <c r="AN68" i="27"/>
  <c r="AN56" i="27"/>
  <c r="AN87" i="27"/>
  <c r="AN130" i="27"/>
  <c r="AN88" i="27"/>
  <c r="AN85" i="27"/>
  <c r="AN74" i="27"/>
  <c r="AN41" i="27"/>
  <c r="AN32" i="27"/>
  <c r="AN25" i="27"/>
  <c r="AN123" i="27"/>
  <c r="AN117" i="27"/>
  <c r="AN102" i="27"/>
  <c r="AN17" i="27"/>
  <c r="AN118" i="27"/>
  <c r="AN115" i="27"/>
  <c r="AN59" i="27"/>
  <c r="AN43" i="27"/>
  <c r="AN34" i="27"/>
  <c r="AN42" i="27"/>
  <c r="AN19" i="27"/>
  <c r="AN24" i="27"/>
  <c r="AN29" i="27"/>
  <c r="AN121" i="27"/>
  <c r="AN54" i="27"/>
  <c r="AN20" i="27"/>
  <c r="AN47" i="27"/>
  <c r="AN22" i="27"/>
  <c r="AN124" i="27"/>
  <c r="AN53" i="27"/>
  <c r="AN86" i="27"/>
  <c r="AN13" i="27"/>
  <c r="AN65" i="27"/>
  <c r="AN45" i="27"/>
  <c r="AN23" i="27"/>
  <c r="AN113" i="27"/>
  <c r="AN82" i="27"/>
  <c r="AN48" i="27"/>
  <c r="AN51" i="27"/>
  <c r="AN15" i="27"/>
  <c r="AN92" i="27"/>
  <c r="AN12" i="27"/>
  <c r="AN114" i="27"/>
  <c r="AN62" i="27"/>
  <c r="AN46" i="27"/>
  <c r="AN101" i="27"/>
  <c r="AN105" i="27"/>
  <c r="AN78" i="27"/>
  <c r="AN129" i="27"/>
  <c r="AN79" i="27"/>
  <c r="AN122" i="27"/>
  <c r="AN57" i="27"/>
  <c r="AN112" i="27"/>
  <c r="AN76" i="27"/>
  <c r="AN95" i="27"/>
  <c r="AN16" i="27"/>
  <c r="AN61" i="27"/>
  <c r="AN21" i="27"/>
  <c r="AN35" i="27"/>
  <c r="AN64" i="27"/>
  <c r="AN58" i="27"/>
  <c r="AN71" i="27"/>
  <c r="AN109" i="27"/>
  <c r="AN55" i="27"/>
  <c r="AN31" i="27"/>
  <c r="AN67" i="27"/>
  <c r="AN127" i="27"/>
  <c r="AN30" i="27"/>
  <c r="AN63" i="27"/>
  <c r="AN128" i="27"/>
  <c r="AN99" i="27"/>
  <c r="AN33" i="27"/>
  <c r="AN110" i="27"/>
  <c r="AN81" i="27"/>
  <c r="AN37" i="27"/>
  <c r="AN116" i="27"/>
  <c r="AN97" i="27"/>
  <c r="AN111" i="27"/>
  <c r="AN91" i="27"/>
  <c r="AN39" i="27"/>
  <c r="AN38" i="27"/>
  <c r="AN106" i="27"/>
  <c r="AN108" i="27"/>
  <c r="AN70" i="27"/>
  <c r="AN69" i="27"/>
  <c r="AN131" i="27"/>
  <c r="AN120" i="27"/>
  <c r="AN98" i="27"/>
  <c r="AO11" i="27"/>
  <c r="AN66" i="27"/>
  <c r="AL132" i="30" l="1"/>
  <c r="AL133" i="30" s="1"/>
  <c r="AL134" i="30" s="1"/>
  <c r="AN11" i="30"/>
  <c r="AM14" i="30"/>
  <c r="AM56" i="30"/>
  <c r="AM68" i="30"/>
  <c r="AM34" i="30"/>
  <c r="AM63" i="30"/>
  <c r="AM13" i="30"/>
  <c r="AM31" i="30"/>
  <c r="AM75" i="30"/>
  <c r="AM15" i="30"/>
  <c r="AM65" i="30"/>
  <c r="AM82" i="30"/>
  <c r="AM37" i="30"/>
  <c r="AM71" i="30"/>
  <c r="AM112" i="30"/>
  <c r="AM125" i="30"/>
  <c r="AM104" i="30"/>
  <c r="AM120" i="30"/>
  <c r="AM40" i="30"/>
  <c r="AM59" i="30"/>
  <c r="AM72" i="30"/>
  <c r="AM74" i="30"/>
  <c r="AM46" i="30"/>
  <c r="AM130" i="30"/>
  <c r="AM123" i="30"/>
  <c r="AM98" i="30"/>
  <c r="AM121" i="30"/>
  <c r="AM88" i="30"/>
  <c r="AM91" i="30"/>
  <c r="AM108" i="30"/>
  <c r="AM107" i="30"/>
  <c r="AM102" i="30"/>
  <c r="AM127" i="30"/>
  <c r="AM18" i="30"/>
  <c r="AM47" i="30"/>
  <c r="AM109" i="30"/>
  <c r="AM106" i="30"/>
  <c r="AM62" i="30"/>
  <c r="AM94" i="30"/>
  <c r="AM17" i="30"/>
  <c r="AM122" i="30"/>
  <c r="AM70" i="30"/>
  <c r="AM81" i="30"/>
  <c r="AM96" i="30"/>
  <c r="AM51" i="30"/>
  <c r="AM30" i="30"/>
  <c r="AM19" i="30"/>
  <c r="AM92" i="30"/>
  <c r="AM42" i="30"/>
  <c r="AM22" i="30"/>
  <c r="AM16" i="30"/>
  <c r="AM90" i="30"/>
  <c r="AM50" i="30"/>
  <c r="AM38" i="30"/>
  <c r="AM86" i="30"/>
  <c r="AM89" i="30"/>
  <c r="AM114" i="30"/>
  <c r="AM116" i="30"/>
  <c r="AM126" i="30"/>
  <c r="AM100" i="30"/>
  <c r="AM85" i="30"/>
  <c r="AM12" i="30"/>
  <c r="AM103" i="30"/>
  <c r="AM110" i="30"/>
  <c r="AM129" i="30"/>
  <c r="AM39" i="30"/>
  <c r="AM87" i="30"/>
  <c r="AM45" i="30"/>
  <c r="AM124" i="30"/>
  <c r="AM101" i="30"/>
  <c r="AM32" i="30"/>
  <c r="AM113" i="30"/>
  <c r="AM117" i="30"/>
  <c r="AM54" i="30"/>
  <c r="AM43" i="30"/>
  <c r="AM29" i="30"/>
  <c r="AM21" i="30"/>
  <c r="AM48" i="30"/>
  <c r="AM99" i="30"/>
  <c r="AM69" i="30"/>
  <c r="AM119" i="30"/>
  <c r="AM79" i="30"/>
  <c r="AM78" i="30"/>
  <c r="AM24" i="30"/>
  <c r="AM73" i="30"/>
  <c r="AM80" i="30"/>
  <c r="AM105" i="30"/>
  <c r="AM83" i="30"/>
  <c r="AM84" i="30"/>
  <c r="AM97" i="30"/>
  <c r="AM115" i="30"/>
  <c r="AM36" i="30"/>
  <c r="AM27" i="30"/>
  <c r="AM55" i="30"/>
  <c r="AM35" i="30"/>
  <c r="AM26" i="30"/>
  <c r="AM61" i="30"/>
  <c r="AM52" i="30"/>
  <c r="AM67" i="30"/>
  <c r="AM118" i="30"/>
  <c r="AM66" i="30"/>
  <c r="AM60" i="30"/>
  <c r="AM23" i="30"/>
  <c r="AM33" i="30"/>
  <c r="AM95" i="30"/>
  <c r="AM44" i="30"/>
  <c r="AM20" i="30"/>
  <c r="AM25" i="30"/>
  <c r="AM49" i="30"/>
  <c r="AM41" i="30"/>
  <c r="AM76" i="30"/>
  <c r="AM28" i="30"/>
  <c r="AM57" i="30"/>
  <c r="AM128" i="30"/>
  <c r="AM111" i="30"/>
  <c r="AM53" i="30"/>
  <c r="AM131" i="30"/>
  <c r="AM93" i="30"/>
  <c r="AM77" i="30"/>
  <c r="AM64" i="30"/>
  <c r="AM58" i="30"/>
  <c r="AU133" i="23"/>
  <c r="AU134" i="23" s="1"/>
  <c r="AU135" i="23" s="1"/>
  <c r="AV16" i="23"/>
  <c r="AV15" i="23"/>
  <c r="AV17" i="23"/>
  <c r="AV18" i="23"/>
  <c r="AV14" i="23"/>
  <c r="AV29" i="23"/>
  <c r="AV89" i="23"/>
  <c r="AV70" i="23"/>
  <c r="AV54" i="23"/>
  <c r="AV57" i="23"/>
  <c r="AV123" i="23"/>
  <c r="AV67" i="23"/>
  <c r="AV56" i="23"/>
  <c r="AV47" i="23"/>
  <c r="AV65" i="23"/>
  <c r="AV87" i="23"/>
  <c r="AV128" i="23"/>
  <c r="AV35" i="23"/>
  <c r="AV25" i="23"/>
  <c r="AV72" i="23"/>
  <c r="AV88" i="23"/>
  <c r="AV130" i="23"/>
  <c r="AV84" i="23"/>
  <c r="AV23" i="23"/>
  <c r="AV50" i="23"/>
  <c r="AV24" i="23"/>
  <c r="AV26" i="23"/>
  <c r="AV71" i="23"/>
  <c r="AV101" i="23"/>
  <c r="AV63" i="23"/>
  <c r="AV41" i="23"/>
  <c r="AV118" i="23"/>
  <c r="AV77" i="23"/>
  <c r="AV106" i="23"/>
  <c r="AV82" i="23"/>
  <c r="AV69" i="23"/>
  <c r="AV34" i="23"/>
  <c r="AV90" i="23"/>
  <c r="AV83" i="23"/>
  <c r="AV98" i="23"/>
  <c r="AV94" i="23"/>
  <c r="AV49" i="23"/>
  <c r="AV100" i="23"/>
  <c r="AV19" i="23"/>
  <c r="AV108" i="23"/>
  <c r="AV127" i="23"/>
  <c r="AV32" i="23"/>
  <c r="AV28" i="23"/>
  <c r="AV119" i="23"/>
  <c r="AV129" i="23"/>
  <c r="AV39" i="23"/>
  <c r="AV115" i="23"/>
  <c r="AV104" i="23"/>
  <c r="AV110" i="23"/>
  <c r="AV120" i="23"/>
  <c r="AV111" i="23"/>
  <c r="AV37" i="23"/>
  <c r="AV109" i="23"/>
  <c r="AV46" i="23"/>
  <c r="AV91" i="23"/>
  <c r="AV75" i="23"/>
  <c r="AV31" i="23"/>
  <c r="AV20" i="23"/>
  <c r="AV125" i="23"/>
  <c r="AV117" i="23"/>
  <c r="AV55" i="23"/>
  <c r="AV103" i="23"/>
  <c r="AV92" i="23"/>
  <c r="AV131" i="23"/>
  <c r="AV99" i="23"/>
  <c r="AV44" i="23"/>
  <c r="AV105" i="23"/>
  <c r="AV51" i="23"/>
  <c r="AV40" i="23"/>
  <c r="AV59" i="23"/>
  <c r="AV121" i="23"/>
  <c r="AV107" i="23"/>
  <c r="AV13" i="23"/>
  <c r="AV114" i="23"/>
  <c r="AV78" i="23"/>
  <c r="AV33" i="23"/>
  <c r="AV85" i="23"/>
  <c r="AV45" i="23"/>
  <c r="AV95" i="23"/>
  <c r="AV22" i="23"/>
  <c r="AV62" i="23"/>
  <c r="AV76" i="23"/>
  <c r="AV53" i="23"/>
  <c r="AV96" i="23"/>
  <c r="AV48" i="23"/>
  <c r="AV38" i="23"/>
  <c r="AV61" i="23"/>
  <c r="AV112" i="23"/>
  <c r="AV68" i="23"/>
  <c r="AV132" i="23"/>
  <c r="AV43" i="23"/>
  <c r="AV79" i="23"/>
  <c r="AV73" i="23"/>
  <c r="AV124" i="23"/>
  <c r="AV36" i="23"/>
  <c r="AV64" i="23"/>
  <c r="AV42" i="23"/>
  <c r="AV30" i="23"/>
  <c r="AV21" i="23"/>
  <c r="AV126" i="23"/>
  <c r="AV74" i="23"/>
  <c r="AV97" i="23"/>
  <c r="AV66" i="23"/>
  <c r="AV80" i="23"/>
  <c r="AV122" i="23"/>
  <c r="AV52" i="23"/>
  <c r="AV113" i="23"/>
  <c r="AV81" i="23"/>
  <c r="AV116" i="23"/>
  <c r="AV58" i="23"/>
  <c r="AV102" i="23"/>
  <c r="AV27" i="23"/>
  <c r="AW12" i="23"/>
  <c r="AV86" i="23"/>
  <c r="AV93" i="23"/>
  <c r="AV60" i="23"/>
  <c r="AN132" i="27"/>
  <c r="AN133" i="27" s="1"/>
  <c r="AN134" i="27" s="1"/>
  <c r="AO76" i="27"/>
  <c r="AO39" i="27"/>
  <c r="AO54" i="27"/>
  <c r="AO88" i="27"/>
  <c r="AO120" i="27"/>
  <c r="AO89" i="27"/>
  <c r="AO126" i="27"/>
  <c r="AO50" i="27"/>
  <c r="AO101" i="27"/>
  <c r="AO40" i="27"/>
  <c r="AO17" i="27"/>
  <c r="AO93" i="27"/>
  <c r="AO92" i="27"/>
  <c r="AO111" i="27"/>
  <c r="AO118" i="27"/>
  <c r="AO125" i="27"/>
  <c r="AO34" i="27"/>
  <c r="AO52" i="27"/>
  <c r="AO98" i="27"/>
  <c r="AO13" i="27"/>
  <c r="AO121" i="27"/>
  <c r="AO15" i="27"/>
  <c r="AO57" i="27"/>
  <c r="AO20" i="27"/>
  <c r="AO24" i="27"/>
  <c r="AO21" i="27"/>
  <c r="AO28" i="27"/>
  <c r="AO77" i="27"/>
  <c r="AO80" i="27"/>
  <c r="AO46" i="27"/>
  <c r="AO45" i="27"/>
  <c r="AO110" i="27"/>
  <c r="AO59" i="27"/>
  <c r="AO19" i="27"/>
  <c r="AO131" i="27"/>
  <c r="AO71" i="27"/>
  <c r="AO96" i="27"/>
  <c r="AO100" i="27"/>
  <c r="AO12" i="27"/>
  <c r="AO82" i="27"/>
  <c r="AO23" i="27"/>
  <c r="AO83" i="27"/>
  <c r="AO14" i="27"/>
  <c r="AO47" i="27"/>
  <c r="AO69" i="27"/>
  <c r="AO16" i="27"/>
  <c r="AO117" i="27"/>
  <c r="AO81" i="27"/>
  <c r="AO58" i="27"/>
  <c r="AO108" i="27"/>
  <c r="AO31" i="27"/>
  <c r="AO128" i="27"/>
  <c r="AO68" i="27"/>
  <c r="AO86" i="27"/>
  <c r="AO84" i="27"/>
  <c r="AO85" i="27"/>
  <c r="AO49" i="27"/>
  <c r="AO115" i="27"/>
  <c r="AO78" i="27"/>
  <c r="AO124" i="27"/>
  <c r="AO105" i="27"/>
  <c r="AO99" i="27"/>
  <c r="AO51" i="27"/>
  <c r="AO122" i="27"/>
  <c r="AO26" i="27"/>
  <c r="AO27" i="27"/>
  <c r="AO103" i="27"/>
  <c r="AO65" i="27"/>
  <c r="AO97" i="27"/>
  <c r="AO63" i="27"/>
  <c r="AO130" i="27"/>
  <c r="AO73" i="27"/>
  <c r="AO114" i="27"/>
  <c r="AO102" i="27"/>
  <c r="AO106" i="27"/>
  <c r="AO61" i="27"/>
  <c r="AO29" i="27"/>
  <c r="AO56" i="27"/>
  <c r="AO79" i="27"/>
  <c r="AO127" i="27"/>
  <c r="AO42" i="27"/>
  <c r="AO67" i="27"/>
  <c r="AO55" i="27"/>
  <c r="AO104" i="27"/>
  <c r="AO75" i="27"/>
  <c r="AO72" i="27"/>
  <c r="AO87" i="27"/>
  <c r="AP11" i="27"/>
  <c r="AO60" i="27"/>
  <c r="AO123" i="27"/>
  <c r="AO35" i="27"/>
  <c r="AO70" i="27"/>
  <c r="AO112" i="27"/>
  <c r="AO33" i="27"/>
  <c r="AO48" i="27"/>
  <c r="AO64" i="27"/>
  <c r="AO91" i="27"/>
  <c r="AO90" i="27"/>
  <c r="AO129" i="27"/>
  <c r="AO95" i="27"/>
  <c r="AO32" i="27"/>
  <c r="AO36" i="27"/>
  <c r="AO66" i="27"/>
  <c r="AO109" i="27"/>
  <c r="AO37" i="27"/>
  <c r="AO74" i="27"/>
  <c r="AO113" i="27"/>
  <c r="AO41" i="27"/>
  <c r="AO25" i="27"/>
  <c r="AO107" i="27"/>
  <c r="AO119" i="27"/>
  <c r="AO94" i="27"/>
  <c r="AO116" i="27"/>
  <c r="AO43" i="27"/>
  <c r="AO62" i="27"/>
  <c r="AO44" i="27"/>
  <c r="AO30" i="27"/>
  <c r="AO38" i="27"/>
  <c r="AO22" i="27"/>
  <c r="AO53" i="27"/>
  <c r="AO18" i="27"/>
  <c r="AM132" i="30" l="1"/>
  <c r="AM133" i="30" s="1"/>
  <c r="AM134" i="30" s="1"/>
  <c r="AO11" i="30"/>
  <c r="AN12" i="30"/>
  <c r="AN102" i="30"/>
  <c r="AN120" i="30"/>
  <c r="AN40" i="30"/>
  <c r="AN39" i="30"/>
  <c r="AN49" i="30"/>
  <c r="AN45" i="30"/>
  <c r="AN47" i="30"/>
  <c r="AN57" i="30"/>
  <c r="AN118" i="30"/>
  <c r="AN66" i="30"/>
  <c r="AN121" i="30"/>
  <c r="AN88" i="30"/>
  <c r="AN97" i="30"/>
  <c r="AN115" i="30"/>
  <c r="AN53" i="30"/>
  <c r="AN19" i="30"/>
  <c r="AN127" i="30"/>
  <c r="AN13" i="30"/>
  <c r="AN119" i="30"/>
  <c r="AN61" i="30"/>
  <c r="AN86" i="30"/>
  <c r="AN65" i="30"/>
  <c r="AN105" i="30"/>
  <c r="AN123" i="30"/>
  <c r="AN96" i="30"/>
  <c r="AN70" i="30"/>
  <c r="AN81" i="30"/>
  <c r="AN41" i="30"/>
  <c r="AN91" i="30"/>
  <c r="AN27" i="30"/>
  <c r="AN103" i="30"/>
  <c r="AN92" i="30"/>
  <c r="AN69" i="30"/>
  <c r="AN20" i="30"/>
  <c r="AN67" i="30"/>
  <c r="AN74" i="30"/>
  <c r="AN87" i="30"/>
  <c r="AN77" i="30"/>
  <c r="AN17" i="30"/>
  <c r="AN98" i="30"/>
  <c r="AN114" i="30"/>
  <c r="AN84" i="30"/>
  <c r="AN108" i="30"/>
  <c r="AN28" i="30"/>
  <c r="AN21" i="30"/>
  <c r="AN48" i="30"/>
  <c r="AN110" i="30"/>
  <c r="AN64" i="30"/>
  <c r="AN26" i="30"/>
  <c r="AN75" i="30"/>
  <c r="AN63" i="30"/>
  <c r="AN62" i="30"/>
  <c r="AN60" i="30"/>
  <c r="AN54" i="30"/>
  <c r="AN122" i="30"/>
  <c r="AN117" i="30"/>
  <c r="AN25" i="30"/>
  <c r="AN95" i="30"/>
  <c r="AN44" i="30"/>
  <c r="AN36" i="30"/>
  <c r="AN42" i="30"/>
  <c r="AN93" i="30"/>
  <c r="AN34" i="30"/>
  <c r="AN109" i="30"/>
  <c r="AN94" i="30"/>
  <c r="AN52" i="30"/>
  <c r="AN124" i="30"/>
  <c r="AN101" i="30"/>
  <c r="AN80" i="30"/>
  <c r="AN113" i="30"/>
  <c r="AN58" i="30"/>
  <c r="AN71" i="30"/>
  <c r="AN51" i="30"/>
  <c r="AN107" i="30"/>
  <c r="AN104" i="30"/>
  <c r="AN59" i="30"/>
  <c r="AN76" i="30"/>
  <c r="AN111" i="30"/>
  <c r="AN23" i="30"/>
  <c r="AN125" i="30"/>
  <c r="AN18" i="30"/>
  <c r="AN22" i="30"/>
  <c r="AN31" i="30"/>
  <c r="AN32" i="30"/>
  <c r="AN37" i="30"/>
  <c r="AN30" i="30"/>
  <c r="AN129" i="30"/>
  <c r="AN72" i="30"/>
  <c r="AN46" i="30"/>
  <c r="AN78" i="30"/>
  <c r="AN33" i="30"/>
  <c r="AN85" i="30"/>
  <c r="AN56" i="30"/>
  <c r="AN16" i="30"/>
  <c r="AN50" i="30"/>
  <c r="AN131" i="30"/>
  <c r="AN126" i="30"/>
  <c r="AN99" i="30"/>
  <c r="AN79" i="30"/>
  <c r="AN24" i="30"/>
  <c r="AN89" i="30"/>
  <c r="AN43" i="30"/>
  <c r="AN55" i="30"/>
  <c r="AN130" i="30"/>
  <c r="AN15" i="30"/>
  <c r="AN116" i="30"/>
  <c r="AN112" i="30"/>
  <c r="AN14" i="30"/>
  <c r="AN35" i="30"/>
  <c r="AN90" i="30"/>
  <c r="AN73" i="30"/>
  <c r="AN83" i="30"/>
  <c r="AN29" i="30"/>
  <c r="AN128" i="30"/>
  <c r="AN68" i="30"/>
  <c r="AN106" i="30"/>
  <c r="AN38" i="30"/>
  <c r="AN82" i="30"/>
  <c r="AN100" i="30"/>
  <c r="AV133" i="23"/>
  <c r="AV134" i="23" s="1"/>
  <c r="AV135" i="23" s="1"/>
  <c r="AW16" i="23"/>
  <c r="AW15" i="23"/>
  <c r="AW18" i="23"/>
  <c r="AW17" i="23"/>
  <c r="AW25" i="23"/>
  <c r="AW97" i="23"/>
  <c r="AW126" i="23"/>
  <c r="AW76" i="23"/>
  <c r="AW123" i="23"/>
  <c r="AW93" i="23"/>
  <c r="AW39" i="23"/>
  <c r="AW67" i="23"/>
  <c r="AW75" i="23"/>
  <c r="AW61" i="23"/>
  <c r="AW34" i="23"/>
  <c r="AW107" i="23"/>
  <c r="AW120" i="23"/>
  <c r="AW24" i="23"/>
  <c r="AW117" i="23"/>
  <c r="AW62" i="23"/>
  <c r="AW88" i="23"/>
  <c r="AW112" i="23"/>
  <c r="AW128" i="23"/>
  <c r="AW20" i="23"/>
  <c r="AW131" i="23"/>
  <c r="AW21" i="23"/>
  <c r="AW26" i="23"/>
  <c r="AW29" i="23"/>
  <c r="AW70" i="23"/>
  <c r="AW36" i="23"/>
  <c r="AW57" i="23"/>
  <c r="AW66" i="23"/>
  <c r="AW50" i="23"/>
  <c r="AW105" i="23"/>
  <c r="AW52" i="23"/>
  <c r="AW69" i="23"/>
  <c r="AW83" i="23"/>
  <c r="AW35" i="23"/>
  <c r="AW58" i="23"/>
  <c r="AW45" i="23"/>
  <c r="AW77" i="23"/>
  <c r="AW60" i="23"/>
  <c r="AW23" i="23"/>
  <c r="AW114" i="23"/>
  <c r="AW98" i="23"/>
  <c r="AW86" i="23"/>
  <c r="AW89" i="23"/>
  <c r="AW119" i="23"/>
  <c r="AW46" i="23"/>
  <c r="AW80" i="23"/>
  <c r="AW49" i="23"/>
  <c r="AW132" i="23"/>
  <c r="AW104" i="23"/>
  <c r="AW100" i="23"/>
  <c r="AW95" i="23"/>
  <c r="AW84" i="23"/>
  <c r="AW79" i="23"/>
  <c r="AW32" i="23"/>
  <c r="AW64" i="23"/>
  <c r="AW82" i="23"/>
  <c r="AW33" i="23"/>
  <c r="AW31" i="23"/>
  <c r="AW14" i="23"/>
  <c r="AW127" i="23"/>
  <c r="AW125" i="23"/>
  <c r="AW63" i="23"/>
  <c r="AW71" i="23"/>
  <c r="AW92" i="23"/>
  <c r="AW78" i="23"/>
  <c r="AW44" i="23"/>
  <c r="AW56" i="23"/>
  <c r="AW91" i="23"/>
  <c r="AW106" i="23"/>
  <c r="AW87" i="23"/>
  <c r="AW27" i="23"/>
  <c r="AW37" i="23"/>
  <c r="AW73" i="23"/>
  <c r="AW19" i="23"/>
  <c r="AW41" i="23"/>
  <c r="AW48" i="23"/>
  <c r="AW51" i="23"/>
  <c r="AW121" i="23"/>
  <c r="AW53" i="23"/>
  <c r="AW85" i="23"/>
  <c r="AW22" i="23"/>
  <c r="AW28" i="23"/>
  <c r="AW108" i="23"/>
  <c r="AW103" i="23"/>
  <c r="AW38" i="23"/>
  <c r="AW129" i="23"/>
  <c r="AW118" i="23"/>
  <c r="AW113" i="23"/>
  <c r="AW115" i="23"/>
  <c r="AW47" i="23"/>
  <c r="AW116" i="23"/>
  <c r="AW90" i="23"/>
  <c r="AW40" i="23"/>
  <c r="AW111" i="23"/>
  <c r="AW109" i="23"/>
  <c r="AW94" i="23"/>
  <c r="AW110" i="23"/>
  <c r="AW30" i="23"/>
  <c r="AW13" i="23"/>
  <c r="AW74" i="23"/>
  <c r="AW101" i="23"/>
  <c r="AW55" i="23"/>
  <c r="AW96" i="23"/>
  <c r="AW122" i="23"/>
  <c r="AW54" i="23"/>
  <c r="AW99" i="23"/>
  <c r="AW68" i="23"/>
  <c r="AW42" i="23"/>
  <c r="AW81" i="23"/>
  <c r="AW102" i="23"/>
  <c r="AW124" i="23"/>
  <c r="AW43" i="23"/>
  <c r="AX12" i="23"/>
  <c r="AW72" i="23"/>
  <c r="AW130" i="23"/>
  <c r="AW65" i="23"/>
  <c r="AW59" i="23"/>
  <c r="AO132" i="27"/>
  <c r="AO133" i="27" s="1"/>
  <c r="AO134" i="27" s="1"/>
  <c r="AP17" i="27"/>
  <c r="AP102" i="27"/>
  <c r="AP72" i="27"/>
  <c r="AP32" i="27"/>
  <c r="AP83" i="27"/>
  <c r="AP68" i="27"/>
  <c r="AP41" i="27"/>
  <c r="AP86" i="27"/>
  <c r="AP114" i="27"/>
  <c r="AP129" i="27"/>
  <c r="AP56" i="27"/>
  <c r="AP16" i="27"/>
  <c r="AP26" i="27"/>
  <c r="AP96" i="27"/>
  <c r="AP40" i="27"/>
  <c r="AP49" i="27"/>
  <c r="AP113" i="27"/>
  <c r="AP128" i="27"/>
  <c r="AP119" i="27"/>
  <c r="AP74" i="27"/>
  <c r="AP46" i="27"/>
  <c r="AP23" i="27"/>
  <c r="AP63" i="27"/>
  <c r="AP55" i="27"/>
  <c r="AP66" i="27"/>
  <c r="AP29" i="27"/>
  <c r="AP88" i="27"/>
  <c r="AP22" i="27"/>
  <c r="AP18" i="27"/>
  <c r="AP28" i="27"/>
  <c r="AP104" i="27"/>
  <c r="AP79" i="27"/>
  <c r="AP27" i="27"/>
  <c r="AP105" i="27"/>
  <c r="AP93" i="27"/>
  <c r="AP101" i="27"/>
  <c r="AP13" i="27"/>
  <c r="AP51" i="27"/>
  <c r="AP42" i="27"/>
  <c r="AP62" i="27"/>
  <c r="AP19" i="27"/>
  <c r="AP121" i="27"/>
  <c r="AP111" i="27"/>
  <c r="AP116" i="27"/>
  <c r="AP84" i="27"/>
  <c r="AP67" i="27"/>
  <c r="AP24" i="27"/>
  <c r="AP120" i="27"/>
  <c r="AP85" i="27"/>
  <c r="AP82" i="27"/>
  <c r="AQ11" i="27"/>
  <c r="AP106" i="27"/>
  <c r="AP43" i="27"/>
  <c r="AP112" i="27"/>
  <c r="AP108" i="27"/>
  <c r="AP61" i="27"/>
  <c r="AP115" i="27"/>
  <c r="AP60" i="27"/>
  <c r="AP57" i="27"/>
  <c r="AP97" i="27"/>
  <c r="AP75" i="27"/>
  <c r="AP20" i="27"/>
  <c r="AP98" i="27"/>
  <c r="AP77" i="27"/>
  <c r="AP110" i="27"/>
  <c r="AP59" i="27"/>
  <c r="AP107" i="27"/>
  <c r="AP99" i="27"/>
  <c r="AP123" i="27"/>
  <c r="AP21" i="27"/>
  <c r="AP90" i="27"/>
  <c r="AP35" i="27"/>
  <c r="AP65" i="27"/>
  <c r="AP54" i="27"/>
  <c r="AP14" i="27"/>
  <c r="AP36" i="27"/>
  <c r="AP87" i="27"/>
  <c r="AP52" i="27"/>
  <c r="AP33" i="27"/>
  <c r="AP131" i="27"/>
  <c r="AP37" i="27"/>
  <c r="AP89" i="27"/>
  <c r="AP30" i="27"/>
  <c r="AP15" i="27"/>
  <c r="AP70" i="27"/>
  <c r="AP122" i="27"/>
  <c r="AP109" i="27"/>
  <c r="AP125" i="27"/>
  <c r="AP91" i="27"/>
  <c r="AP80" i="27"/>
  <c r="AP117" i="27"/>
  <c r="AP44" i="27"/>
  <c r="AP126" i="27"/>
  <c r="AP103" i="27"/>
  <c r="AP64" i="27"/>
  <c r="AP127" i="27"/>
  <c r="AP124" i="27"/>
  <c r="AP118" i="27"/>
  <c r="AP53" i="27"/>
  <c r="AP25" i="27"/>
  <c r="AP34" i="27"/>
  <c r="AP71" i="27"/>
  <c r="AP78" i="27"/>
  <c r="AP92" i="27"/>
  <c r="AP38" i="27"/>
  <c r="AP95" i="27"/>
  <c r="AP76" i="27"/>
  <c r="AP73" i="27"/>
  <c r="AP130" i="27"/>
  <c r="AP48" i="27"/>
  <c r="AP45" i="27"/>
  <c r="AP47" i="27"/>
  <c r="AP12" i="27"/>
  <c r="AP50" i="27"/>
  <c r="AP39" i="27"/>
  <c r="AP69" i="27"/>
  <c r="AP58" i="27"/>
  <c r="AP94" i="27"/>
  <c r="AP100" i="27"/>
  <c r="AP31" i="27"/>
  <c r="AP81" i="27"/>
  <c r="AN132" i="30" l="1"/>
  <c r="AN133" i="30" s="1"/>
  <c r="AN134" i="30" s="1"/>
  <c r="AP11" i="30"/>
  <c r="AO36" i="30"/>
  <c r="AO18" i="30"/>
  <c r="AO99" i="30"/>
  <c r="AO69" i="30"/>
  <c r="AO119" i="30"/>
  <c r="AO75" i="30"/>
  <c r="AO63" i="30"/>
  <c r="AO24" i="30"/>
  <c r="AO38" i="30"/>
  <c r="AO17" i="30"/>
  <c r="AO126" i="30"/>
  <c r="AO114" i="30"/>
  <c r="AO14" i="30"/>
  <c r="AO42" i="30"/>
  <c r="AO93" i="30"/>
  <c r="AO64" i="30"/>
  <c r="AO20" i="30"/>
  <c r="AO130" i="30"/>
  <c r="AO76" i="30"/>
  <c r="AO57" i="30"/>
  <c r="AO101" i="30"/>
  <c r="AO32" i="30"/>
  <c r="AO43" i="30"/>
  <c r="AO104" i="30"/>
  <c r="AO129" i="30"/>
  <c r="AO55" i="30"/>
  <c r="AO35" i="30"/>
  <c r="AO26" i="30"/>
  <c r="AO94" i="30"/>
  <c r="AO52" i="30"/>
  <c r="AO89" i="30"/>
  <c r="AO15" i="30"/>
  <c r="AO80" i="30"/>
  <c r="AO97" i="30"/>
  <c r="AO12" i="30"/>
  <c r="AO102" i="30"/>
  <c r="AO56" i="30"/>
  <c r="AO68" i="30"/>
  <c r="AO34" i="30"/>
  <c r="AO72" i="30"/>
  <c r="AO106" i="30"/>
  <c r="AO31" i="30"/>
  <c r="AO113" i="30"/>
  <c r="AO73" i="30"/>
  <c r="AO65" i="30"/>
  <c r="AO41" i="30"/>
  <c r="AO53" i="30"/>
  <c r="AO19" i="30"/>
  <c r="AO120" i="30"/>
  <c r="AO79" i="30"/>
  <c r="AO59" i="30"/>
  <c r="AO109" i="30"/>
  <c r="AO90" i="30"/>
  <c r="AO46" i="30"/>
  <c r="AO116" i="30"/>
  <c r="AO111" i="30"/>
  <c r="AO131" i="30"/>
  <c r="AO108" i="30"/>
  <c r="AO27" i="30"/>
  <c r="AO103" i="30"/>
  <c r="AO127" i="30"/>
  <c r="AO49" i="30"/>
  <c r="AO47" i="30"/>
  <c r="AO16" i="30"/>
  <c r="AO45" i="30"/>
  <c r="AO62" i="30"/>
  <c r="AO105" i="30"/>
  <c r="AO118" i="30"/>
  <c r="AO66" i="30"/>
  <c r="AO82" i="30"/>
  <c r="AO21" i="30"/>
  <c r="AO48" i="30"/>
  <c r="AO92" i="30"/>
  <c r="AO61" i="30"/>
  <c r="AO22" i="30"/>
  <c r="AO87" i="30"/>
  <c r="AO78" i="30"/>
  <c r="AO50" i="30"/>
  <c r="AO77" i="30"/>
  <c r="AO86" i="30"/>
  <c r="AO98" i="30"/>
  <c r="AO121" i="30"/>
  <c r="AO128" i="30"/>
  <c r="AO40" i="30"/>
  <c r="AO110" i="30"/>
  <c r="AO13" i="30"/>
  <c r="AO39" i="30"/>
  <c r="AO67" i="30"/>
  <c r="AO74" i="30"/>
  <c r="AO124" i="30"/>
  <c r="AO60" i="30"/>
  <c r="AO123" i="30"/>
  <c r="AO122" i="30"/>
  <c r="AO70" i="30"/>
  <c r="AO54" i="30"/>
  <c r="AO30" i="30"/>
  <c r="AO91" i="30"/>
  <c r="AO81" i="30"/>
  <c r="AO85" i="30"/>
  <c r="AO28" i="30"/>
  <c r="AO117" i="30"/>
  <c r="AO84" i="30"/>
  <c r="AO95" i="30"/>
  <c r="AO44" i="30"/>
  <c r="AO83" i="30"/>
  <c r="AO25" i="30"/>
  <c r="AO112" i="30"/>
  <c r="AO125" i="30"/>
  <c r="AO58" i="30"/>
  <c r="AO33" i="30"/>
  <c r="AO51" i="30"/>
  <c r="AO23" i="30"/>
  <c r="AO71" i="30"/>
  <c r="AO100" i="30"/>
  <c r="AO37" i="30"/>
  <c r="AO96" i="30"/>
  <c r="AO29" i="30"/>
  <c r="AO88" i="30"/>
  <c r="AO107" i="30"/>
  <c r="AO115" i="30"/>
  <c r="AW133" i="23"/>
  <c r="AW134" i="23" s="1"/>
  <c r="AW135" i="23" s="1"/>
  <c r="AX16" i="23"/>
  <c r="AX15" i="23"/>
  <c r="AX18" i="23"/>
  <c r="AX17" i="23"/>
  <c r="AX24" i="23"/>
  <c r="AX72" i="23"/>
  <c r="AX98" i="23"/>
  <c r="AX127" i="23"/>
  <c r="AX123" i="23"/>
  <c r="AX129" i="23"/>
  <c r="AX96" i="23"/>
  <c r="AX52" i="23"/>
  <c r="AX99" i="23"/>
  <c r="AX105" i="23"/>
  <c r="AX124" i="23"/>
  <c r="AX43" i="23"/>
  <c r="AX37" i="23"/>
  <c r="AX22" i="23"/>
  <c r="AX45" i="23"/>
  <c r="AX125" i="23"/>
  <c r="AX97" i="23"/>
  <c r="AX122" i="23"/>
  <c r="AX54" i="23"/>
  <c r="AX67" i="23"/>
  <c r="AX109" i="23"/>
  <c r="AX13" i="23"/>
  <c r="AX41" i="23"/>
  <c r="AX112" i="23"/>
  <c r="AX60" i="23"/>
  <c r="AX25" i="23"/>
  <c r="AX26" i="23"/>
  <c r="AX71" i="23"/>
  <c r="AX62" i="23"/>
  <c r="AX101" i="23"/>
  <c r="AX46" i="23"/>
  <c r="AX131" i="23"/>
  <c r="AX39" i="23"/>
  <c r="AX51" i="23"/>
  <c r="AX56" i="23"/>
  <c r="AX77" i="23"/>
  <c r="AX65" i="23"/>
  <c r="AX111" i="23"/>
  <c r="AX83" i="23"/>
  <c r="AX107" i="23"/>
  <c r="AX34" i="23"/>
  <c r="AX74" i="23"/>
  <c r="AX50" i="23"/>
  <c r="AX35" i="23"/>
  <c r="AX19" i="23"/>
  <c r="AX76" i="23"/>
  <c r="AX126" i="23"/>
  <c r="AX70" i="23"/>
  <c r="AX117" i="23"/>
  <c r="AX38" i="23"/>
  <c r="AX80" i="23"/>
  <c r="AX88" i="23"/>
  <c r="AX104" i="23"/>
  <c r="AX110" i="23"/>
  <c r="AX106" i="23"/>
  <c r="AX121" i="23"/>
  <c r="AX85" i="23"/>
  <c r="AX27" i="23"/>
  <c r="AX102" i="23"/>
  <c r="AX40" i="23"/>
  <c r="AX57" i="23"/>
  <c r="AX93" i="23"/>
  <c r="AX113" i="23"/>
  <c r="AX58" i="23"/>
  <c r="AX23" i="23"/>
  <c r="AX86" i="23"/>
  <c r="AX32" i="23"/>
  <c r="AX36" i="23"/>
  <c r="AX89" i="23"/>
  <c r="AX47" i="23"/>
  <c r="AX118" i="23"/>
  <c r="AX48" i="23"/>
  <c r="AX75" i="23"/>
  <c r="AX116" i="23"/>
  <c r="AX68" i="23"/>
  <c r="AX84" i="23"/>
  <c r="AX120" i="23"/>
  <c r="AX114" i="23"/>
  <c r="AX42" i="23"/>
  <c r="AX95" i="23"/>
  <c r="AX100" i="23"/>
  <c r="AX20" i="23"/>
  <c r="AX53" i="23"/>
  <c r="AX64" i="23"/>
  <c r="AX44" i="23"/>
  <c r="AX14" i="23"/>
  <c r="AX108" i="23"/>
  <c r="AX28" i="23"/>
  <c r="AX63" i="23"/>
  <c r="AX78" i="23"/>
  <c r="AX94" i="23"/>
  <c r="AX92" i="23"/>
  <c r="AX33" i="23"/>
  <c r="AX82" i="23"/>
  <c r="AX61" i="23"/>
  <c r="AX130" i="23"/>
  <c r="AX59" i="23"/>
  <c r="AX30" i="23"/>
  <c r="AX79" i="23"/>
  <c r="AX73" i="23"/>
  <c r="AX69" i="23"/>
  <c r="AX21" i="23"/>
  <c r="AX29" i="23"/>
  <c r="AX55" i="23"/>
  <c r="AX103" i="23"/>
  <c r="AX119" i="23"/>
  <c r="AX66" i="23"/>
  <c r="AX115" i="23"/>
  <c r="AX49" i="23"/>
  <c r="AX91" i="23"/>
  <c r="AX81" i="23"/>
  <c r="AX31" i="23"/>
  <c r="AX87" i="23"/>
  <c r="AX128" i="23"/>
  <c r="AY12" i="23"/>
  <c r="AX132" i="23"/>
  <c r="AX90" i="23"/>
  <c r="AP132" i="27"/>
  <c r="AP133" i="27" s="1"/>
  <c r="AP134" i="27" s="1"/>
  <c r="AQ91" i="27"/>
  <c r="AQ70" i="27"/>
  <c r="AQ50" i="27"/>
  <c r="AQ26" i="27"/>
  <c r="AQ38" i="27"/>
  <c r="AQ105" i="27"/>
  <c r="AQ44" i="27"/>
  <c r="AQ37" i="27"/>
  <c r="AQ42" i="27"/>
  <c r="AQ97" i="27"/>
  <c r="AQ32" i="27"/>
  <c r="AQ64" i="27"/>
  <c r="AQ125" i="27"/>
  <c r="AQ29" i="27"/>
  <c r="AQ111" i="27"/>
  <c r="AQ59" i="27"/>
  <c r="AQ48" i="27"/>
  <c r="AQ43" i="27"/>
  <c r="AQ27" i="27"/>
  <c r="AQ33" i="27"/>
  <c r="AQ30" i="27"/>
  <c r="AQ87" i="27"/>
  <c r="AQ73" i="27"/>
  <c r="AQ118" i="27"/>
  <c r="AQ76" i="27"/>
  <c r="AQ54" i="27"/>
  <c r="AQ106" i="27"/>
  <c r="AQ89" i="27"/>
  <c r="AQ96" i="27"/>
  <c r="AQ56" i="27"/>
  <c r="AQ94" i="27"/>
  <c r="AQ107" i="27"/>
  <c r="AQ57" i="27"/>
  <c r="AQ20" i="27"/>
  <c r="AQ67" i="27"/>
  <c r="AQ90" i="27"/>
  <c r="AQ60" i="27"/>
  <c r="AQ51" i="27"/>
  <c r="AQ55" i="27"/>
  <c r="AQ93" i="27"/>
  <c r="AQ129" i="27"/>
  <c r="AQ68" i="27"/>
  <c r="AQ65" i="27"/>
  <c r="AQ66" i="27"/>
  <c r="AQ119" i="27"/>
  <c r="AQ25" i="27"/>
  <c r="AQ52" i="27"/>
  <c r="AQ79" i="27"/>
  <c r="AQ121" i="27"/>
  <c r="AQ23" i="27"/>
  <c r="AQ117" i="27"/>
  <c r="AQ99" i="27"/>
  <c r="AQ123" i="27"/>
  <c r="AQ78" i="27"/>
  <c r="AQ113" i="27"/>
  <c r="AQ85" i="27"/>
  <c r="AQ53" i="27"/>
  <c r="AQ130" i="27"/>
  <c r="AQ49" i="27"/>
  <c r="AQ120" i="27"/>
  <c r="AQ80" i="27"/>
  <c r="AQ12" i="27"/>
  <c r="AQ34" i="27"/>
  <c r="AR11" i="27"/>
  <c r="AQ75" i="27"/>
  <c r="AQ17" i="27"/>
  <c r="AQ24" i="27"/>
  <c r="AQ46" i="27"/>
  <c r="AQ45" i="27"/>
  <c r="AQ35" i="27"/>
  <c r="AQ82" i="27"/>
  <c r="AQ77" i="27"/>
  <c r="AQ108" i="27"/>
  <c r="AQ131" i="27"/>
  <c r="AQ92" i="27"/>
  <c r="AQ15" i="27"/>
  <c r="AQ28" i="27"/>
  <c r="AQ13" i="27"/>
  <c r="AQ83" i="27"/>
  <c r="AQ21" i="27"/>
  <c r="AQ100" i="27"/>
  <c r="AQ16" i="27"/>
  <c r="AQ36" i="27"/>
  <c r="AQ58" i="27"/>
  <c r="AQ39" i="27"/>
  <c r="AQ124" i="27"/>
  <c r="AQ128" i="27"/>
  <c r="AQ115" i="27"/>
  <c r="AQ41" i="27"/>
  <c r="AQ84" i="27"/>
  <c r="AQ40" i="27"/>
  <c r="AQ122" i="27"/>
  <c r="AQ62" i="27"/>
  <c r="AQ126" i="27"/>
  <c r="AQ19" i="27"/>
  <c r="AQ69" i="27"/>
  <c r="AQ22" i="27"/>
  <c r="AQ47" i="27"/>
  <c r="AQ18" i="27"/>
  <c r="AQ98" i="27"/>
  <c r="AQ14" i="27"/>
  <c r="AQ88" i="27"/>
  <c r="AQ101" i="27"/>
  <c r="AQ86" i="27"/>
  <c r="AQ104" i="27"/>
  <c r="AQ109" i="27"/>
  <c r="AQ71" i="27"/>
  <c r="AQ103" i="27"/>
  <c r="AQ63" i="27"/>
  <c r="AQ74" i="27"/>
  <c r="AQ81" i="27"/>
  <c r="AQ127" i="27"/>
  <c r="AQ72" i="27"/>
  <c r="AQ114" i="27"/>
  <c r="AQ102" i="27"/>
  <c r="AQ112" i="27"/>
  <c r="AQ116" i="27"/>
  <c r="AQ95" i="27"/>
  <c r="AQ110" i="27"/>
  <c r="AQ31" i="27"/>
  <c r="AQ61" i="27"/>
  <c r="AO132" i="30" l="1"/>
  <c r="AO133" i="30" s="1"/>
  <c r="AO134" i="30" s="1"/>
  <c r="AQ11" i="30"/>
  <c r="AP12" i="30"/>
  <c r="AP36" i="30"/>
  <c r="AP18" i="30"/>
  <c r="AP79" i="30"/>
  <c r="AP59" i="30"/>
  <c r="AP16" i="30"/>
  <c r="AP75" i="30"/>
  <c r="AP47" i="30"/>
  <c r="AP46" i="30"/>
  <c r="AP60" i="30"/>
  <c r="AP123" i="30"/>
  <c r="AP43" i="30"/>
  <c r="AP51" i="30"/>
  <c r="AP33" i="30"/>
  <c r="AP95" i="30"/>
  <c r="AP48" i="30"/>
  <c r="AP102" i="30"/>
  <c r="AP56" i="30"/>
  <c r="AP13" i="30"/>
  <c r="AP39" i="30"/>
  <c r="AP124" i="30"/>
  <c r="AP106" i="30"/>
  <c r="AP76" i="30"/>
  <c r="AP89" i="30"/>
  <c r="AP81" i="30"/>
  <c r="AP80" i="30"/>
  <c r="AP82" i="30"/>
  <c r="AP23" i="30"/>
  <c r="AP107" i="30"/>
  <c r="AP29" i="30"/>
  <c r="AP104" i="30"/>
  <c r="AP127" i="30"/>
  <c r="AP34" i="30"/>
  <c r="AP50" i="30"/>
  <c r="AP45" i="30"/>
  <c r="AP65" i="30"/>
  <c r="AP101" i="30"/>
  <c r="AP66" i="30"/>
  <c r="AP117" i="30"/>
  <c r="AP91" i="30"/>
  <c r="AP28" i="30"/>
  <c r="AP49" i="30"/>
  <c r="AP19" i="30"/>
  <c r="AP93" i="30"/>
  <c r="AP92" i="30"/>
  <c r="AP99" i="30"/>
  <c r="AP24" i="30"/>
  <c r="AP78" i="30"/>
  <c r="AP98" i="30"/>
  <c r="AP73" i="30"/>
  <c r="AP96" i="30"/>
  <c r="AP83" i="30"/>
  <c r="AP30" i="30"/>
  <c r="AP44" i="30"/>
  <c r="AP53" i="30"/>
  <c r="AP119" i="30"/>
  <c r="AP74" i="30"/>
  <c r="AP118" i="30"/>
  <c r="AP37" i="30"/>
  <c r="AP103" i="30"/>
  <c r="AP55" i="30"/>
  <c r="AP110" i="30"/>
  <c r="AP22" i="30"/>
  <c r="AP57" i="30"/>
  <c r="AP26" i="30"/>
  <c r="AP122" i="30"/>
  <c r="AP111" i="30"/>
  <c r="AP126" i="30"/>
  <c r="AP58" i="30"/>
  <c r="AP85" i="30"/>
  <c r="AP125" i="30"/>
  <c r="AP68" i="30"/>
  <c r="AP15" i="30"/>
  <c r="AP113" i="30"/>
  <c r="AP97" i="30"/>
  <c r="AP108" i="30"/>
  <c r="AP27" i="30"/>
  <c r="AP40" i="30"/>
  <c r="AP61" i="30"/>
  <c r="AP20" i="30"/>
  <c r="AP67" i="30"/>
  <c r="AP63" i="30"/>
  <c r="AP116" i="30"/>
  <c r="AP86" i="30"/>
  <c r="AP41" i="30"/>
  <c r="AP54" i="30"/>
  <c r="AP88" i="30"/>
  <c r="AP14" i="30"/>
  <c r="AP90" i="30"/>
  <c r="AP114" i="30"/>
  <c r="AP21" i="30"/>
  <c r="AP42" i="30"/>
  <c r="AP69" i="30"/>
  <c r="AP72" i="30"/>
  <c r="AP130" i="30"/>
  <c r="AP52" i="30"/>
  <c r="AP105" i="30"/>
  <c r="AP17" i="30"/>
  <c r="AP121" i="30"/>
  <c r="AP84" i="30"/>
  <c r="AP112" i="30"/>
  <c r="AP35" i="30"/>
  <c r="AP38" i="30"/>
  <c r="AP71" i="30"/>
  <c r="AP128" i="30"/>
  <c r="AP129" i="30"/>
  <c r="AP64" i="30"/>
  <c r="AP109" i="30"/>
  <c r="AP94" i="30"/>
  <c r="AP31" i="30"/>
  <c r="AP77" i="30"/>
  <c r="AP32" i="30"/>
  <c r="AP70" i="30"/>
  <c r="AP25" i="30"/>
  <c r="AP100" i="30"/>
  <c r="AP120" i="30"/>
  <c r="AP62" i="30"/>
  <c r="AP87" i="30"/>
  <c r="AP131" i="30"/>
  <c r="AP115" i="30"/>
  <c r="AX133" i="23"/>
  <c r="AX134" i="23" s="1"/>
  <c r="AX135" i="23" s="1"/>
  <c r="AY16" i="23"/>
  <c r="AY15" i="23"/>
  <c r="AY17" i="23"/>
  <c r="AY18" i="23"/>
  <c r="AY22" i="23"/>
  <c r="AY45" i="23"/>
  <c r="AY97" i="23"/>
  <c r="AY70" i="23"/>
  <c r="AY129" i="23"/>
  <c r="AY118" i="23"/>
  <c r="AY41" i="23"/>
  <c r="AY67" i="23"/>
  <c r="AY132" i="23"/>
  <c r="AY50" i="23"/>
  <c r="AY35" i="23"/>
  <c r="AY58" i="23"/>
  <c r="AY31" i="23"/>
  <c r="AY98" i="23"/>
  <c r="AY93" i="23"/>
  <c r="AY130" i="23"/>
  <c r="AY115" i="23"/>
  <c r="AY69" i="23"/>
  <c r="AY14" i="23"/>
  <c r="AY21" i="23"/>
  <c r="AY114" i="23"/>
  <c r="AY32" i="23"/>
  <c r="AY54" i="23"/>
  <c r="AY122" i="23"/>
  <c r="AY91" i="23"/>
  <c r="AY83" i="23"/>
  <c r="AY19" i="23"/>
  <c r="AY26" i="23"/>
  <c r="AY53" i="23"/>
  <c r="AY125" i="23"/>
  <c r="AY74" i="23"/>
  <c r="AY46" i="23"/>
  <c r="AY78" i="23"/>
  <c r="AY88" i="23"/>
  <c r="AY33" i="23"/>
  <c r="AY106" i="23"/>
  <c r="AY61" i="23"/>
  <c r="AY65" i="23"/>
  <c r="AY60" i="23"/>
  <c r="AY111" i="23"/>
  <c r="AY79" i="23"/>
  <c r="AY80" i="23"/>
  <c r="AY116" i="23"/>
  <c r="AY124" i="23"/>
  <c r="AY23" i="23"/>
  <c r="AY28" i="23"/>
  <c r="AY101" i="23"/>
  <c r="AY86" i="23"/>
  <c r="AY71" i="23"/>
  <c r="AY38" i="23"/>
  <c r="AY123" i="23"/>
  <c r="AY131" i="23"/>
  <c r="AY104" i="23"/>
  <c r="AY105" i="23"/>
  <c r="AY112" i="23"/>
  <c r="AY30" i="23"/>
  <c r="AY102" i="23"/>
  <c r="AY85" i="23"/>
  <c r="AY109" i="23"/>
  <c r="AY94" i="23"/>
  <c r="AY49" i="23"/>
  <c r="AY128" i="23"/>
  <c r="AY24" i="23"/>
  <c r="AY72" i="23"/>
  <c r="AY117" i="23"/>
  <c r="AY126" i="23"/>
  <c r="AY103" i="23"/>
  <c r="AY96" i="23"/>
  <c r="AY66" i="23"/>
  <c r="AY110" i="23"/>
  <c r="AY81" i="23"/>
  <c r="AY51" i="23"/>
  <c r="AY40" i="23"/>
  <c r="AY34" i="23"/>
  <c r="AY73" i="23"/>
  <c r="AY90" i="23"/>
  <c r="AY89" i="23"/>
  <c r="AY77" i="23"/>
  <c r="AY100" i="23"/>
  <c r="AY20" i="23"/>
  <c r="AY36" i="23"/>
  <c r="AY108" i="23"/>
  <c r="AY119" i="23"/>
  <c r="AY82" i="23"/>
  <c r="AY120" i="23"/>
  <c r="AY25" i="23"/>
  <c r="AY63" i="23"/>
  <c r="AY29" i="23"/>
  <c r="AY127" i="23"/>
  <c r="AY39" i="23"/>
  <c r="AY48" i="23"/>
  <c r="AY64" i="23"/>
  <c r="AY42" i="23"/>
  <c r="AY68" i="23"/>
  <c r="AY99" i="23"/>
  <c r="AY56" i="23"/>
  <c r="AY84" i="23"/>
  <c r="AY87" i="23"/>
  <c r="AY37" i="23"/>
  <c r="AY43" i="23"/>
  <c r="AY107" i="23"/>
  <c r="AY13" i="23"/>
  <c r="AY55" i="23"/>
  <c r="AY76" i="23"/>
  <c r="AY62" i="23"/>
  <c r="AY57" i="23"/>
  <c r="AY47" i="23"/>
  <c r="AY92" i="23"/>
  <c r="AY113" i="23"/>
  <c r="AY75" i="23"/>
  <c r="AY52" i="23"/>
  <c r="AY44" i="23"/>
  <c r="AY95" i="23"/>
  <c r="AY59" i="23"/>
  <c r="AY121" i="23"/>
  <c r="AZ12" i="23"/>
  <c r="AY27" i="23"/>
  <c r="AQ132" i="27"/>
  <c r="AQ133" i="27" s="1"/>
  <c r="AQ134" i="27" s="1"/>
  <c r="AR55" i="27"/>
  <c r="AR54" i="27"/>
  <c r="AR122" i="27"/>
  <c r="AR39" i="27"/>
  <c r="AR85" i="27"/>
  <c r="AR91" i="27"/>
  <c r="AR84" i="27"/>
  <c r="AR50" i="27"/>
  <c r="AR97" i="27"/>
  <c r="AR28" i="27"/>
  <c r="AR73" i="27"/>
  <c r="AR45" i="27"/>
  <c r="AR71" i="27"/>
  <c r="AR110" i="27"/>
  <c r="AR109" i="27"/>
  <c r="AR88" i="27"/>
  <c r="AR21" i="27"/>
  <c r="AR27" i="27"/>
  <c r="AR103" i="27"/>
  <c r="AR114" i="27"/>
  <c r="AR52" i="27"/>
  <c r="AR41" i="27"/>
  <c r="AR77" i="27"/>
  <c r="AR67" i="27"/>
  <c r="AR26" i="27"/>
  <c r="AR42" i="27"/>
  <c r="AR62" i="27"/>
  <c r="AR38" i="27"/>
  <c r="AR72" i="27"/>
  <c r="AR22" i="27"/>
  <c r="AR75" i="27"/>
  <c r="AR76" i="27"/>
  <c r="AR58" i="27"/>
  <c r="AR78" i="27"/>
  <c r="AR81" i="27"/>
  <c r="AR46" i="27"/>
  <c r="AR128" i="27"/>
  <c r="AR94" i="27"/>
  <c r="AR51" i="27"/>
  <c r="AR89" i="27"/>
  <c r="AR104" i="27"/>
  <c r="AR107" i="27"/>
  <c r="AR100" i="27"/>
  <c r="AR40" i="27"/>
  <c r="AR29" i="27"/>
  <c r="AR124" i="27"/>
  <c r="AR131" i="27"/>
  <c r="AR86" i="27"/>
  <c r="AR129" i="27"/>
  <c r="AR37" i="27"/>
  <c r="AR34" i="27"/>
  <c r="AR119" i="27"/>
  <c r="AR126" i="27"/>
  <c r="AR102" i="27"/>
  <c r="AR93" i="27"/>
  <c r="AR12" i="27"/>
  <c r="AR117" i="27"/>
  <c r="AR79" i="27"/>
  <c r="AR70" i="27"/>
  <c r="AR44" i="27"/>
  <c r="AR68" i="27"/>
  <c r="AR116" i="27"/>
  <c r="AR80" i="27"/>
  <c r="AR108" i="27"/>
  <c r="AR63" i="27"/>
  <c r="AR130" i="27"/>
  <c r="AR121" i="27"/>
  <c r="AR127" i="27"/>
  <c r="AR25" i="27"/>
  <c r="AR36" i="27"/>
  <c r="AR56" i="27"/>
  <c r="AR13" i="27"/>
  <c r="AR61" i="27"/>
  <c r="AR32" i="27"/>
  <c r="AR118" i="27"/>
  <c r="AR125" i="27"/>
  <c r="AS11" i="27"/>
  <c r="AR99" i="27"/>
  <c r="AR123" i="27"/>
  <c r="AR33" i="27"/>
  <c r="AR30" i="27"/>
  <c r="AR43" i="27"/>
  <c r="AR59" i="27"/>
  <c r="AR111" i="27"/>
  <c r="AR87" i="27"/>
  <c r="AR49" i="27"/>
  <c r="AR23" i="27"/>
  <c r="AR17" i="27"/>
  <c r="AR92" i="27"/>
  <c r="AR82" i="27"/>
  <c r="AR19" i="27"/>
  <c r="AR69" i="27"/>
  <c r="AR106" i="27"/>
  <c r="AR53" i="27"/>
  <c r="AR120" i="27"/>
  <c r="AR47" i="27"/>
  <c r="AR96" i="27"/>
  <c r="AR66" i="27"/>
  <c r="AR113" i="27"/>
  <c r="AR16" i="27"/>
  <c r="AR24" i="27"/>
  <c r="AR115" i="27"/>
  <c r="AR35" i="27"/>
  <c r="AR31" i="27"/>
  <c r="AR15" i="27"/>
  <c r="AR20" i="27"/>
  <c r="AR90" i="27"/>
  <c r="AR65" i="27"/>
  <c r="AR14" i="27"/>
  <c r="AR98" i="27"/>
  <c r="AR95" i="27"/>
  <c r="AR18" i="27"/>
  <c r="AR57" i="27"/>
  <c r="AR101" i="27"/>
  <c r="AR105" i="27"/>
  <c r="AR83" i="27"/>
  <c r="AR60" i="27"/>
  <c r="AR74" i="27"/>
  <c r="AR112" i="27"/>
  <c r="AR48" i="27"/>
  <c r="AR64" i="27"/>
  <c r="AP132" i="30" l="1"/>
  <c r="AP133" i="30" s="1"/>
  <c r="AP134" i="30" s="1"/>
  <c r="AR11" i="30"/>
  <c r="AQ40" i="30"/>
  <c r="AQ55" i="30"/>
  <c r="AQ127" i="30"/>
  <c r="AQ79" i="30"/>
  <c r="AQ59" i="30"/>
  <c r="AQ50" i="30"/>
  <c r="AQ106" i="30"/>
  <c r="AQ46" i="30"/>
  <c r="AQ105" i="30"/>
  <c r="AQ118" i="30"/>
  <c r="AQ84" i="30"/>
  <c r="AQ41" i="30"/>
  <c r="AQ83" i="30"/>
  <c r="AQ107" i="30"/>
  <c r="AQ29" i="30"/>
  <c r="AQ21" i="30"/>
  <c r="AQ68" i="30"/>
  <c r="AQ92" i="30"/>
  <c r="AQ49" i="30"/>
  <c r="AQ47" i="30"/>
  <c r="AQ124" i="30"/>
  <c r="AQ90" i="30"/>
  <c r="AQ131" i="30"/>
  <c r="AQ77" i="30"/>
  <c r="AQ86" i="30"/>
  <c r="AQ25" i="30"/>
  <c r="AQ108" i="30"/>
  <c r="AQ58" i="30"/>
  <c r="AQ30" i="30"/>
  <c r="AQ115" i="30"/>
  <c r="AQ12" i="30"/>
  <c r="AQ128" i="30"/>
  <c r="AQ18" i="30"/>
  <c r="AQ110" i="30"/>
  <c r="AQ61" i="30"/>
  <c r="AQ22" i="30"/>
  <c r="AQ24" i="30"/>
  <c r="AQ45" i="30"/>
  <c r="AQ66" i="30"/>
  <c r="AQ60" i="30"/>
  <c r="AQ123" i="30"/>
  <c r="AQ33" i="30"/>
  <c r="AQ82" i="30"/>
  <c r="AQ23" i="30"/>
  <c r="AQ85" i="30"/>
  <c r="AQ19" i="30"/>
  <c r="AQ36" i="30"/>
  <c r="AQ42" i="30"/>
  <c r="AQ99" i="30"/>
  <c r="AQ13" i="30"/>
  <c r="AQ39" i="30"/>
  <c r="AQ57" i="30"/>
  <c r="AQ78" i="30"/>
  <c r="AQ98" i="30"/>
  <c r="AQ15" i="30"/>
  <c r="AQ17" i="30"/>
  <c r="AQ71" i="30"/>
  <c r="AQ121" i="30"/>
  <c r="AQ37" i="30"/>
  <c r="AQ88" i="30"/>
  <c r="AQ103" i="30"/>
  <c r="AQ14" i="30"/>
  <c r="AQ129" i="30"/>
  <c r="AQ72" i="30"/>
  <c r="AQ74" i="30"/>
  <c r="AQ119" i="30"/>
  <c r="AQ67" i="30"/>
  <c r="AQ63" i="30"/>
  <c r="AQ122" i="30"/>
  <c r="AQ38" i="30"/>
  <c r="AQ65" i="30"/>
  <c r="AQ91" i="30"/>
  <c r="AQ70" i="30"/>
  <c r="AQ54" i="30"/>
  <c r="AQ95" i="30"/>
  <c r="AQ48" i="30"/>
  <c r="AQ104" i="30"/>
  <c r="AQ69" i="30"/>
  <c r="AQ109" i="30"/>
  <c r="AQ64" i="30"/>
  <c r="AQ20" i="30"/>
  <c r="AQ75" i="30"/>
  <c r="AQ76" i="30"/>
  <c r="AQ89" i="30"/>
  <c r="AQ101" i="30"/>
  <c r="AQ32" i="30"/>
  <c r="AQ126" i="30"/>
  <c r="AQ114" i="30"/>
  <c r="AQ28" i="30"/>
  <c r="AQ112" i="30"/>
  <c r="AQ27" i="30"/>
  <c r="AQ34" i="30"/>
  <c r="AQ116" i="30"/>
  <c r="AQ81" i="30"/>
  <c r="AQ102" i="30"/>
  <c r="AQ26" i="30"/>
  <c r="AQ73" i="30"/>
  <c r="AQ44" i="30"/>
  <c r="AQ93" i="30"/>
  <c r="AQ62" i="30"/>
  <c r="AQ111" i="30"/>
  <c r="AQ125" i="30"/>
  <c r="AQ56" i="30"/>
  <c r="AQ130" i="30"/>
  <c r="AQ80" i="30"/>
  <c r="AQ51" i="30"/>
  <c r="AQ120" i="30"/>
  <c r="AQ94" i="30"/>
  <c r="AQ96" i="30"/>
  <c r="AQ100" i="30"/>
  <c r="AQ53" i="30"/>
  <c r="AQ16" i="30"/>
  <c r="AQ52" i="30"/>
  <c r="AQ43" i="30"/>
  <c r="AQ35" i="30"/>
  <c r="AQ117" i="30"/>
  <c r="AQ87" i="30"/>
  <c r="AQ31" i="30"/>
  <c r="AQ97" i="30"/>
  <c r="AQ113" i="30"/>
  <c r="AY133" i="23"/>
  <c r="AY134" i="23" s="1"/>
  <c r="AY135" i="23" s="1"/>
  <c r="AZ16" i="23"/>
  <c r="AZ15" i="23"/>
  <c r="AZ18" i="23"/>
  <c r="AZ17" i="23"/>
  <c r="AZ25" i="23"/>
  <c r="AZ101" i="23"/>
  <c r="AZ108" i="23"/>
  <c r="AZ98" i="23"/>
  <c r="AZ93" i="23"/>
  <c r="AZ64" i="23"/>
  <c r="AZ39" i="23"/>
  <c r="AZ44" i="23"/>
  <c r="AZ132" i="23"/>
  <c r="AZ77" i="23"/>
  <c r="AZ128" i="23"/>
  <c r="AZ83" i="23"/>
  <c r="AZ79" i="23"/>
  <c r="AZ24" i="23"/>
  <c r="AZ117" i="23"/>
  <c r="AZ125" i="23"/>
  <c r="AZ48" i="23"/>
  <c r="AZ81" i="23"/>
  <c r="AZ47" i="23"/>
  <c r="AZ69" i="23"/>
  <c r="AZ124" i="23"/>
  <c r="AZ23" i="23"/>
  <c r="AZ55" i="23"/>
  <c r="AZ123" i="23"/>
  <c r="AZ91" i="23"/>
  <c r="AZ27" i="23"/>
  <c r="AZ31" i="23"/>
  <c r="AZ20" i="23"/>
  <c r="AZ26" i="23"/>
  <c r="AZ28" i="23"/>
  <c r="AZ71" i="23"/>
  <c r="AZ45" i="23"/>
  <c r="AZ88" i="23"/>
  <c r="AZ94" i="23"/>
  <c r="AZ103" i="23"/>
  <c r="AZ49" i="23"/>
  <c r="AZ99" i="23"/>
  <c r="AZ113" i="23"/>
  <c r="AZ65" i="23"/>
  <c r="AZ100" i="23"/>
  <c r="AZ107" i="23"/>
  <c r="AZ109" i="23"/>
  <c r="AZ30" i="23"/>
  <c r="AZ58" i="23"/>
  <c r="AZ22" i="23"/>
  <c r="AZ89" i="23"/>
  <c r="AZ76" i="23"/>
  <c r="AZ32" i="23"/>
  <c r="AZ63" i="23"/>
  <c r="AZ80" i="23"/>
  <c r="AZ46" i="23"/>
  <c r="AZ131" i="23"/>
  <c r="AZ52" i="23"/>
  <c r="AZ61" i="23"/>
  <c r="AZ112" i="23"/>
  <c r="AZ34" i="23"/>
  <c r="AZ40" i="23"/>
  <c r="AZ87" i="23"/>
  <c r="AZ102" i="23"/>
  <c r="AZ37" i="23"/>
  <c r="AZ14" i="23"/>
  <c r="AZ127" i="23"/>
  <c r="AZ72" i="23"/>
  <c r="AZ97" i="23"/>
  <c r="AZ78" i="23"/>
  <c r="AZ42" i="23"/>
  <c r="AZ119" i="23"/>
  <c r="AZ66" i="23"/>
  <c r="AZ104" i="23"/>
  <c r="AZ33" i="23"/>
  <c r="AZ110" i="23"/>
  <c r="AZ120" i="23"/>
  <c r="AZ85" i="23"/>
  <c r="AZ95" i="23"/>
  <c r="AZ43" i="23"/>
  <c r="AZ53" i="23"/>
  <c r="AZ126" i="23"/>
  <c r="AZ57" i="23"/>
  <c r="AZ54" i="23"/>
  <c r="AZ105" i="23"/>
  <c r="AZ51" i="23"/>
  <c r="AZ73" i="23"/>
  <c r="AZ21" i="23"/>
  <c r="AZ114" i="23"/>
  <c r="AZ118" i="23"/>
  <c r="AZ82" i="23"/>
  <c r="AZ106" i="23"/>
  <c r="AZ13" i="23"/>
  <c r="AZ70" i="23"/>
  <c r="AZ62" i="23"/>
  <c r="AZ74" i="23"/>
  <c r="AZ129" i="23"/>
  <c r="AZ41" i="23"/>
  <c r="AZ96" i="23"/>
  <c r="AZ75" i="23"/>
  <c r="AZ116" i="23"/>
  <c r="AZ56" i="23"/>
  <c r="AZ115" i="23"/>
  <c r="AZ121" i="23"/>
  <c r="AZ84" i="23"/>
  <c r="AZ35" i="23"/>
  <c r="AZ90" i="23"/>
  <c r="AZ19" i="23"/>
  <c r="AZ36" i="23"/>
  <c r="AZ86" i="23"/>
  <c r="AZ29" i="23"/>
  <c r="AZ122" i="23"/>
  <c r="AZ38" i="23"/>
  <c r="AZ92" i="23"/>
  <c r="AZ68" i="23"/>
  <c r="AZ67" i="23"/>
  <c r="AZ50" i="23"/>
  <c r="AZ130" i="23"/>
  <c r="AZ111" i="23"/>
  <c r="AZ60" i="23"/>
  <c r="AZ59" i="23"/>
  <c r="BA12" i="23"/>
  <c r="AR132" i="27"/>
  <c r="AR133" i="27" s="1"/>
  <c r="AR134" i="27" s="1"/>
  <c r="AS101" i="27"/>
  <c r="AS108" i="27"/>
  <c r="AS83" i="27"/>
  <c r="AS29" i="27"/>
  <c r="AS104" i="27"/>
  <c r="AS62" i="27"/>
  <c r="AS96" i="27"/>
  <c r="AS93" i="27"/>
  <c r="AS55" i="27"/>
  <c r="AS66" i="27"/>
  <c r="AS73" i="27"/>
  <c r="AS79" i="27"/>
  <c r="AS106" i="27"/>
  <c r="AS107" i="27"/>
  <c r="AS36" i="27"/>
  <c r="AS68" i="27"/>
  <c r="AS12" i="27"/>
  <c r="AS121" i="27"/>
  <c r="AS23" i="27"/>
  <c r="AS113" i="27"/>
  <c r="AS32" i="27"/>
  <c r="AS33" i="27"/>
  <c r="AS102" i="27"/>
  <c r="AS130" i="27"/>
  <c r="AS25" i="27"/>
  <c r="AS129" i="27"/>
  <c r="AS120" i="27"/>
  <c r="AS119" i="27"/>
  <c r="AS89" i="27"/>
  <c r="AS115" i="27"/>
  <c r="AS87" i="27"/>
  <c r="AS125" i="27"/>
  <c r="AS21" i="27"/>
  <c r="AS117" i="27"/>
  <c r="AS54" i="27"/>
  <c r="AS48" i="27"/>
  <c r="AS30" i="27"/>
  <c r="AS28" i="27"/>
  <c r="AS118" i="27"/>
  <c r="AS90" i="27"/>
  <c r="AS88" i="27"/>
  <c r="AT11" i="27"/>
  <c r="AS111" i="27"/>
  <c r="AS61" i="27"/>
  <c r="AS56" i="27"/>
  <c r="AS49" i="27"/>
  <c r="AS15" i="27"/>
  <c r="AS39" i="27"/>
  <c r="AS13" i="27"/>
  <c r="AS75" i="27"/>
  <c r="AS19" i="27"/>
  <c r="AS98" i="27"/>
  <c r="AS16" i="27"/>
  <c r="AS24" i="27"/>
  <c r="AS50" i="27"/>
  <c r="AS57" i="27"/>
  <c r="AS114" i="27"/>
  <c r="AS41" i="27"/>
  <c r="AS37" i="27"/>
  <c r="AS53" i="27"/>
  <c r="AS20" i="27"/>
  <c r="AS80" i="27"/>
  <c r="AS22" i="27"/>
  <c r="AS47" i="27"/>
  <c r="AS17" i="27"/>
  <c r="AS86" i="27"/>
  <c r="AS18" i="27"/>
  <c r="AS100" i="27"/>
  <c r="AS46" i="27"/>
  <c r="AS34" i="27"/>
  <c r="AS91" i="27"/>
  <c r="AS45" i="27"/>
  <c r="AS27" i="27"/>
  <c r="AS103" i="27"/>
  <c r="AS52" i="27"/>
  <c r="AS70" i="27"/>
  <c r="AS122" i="27"/>
  <c r="AS38" i="27"/>
  <c r="AS63" i="27"/>
  <c r="AS14" i="27"/>
  <c r="AS26" i="27"/>
  <c r="AS99" i="27"/>
  <c r="AS84" i="27"/>
  <c r="AS60" i="27"/>
  <c r="AS123" i="27"/>
  <c r="AS58" i="27"/>
  <c r="AS92" i="27"/>
  <c r="AS77" i="27"/>
  <c r="AS95" i="27"/>
  <c r="AS116" i="27"/>
  <c r="AS67" i="27"/>
  <c r="AS81" i="27"/>
  <c r="AS126" i="27"/>
  <c r="AS44" i="27"/>
  <c r="AS82" i="27"/>
  <c r="AS124" i="27"/>
  <c r="AS97" i="27"/>
  <c r="AS71" i="27"/>
  <c r="AS109" i="27"/>
  <c r="AS31" i="27"/>
  <c r="AS85" i="27"/>
  <c r="AS78" i="27"/>
  <c r="AS35" i="27"/>
  <c r="AS74" i="27"/>
  <c r="AS110" i="27"/>
  <c r="AS72" i="27"/>
  <c r="AS112" i="27"/>
  <c r="AS105" i="27"/>
  <c r="AS76" i="27"/>
  <c r="AS131" i="27"/>
  <c r="AS127" i="27"/>
  <c r="AS51" i="27"/>
  <c r="AS65" i="27"/>
  <c r="AS64" i="27"/>
  <c r="AS94" i="27"/>
  <c r="AS59" i="27"/>
  <c r="AS40" i="27"/>
  <c r="AS128" i="27"/>
  <c r="AS42" i="27"/>
  <c r="AS43" i="27"/>
  <c r="AS69" i="27"/>
  <c r="AQ132" i="30" l="1"/>
  <c r="AQ133" i="30" s="1"/>
  <c r="AQ134" i="30" s="1"/>
  <c r="AS11" i="30"/>
  <c r="AR104" i="30"/>
  <c r="AR128" i="30"/>
  <c r="AR68" i="30"/>
  <c r="AR16" i="30"/>
  <c r="AR64" i="30"/>
  <c r="AR63" i="30"/>
  <c r="AR24" i="30"/>
  <c r="AR90" i="30"/>
  <c r="AR80" i="30"/>
  <c r="AR82" i="30"/>
  <c r="AR111" i="30"/>
  <c r="AR33" i="30"/>
  <c r="AR70" i="30"/>
  <c r="AR88" i="30"/>
  <c r="AR112" i="30"/>
  <c r="AR102" i="30"/>
  <c r="AR92" i="30"/>
  <c r="AR18" i="30"/>
  <c r="AR87" i="30"/>
  <c r="AR35" i="30"/>
  <c r="AR76" i="30"/>
  <c r="AR57" i="30"/>
  <c r="AR45" i="30"/>
  <c r="AR131" i="30"/>
  <c r="AR105" i="30"/>
  <c r="AR118" i="30"/>
  <c r="AR71" i="30"/>
  <c r="AR114" i="30"/>
  <c r="AR28" i="30"/>
  <c r="AR51" i="30"/>
  <c r="AR19" i="30"/>
  <c r="AR110" i="30"/>
  <c r="AR42" i="30"/>
  <c r="AR79" i="30"/>
  <c r="AR34" i="30"/>
  <c r="AR52" i="30"/>
  <c r="AR15" i="30"/>
  <c r="AR26" i="30"/>
  <c r="AR66" i="30"/>
  <c r="AR77" i="30"/>
  <c r="AR123" i="30"/>
  <c r="AR126" i="30"/>
  <c r="AR117" i="30"/>
  <c r="AR44" i="30"/>
  <c r="AR91" i="30"/>
  <c r="AR103" i="30"/>
  <c r="AR99" i="30"/>
  <c r="AR129" i="30"/>
  <c r="AR49" i="30"/>
  <c r="AR59" i="30"/>
  <c r="AR31" i="30"/>
  <c r="AR67" i="30"/>
  <c r="AR47" i="30"/>
  <c r="AR98" i="30"/>
  <c r="AR60" i="30"/>
  <c r="AR17" i="30"/>
  <c r="AR43" i="30"/>
  <c r="AR81" i="30"/>
  <c r="AR125" i="30"/>
  <c r="AR100" i="30"/>
  <c r="AR48" i="30"/>
  <c r="AR36" i="30"/>
  <c r="AR56" i="30"/>
  <c r="AR61" i="30"/>
  <c r="AR22" i="30"/>
  <c r="AR46" i="30"/>
  <c r="AR75" i="30"/>
  <c r="AR74" i="30"/>
  <c r="AR122" i="30"/>
  <c r="AR38" i="30"/>
  <c r="AR54" i="30"/>
  <c r="AR97" i="30"/>
  <c r="AR83" i="30"/>
  <c r="AR107" i="30"/>
  <c r="AR29" i="30"/>
  <c r="AR53" i="30"/>
  <c r="AR40" i="30"/>
  <c r="AR120" i="30"/>
  <c r="AR127" i="30"/>
  <c r="AR39" i="30"/>
  <c r="AR62" i="30"/>
  <c r="AR130" i="30"/>
  <c r="AR86" i="30"/>
  <c r="AR89" i="30"/>
  <c r="AR101" i="30"/>
  <c r="AR96" i="30"/>
  <c r="AR41" i="30"/>
  <c r="AR58" i="30"/>
  <c r="AR30" i="30"/>
  <c r="AR115" i="30"/>
  <c r="AR14" i="30"/>
  <c r="AR21" i="30"/>
  <c r="AR55" i="30"/>
  <c r="AR109" i="30"/>
  <c r="AR13" i="30"/>
  <c r="AR20" i="30"/>
  <c r="AR124" i="30"/>
  <c r="AR106" i="30"/>
  <c r="AR32" i="30"/>
  <c r="AR116" i="30"/>
  <c r="AR73" i="30"/>
  <c r="AR25" i="30"/>
  <c r="AR121" i="30"/>
  <c r="AR37" i="30"/>
  <c r="AR95" i="30"/>
  <c r="AR93" i="30"/>
  <c r="AR78" i="30"/>
  <c r="AR72" i="30"/>
  <c r="AR84" i="30"/>
  <c r="AR69" i="30"/>
  <c r="AR108" i="30"/>
  <c r="AR119" i="30"/>
  <c r="AR23" i="30"/>
  <c r="AR50" i="30"/>
  <c r="AR85" i="30"/>
  <c r="AR94" i="30"/>
  <c r="AR27" i="30"/>
  <c r="AR12" i="30"/>
  <c r="AR65" i="30"/>
  <c r="AR113" i="30"/>
  <c r="AZ133" i="23"/>
  <c r="AZ134" i="23" s="1"/>
  <c r="AZ135" i="23" s="1"/>
  <c r="BA15" i="23"/>
  <c r="BA16" i="23"/>
  <c r="BA17" i="23"/>
  <c r="BA18" i="23"/>
  <c r="BA22" i="23"/>
  <c r="BA45" i="23"/>
  <c r="BA103" i="23"/>
  <c r="BA89" i="23"/>
  <c r="BA46" i="23"/>
  <c r="BA57" i="23"/>
  <c r="BA94" i="23"/>
  <c r="BA50" i="23"/>
  <c r="BA115" i="23"/>
  <c r="BA44" i="23"/>
  <c r="BA81" i="23"/>
  <c r="BA60" i="23"/>
  <c r="BA85" i="23"/>
  <c r="BA84" i="23"/>
  <c r="BA107" i="23"/>
  <c r="BA106" i="23"/>
  <c r="BA25" i="23"/>
  <c r="BA21" i="23"/>
  <c r="BA97" i="23"/>
  <c r="BA32" i="23"/>
  <c r="BA53" i="23"/>
  <c r="BA118" i="23"/>
  <c r="BA64" i="23"/>
  <c r="BA80" i="23"/>
  <c r="BA77" i="23"/>
  <c r="BA68" i="23"/>
  <c r="BA49" i="23"/>
  <c r="BA65" i="23"/>
  <c r="BA111" i="23"/>
  <c r="BA90" i="23"/>
  <c r="BA59" i="23"/>
  <c r="BA58" i="23"/>
  <c r="BA37" i="23"/>
  <c r="BA35" i="23"/>
  <c r="BA14" i="23"/>
  <c r="BA26" i="23"/>
  <c r="BA28" i="23"/>
  <c r="BA55" i="23"/>
  <c r="BA36" i="23"/>
  <c r="BA66" i="23"/>
  <c r="BA122" i="23"/>
  <c r="BA41" i="23"/>
  <c r="BA130" i="23"/>
  <c r="BA112" i="23"/>
  <c r="BA99" i="23"/>
  <c r="BA95" i="23"/>
  <c r="BA116" i="23"/>
  <c r="BA128" i="23"/>
  <c r="BA20" i="23"/>
  <c r="BA127" i="23"/>
  <c r="BA62" i="23"/>
  <c r="BA76" i="23"/>
  <c r="BA98" i="23"/>
  <c r="BA47" i="23"/>
  <c r="BA54" i="23"/>
  <c r="BA38" i="23"/>
  <c r="BA56" i="23"/>
  <c r="BA51" i="23"/>
  <c r="BA67" i="23"/>
  <c r="BA27" i="23"/>
  <c r="BA73" i="23"/>
  <c r="BA100" i="23"/>
  <c r="BA124" i="23"/>
  <c r="BA83" i="23"/>
  <c r="BA19" i="23"/>
  <c r="BA63" i="23"/>
  <c r="BA70" i="23"/>
  <c r="BA117" i="23"/>
  <c r="BA114" i="23"/>
  <c r="BA42" i="23"/>
  <c r="BA123" i="23"/>
  <c r="BA129" i="23"/>
  <c r="BA105" i="23"/>
  <c r="BA82" i="23"/>
  <c r="BA132" i="23"/>
  <c r="BA40" i="23"/>
  <c r="BA79" i="23"/>
  <c r="BA120" i="23"/>
  <c r="BA43" i="23"/>
  <c r="BA102" i="23"/>
  <c r="BA31" i="23"/>
  <c r="BA69" i="23"/>
  <c r="BB12" i="23"/>
  <c r="BA23" i="23"/>
  <c r="BA74" i="23"/>
  <c r="BA108" i="23"/>
  <c r="BA71" i="23"/>
  <c r="BA131" i="23"/>
  <c r="BA78" i="23"/>
  <c r="BA39" i="23"/>
  <c r="BA92" i="23"/>
  <c r="BA33" i="23"/>
  <c r="BA52" i="23"/>
  <c r="BA91" i="23"/>
  <c r="BA34" i="23"/>
  <c r="BA30" i="23"/>
  <c r="BA109" i="23"/>
  <c r="BA13" i="23"/>
  <c r="BA125" i="23"/>
  <c r="BA29" i="23"/>
  <c r="BA101" i="23"/>
  <c r="BA93" i="23"/>
  <c r="BA119" i="23"/>
  <c r="BA88" i="23"/>
  <c r="BA61" i="23"/>
  <c r="BA113" i="23"/>
  <c r="BA121" i="23"/>
  <c r="BA24" i="23"/>
  <c r="BA72" i="23"/>
  <c r="BA86" i="23"/>
  <c r="BA126" i="23"/>
  <c r="BA48" i="23"/>
  <c r="BA96" i="23"/>
  <c r="BA75" i="23"/>
  <c r="BA110" i="23"/>
  <c r="BA104" i="23"/>
  <c r="BA87" i="23"/>
  <c r="AS132" i="27"/>
  <c r="AS133" i="27" s="1"/>
  <c r="AS134" i="27" s="1"/>
  <c r="AT73" i="27"/>
  <c r="AT45" i="27"/>
  <c r="AT17" i="27"/>
  <c r="AT36" i="27"/>
  <c r="AT93" i="27"/>
  <c r="AT51" i="27"/>
  <c r="AT98" i="27"/>
  <c r="AT108" i="27"/>
  <c r="AT57" i="27"/>
  <c r="AT54" i="27"/>
  <c r="AT46" i="27"/>
  <c r="AT103" i="27"/>
  <c r="AT76" i="27"/>
  <c r="AT20" i="27"/>
  <c r="AT69" i="27"/>
  <c r="AT97" i="27"/>
  <c r="AT41" i="27"/>
  <c r="AT32" i="27"/>
  <c r="AT30" i="27"/>
  <c r="AT115" i="27"/>
  <c r="AT128" i="27"/>
  <c r="AT124" i="27"/>
  <c r="AT92" i="27"/>
  <c r="AT18" i="27"/>
  <c r="AT23" i="27"/>
  <c r="AT88" i="27"/>
  <c r="AT19" i="27"/>
  <c r="AT24" i="27"/>
  <c r="AT38" i="27"/>
  <c r="AT40" i="27"/>
  <c r="AT82" i="27"/>
  <c r="AT99" i="27"/>
  <c r="AT52" i="27"/>
  <c r="AT26" i="27"/>
  <c r="AT104" i="27"/>
  <c r="AT60" i="27"/>
  <c r="AT126" i="27"/>
  <c r="AT109" i="27"/>
  <c r="AT120" i="27"/>
  <c r="AT81" i="27"/>
  <c r="AT122" i="27"/>
  <c r="AT110" i="27"/>
  <c r="AT67" i="27"/>
  <c r="AT91" i="27"/>
  <c r="AT96" i="27"/>
  <c r="AT25" i="27"/>
  <c r="AT112" i="27"/>
  <c r="AT123" i="27"/>
  <c r="AT58" i="27"/>
  <c r="AT71" i="27"/>
  <c r="AT64" i="27"/>
  <c r="AT35" i="27"/>
  <c r="AT90" i="27"/>
  <c r="AT95" i="27"/>
  <c r="AT77" i="27"/>
  <c r="AT89" i="27"/>
  <c r="AT63" i="27"/>
  <c r="AT127" i="27"/>
  <c r="AT37" i="27"/>
  <c r="AT118" i="27"/>
  <c r="AU11" i="27"/>
  <c r="AT125" i="27"/>
  <c r="AT116" i="27"/>
  <c r="AT102" i="27"/>
  <c r="AT39" i="27"/>
  <c r="AT65" i="27"/>
  <c r="AT27" i="27"/>
  <c r="AT70" i="27"/>
  <c r="AT114" i="27"/>
  <c r="AT78" i="27"/>
  <c r="AT29" i="27"/>
  <c r="AT111" i="27"/>
  <c r="AT131" i="27"/>
  <c r="AT28" i="27"/>
  <c r="AT83" i="27"/>
  <c r="AT130" i="27"/>
  <c r="AT62" i="27"/>
  <c r="AT119" i="27"/>
  <c r="AT16" i="27"/>
  <c r="AT22" i="27"/>
  <c r="AT75" i="27"/>
  <c r="AT47" i="27"/>
  <c r="AT79" i="27"/>
  <c r="AT42" i="27"/>
  <c r="AT44" i="27"/>
  <c r="AT84" i="27"/>
  <c r="AT129" i="27"/>
  <c r="AT74" i="27"/>
  <c r="AT15" i="27"/>
  <c r="AT53" i="27"/>
  <c r="AT12" i="27"/>
  <c r="AT59" i="27"/>
  <c r="AT106" i="27"/>
  <c r="AT56" i="27"/>
  <c r="AT117" i="27"/>
  <c r="AT43" i="27"/>
  <c r="AT86" i="27"/>
  <c r="AT80" i="27"/>
  <c r="AT85" i="27"/>
  <c r="AT31" i="27"/>
  <c r="AT94" i="27"/>
  <c r="AT55" i="27"/>
  <c r="AT50" i="27"/>
  <c r="AT13" i="27"/>
  <c r="AT101" i="27"/>
  <c r="AT72" i="27"/>
  <c r="AT107" i="27"/>
  <c r="AT34" i="27"/>
  <c r="AT121" i="27"/>
  <c r="AT105" i="27"/>
  <c r="AT61" i="27"/>
  <c r="AT68" i="27"/>
  <c r="AT100" i="27"/>
  <c r="AT66" i="27"/>
  <c r="AT48" i="27"/>
  <c r="AT49" i="27"/>
  <c r="AT14" i="27"/>
  <c r="AT21" i="27"/>
  <c r="AT113" i="27"/>
  <c r="AT33" i="27"/>
  <c r="AT87" i="27"/>
  <c r="AR132" i="30" l="1"/>
  <c r="AR133" i="30" s="1"/>
  <c r="AR134" i="30" s="1"/>
  <c r="AT11" i="30"/>
  <c r="AS53" i="30"/>
  <c r="AS40" i="30"/>
  <c r="AS120" i="30"/>
  <c r="AS109" i="30"/>
  <c r="AS13" i="30"/>
  <c r="AS76" i="30"/>
  <c r="AS67" i="30"/>
  <c r="AS123" i="30"/>
  <c r="AS122" i="30"/>
  <c r="AS38" i="30"/>
  <c r="AS58" i="30"/>
  <c r="AS91" i="30"/>
  <c r="AS121" i="30"/>
  <c r="AS44" i="30"/>
  <c r="AS51" i="30"/>
  <c r="AS12" i="30"/>
  <c r="AS27" i="30"/>
  <c r="AS93" i="30"/>
  <c r="AS127" i="30"/>
  <c r="AS16" i="30"/>
  <c r="AS64" i="30"/>
  <c r="AS52" i="30"/>
  <c r="AS75" i="30"/>
  <c r="AS17" i="30"/>
  <c r="AS89" i="30"/>
  <c r="AS86" i="30"/>
  <c r="AS23" i="30"/>
  <c r="AS101" i="30"/>
  <c r="AS70" i="30"/>
  <c r="AS125" i="30"/>
  <c r="AS14" i="30"/>
  <c r="AS21" i="30"/>
  <c r="AS55" i="30"/>
  <c r="AS22" i="30"/>
  <c r="AS87" i="30"/>
  <c r="AS35" i="30"/>
  <c r="AS31" i="30"/>
  <c r="AS130" i="30"/>
  <c r="AS65" i="30"/>
  <c r="AS113" i="30"/>
  <c r="AS73" i="30"/>
  <c r="AS37" i="30"/>
  <c r="AS126" i="30"/>
  <c r="AS114" i="30"/>
  <c r="AS107" i="30"/>
  <c r="AS104" i="30"/>
  <c r="AS128" i="30"/>
  <c r="AS68" i="30"/>
  <c r="AS39" i="30"/>
  <c r="AS62" i="30"/>
  <c r="AS34" i="30"/>
  <c r="AS46" i="30"/>
  <c r="AS94" i="30"/>
  <c r="AS32" i="30"/>
  <c r="AS116" i="30"/>
  <c r="AS111" i="30"/>
  <c r="AS96" i="30"/>
  <c r="AS43" i="30"/>
  <c r="AS117" i="30"/>
  <c r="AS30" i="30"/>
  <c r="AS102" i="30"/>
  <c r="AS92" i="30"/>
  <c r="AS18" i="30"/>
  <c r="AS119" i="30"/>
  <c r="AS79" i="30"/>
  <c r="AS59" i="30"/>
  <c r="AS50" i="30"/>
  <c r="AS106" i="30"/>
  <c r="AS80" i="30"/>
  <c r="AS15" i="30"/>
  <c r="AS118" i="30"/>
  <c r="AS84" i="30"/>
  <c r="AS97" i="30"/>
  <c r="AS100" i="30"/>
  <c r="AS85" i="30"/>
  <c r="AS19" i="30"/>
  <c r="AS110" i="30"/>
  <c r="AS42" i="30"/>
  <c r="AS20" i="30"/>
  <c r="AS49" i="30"/>
  <c r="AS47" i="30"/>
  <c r="AS124" i="30"/>
  <c r="AS90" i="30"/>
  <c r="AS131" i="30"/>
  <c r="AS105" i="30"/>
  <c r="AS54" i="30"/>
  <c r="AS25" i="30"/>
  <c r="AS41" i="30"/>
  <c r="AS29" i="30"/>
  <c r="AS88" i="30"/>
  <c r="AS103" i="30"/>
  <c r="AS99" i="30"/>
  <c r="AS129" i="30"/>
  <c r="AS26" i="30"/>
  <c r="AS61" i="30"/>
  <c r="AS74" i="30"/>
  <c r="AS24" i="30"/>
  <c r="AS45" i="30"/>
  <c r="AS66" i="30"/>
  <c r="AS77" i="30"/>
  <c r="AS81" i="30"/>
  <c r="AS33" i="30"/>
  <c r="AS108" i="30"/>
  <c r="AS115" i="30"/>
  <c r="AS95" i="30"/>
  <c r="AS78" i="30"/>
  <c r="AS48" i="30"/>
  <c r="AS98" i="30"/>
  <c r="AS36" i="30"/>
  <c r="AS60" i="30"/>
  <c r="AS56" i="30"/>
  <c r="AS83" i="30"/>
  <c r="AS72" i="30"/>
  <c r="AS71" i="30"/>
  <c r="AS69" i="30"/>
  <c r="AS82" i="30"/>
  <c r="AS57" i="30"/>
  <c r="AS112" i="30"/>
  <c r="AS28" i="30"/>
  <c r="AS63" i="30"/>
  <c r="BA133" i="23"/>
  <c r="BA134" i="23" s="1"/>
  <c r="BA135" i="23" s="1"/>
  <c r="BB16" i="23"/>
  <c r="BB15" i="23"/>
  <c r="BB18" i="23"/>
  <c r="BB17" i="23"/>
  <c r="BB19" i="23"/>
  <c r="BB86" i="23"/>
  <c r="BB45" i="23"/>
  <c r="BB36" i="23"/>
  <c r="BB123" i="23"/>
  <c r="BB78" i="23"/>
  <c r="BB122" i="23"/>
  <c r="BB47" i="23"/>
  <c r="BB33" i="23"/>
  <c r="BB67" i="23"/>
  <c r="BB69" i="23"/>
  <c r="BB37" i="23"/>
  <c r="BB107" i="23"/>
  <c r="BB111" i="23"/>
  <c r="BB68" i="23"/>
  <c r="BB100" i="23"/>
  <c r="BB102" i="23"/>
  <c r="BB59" i="23"/>
  <c r="BB43" i="23"/>
  <c r="BB58" i="23"/>
  <c r="BC12" i="23"/>
  <c r="BB21" i="23"/>
  <c r="BB22" i="23"/>
  <c r="BB29" i="23"/>
  <c r="BB114" i="23"/>
  <c r="BB63" i="23"/>
  <c r="BB93" i="23"/>
  <c r="BB54" i="23"/>
  <c r="BB49" i="23"/>
  <c r="BB51" i="23"/>
  <c r="BB95" i="23"/>
  <c r="BB128" i="23"/>
  <c r="BB79" i="23"/>
  <c r="BB13" i="23"/>
  <c r="BB26" i="23"/>
  <c r="BB76" i="23"/>
  <c r="BB70" i="23"/>
  <c r="BB97" i="23"/>
  <c r="BB88" i="23"/>
  <c r="BB131" i="23"/>
  <c r="BB92" i="23"/>
  <c r="BB61" i="23"/>
  <c r="BB82" i="23"/>
  <c r="BB44" i="23"/>
  <c r="BB65" i="23"/>
  <c r="BB35" i="23"/>
  <c r="BB73" i="23"/>
  <c r="BB109" i="23"/>
  <c r="BB30" i="23"/>
  <c r="BB25" i="23"/>
  <c r="BB127" i="23"/>
  <c r="BB74" i="23"/>
  <c r="BB117" i="23"/>
  <c r="BB103" i="23"/>
  <c r="BB80" i="23"/>
  <c r="BB48" i="23"/>
  <c r="BB39" i="23"/>
  <c r="BB130" i="23"/>
  <c r="BB110" i="23"/>
  <c r="BB113" i="23"/>
  <c r="BB87" i="23"/>
  <c r="BB121" i="23"/>
  <c r="BB34" i="23"/>
  <c r="BB124" i="23"/>
  <c r="BB27" i="23"/>
  <c r="BB84" i="23"/>
  <c r="BB14" i="23"/>
  <c r="BB53" i="23"/>
  <c r="BB125" i="23"/>
  <c r="BB98" i="23"/>
  <c r="BB41" i="23"/>
  <c r="BB71" i="23"/>
  <c r="BB66" i="23"/>
  <c r="BB94" i="23"/>
  <c r="BB56" i="23"/>
  <c r="BB116" i="23"/>
  <c r="BB105" i="23"/>
  <c r="BB83" i="23"/>
  <c r="BB40" i="23"/>
  <c r="BB90" i="23"/>
  <c r="BB24" i="23"/>
  <c r="BB101" i="23"/>
  <c r="BB72" i="23"/>
  <c r="BB55" i="23"/>
  <c r="BB129" i="23"/>
  <c r="BB46" i="23"/>
  <c r="BB42" i="23"/>
  <c r="BB104" i="23"/>
  <c r="BB50" i="23"/>
  <c r="BB99" i="23"/>
  <c r="BB77" i="23"/>
  <c r="BB31" i="23"/>
  <c r="BB20" i="23"/>
  <c r="BB108" i="23"/>
  <c r="BB126" i="23"/>
  <c r="BB62" i="23"/>
  <c r="BB96" i="23"/>
  <c r="BB38" i="23"/>
  <c r="BB57" i="23"/>
  <c r="BB132" i="23"/>
  <c r="BB91" i="23"/>
  <c r="BB52" i="23"/>
  <c r="BB115" i="23"/>
  <c r="BB120" i="23"/>
  <c r="BB23" i="23"/>
  <c r="BB32" i="23"/>
  <c r="BB28" i="23"/>
  <c r="BB89" i="23"/>
  <c r="BB64" i="23"/>
  <c r="BB118" i="23"/>
  <c r="BB119" i="23"/>
  <c r="BB75" i="23"/>
  <c r="BB106" i="23"/>
  <c r="BB112" i="23"/>
  <c r="BB81" i="23"/>
  <c r="BB60" i="23"/>
  <c r="BB85" i="23"/>
  <c r="AT132" i="27"/>
  <c r="AT133" i="27" s="1"/>
  <c r="AT134" i="27" s="1"/>
  <c r="AU90" i="27"/>
  <c r="AU43" i="27"/>
  <c r="AU86" i="27"/>
  <c r="AU15" i="27"/>
  <c r="AU53" i="27"/>
  <c r="AU13" i="27"/>
  <c r="AU49" i="27"/>
  <c r="AU19" i="27"/>
  <c r="AU100" i="27"/>
  <c r="AU16" i="27"/>
  <c r="AU36" i="27"/>
  <c r="AU73" i="27"/>
  <c r="AU31" i="27"/>
  <c r="AU27" i="27"/>
  <c r="AU105" i="27"/>
  <c r="AU47" i="27"/>
  <c r="AU17" i="27"/>
  <c r="AU98" i="27"/>
  <c r="AU18" i="27"/>
  <c r="AU121" i="27"/>
  <c r="AU23" i="27"/>
  <c r="AU88" i="27"/>
  <c r="AU14" i="27"/>
  <c r="AU28" i="27"/>
  <c r="AU114" i="27"/>
  <c r="AU111" i="27"/>
  <c r="AU58" i="27"/>
  <c r="AU82" i="27"/>
  <c r="AU101" i="27"/>
  <c r="AU72" i="27"/>
  <c r="AU22" i="27"/>
  <c r="AU61" i="27"/>
  <c r="AU85" i="27"/>
  <c r="AU95" i="27"/>
  <c r="AU35" i="27"/>
  <c r="AU37" i="27"/>
  <c r="AU46" i="27"/>
  <c r="AU67" i="27"/>
  <c r="AU116" i="27"/>
  <c r="AU109" i="27"/>
  <c r="AU91" i="27"/>
  <c r="AU45" i="27"/>
  <c r="AU71" i="27"/>
  <c r="AU39" i="27"/>
  <c r="AU106" i="27"/>
  <c r="AU64" i="27"/>
  <c r="AU110" i="27"/>
  <c r="AU108" i="27"/>
  <c r="AU124" i="27"/>
  <c r="AU70" i="27"/>
  <c r="AU60" i="27"/>
  <c r="AU126" i="27"/>
  <c r="AU122" i="27"/>
  <c r="AU84" i="27"/>
  <c r="AU81" i="27"/>
  <c r="AU123" i="27"/>
  <c r="AU48" i="27"/>
  <c r="AU51" i="27"/>
  <c r="AU33" i="27"/>
  <c r="AU42" i="27"/>
  <c r="AU66" i="27"/>
  <c r="AU115" i="27"/>
  <c r="AU41" i="27"/>
  <c r="AU104" i="27"/>
  <c r="AU117" i="27"/>
  <c r="AU52" i="27"/>
  <c r="AU103" i="27"/>
  <c r="AU77" i="27"/>
  <c r="AU78" i="27"/>
  <c r="AU38" i="27"/>
  <c r="AU59" i="27"/>
  <c r="AU32" i="27"/>
  <c r="AU113" i="27"/>
  <c r="AU44" i="27"/>
  <c r="AU62" i="27"/>
  <c r="AU34" i="27"/>
  <c r="AU93" i="27"/>
  <c r="AU99" i="27"/>
  <c r="AU74" i="27"/>
  <c r="AU96" i="27"/>
  <c r="AU29" i="27"/>
  <c r="AU119" i="27"/>
  <c r="AU68" i="27"/>
  <c r="AU94" i="27"/>
  <c r="AU128" i="27"/>
  <c r="AU76" i="27"/>
  <c r="AU107" i="27"/>
  <c r="AU102" i="27"/>
  <c r="AU25" i="27"/>
  <c r="AU55" i="27"/>
  <c r="AU54" i="27"/>
  <c r="AU75" i="27"/>
  <c r="AU129" i="27"/>
  <c r="AU89" i="27"/>
  <c r="AU63" i="27"/>
  <c r="AU97" i="27"/>
  <c r="AU30" i="27"/>
  <c r="AU40" i="27"/>
  <c r="AU130" i="27"/>
  <c r="AU127" i="27"/>
  <c r="AU120" i="27"/>
  <c r="AU50" i="27"/>
  <c r="AU79" i="27"/>
  <c r="AU92" i="27"/>
  <c r="AU21" i="27"/>
  <c r="AU125" i="27"/>
  <c r="AU65" i="27"/>
  <c r="AU56" i="27"/>
  <c r="AU26" i="27"/>
  <c r="AU87" i="27"/>
  <c r="AU80" i="27"/>
  <c r="AU118" i="27"/>
  <c r="AU83" i="27"/>
  <c r="AU12" i="27"/>
  <c r="AU57" i="27"/>
  <c r="AV11" i="27"/>
  <c r="AU24" i="27"/>
  <c r="AU20" i="27"/>
  <c r="AU69" i="27"/>
  <c r="AU112" i="27"/>
  <c r="AU131" i="27"/>
  <c r="AS132" i="30" l="1"/>
  <c r="AS133" i="30" s="1"/>
  <c r="AS134" i="30" s="1"/>
  <c r="AU11" i="30"/>
  <c r="AT104" i="30"/>
  <c r="AT120" i="30"/>
  <c r="AT68" i="30"/>
  <c r="AT26" i="30"/>
  <c r="AT69" i="30"/>
  <c r="AT90" i="30"/>
  <c r="AT65" i="30"/>
  <c r="AT130" i="30"/>
  <c r="AT17" i="30"/>
  <c r="AT89" i="30"/>
  <c r="AT101" i="30"/>
  <c r="AT25" i="30"/>
  <c r="AT108" i="30"/>
  <c r="AT29" i="30"/>
  <c r="AT88" i="30"/>
  <c r="AT102" i="30"/>
  <c r="AT127" i="30"/>
  <c r="AT18" i="30"/>
  <c r="AT72" i="30"/>
  <c r="AT13" i="30"/>
  <c r="AT45" i="30"/>
  <c r="AT50" i="30"/>
  <c r="AT94" i="30"/>
  <c r="AT32" i="30"/>
  <c r="AT113" i="30"/>
  <c r="AT81" i="30"/>
  <c r="AT33" i="30"/>
  <c r="AT82" i="30"/>
  <c r="AT115" i="30"/>
  <c r="AT95" i="30"/>
  <c r="AT19" i="30"/>
  <c r="AT92" i="30"/>
  <c r="AT42" i="30"/>
  <c r="AT109" i="30"/>
  <c r="AT64" i="30"/>
  <c r="AT74" i="30"/>
  <c r="AT124" i="30"/>
  <c r="AT86" i="30"/>
  <c r="AT80" i="30"/>
  <c r="AT116" i="30"/>
  <c r="AT54" i="30"/>
  <c r="AT71" i="30"/>
  <c r="AT121" i="30"/>
  <c r="AT28" i="30"/>
  <c r="AT112" i="30"/>
  <c r="AT12" i="30"/>
  <c r="AT103" i="30"/>
  <c r="AT110" i="30"/>
  <c r="AT129" i="30"/>
  <c r="AT16" i="30"/>
  <c r="AT35" i="30"/>
  <c r="AT63" i="30"/>
  <c r="AT24" i="30"/>
  <c r="AT73" i="30"/>
  <c r="AT131" i="30"/>
  <c r="AT105" i="30"/>
  <c r="AT83" i="30"/>
  <c r="AT91" i="30"/>
  <c r="AT70" i="30"/>
  <c r="AT44" i="30"/>
  <c r="AT21" i="30"/>
  <c r="AT48" i="30"/>
  <c r="AT99" i="30"/>
  <c r="AT22" i="30"/>
  <c r="AT87" i="30"/>
  <c r="AT34" i="30"/>
  <c r="AT76" i="30"/>
  <c r="AT57" i="30"/>
  <c r="AT111" i="30"/>
  <c r="AT66" i="30"/>
  <c r="AT77" i="30"/>
  <c r="AT58" i="30"/>
  <c r="AT126" i="30"/>
  <c r="AT114" i="30"/>
  <c r="AT125" i="30"/>
  <c r="AT128" i="30"/>
  <c r="AT53" i="30"/>
  <c r="AT40" i="30"/>
  <c r="AT39" i="30"/>
  <c r="AT79" i="30"/>
  <c r="AT59" i="30"/>
  <c r="AT52" i="30"/>
  <c r="AT15" i="30"/>
  <c r="AT118" i="30"/>
  <c r="AT96" i="30"/>
  <c r="AT60" i="30"/>
  <c r="AT23" i="30"/>
  <c r="AT43" i="30"/>
  <c r="AT117" i="30"/>
  <c r="AT107" i="30"/>
  <c r="AT36" i="30"/>
  <c r="AT27" i="30"/>
  <c r="AT93" i="30"/>
  <c r="AT119" i="30"/>
  <c r="AT49" i="30"/>
  <c r="AT47" i="30"/>
  <c r="AT31" i="30"/>
  <c r="AT67" i="30"/>
  <c r="AT46" i="30"/>
  <c r="AT98" i="30"/>
  <c r="AT78" i="30"/>
  <c r="AT37" i="30"/>
  <c r="AT97" i="30"/>
  <c r="AT51" i="30"/>
  <c r="AT30" i="30"/>
  <c r="AT106" i="30"/>
  <c r="AT100" i="30"/>
  <c r="AT62" i="30"/>
  <c r="AT85" i="30"/>
  <c r="AT75" i="30"/>
  <c r="AT14" i="30"/>
  <c r="AT123" i="30"/>
  <c r="AT56" i="30"/>
  <c r="AT122" i="30"/>
  <c r="AT55" i="30"/>
  <c r="AT38" i="30"/>
  <c r="AT20" i="30"/>
  <c r="AT84" i="30"/>
  <c r="AT61" i="30"/>
  <c r="AT41" i="30"/>
  <c r="BB133" i="23"/>
  <c r="BB134" i="23" s="1"/>
  <c r="BB135" i="23" s="1"/>
  <c r="BC16" i="23"/>
  <c r="BC15" i="23"/>
  <c r="BC18" i="23"/>
  <c r="BC17" i="23"/>
  <c r="BC20" i="23"/>
  <c r="BC76" i="23"/>
  <c r="BC53" i="23"/>
  <c r="BC45" i="23"/>
  <c r="BC94" i="23"/>
  <c r="BC47" i="23"/>
  <c r="BC57" i="23"/>
  <c r="BC75" i="23"/>
  <c r="BC42" i="23"/>
  <c r="BC91" i="23"/>
  <c r="BC81" i="23"/>
  <c r="BC84" i="23"/>
  <c r="BC124" i="23"/>
  <c r="BC87" i="23"/>
  <c r="BC35" i="23"/>
  <c r="BC107" i="23"/>
  <c r="BC50" i="23"/>
  <c r="BC21" i="23"/>
  <c r="BC23" i="23"/>
  <c r="BC74" i="23"/>
  <c r="BC55" i="23"/>
  <c r="BC114" i="23"/>
  <c r="BC88" i="23"/>
  <c r="BC46" i="23"/>
  <c r="BC96" i="23"/>
  <c r="BC68" i="23"/>
  <c r="BC130" i="23"/>
  <c r="BC77" i="23"/>
  <c r="BC69" i="23"/>
  <c r="BC37" i="23"/>
  <c r="BC121" i="23"/>
  <c r="BC111" i="23"/>
  <c r="BC59" i="23"/>
  <c r="BC73" i="23"/>
  <c r="BC58" i="23"/>
  <c r="BC79" i="23"/>
  <c r="BC25" i="23"/>
  <c r="BC26" i="23"/>
  <c r="BC72" i="23"/>
  <c r="BC89" i="23"/>
  <c r="BC127" i="23"/>
  <c r="BC131" i="23"/>
  <c r="BC38" i="23"/>
  <c r="BC67" i="23"/>
  <c r="BC113" i="23"/>
  <c r="BC116" i="23"/>
  <c r="BC31" i="23"/>
  <c r="BC102" i="23"/>
  <c r="BC24" i="23"/>
  <c r="BC29" i="23"/>
  <c r="BC62" i="23"/>
  <c r="BC97" i="23"/>
  <c r="BC126" i="23"/>
  <c r="BC80" i="23"/>
  <c r="BC93" i="23"/>
  <c r="BC78" i="23"/>
  <c r="BC105" i="23"/>
  <c r="BC61" i="23"/>
  <c r="BC115" i="23"/>
  <c r="BC120" i="23"/>
  <c r="BC40" i="23"/>
  <c r="BC85" i="23"/>
  <c r="BC60" i="23"/>
  <c r="BC22" i="23"/>
  <c r="BC63" i="23"/>
  <c r="BC101" i="23"/>
  <c r="BC70" i="23"/>
  <c r="BC36" i="23"/>
  <c r="BC41" i="23"/>
  <c r="BC66" i="23"/>
  <c r="BC39" i="23"/>
  <c r="BC132" i="23"/>
  <c r="BC49" i="23"/>
  <c r="BC82" i="23"/>
  <c r="BC128" i="23"/>
  <c r="BC95" i="23"/>
  <c r="BC83" i="23"/>
  <c r="BC109" i="23"/>
  <c r="BC99" i="23"/>
  <c r="BC30" i="23"/>
  <c r="BC27" i="23"/>
  <c r="BD12" i="23"/>
  <c r="BC19" i="23"/>
  <c r="BC86" i="23"/>
  <c r="BC108" i="23"/>
  <c r="BC117" i="23"/>
  <c r="BC48" i="23"/>
  <c r="BC64" i="23"/>
  <c r="BC119" i="23"/>
  <c r="BC44" i="23"/>
  <c r="BC106" i="23"/>
  <c r="BC112" i="23"/>
  <c r="BC34" i="23"/>
  <c r="BC90" i="23"/>
  <c r="BC100" i="23"/>
  <c r="BC14" i="23"/>
  <c r="BC71" i="23"/>
  <c r="BC32" i="23"/>
  <c r="BC103" i="23"/>
  <c r="BC123" i="23"/>
  <c r="BC129" i="23"/>
  <c r="BC118" i="23"/>
  <c r="BC56" i="23"/>
  <c r="BC33" i="23"/>
  <c r="BC52" i="23"/>
  <c r="BC13" i="23"/>
  <c r="BC98" i="23"/>
  <c r="BC125" i="23"/>
  <c r="BC28" i="23"/>
  <c r="BC92" i="23"/>
  <c r="BC122" i="23"/>
  <c r="BC54" i="23"/>
  <c r="BC104" i="23"/>
  <c r="BC51" i="23"/>
  <c r="BC110" i="23"/>
  <c r="BC65" i="23"/>
  <c r="BC43" i="23"/>
  <c r="AU132" i="27"/>
  <c r="AU133" i="27" s="1"/>
  <c r="AU134" i="27" s="1"/>
  <c r="AV38" i="27"/>
  <c r="AV66" i="27"/>
  <c r="AV52" i="27"/>
  <c r="AV51" i="27"/>
  <c r="AV33" i="27"/>
  <c r="AV129" i="27"/>
  <c r="AV118" i="27"/>
  <c r="AV99" i="27"/>
  <c r="AV105" i="27"/>
  <c r="AV70" i="27"/>
  <c r="AV119" i="27"/>
  <c r="AV89" i="27"/>
  <c r="AV29" i="27"/>
  <c r="AV98" i="27"/>
  <c r="AW11" i="27"/>
  <c r="AV121" i="27"/>
  <c r="AV122" i="27"/>
  <c r="AV71" i="27"/>
  <c r="AV74" i="27"/>
  <c r="AV25" i="27"/>
  <c r="AV57" i="27"/>
  <c r="AV43" i="27"/>
  <c r="AV27" i="27"/>
  <c r="AV95" i="27"/>
  <c r="AV54" i="27"/>
  <c r="AV125" i="27"/>
  <c r="AV79" i="27"/>
  <c r="AV21" i="27"/>
  <c r="AV34" i="27"/>
  <c r="AV101" i="27"/>
  <c r="AV17" i="27"/>
  <c r="AV80" i="27"/>
  <c r="AV115" i="27"/>
  <c r="AV104" i="27"/>
  <c r="AV59" i="27"/>
  <c r="AV24" i="27"/>
  <c r="AV111" i="27"/>
  <c r="AV116" i="27"/>
  <c r="AV42" i="27"/>
  <c r="AV82" i="27"/>
  <c r="AV13" i="27"/>
  <c r="AV61" i="27"/>
  <c r="AV16" i="27"/>
  <c r="AV22" i="27"/>
  <c r="AV131" i="27"/>
  <c r="AV124" i="27"/>
  <c r="AV39" i="27"/>
  <c r="AV75" i="27"/>
  <c r="AV102" i="27"/>
  <c r="AV130" i="27"/>
  <c r="AV14" i="27"/>
  <c r="AV69" i="27"/>
  <c r="AV94" i="27"/>
  <c r="AV96" i="27"/>
  <c r="AV93" i="27"/>
  <c r="AV19" i="27"/>
  <c r="AV67" i="27"/>
  <c r="AV50" i="27"/>
  <c r="AV114" i="27"/>
  <c r="AV87" i="27"/>
  <c r="AV108" i="27"/>
  <c r="AV46" i="27"/>
  <c r="AV90" i="27"/>
  <c r="AV97" i="27"/>
  <c r="AV44" i="27"/>
  <c r="AV62" i="27"/>
  <c r="AV81" i="27"/>
  <c r="AV45" i="27"/>
  <c r="AV49" i="27"/>
  <c r="AV83" i="27"/>
  <c r="AV56" i="27"/>
  <c r="AV48" i="27"/>
  <c r="AV123" i="27"/>
  <c r="AV100" i="27"/>
  <c r="AV91" i="27"/>
  <c r="AV113" i="27"/>
  <c r="AV72" i="27"/>
  <c r="AV58" i="27"/>
  <c r="AV37" i="27"/>
  <c r="AV120" i="27"/>
  <c r="AV88" i="27"/>
  <c r="AV23" i="27"/>
  <c r="AV85" i="27"/>
  <c r="AV103" i="27"/>
  <c r="AV128" i="27"/>
  <c r="AV86" i="27"/>
  <c r="AV15" i="27"/>
  <c r="AV110" i="27"/>
  <c r="AV92" i="27"/>
  <c r="AV26" i="27"/>
  <c r="AV32" i="27"/>
  <c r="AV64" i="27"/>
  <c r="AV63" i="27"/>
  <c r="AV109" i="27"/>
  <c r="AV18" i="27"/>
  <c r="AV47" i="27"/>
  <c r="AV127" i="27"/>
  <c r="AV77" i="27"/>
  <c r="AV41" i="27"/>
  <c r="AV20" i="27"/>
  <c r="AV53" i="27"/>
  <c r="AV35" i="27"/>
  <c r="AV73" i="27"/>
  <c r="AV31" i="27"/>
  <c r="AV12" i="27"/>
  <c r="AV76" i="27"/>
  <c r="AV40" i="27"/>
  <c r="AV68" i="27"/>
  <c r="AV60" i="27"/>
  <c r="AV78" i="27"/>
  <c r="AV117" i="27"/>
  <c r="AV106" i="27"/>
  <c r="AV28" i="27"/>
  <c r="AV112" i="27"/>
  <c r="AV84" i="27"/>
  <c r="AV36" i="27"/>
  <c r="AV55" i="27"/>
  <c r="AV126" i="27"/>
  <c r="AV65" i="27"/>
  <c r="AV30" i="27"/>
  <c r="AV107" i="27"/>
  <c r="AT132" i="30" l="1"/>
  <c r="AT133" i="30" s="1"/>
  <c r="AT134" i="30" s="1"/>
  <c r="AV11" i="30"/>
  <c r="AU14" i="30"/>
  <c r="AU56" i="30"/>
  <c r="AU55" i="30"/>
  <c r="AU59" i="30"/>
  <c r="AU72" i="30"/>
  <c r="AU13" i="30"/>
  <c r="AU31" i="30"/>
  <c r="AU75" i="30"/>
  <c r="AU118" i="30"/>
  <c r="AU98" i="30"/>
  <c r="AU121" i="30"/>
  <c r="AU23" i="30"/>
  <c r="AU91" i="30"/>
  <c r="AU112" i="30"/>
  <c r="AU125" i="30"/>
  <c r="AU104" i="30"/>
  <c r="AU120" i="30"/>
  <c r="AU68" i="30"/>
  <c r="AU47" i="30"/>
  <c r="AU109" i="30"/>
  <c r="AU74" i="30"/>
  <c r="AU46" i="30"/>
  <c r="AU130" i="30"/>
  <c r="AU65" i="30"/>
  <c r="AU122" i="30"/>
  <c r="AU70" i="30"/>
  <c r="AU37" i="30"/>
  <c r="AU116" i="30"/>
  <c r="AU51" i="30"/>
  <c r="AU107" i="30"/>
  <c r="AU102" i="30"/>
  <c r="AU127" i="30"/>
  <c r="AU18" i="30"/>
  <c r="AU22" i="30"/>
  <c r="AU16" i="30"/>
  <c r="AU106" i="30"/>
  <c r="AU62" i="30"/>
  <c r="AU94" i="30"/>
  <c r="AU123" i="30"/>
  <c r="AU15" i="30"/>
  <c r="AU114" i="30"/>
  <c r="AU88" i="30"/>
  <c r="AU126" i="30"/>
  <c r="AU100" i="30"/>
  <c r="AU30" i="30"/>
  <c r="AU19" i="30"/>
  <c r="AU92" i="30"/>
  <c r="AU42" i="30"/>
  <c r="AU39" i="30"/>
  <c r="AU87" i="30"/>
  <c r="AU90" i="30"/>
  <c r="AU50" i="30"/>
  <c r="AU38" i="30"/>
  <c r="AU17" i="30"/>
  <c r="AU89" i="30"/>
  <c r="AU117" i="30"/>
  <c r="AU96" i="30"/>
  <c r="AU43" i="30"/>
  <c r="AU29" i="30"/>
  <c r="AU85" i="30"/>
  <c r="AU12" i="30"/>
  <c r="AU103" i="30"/>
  <c r="AU110" i="30"/>
  <c r="AU129" i="30"/>
  <c r="AU119" i="30"/>
  <c r="AU79" i="30"/>
  <c r="AU45" i="30"/>
  <c r="AU124" i="30"/>
  <c r="AU101" i="30"/>
  <c r="AU32" i="30"/>
  <c r="AU113" i="30"/>
  <c r="AU81" i="30"/>
  <c r="AU84" i="30"/>
  <c r="AU97" i="30"/>
  <c r="AU115" i="30"/>
  <c r="AU21" i="30"/>
  <c r="AU48" i="30"/>
  <c r="AU99" i="30"/>
  <c r="AU64" i="30"/>
  <c r="AU20" i="30"/>
  <c r="AU49" i="30"/>
  <c r="AU78" i="30"/>
  <c r="AU24" i="30"/>
  <c r="AU86" i="30"/>
  <c r="AU80" i="30"/>
  <c r="AU105" i="30"/>
  <c r="AU54" i="30"/>
  <c r="AU25" i="30"/>
  <c r="AU41" i="30"/>
  <c r="AU108" i="30"/>
  <c r="AU36" i="30"/>
  <c r="AU27" i="30"/>
  <c r="AU93" i="30"/>
  <c r="AU34" i="30"/>
  <c r="AU63" i="30"/>
  <c r="AU69" i="30"/>
  <c r="AU52" i="30"/>
  <c r="AU67" i="30"/>
  <c r="AU111" i="30"/>
  <c r="AU66" i="30"/>
  <c r="AU60" i="30"/>
  <c r="AU58" i="30"/>
  <c r="AU71" i="30"/>
  <c r="AU95" i="30"/>
  <c r="AU44" i="30"/>
  <c r="AU35" i="30"/>
  <c r="AU83" i="30"/>
  <c r="AU26" i="30"/>
  <c r="AU33" i="30"/>
  <c r="AU61" i="30"/>
  <c r="AU82" i="30"/>
  <c r="AU76" i="30"/>
  <c r="AU28" i="30"/>
  <c r="AU57" i="30"/>
  <c r="AU128" i="30"/>
  <c r="AU73" i="30"/>
  <c r="AU53" i="30"/>
  <c r="AU131" i="30"/>
  <c r="AU40" i="30"/>
  <c r="AU77" i="30"/>
  <c r="BC133" i="23"/>
  <c r="BC134" i="23" s="1"/>
  <c r="BC135" i="23" s="1"/>
  <c r="BD16" i="23"/>
  <c r="BD15" i="23"/>
  <c r="BD17" i="23"/>
  <c r="BD18" i="23"/>
  <c r="BD20" i="23"/>
  <c r="BD62" i="23"/>
  <c r="BD127" i="23"/>
  <c r="BD70" i="23"/>
  <c r="BD48" i="23"/>
  <c r="BD46" i="23"/>
  <c r="BD77" i="23"/>
  <c r="BD44" i="23"/>
  <c r="BD106" i="23"/>
  <c r="BD111" i="23"/>
  <c r="BD31" i="23"/>
  <c r="BD79" i="23"/>
  <c r="BD27" i="23"/>
  <c r="BD60" i="23"/>
  <c r="BD35" i="23"/>
  <c r="BD22" i="23"/>
  <c r="BD21" i="23"/>
  <c r="BD72" i="23"/>
  <c r="BD28" i="23"/>
  <c r="BD32" i="23"/>
  <c r="BD66" i="23"/>
  <c r="BD57" i="23"/>
  <c r="BD78" i="23"/>
  <c r="BD99" i="23"/>
  <c r="BD52" i="23"/>
  <c r="BD116" i="23"/>
  <c r="BD65" i="23"/>
  <c r="BD95" i="23"/>
  <c r="BD43" i="23"/>
  <c r="BD121" i="23"/>
  <c r="BD69" i="23"/>
  <c r="BD87" i="23"/>
  <c r="BD73" i="23"/>
  <c r="BD13" i="23"/>
  <c r="BD26" i="23"/>
  <c r="BD86" i="23"/>
  <c r="BD89" i="23"/>
  <c r="BD55" i="23"/>
  <c r="BD103" i="23"/>
  <c r="BD122" i="23"/>
  <c r="BD96" i="23"/>
  <c r="BD113" i="23"/>
  <c r="BD56" i="23"/>
  <c r="BD68" i="23"/>
  <c r="BD124" i="23"/>
  <c r="BD34" i="23"/>
  <c r="BD23" i="23"/>
  <c r="BD126" i="23"/>
  <c r="BD101" i="23"/>
  <c r="BD45" i="23"/>
  <c r="BD125" i="23"/>
  <c r="BD129" i="23"/>
  <c r="BD38" i="23"/>
  <c r="BD94" i="23"/>
  <c r="BD130" i="23"/>
  <c r="BD104" i="23"/>
  <c r="BD47" i="23"/>
  <c r="BD128" i="23"/>
  <c r="BD100" i="23"/>
  <c r="BD120" i="23"/>
  <c r="BD83" i="23"/>
  <c r="BD37" i="23"/>
  <c r="BD24" i="23"/>
  <c r="BD98" i="23"/>
  <c r="BD117" i="23"/>
  <c r="BD114" i="23"/>
  <c r="BD118" i="23"/>
  <c r="BD93" i="23"/>
  <c r="BD64" i="23"/>
  <c r="BD112" i="23"/>
  <c r="BD75" i="23"/>
  <c r="BD50" i="23"/>
  <c r="BD82" i="23"/>
  <c r="BD107" i="23"/>
  <c r="BD30" i="23"/>
  <c r="BD59" i="23"/>
  <c r="BD58" i="23"/>
  <c r="BD33" i="23"/>
  <c r="BD109" i="23"/>
  <c r="BD102" i="23"/>
  <c r="BE12" i="23"/>
  <c r="BD19" i="23"/>
  <c r="BD97" i="23"/>
  <c r="BD108" i="23"/>
  <c r="BD53" i="23"/>
  <c r="BD39" i="23"/>
  <c r="BD123" i="23"/>
  <c r="BD131" i="23"/>
  <c r="BD51" i="23"/>
  <c r="BD81" i="23"/>
  <c r="BD67" i="23"/>
  <c r="BD90" i="23"/>
  <c r="BD14" i="23"/>
  <c r="BD63" i="23"/>
  <c r="BD29" i="23"/>
  <c r="BD36" i="23"/>
  <c r="BD119" i="23"/>
  <c r="BD92" i="23"/>
  <c r="BD80" i="23"/>
  <c r="BD42" i="23"/>
  <c r="BD61" i="23"/>
  <c r="BD49" i="23"/>
  <c r="BD105" i="23"/>
  <c r="BD40" i="23"/>
  <c r="BD25" i="23"/>
  <c r="BD76" i="23"/>
  <c r="BD74" i="23"/>
  <c r="BD71" i="23"/>
  <c r="BD54" i="23"/>
  <c r="BD88" i="23"/>
  <c r="BD41" i="23"/>
  <c r="BD91" i="23"/>
  <c r="BD132" i="23"/>
  <c r="BD110" i="23"/>
  <c r="BD115" i="23"/>
  <c r="BD84" i="23"/>
  <c r="BD85" i="23"/>
  <c r="AV132" i="27"/>
  <c r="AV133" i="27" s="1"/>
  <c r="AV134" i="27" s="1"/>
  <c r="AW32" i="27"/>
  <c r="AW68" i="27"/>
  <c r="AW73" i="27"/>
  <c r="AW95" i="27"/>
  <c r="AW41" i="27"/>
  <c r="AW65" i="27"/>
  <c r="AW130" i="27"/>
  <c r="AW19" i="27"/>
  <c r="AW92" i="27"/>
  <c r="AW112" i="27"/>
  <c r="AW102" i="27"/>
  <c r="AW64" i="27"/>
  <c r="AW18" i="27"/>
  <c r="AW98" i="27"/>
  <c r="AW81" i="27"/>
  <c r="AW117" i="27"/>
  <c r="AW34" i="27"/>
  <c r="AW27" i="27"/>
  <c r="AW119" i="27"/>
  <c r="AW109" i="27"/>
  <c r="AW115" i="27"/>
  <c r="AW131" i="27"/>
  <c r="AW12" i="27"/>
  <c r="AW71" i="27"/>
  <c r="AW31" i="27"/>
  <c r="AW77" i="27"/>
  <c r="AW55" i="27"/>
  <c r="AW43" i="27"/>
  <c r="AW91" i="27"/>
  <c r="AW37" i="27"/>
  <c r="AW94" i="27"/>
  <c r="AW22" i="27"/>
  <c r="AW121" i="27"/>
  <c r="AW86" i="27"/>
  <c r="AW83" i="27"/>
  <c r="AW29" i="27"/>
  <c r="AW15" i="27"/>
  <c r="AW69" i="27"/>
  <c r="AW76" i="27"/>
  <c r="AW46" i="27"/>
  <c r="AW97" i="27"/>
  <c r="AW36" i="27"/>
  <c r="AW127" i="27"/>
  <c r="AW93" i="27"/>
  <c r="AW124" i="27"/>
  <c r="AW126" i="27"/>
  <c r="AW104" i="27"/>
  <c r="AW33" i="27"/>
  <c r="AW123" i="27"/>
  <c r="AW57" i="27"/>
  <c r="AW118" i="27"/>
  <c r="AW14" i="27"/>
  <c r="AW100" i="27"/>
  <c r="AW50" i="27"/>
  <c r="AW51" i="27"/>
  <c r="AW28" i="27"/>
  <c r="AW88" i="27"/>
  <c r="AW85" i="27"/>
  <c r="AW116" i="27"/>
  <c r="AW84" i="27"/>
  <c r="AW90" i="27"/>
  <c r="AW35" i="27"/>
  <c r="AW108" i="27"/>
  <c r="AW111" i="27"/>
  <c r="AW23" i="27"/>
  <c r="AW48" i="27"/>
  <c r="AW72" i="27"/>
  <c r="AW67" i="27"/>
  <c r="AW42" i="27"/>
  <c r="AW54" i="27"/>
  <c r="AW16" i="27"/>
  <c r="AW39" i="27"/>
  <c r="AW106" i="27"/>
  <c r="AW129" i="27"/>
  <c r="AW59" i="27"/>
  <c r="AW107" i="27"/>
  <c r="AW114" i="27"/>
  <c r="AW82" i="27"/>
  <c r="AW17" i="27"/>
  <c r="AW24" i="27"/>
  <c r="AW30" i="27"/>
  <c r="AW99" i="27"/>
  <c r="AW70" i="27"/>
  <c r="AW103" i="27"/>
  <c r="AW40" i="27"/>
  <c r="AW120" i="27"/>
  <c r="AW110" i="27"/>
  <c r="AW80" i="27"/>
  <c r="AW105" i="27"/>
  <c r="AW52" i="27"/>
  <c r="AW87" i="27"/>
  <c r="AW96" i="27"/>
  <c r="AW74" i="27"/>
  <c r="AW60" i="27"/>
  <c r="AW128" i="27"/>
  <c r="AW47" i="27"/>
  <c r="AW125" i="27"/>
  <c r="AW26" i="27"/>
  <c r="AW66" i="27"/>
  <c r="AW61" i="27"/>
  <c r="AX11" i="27"/>
  <c r="AW101" i="27"/>
  <c r="AW113" i="27"/>
  <c r="AW56" i="27"/>
  <c r="AW38" i="27"/>
  <c r="AW25" i="27"/>
  <c r="AW63" i="27"/>
  <c r="AW89" i="27"/>
  <c r="AW122" i="27"/>
  <c r="AW45" i="27"/>
  <c r="AW49" i="27"/>
  <c r="AW44" i="27"/>
  <c r="AW79" i="27"/>
  <c r="AW20" i="27"/>
  <c r="AW53" i="27"/>
  <c r="AW21" i="27"/>
  <c r="AW58" i="27"/>
  <c r="AW62" i="27"/>
  <c r="AW78" i="27"/>
  <c r="AW75" i="27"/>
  <c r="AW13" i="27"/>
  <c r="AU132" i="30" l="1"/>
  <c r="AU133" i="30" s="1"/>
  <c r="AU134" i="30" s="1"/>
  <c r="AW11" i="30"/>
  <c r="AV14" i="30"/>
  <c r="AV129" i="30"/>
  <c r="AV104" i="30"/>
  <c r="AV56" i="30"/>
  <c r="AV12" i="30"/>
  <c r="AV102" i="30"/>
  <c r="AV120" i="30"/>
  <c r="AV68" i="30"/>
  <c r="AV39" i="30"/>
  <c r="AV49" i="30"/>
  <c r="AV74" i="30"/>
  <c r="AV31" i="30"/>
  <c r="AV105" i="30"/>
  <c r="AV118" i="30"/>
  <c r="AV66" i="30"/>
  <c r="AV70" i="30"/>
  <c r="AV88" i="30"/>
  <c r="AV97" i="30"/>
  <c r="AV29" i="30"/>
  <c r="AV53" i="30"/>
  <c r="AV19" i="30"/>
  <c r="AV127" i="30"/>
  <c r="AV69" i="30"/>
  <c r="AV119" i="30"/>
  <c r="AV61" i="30"/>
  <c r="AV106" i="30"/>
  <c r="AV46" i="30"/>
  <c r="AV77" i="30"/>
  <c r="AV65" i="30"/>
  <c r="AV98" i="30"/>
  <c r="AV114" i="30"/>
  <c r="AV96" i="30"/>
  <c r="AV41" i="30"/>
  <c r="AV115" i="30"/>
  <c r="AV27" i="30"/>
  <c r="AV103" i="30"/>
  <c r="AV92" i="30"/>
  <c r="AV13" i="30"/>
  <c r="AV20" i="30"/>
  <c r="AV87" i="30"/>
  <c r="AV90" i="30"/>
  <c r="AV62" i="30"/>
  <c r="AV60" i="30"/>
  <c r="AV123" i="30"/>
  <c r="AV122" i="30"/>
  <c r="AV117" i="30"/>
  <c r="AV84" i="30"/>
  <c r="AV108" i="30"/>
  <c r="AV28" i="30"/>
  <c r="AV21" i="30"/>
  <c r="AV48" i="30"/>
  <c r="AV110" i="30"/>
  <c r="AV64" i="30"/>
  <c r="AV26" i="30"/>
  <c r="AV67" i="30"/>
  <c r="AV45" i="30"/>
  <c r="AV50" i="30"/>
  <c r="AV57" i="30"/>
  <c r="AV17" i="30"/>
  <c r="AV89" i="30"/>
  <c r="AV81" i="30"/>
  <c r="AV25" i="30"/>
  <c r="AV91" i="30"/>
  <c r="AV44" i="30"/>
  <c r="AV36" i="30"/>
  <c r="AV42" i="30"/>
  <c r="AV40" i="30"/>
  <c r="AV34" i="30"/>
  <c r="AV109" i="30"/>
  <c r="AV130" i="30"/>
  <c r="AV86" i="30"/>
  <c r="AV24" i="30"/>
  <c r="AV101" i="30"/>
  <c r="AV32" i="30"/>
  <c r="AV116" i="30"/>
  <c r="AV58" i="30"/>
  <c r="AV71" i="30"/>
  <c r="AV112" i="30"/>
  <c r="AV107" i="30"/>
  <c r="AV93" i="30"/>
  <c r="AV75" i="30"/>
  <c r="AV78" i="30"/>
  <c r="AV82" i="30"/>
  <c r="AV95" i="30"/>
  <c r="AV55" i="30"/>
  <c r="AV94" i="30"/>
  <c r="AV38" i="30"/>
  <c r="AV121" i="30"/>
  <c r="AV51" i="30"/>
  <c r="AV35" i="30"/>
  <c r="AV47" i="30"/>
  <c r="AV73" i="30"/>
  <c r="AV83" i="30"/>
  <c r="AV100" i="30"/>
  <c r="AV59" i="30"/>
  <c r="AV63" i="30"/>
  <c r="AV111" i="30"/>
  <c r="AV23" i="30"/>
  <c r="AV125" i="30"/>
  <c r="AV22" i="30"/>
  <c r="AV76" i="30"/>
  <c r="AV54" i="30"/>
  <c r="AV37" i="30"/>
  <c r="AV30" i="30"/>
  <c r="AV128" i="30"/>
  <c r="AV72" i="30"/>
  <c r="AV52" i="30"/>
  <c r="AV80" i="30"/>
  <c r="AV33" i="30"/>
  <c r="AV85" i="30"/>
  <c r="AV99" i="30"/>
  <c r="AV79" i="30"/>
  <c r="AV15" i="30"/>
  <c r="AV113" i="30"/>
  <c r="AV43" i="30"/>
  <c r="AV126" i="30"/>
  <c r="AV18" i="30"/>
  <c r="AV16" i="30"/>
  <c r="AV131" i="30"/>
  <c r="AV124" i="30"/>
  <c r="BD133" i="23"/>
  <c r="BD134" i="23" s="1"/>
  <c r="BD135" i="23" s="1"/>
  <c r="BE15" i="23"/>
  <c r="BE16" i="23"/>
  <c r="BE17" i="23"/>
  <c r="BE18" i="23"/>
  <c r="BE21" i="23"/>
  <c r="BE63" i="23"/>
  <c r="BE76" i="23"/>
  <c r="BE29" i="23"/>
  <c r="BE103" i="23"/>
  <c r="BE64" i="23"/>
  <c r="BE92" i="23"/>
  <c r="BE51" i="23"/>
  <c r="BE110" i="23"/>
  <c r="BE106" i="23"/>
  <c r="BE65" i="23"/>
  <c r="BE87" i="23"/>
  <c r="BE95" i="23"/>
  <c r="BE37" i="23"/>
  <c r="BE90" i="23"/>
  <c r="BE40" i="23"/>
  <c r="BE31" i="23"/>
  <c r="BE111" i="23"/>
  <c r="BF12" i="23"/>
  <c r="BE25" i="23"/>
  <c r="BE23" i="23"/>
  <c r="BE114" i="23"/>
  <c r="BE89" i="23"/>
  <c r="BE108" i="23"/>
  <c r="BE66" i="23"/>
  <c r="BE94" i="23"/>
  <c r="BE42" i="23"/>
  <c r="BE77" i="23"/>
  <c r="BE116" i="23"/>
  <c r="BE60" i="23"/>
  <c r="BE85" i="23"/>
  <c r="BE69" i="23"/>
  <c r="BE128" i="23"/>
  <c r="BE50" i="23"/>
  <c r="BE102" i="23"/>
  <c r="BE14" i="23"/>
  <c r="BE26" i="23"/>
  <c r="BE62" i="23"/>
  <c r="BE125" i="23"/>
  <c r="BE32" i="23"/>
  <c r="BE41" i="23"/>
  <c r="BE80" i="23"/>
  <c r="BE48" i="23"/>
  <c r="BE82" i="23"/>
  <c r="BE113" i="23"/>
  <c r="BE81" i="23"/>
  <c r="BE83" i="23"/>
  <c r="BE124" i="23"/>
  <c r="BE24" i="23"/>
  <c r="BE55" i="23"/>
  <c r="BE70" i="23"/>
  <c r="BE45" i="23"/>
  <c r="BE86" i="23"/>
  <c r="BE96" i="23"/>
  <c r="BE47" i="23"/>
  <c r="BE93" i="23"/>
  <c r="BE104" i="23"/>
  <c r="BE61" i="23"/>
  <c r="BE52" i="23"/>
  <c r="BE34" i="23"/>
  <c r="BE100" i="23"/>
  <c r="BE121" i="23"/>
  <c r="BE84" i="23"/>
  <c r="BE13" i="23"/>
  <c r="BE74" i="23"/>
  <c r="BE117" i="23"/>
  <c r="BE53" i="23"/>
  <c r="BE46" i="23"/>
  <c r="BE38" i="23"/>
  <c r="BE118" i="23"/>
  <c r="BE39" i="23"/>
  <c r="BE75" i="23"/>
  <c r="BE56" i="23"/>
  <c r="BE112" i="23"/>
  <c r="BE27" i="23"/>
  <c r="BE43" i="23"/>
  <c r="BE73" i="23"/>
  <c r="BE107" i="23"/>
  <c r="BE105" i="23"/>
  <c r="BE49" i="23"/>
  <c r="BE120" i="23"/>
  <c r="BE79" i="23"/>
  <c r="BE30" i="23"/>
  <c r="BE59" i="23"/>
  <c r="BE19" i="23"/>
  <c r="BE126" i="23"/>
  <c r="BE98" i="23"/>
  <c r="BE97" i="23"/>
  <c r="BE119" i="23"/>
  <c r="BE129" i="23"/>
  <c r="BE88" i="23"/>
  <c r="BE130" i="23"/>
  <c r="BE68" i="23"/>
  <c r="BE35" i="23"/>
  <c r="BE109" i="23"/>
  <c r="BE58" i="23"/>
  <c r="BE20" i="23"/>
  <c r="BE72" i="23"/>
  <c r="BE127" i="23"/>
  <c r="BE71" i="23"/>
  <c r="BE131" i="23"/>
  <c r="BE54" i="23"/>
  <c r="BE122" i="23"/>
  <c r="BE132" i="23"/>
  <c r="BE91" i="23"/>
  <c r="BE44" i="23"/>
  <c r="BE22" i="23"/>
  <c r="BE36" i="23"/>
  <c r="BE101" i="23"/>
  <c r="BE28" i="23"/>
  <c r="BE78" i="23"/>
  <c r="BE57" i="23"/>
  <c r="BE123" i="23"/>
  <c r="BE33" i="23"/>
  <c r="BE99" i="23"/>
  <c r="BE67" i="23"/>
  <c r="BE115" i="23"/>
  <c r="AW132" i="27"/>
  <c r="AW133" i="27" s="1"/>
  <c r="AW134" i="27" s="1"/>
  <c r="AX46" i="27"/>
  <c r="AX72" i="27"/>
  <c r="AX81" i="27"/>
  <c r="AX82" i="27"/>
  <c r="AX52" i="27"/>
  <c r="AX34" i="27"/>
  <c r="AX112" i="27"/>
  <c r="AX130" i="27"/>
  <c r="AX69" i="27"/>
  <c r="AX45" i="27"/>
  <c r="AX65" i="27"/>
  <c r="AX93" i="27"/>
  <c r="AX63" i="27"/>
  <c r="AX123" i="27"/>
  <c r="AX35" i="27"/>
  <c r="AX106" i="27"/>
  <c r="AX76" i="27"/>
  <c r="AX48" i="27"/>
  <c r="AX83" i="27"/>
  <c r="AX96" i="27"/>
  <c r="AX42" i="27"/>
  <c r="AX33" i="27"/>
  <c r="AX122" i="27"/>
  <c r="AX105" i="27"/>
  <c r="AX110" i="27"/>
  <c r="AX74" i="27"/>
  <c r="AX104" i="27"/>
  <c r="AX22" i="27"/>
  <c r="AX88" i="27"/>
  <c r="AY11" i="27"/>
  <c r="AX92" i="27"/>
  <c r="AX118" i="27"/>
  <c r="AX125" i="27"/>
  <c r="AX54" i="27"/>
  <c r="AX30" i="27"/>
  <c r="AX70" i="27"/>
  <c r="AX61" i="27"/>
  <c r="AX102" i="27"/>
  <c r="AX79" i="27"/>
  <c r="AX95" i="27"/>
  <c r="AX91" i="27"/>
  <c r="AX15" i="27"/>
  <c r="AX40" i="27"/>
  <c r="AX94" i="27"/>
  <c r="AX29" i="27"/>
  <c r="AX38" i="27"/>
  <c r="AX97" i="27"/>
  <c r="AX55" i="27"/>
  <c r="AX126" i="27"/>
  <c r="AX27" i="27"/>
  <c r="AX60" i="27"/>
  <c r="AX84" i="27"/>
  <c r="AX18" i="27"/>
  <c r="AX111" i="27"/>
  <c r="AX89" i="27"/>
  <c r="AX28" i="27"/>
  <c r="AX12" i="27"/>
  <c r="AX119" i="27"/>
  <c r="AX51" i="27"/>
  <c r="AX16" i="27"/>
  <c r="AX26" i="27"/>
  <c r="AX24" i="27"/>
  <c r="AX116" i="27"/>
  <c r="AX43" i="27"/>
  <c r="AX44" i="27"/>
  <c r="AX50" i="27"/>
  <c r="AX49" i="27"/>
  <c r="AX124" i="27"/>
  <c r="AX39" i="27"/>
  <c r="AX13" i="27"/>
  <c r="AX75" i="27"/>
  <c r="AX120" i="27"/>
  <c r="AX90" i="27"/>
  <c r="AX131" i="27"/>
  <c r="AX62" i="27"/>
  <c r="AX117" i="27"/>
  <c r="AX127" i="27"/>
  <c r="AX71" i="27"/>
  <c r="AX64" i="27"/>
  <c r="AX23" i="27"/>
  <c r="AX67" i="27"/>
  <c r="AX56" i="27"/>
  <c r="AX113" i="27"/>
  <c r="AX98" i="27"/>
  <c r="AX73" i="27"/>
  <c r="AX128" i="27"/>
  <c r="AX57" i="27"/>
  <c r="AX114" i="27"/>
  <c r="AX68" i="27"/>
  <c r="AX85" i="27"/>
  <c r="AX37" i="27"/>
  <c r="AX21" i="27"/>
  <c r="AX86" i="27"/>
  <c r="AX17" i="27"/>
  <c r="AX14" i="27"/>
  <c r="AX87" i="27"/>
  <c r="AX109" i="27"/>
  <c r="AX101" i="27"/>
  <c r="AX47" i="27"/>
  <c r="AX78" i="27"/>
  <c r="AX100" i="27"/>
  <c r="AX129" i="27"/>
  <c r="AX108" i="27"/>
  <c r="AX77" i="27"/>
  <c r="AX59" i="27"/>
  <c r="AX99" i="27"/>
  <c r="AX36" i="27"/>
  <c r="AX20" i="27"/>
  <c r="AX53" i="27"/>
  <c r="AX19" i="27"/>
  <c r="AX80" i="27"/>
  <c r="AX121" i="27"/>
  <c r="AX25" i="27"/>
  <c r="AX32" i="27"/>
  <c r="AX107" i="27"/>
  <c r="AX58" i="27"/>
  <c r="AX103" i="27"/>
  <c r="AX115" i="27"/>
  <c r="AX31" i="27"/>
  <c r="AX41" i="27"/>
  <c r="AX66" i="27"/>
  <c r="AV132" i="30" l="1"/>
  <c r="AV133" i="30" s="1"/>
  <c r="AV134" i="30" s="1"/>
  <c r="AX11" i="30"/>
  <c r="AW36" i="30"/>
  <c r="AW42" i="30"/>
  <c r="AW40" i="30"/>
  <c r="AW13" i="30"/>
  <c r="AW119" i="30"/>
  <c r="AW75" i="30"/>
  <c r="AW63" i="30"/>
  <c r="AW24" i="30"/>
  <c r="AW86" i="30"/>
  <c r="AW17" i="30"/>
  <c r="AW126" i="30"/>
  <c r="AW114" i="30"/>
  <c r="AW88" i="30"/>
  <c r="AW85" i="30"/>
  <c r="AW28" i="30"/>
  <c r="AW14" i="30"/>
  <c r="AW129" i="30"/>
  <c r="AW93" i="30"/>
  <c r="AW64" i="30"/>
  <c r="AW20" i="30"/>
  <c r="AW130" i="30"/>
  <c r="AW76" i="30"/>
  <c r="AW57" i="30"/>
  <c r="AW38" i="30"/>
  <c r="AW32" i="30"/>
  <c r="AW43" i="30"/>
  <c r="AW117" i="30"/>
  <c r="AW96" i="30"/>
  <c r="AW91" i="30"/>
  <c r="AW44" i="30"/>
  <c r="AW104" i="30"/>
  <c r="AW56" i="30"/>
  <c r="AW55" i="30"/>
  <c r="AW35" i="30"/>
  <c r="AW26" i="30"/>
  <c r="AW94" i="30"/>
  <c r="AW52" i="30"/>
  <c r="AW89" i="30"/>
  <c r="AW101" i="30"/>
  <c r="AW80" i="30"/>
  <c r="AW97" i="30"/>
  <c r="AW54" i="30"/>
  <c r="AW84" i="30"/>
  <c r="AW95" i="30"/>
  <c r="AW125" i="30"/>
  <c r="AW12" i="30"/>
  <c r="AW102" i="30"/>
  <c r="AW120" i="30"/>
  <c r="AW68" i="30"/>
  <c r="AW34" i="30"/>
  <c r="AW72" i="30"/>
  <c r="AW74" i="30"/>
  <c r="AW31" i="30"/>
  <c r="AW113" i="30"/>
  <c r="AW73" i="30"/>
  <c r="AW131" i="30"/>
  <c r="AW41" i="30"/>
  <c r="AW81" i="30"/>
  <c r="AW25" i="30"/>
  <c r="AW112" i="30"/>
  <c r="AW53" i="30"/>
  <c r="AW19" i="30"/>
  <c r="AW127" i="30"/>
  <c r="AW79" i="30"/>
  <c r="AW59" i="30"/>
  <c r="AW109" i="30"/>
  <c r="AW106" i="30"/>
  <c r="AW46" i="30"/>
  <c r="AW116" i="30"/>
  <c r="AW111" i="30"/>
  <c r="AW66" i="30"/>
  <c r="AW108" i="30"/>
  <c r="AW83" i="30"/>
  <c r="AW33" i="30"/>
  <c r="AW51" i="30"/>
  <c r="AW27" i="30"/>
  <c r="AW103" i="30"/>
  <c r="AW92" i="30"/>
  <c r="AW49" i="30"/>
  <c r="AW47" i="30"/>
  <c r="AW16" i="30"/>
  <c r="AW90" i="30"/>
  <c r="AW62" i="30"/>
  <c r="AW105" i="30"/>
  <c r="AW118" i="30"/>
  <c r="AW15" i="30"/>
  <c r="AW82" i="30"/>
  <c r="AW58" i="30"/>
  <c r="AW71" i="30"/>
  <c r="AW100" i="30"/>
  <c r="AW21" i="30"/>
  <c r="AW48" i="30"/>
  <c r="AW110" i="30"/>
  <c r="AW61" i="30"/>
  <c r="AW22" i="30"/>
  <c r="AW87" i="30"/>
  <c r="AW45" i="30"/>
  <c r="AW50" i="30"/>
  <c r="AW77" i="30"/>
  <c r="AW65" i="30"/>
  <c r="AW98" i="30"/>
  <c r="AW121" i="30"/>
  <c r="AW23" i="30"/>
  <c r="AW107" i="30"/>
  <c r="AW29" i="30"/>
  <c r="AW128" i="30"/>
  <c r="AW18" i="30"/>
  <c r="AW99" i="30"/>
  <c r="AW69" i="30"/>
  <c r="AW39" i="30"/>
  <c r="AW67" i="30"/>
  <c r="AW78" i="30"/>
  <c r="AW124" i="30"/>
  <c r="AW60" i="30"/>
  <c r="AW123" i="30"/>
  <c r="AW122" i="30"/>
  <c r="AW70" i="30"/>
  <c r="AW37" i="30"/>
  <c r="AW30" i="30"/>
  <c r="AW115" i="30"/>
  <c r="BE133" i="23"/>
  <c r="BE134" i="23" s="1"/>
  <c r="BE135" i="23" s="1"/>
  <c r="BF15" i="23"/>
  <c r="BF16" i="23"/>
  <c r="BF18" i="23"/>
  <c r="BF17" i="23"/>
  <c r="BF25" i="23"/>
  <c r="BF74" i="23"/>
  <c r="BF108" i="23"/>
  <c r="BF98" i="23"/>
  <c r="BF80" i="23"/>
  <c r="BF94" i="23"/>
  <c r="BF131" i="23"/>
  <c r="BF81" i="23"/>
  <c r="BF115" i="23"/>
  <c r="BF50" i="23"/>
  <c r="BF95" i="23"/>
  <c r="BF35" i="23"/>
  <c r="BF34" i="23"/>
  <c r="BF87" i="23"/>
  <c r="BF58" i="23"/>
  <c r="BF60" i="23"/>
  <c r="BF14" i="23"/>
  <c r="BF22" i="23"/>
  <c r="BF89" i="23"/>
  <c r="BF125" i="23"/>
  <c r="BF72" i="23"/>
  <c r="BF96" i="23"/>
  <c r="BF41" i="23"/>
  <c r="BF46" i="23"/>
  <c r="BF110" i="23"/>
  <c r="BF42" i="23"/>
  <c r="BF105" i="23"/>
  <c r="BF65" i="23"/>
  <c r="BF37" i="23"/>
  <c r="BF84" i="23"/>
  <c r="BF100" i="23"/>
  <c r="BF107" i="23"/>
  <c r="BF23" i="23"/>
  <c r="BF26" i="23"/>
  <c r="BF71" i="23"/>
  <c r="BF63" i="23"/>
  <c r="BF45" i="23"/>
  <c r="BF38" i="23"/>
  <c r="BF119" i="23"/>
  <c r="BF78" i="23"/>
  <c r="BF44" i="23"/>
  <c r="BF104" i="23"/>
  <c r="BF91" i="23"/>
  <c r="BF69" i="23"/>
  <c r="BF83" i="23"/>
  <c r="BF90" i="23"/>
  <c r="BF21" i="23"/>
  <c r="BF55" i="23"/>
  <c r="BF70" i="23"/>
  <c r="BF117" i="23"/>
  <c r="BF36" i="23"/>
  <c r="BF122" i="23"/>
  <c r="BF93" i="23"/>
  <c r="BF64" i="23"/>
  <c r="BF61" i="23"/>
  <c r="BF113" i="23"/>
  <c r="BF116" i="23"/>
  <c r="BF30" i="23"/>
  <c r="BF120" i="23"/>
  <c r="BF124" i="23"/>
  <c r="BF43" i="23"/>
  <c r="BF27" i="23"/>
  <c r="BF19" i="23"/>
  <c r="BF76" i="23"/>
  <c r="BF127" i="23"/>
  <c r="BF29" i="23"/>
  <c r="BF57" i="23"/>
  <c r="BF82" i="23"/>
  <c r="BF66" i="23"/>
  <c r="BF48" i="23"/>
  <c r="BF112" i="23"/>
  <c r="BF67" i="23"/>
  <c r="BF52" i="23"/>
  <c r="BF59" i="23"/>
  <c r="BF121" i="23"/>
  <c r="BF128" i="23"/>
  <c r="BF109" i="23"/>
  <c r="BF31" i="23"/>
  <c r="BF40" i="23"/>
  <c r="BF132" i="23"/>
  <c r="BG12" i="23"/>
  <c r="BF20" i="23"/>
  <c r="BF114" i="23"/>
  <c r="BF97" i="23"/>
  <c r="BF32" i="23"/>
  <c r="BF118" i="23"/>
  <c r="BF103" i="23"/>
  <c r="BF54" i="23"/>
  <c r="BF49" i="23"/>
  <c r="BF130" i="23"/>
  <c r="BF106" i="23"/>
  <c r="BF56" i="23"/>
  <c r="BF85" i="23"/>
  <c r="BF102" i="23"/>
  <c r="BF111" i="23"/>
  <c r="BF24" i="23"/>
  <c r="BF62" i="23"/>
  <c r="BF28" i="23"/>
  <c r="BF53" i="23"/>
  <c r="BF129" i="23"/>
  <c r="BF39" i="23"/>
  <c r="BF123" i="23"/>
  <c r="BF75" i="23"/>
  <c r="BF77" i="23"/>
  <c r="BF47" i="23"/>
  <c r="BF79" i="23"/>
  <c r="BF13" i="23"/>
  <c r="BF86" i="23"/>
  <c r="BF101" i="23"/>
  <c r="BF126" i="23"/>
  <c r="BF88" i="23"/>
  <c r="BF92" i="23"/>
  <c r="BF68" i="23"/>
  <c r="BF33" i="23"/>
  <c r="BF99" i="23"/>
  <c r="BF51" i="23"/>
  <c r="BF73" i="23"/>
  <c r="AX132" i="27"/>
  <c r="AX133" i="27" s="1"/>
  <c r="AX134" i="27" s="1"/>
  <c r="AY122" i="27"/>
  <c r="AY31" i="27"/>
  <c r="AY127" i="27"/>
  <c r="AY62" i="27"/>
  <c r="AY63" i="27"/>
  <c r="AY54" i="27"/>
  <c r="AY102" i="27"/>
  <c r="AY118" i="27"/>
  <c r="AY55" i="27"/>
  <c r="AY68" i="27"/>
  <c r="AY30" i="27"/>
  <c r="AY56" i="27"/>
  <c r="AY96" i="27"/>
  <c r="AY66" i="27"/>
  <c r="AY98" i="27"/>
  <c r="AY23" i="27"/>
  <c r="AY86" i="27"/>
  <c r="AY61" i="27"/>
  <c r="AY17" i="27"/>
  <c r="AY131" i="27"/>
  <c r="AY115" i="27"/>
  <c r="AY97" i="27"/>
  <c r="AY27" i="27"/>
  <c r="AY107" i="27"/>
  <c r="AY89" i="27"/>
  <c r="AY44" i="27"/>
  <c r="AY25" i="27"/>
  <c r="AY129" i="27"/>
  <c r="AY79" i="27"/>
  <c r="AY65" i="27"/>
  <c r="AY93" i="27"/>
  <c r="AY100" i="27"/>
  <c r="AY90" i="27"/>
  <c r="AZ11" i="27"/>
  <c r="AY83" i="27"/>
  <c r="AY29" i="27"/>
  <c r="AY111" i="27"/>
  <c r="AY130" i="27"/>
  <c r="AY120" i="27"/>
  <c r="AY125" i="27"/>
  <c r="AY12" i="27"/>
  <c r="AY36" i="27"/>
  <c r="AY71" i="27"/>
  <c r="AY88" i="27"/>
  <c r="AY43" i="27"/>
  <c r="AY121" i="27"/>
  <c r="AY15" i="27"/>
  <c r="AY57" i="27"/>
  <c r="AY13" i="27"/>
  <c r="AY117" i="27"/>
  <c r="AY21" i="27"/>
  <c r="AY92" i="27"/>
  <c r="AY16" i="27"/>
  <c r="AY28" i="27"/>
  <c r="AY85" i="27"/>
  <c r="AY24" i="27"/>
  <c r="AY77" i="27"/>
  <c r="AY49" i="27"/>
  <c r="AY50" i="27"/>
  <c r="AY34" i="27"/>
  <c r="AY20" i="27"/>
  <c r="AY103" i="27"/>
  <c r="AY19" i="27"/>
  <c r="AY78" i="27"/>
  <c r="AY22" i="27"/>
  <c r="AY47" i="27"/>
  <c r="AY18" i="27"/>
  <c r="AY69" i="27"/>
  <c r="AY52" i="27"/>
  <c r="AY75" i="27"/>
  <c r="AY112" i="27"/>
  <c r="AY105" i="27"/>
  <c r="AY124" i="27"/>
  <c r="AY72" i="27"/>
  <c r="AY82" i="27"/>
  <c r="AY74" i="27"/>
  <c r="AY48" i="27"/>
  <c r="AY113" i="27"/>
  <c r="AY37" i="27"/>
  <c r="AY126" i="27"/>
  <c r="AY14" i="27"/>
  <c r="AY26" i="27"/>
  <c r="AY76" i="27"/>
  <c r="AY45" i="27"/>
  <c r="AY99" i="27"/>
  <c r="AY41" i="27"/>
  <c r="AY73" i="27"/>
  <c r="AY80" i="27"/>
  <c r="AY104" i="27"/>
  <c r="AY123" i="27"/>
  <c r="AY81" i="27"/>
  <c r="AY59" i="27"/>
  <c r="AY101" i="27"/>
  <c r="AY38" i="27"/>
  <c r="AY87" i="27"/>
  <c r="AY64" i="27"/>
  <c r="AY58" i="27"/>
  <c r="AY39" i="27"/>
  <c r="AY60" i="27"/>
  <c r="AY95" i="27"/>
  <c r="AY46" i="27"/>
  <c r="AY35" i="27"/>
  <c r="AY128" i="27"/>
  <c r="AY110" i="27"/>
  <c r="AY32" i="27"/>
  <c r="AY91" i="27"/>
  <c r="AY84" i="27"/>
  <c r="AY116" i="27"/>
  <c r="AY51" i="27"/>
  <c r="AY42" i="27"/>
  <c r="AY53" i="27"/>
  <c r="AY40" i="27"/>
  <c r="AY108" i="27"/>
  <c r="AY106" i="27"/>
  <c r="AY109" i="27"/>
  <c r="AY114" i="27"/>
  <c r="AY70" i="27"/>
  <c r="AY94" i="27"/>
  <c r="AY33" i="27"/>
  <c r="AY119" i="27"/>
  <c r="AY67" i="27"/>
  <c r="AW132" i="30" l="1"/>
  <c r="AW133" i="30" s="1"/>
  <c r="AW134" i="30" s="1"/>
  <c r="AY11" i="30"/>
  <c r="AX128" i="30"/>
  <c r="AX68" i="30"/>
  <c r="AX110" i="30"/>
  <c r="AX34" i="30"/>
  <c r="AX109" i="30"/>
  <c r="AX15" i="30"/>
  <c r="AX90" i="30"/>
  <c r="AX98" i="30"/>
  <c r="AX77" i="30"/>
  <c r="AX12" i="30"/>
  <c r="AX36" i="30"/>
  <c r="AX18" i="30"/>
  <c r="AX79" i="30"/>
  <c r="AX59" i="30"/>
  <c r="AX16" i="30"/>
  <c r="AX47" i="30"/>
  <c r="AX45" i="30"/>
  <c r="AX122" i="30"/>
  <c r="AX60" i="30"/>
  <c r="AX123" i="30"/>
  <c r="AX43" i="30"/>
  <c r="AX51" i="30"/>
  <c r="AX33" i="30"/>
  <c r="AX108" i="30"/>
  <c r="AX103" i="30"/>
  <c r="AX104" i="30"/>
  <c r="AX129" i="30"/>
  <c r="AX61" i="30"/>
  <c r="AX22" i="30"/>
  <c r="AX50" i="30"/>
  <c r="AX75" i="30"/>
  <c r="AX76" i="30"/>
  <c r="AX48" i="30"/>
  <c r="AX102" i="30"/>
  <c r="AX56" i="30"/>
  <c r="AX69" i="30"/>
  <c r="AX39" i="30"/>
  <c r="AX124" i="30"/>
  <c r="AX130" i="30"/>
  <c r="AX52" i="30"/>
  <c r="AX113" i="30"/>
  <c r="AX101" i="30"/>
  <c r="AX80" i="30"/>
  <c r="AX82" i="30"/>
  <c r="AX58" i="30"/>
  <c r="AX107" i="30"/>
  <c r="AX115" i="30"/>
  <c r="AX19" i="30"/>
  <c r="AX42" i="30"/>
  <c r="AX99" i="30"/>
  <c r="AX67" i="30"/>
  <c r="AX78" i="30"/>
  <c r="AX73" i="30"/>
  <c r="AX126" i="30"/>
  <c r="AX83" i="30"/>
  <c r="AX85" i="30"/>
  <c r="AX125" i="30"/>
  <c r="AX53" i="30"/>
  <c r="AX120" i="30"/>
  <c r="AX119" i="30"/>
  <c r="AX94" i="30"/>
  <c r="AX89" i="30"/>
  <c r="AX111" i="30"/>
  <c r="AX97" i="30"/>
  <c r="AX23" i="30"/>
  <c r="AX95" i="30"/>
  <c r="AX92" i="30"/>
  <c r="AX106" i="30"/>
  <c r="AX17" i="30"/>
  <c r="AX84" i="30"/>
  <c r="AX27" i="30"/>
  <c r="AX127" i="30"/>
  <c r="AX20" i="30"/>
  <c r="AX74" i="30"/>
  <c r="AX116" i="30"/>
  <c r="AX118" i="30"/>
  <c r="AX41" i="30"/>
  <c r="AX37" i="30"/>
  <c r="AX112" i="30"/>
  <c r="AX21" i="30"/>
  <c r="AX72" i="30"/>
  <c r="AX46" i="30"/>
  <c r="AX121" i="30"/>
  <c r="AX100" i="30"/>
  <c r="AX14" i="30"/>
  <c r="AX49" i="30"/>
  <c r="AX26" i="30"/>
  <c r="AX63" i="30"/>
  <c r="AX105" i="30"/>
  <c r="AX32" i="30"/>
  <c r="AX70" i="30"/>
  <c r="AX25" i="30"/>
  <c r="AX29" i="30"/>
  <c r="AX87" i="30"/>
  <c r="AX54" i="30"/>
  <c r="AX40" i="30"/>
  <c r="AX13" i="30"/>
  <c r="AX24" i="30"/>
  <c r="AX31" i="30"/>
  <c r="AX86" i="30"/>
  <c r="AX131" i="30"/>
  <c r="AX114" i="30"/>
  <c r="AX71" i="30"/>
  <c r="AX88" i="30"/>
  <c r="AX35" i="30"/>
  <c r="AX81" i="30"/>
  <c r="AX30" i="30"/>
  <c r="AX93" i="30"/>
  <c r="AX64" i="30"/>
  <c r="AX57" i="30"/>
  <c r="AX62" i="30"/>
  <c r="AX38" i="30"/>
  <c r="AX66" i="30"/>
  <c r="AX117" i="30"/>
  <c r="AX91" i="30"/>
  <c r="AX28" i="30"/>
  <c r="AX55" i="30"/>
  <c r="AX65" i="30"/>
  <c r="AX96" i="30"/>
  <c r="AX44" i="30"/>
  <c r="BF133" i="23"/>
  <c r="BF134" i="23" s="1"/>
  <c r="BF135" i="23" s="1"/>
  <c r="BG16" i="23"/>
  <c r="BG15" i="23"/>
  <c r="BG18" i="23"/>
  <c r="BG17" i="23"/>
  <c r="BG20" i="23"/>
  <c r="BG36" i="23"/>
  <c r="BG114" i="23"/>
  <c r="BG29" i="23"/>
  <c r="BG131" i="23"/>
  <c r="BG123" i="23"/>
  <c r="BG129" i="23"/>
  <c r="BG105" i="23"/>
  <c r="BG68" i="23"/>
  <c r="BG130" i="23"/>
  <c r="BG65" i="23"/>
  <c r="BG120" i="23"/>
  <c r="BG121" i="23"/>
  <c r="BG107" i="23"/>
  <c r="BG84" i="23"/>
  <c r="BG83" i="23"/>
  <c r="BG43" i="23"/>
  <c r="BG128" i="23"/>
  <c r="BG24" i="23"/>
  <c r="BG22" i="23"/>
  <c r="BG71" i="23"/>
  <c r="BG70" i="23"/>
  <c r="BG74" i="23"/>
  <c r="BG57" i="23"/>
  <c r="BG88" i="23"/>
  <c r="BG41" i="23"/>
  <c r="BG77" i="23"/>
  <c r="BG99" i="23"/>
  <c r="BG104" i="23"/>
  <c r="BG69" i="23"/>
  <c r="BG109" i="23"/>
  <c r="BG87" i="23"/>
  <c r="BG82" i="23"/>
  <c r="BH12" i="23"/>
  <c r="BG23" i="23"/>
  <c r="BG26" i="23"/>
  <c r="BG86" i="23"/>
  <c r="BG103" i="23"/>
  <c r="BG125" i="23"/>
  <c r="BG119" i="23"/>
  <c r="BG94" i="23"/>
  <c r="BG122" i="23"/>
  <c r="BG33" i="23"/>
  <c r="BG67" i="23"/>
  <c r="BG51" i="23"/>
  <c r="BG34" i="23"/>
  <c r="BG110" i="23"/>
  <c r="BG27" i="23"/>
  <c r="BG19" i="23"/>
  <c r="BG108" i="23"/>
  <c r="BG101" i="23"/>
  <c r="BG28" i="23"/>
  <c r="BG53" i="23"/>
  <c r="BG80" i="23"/>
  <c r="BG46" i="23"/>
  <c r="BG93" i="23"/>
  <c r="BG116" i="23"/>
  <c r="BG52" i="23"/>
  <c r="BG56" i="23"/>
  <c r="BG85" i="23"/>
  <c r="BG35" i="23"/>
  <c r="BG60" i="23"/>
  <c r="BG31" i="23"/>
  <c r="BG37" i="23"/>
  <c r="BG13" i="23"/>
  <c r="BG62" i="23"/>
  <c r="BG126" i="23"/>
  <c r="BG76" i="23"/>
  <c r="BG97" i="23"/>
  <c r="BG47" i="23"/>
  <c r="BG92" i="23"/>
  <c r="BG48" i="23"/>
  <c r="BG115" i="23"/>
  <c r="BG91" i="23"/>
  <c r="BG132" i="23"/>
  <c r="BG73" i="23"/>
  <c r="BG111" i="23"/>
  <c r="BG40" i="23"/>
  <c r="BG102" i="23"/>
  <c r="BG59" i="23"/>
  <c r="BG79" i="23"/>
  <c r="BG30" i="23"/>
  <c r="BG100" i="23"/>
  <c r="BG25" i="23"/>
  <c r="BG117" i="23"/>
  <c r="BG63" i="23"/>
  <c r="BG89" i="23"/>
  <c r="BG38" i="23"/>
  <c r="BG39" i="23"/>
  <c r="BG49" i="23"/>
  <c r="BG42" i="23"/>
  <c r="BG44" i="23"/>
  <c r="BG81" i="23"/>
  <c r="BG58" i="23"/>
  <c r="BG95" i="23"/>
  <c r="BG124" i="23"/>
  <c r="BG90" i="23"/>
  <c r="BG14" i="23"/>
  <c r="BG98" i="23"/>
  <c r="BG32" i="23"/>
  <c r="BG72" i="23"/>
  <c r="BG78" i="23"/>
  <c r="BG66" i="23"/>
  <c r="BG64" i="23"/>
  <c r="BG112" i="23"/>
  <c r="BG113" i="23"/>
  <c r="BG21" i="23"/>
  <c r="BG127" i="23"/>
  <c r="BG55" i="23"/>
  <c r="BG45" i="23"/>
  <c r="BG54" i="23"/>
  <c r="BG96" i="23"/>
  <c r="BG118" i="23"/>
  <c r="BG75" i="23"/>
  <c r="BG61" i="23"/>
  <c r="BG50" i="23"/>
  <c r="BG106" i="23"/>
  <c r="AY132" i="27"/>
  <c r="AY133" i="27" s="1"/>
  <c r="AY134" i="27" s="1"/>
  <c r="AZ49" i="27"/>
  <c r="AZ30" i="27"/>
  <c r="AZ80" i="27"/>
  <c r="AZ31" i="27"/>
  <c r="AZ78" i="27"/>
  <c r="AZ111" i="27"/>
  <c r="AZ54" i="27"/>
  <c r="AZ72" i="27"/>
  <c r="AZ13" i="27"/>
  <c r="AZ113" i="27"/>
  <c r="AZ16" i="27"/>
  <c r="AZ93" i="27"/>
  <c r="AZ14" i="27"/>
  <c r="AZ100" i="27"/>
  <c r="AZ85" i="27"/>
  <c r="AZ102" i="27"/>
  <c r="AZ18" i="27"/>
  <c r="AZ21" i="27"/>
  <c r="AZ91" i="27"/>
  <c r="AZ44" i="27"/>
  <c r="AZ28" i="27"/>
  <c r="AZ119" i="27"/>
  <c r="AZ29" i="27"/>
  <c r="AZ45" i="27"/>
  <c r="AZ74" i="27"/>
  <c r="AZ86" i="27"/>
  <c r="AZ124" i="27"/>
  <c r="AZ120" i="27"/>
  <c r="AZ23" i="27"/>
  <c r="AZ24" i="27"/>
  <c r="AZ48" i="27"/>
  <c r="AZ15" i="27"/>
  <c r="AZ17" i="27"/>
  <c r="AZ92" i="27"/>
  <c r="AZ110" i="27"/>
  <c r="AZ97" i="27"/>
  <c r="AZ114" i="27"/>
  <c r="AZ129" i="27"/>
  <c r="AZ39" i="27"/>
  <c r="AZ126" i="27"/>
  <c r="AZ89" i="27"/>
  <c r="AZ88" i="27"/>
  <c r="AZ81" i="27"/>
  <c r="AZ22" i="27"/>
  <c r="AZ77" i="27"/>
  <c r="AZ37" i="27"/>
  <c r="AZ60" i="27"/>
  <c r="AZ46" i="27"/>
  <c r="AZ103" i="27"/>
  <c r="AZ40" i="27"/>
  <c r="AZ63" i="27"/>
  <c r="AZ71" i="27"/>
  <c r="AZ41" i="27"/>
  <c r="AZ127" i="27"/>
  <c r="AZ105" i="27"/>
  <c r="AZ76" i="27"/>
  <c r="AZ123" i="27"/>
  <c r="AZ95" i="27"/>
  <c r="AZ128" i="27"/>
  <c r="AZ19" i="27"/>
  <c r="AZ75" i="27"/>
  <c r="AZ73" i="27"/>
  <c r="AZ116" i="27"/>
  <c r="AZ27" i="27"/>
  <c r="AZ70" i="27"/>
  <c r="AZ42" i="27"/>
  <c r="AZ117" i="27"/>
  <c r="AZ99" i="27"/>
  <c r="AZ87" i="27"/>
  <c r="AZ61" i="27"/>
  <c r="AZ125" i="27"/>
  <c r="AZ38" i="27"/>
  <c r="AZ51" i="27"/>
  <c r="AZ69" i="27"/>
  <c r="AZ112" i="27"/>
  <c r="AZ36" i="27"/>
  <c r="AZ33" i="27"/>
  <c r="AZ25" i="27"/>
  <c r="AZ107" i="27"/>
  <c r="AZ20" i="27"/>
  <c r="AZ58" i="27"/>
  <c r="AZ90" i="27"/>
  <c r="AZ94" i="27"/>
  <c r="AZ32" i="27"/>
  <c r="AZ104" i="27"/>
  <c r="AZ109" i="27"/>
  <c r="AZ67" i="27"/>
  <c r="AZ57" i="27"/>
  <c r="AZ106" i="27"/>
  <c r="AZ56" i="27"/>
  <c r="AZ131" i="27"/>
  <c r="AZ53" i="27"/>
  <c r="AZ65" i="27"/>
  <c r="AZ68" i="27"/>
  <c r="AZ108" i="27"/>
  <c r="AZ35" i="27"/>
  <c r="AZ47" i="27"/>
  <c r="AZ82" i="27"/>
  <c r="AZ55" i="27"/>
  <c r="AZ52" i="27"/>
  <c r="AZ59" i="27"/>
  <c r="AZ96" i="27"/>
  <c r="AZ115" i="27"/>
  <c r="AZ84" i="27"/>
  <c r="AZ98" i="27"/>
  <c r="AZ26" i="27"/>
  <c r="AZ50" i="27"/>
  <c r="AZ130" i="27"/>
  <c r="AZ62" i="27"/>
  <c r="AZ43" i="27"/>
  <c r="AZ83" i="27"/>
  <c r="AZ64" i="27"/>
  <c r="AZ79" i="27"/>
  <c r="AZ12" i="27"/>
  <c r="AZ34" i="27"/>
  <c r="BA11" i="27"/>
  <c r="AZ66" i="27"/>
  <c r="AZ118" i="27"/>
  <c r="AZ121" i="27"/>
  <c r="AZ122" i="27"/>
  <c r="AZ101" i="27"/>
  <c r="AX132" i="30" l="1"/>
  <c r="AX133" i="30" s="1"/>
  <c r="AX134" i="30" s="1"/>
  <c r="AZ11" i="30"/>
  <c r="AY40" i="30"/>
  <c r="AY55" i="30"/>
  <c r="AY127" i="30"/>
  <c r="AY79" i="30"/>
  <c r="AY59" i="30"/>
  <c r="AY50" i="30"/>
  <c r="AY106" i="30"/>
  <c r="AY46" i="30"/>
  <c r="AY116" i="30"/>
  <c r="AY73" i="30"/>
  <c r="AY25" i="30"/>
  <c r="AY108" i="30"/>
  <c r="AY96" i="30"/>
  <c r="AY125" i="30"/>
  <c r="AY29" i="30"/>
  <c r="AY21" i="30"/>
  <c r="AY68" i="30"/>
  <c r="AY92" i="30"/>
  <c r="AY49" i="30"/>
  <c r="AY47" i="30"/>
  <c r="AY124" i="30"/>
  <c r="AY90" i="30"/>
  <c r="AY15" i="30"/>
  <c r="AY105" i="30"/>
  <c r="AY111" i="30"/>
  <c r="AY33" i="30"/>
  <c r="AY82" i="30"/>
  <c r="AY83" i="30"/>
  <c r="AY107" i="30"/>
  <c r="AY115" i="30"/>
  <c r="AY12" i="30"/>
  <c r="AY128" i="30"/>
  <c r="AY18" i="30"/>
  <c r="AY110" i="30"/>
  <c r="AY61" i="30"/>
  <c r="AY22" i="30"/>
  <c r="AY24" i="30"/>
  <c r="AY45" i="30"/>
  <c r="AY131" i="30"/>
  <c r="AY77" i="30"/>
  <c r="AY118" i="30"/>
  <c r="AY71" i="30"/>
  <c r="AY81" i="30"/>
  <c r="AY58" i="30"/>
  <c r="AY30" i="30"/>
  <c r="AY19" i="30"/>
  <c r="AY36" i="30"/>
  <c r="AY42" i="30"/>
  <c r="AY99" i="30"/>
  <c r="AY13" i="30"/>
  <c r="AY39" i="30"/>
  <c r="AY57" i="30"/>
  <c r="AY78" i="30"/>
  <c r="AY66" i="30"/>
  <c r="AY60" i="30"/>
  <c r="AY123" i="30"/>
  <c r="AY91" i="30"/>
  <c r="AY121" i="30"/>
  <c r="AY23" i="30"/>
  <c r="AY85" i="30"/>
  <c r="AY103" i="30"/>
  <c r="AY14" i="30"/>
  <c r="AY129" i="30"/>
  <c r="AY72" i="30"/>
  <c r="AY74" i="30"/>
  <c r="AY119" i="30"/>
  <c r="AY67" i="30"/>
  <c r="AY63" i="30"/>
  <c r="AY98" i="30"/>
  <c r="AY86" i="30"/>
  <c r="AY17" i="30"/>
  <c r="AY126" i="30"/>
  <c r="AY70" i="30"/>
  <c r="AY37" i="30"/>
  <c r="AY51" i="30"/>
  <c r="AY48" i="30"/>
  <c r="AY104" i="30"/>
  <c r="AY69" i="30"/>
  <c r="AY109" i="30"/>
  <c r="AY64" i="30"/>
  <c r="AY20" i="30"/>
  <c r="AY75" i="30"/>
  <c r="AY76" i="30"/>
  <c r="AY122" i="30"/>
  <c r="AY38" i="30"/>
  <c r="AY32" i="30"/>
  <c r="AY43" i="30"/>
  <c r="AY114" i="30"/>
  <c r="AY88" i="30"/>
  <c r="AY95" i="30"/>
  <c r="AY87" i="30"/>
  <c r="AY31" i="30"/>
  <c r="AY41" i="30"/>
  <c r="AY53" i="30"/>
  <c r="AY35" i="30"/>
  <c r="AY89" i="30"/>
  <c r="AY117" i="30"/>
  <c r="AY27" i="30"/>
  <c r="AY34" i="30"/>
  <c r="AY113" i="30"/>
  <c r="AY54" i="30"/>
  <c r="AY102" i="30"/>
  <c r="AY26" i="30"/>
  <c r="AY101" i="30"/>
  <c r="AY28" i="30"/>
  <c r="AY93" i="30"/>
  <c r="AY62" i="30"/>
  <c r="AY65" i="30"/>
  <c r="AY44" i="30"/>
  <c r="AY56" i="30"/>
  <c r="AY130" i="30"/>
  <c r="AY80" i="30"/>
  <c r="AY112" i="30"/>
  <c r="AY52" i="30"/>
  <c r="AY120" i="30"/>
  <c r="AY94" i="30"/>
  <c r="AY84" i="30"/>
  <c r="AY100" i="30"/>
  <c r="AY16" i="30"/>
  <c r="AY97" i="30"/>
  <c r="BG133" i="23"/>
  <c r="BG134" i="23" s="1"/>
  <c r="BG135" i="23" s="1"/>
  <c r="BH16" i="23"/>
  <c r="BH15" i="23"/>
  <c r="BH17" i="23"/>
  <c r="BH18" i="23"/>
  <c r="BH13" i="23"/>
  <c r="BH74" i="23"/>
  <c r="BH63" i="23"/>
  <c r="BH72" i="23"/>
  <c r="BH94" i="23"/>
  <c r="BH131" i="23"/>
  <c r="BH118" i="23"/>
  <c r="BH51" i="23"/>
  <c r="BH77" i="23"/>
  <c r="BH112" i="23"/>
  <c r="BH81" i="23"/>
  <c r="BH90" i="23"/>
  <c r="BH107" i="23"/>
  <c r="BH34" i="23"/>
  <c r="BH113" i="23"/>
  <c r="BH65" i="23"/>
  <c r="BH84" i="23"/>
  <c r="BH73" i="23"/>
  <c r="BH44" i="23"/>
  <c r="BH58" i="23"/>
  <c r="BH14" i="23"/>
  <c r="BH21" i="23"/>
  <c r="BH114" i="23"/>
  <c r="BH76" i="23"/>
  <c r="BH53" i="23"/>
  <c r="BH48" i="23"/>
  <c r="BH57" i="23"/>
  <c r="BH88" i="23"/>
  <c r="BH116" i="23"/>
  <c r="BH82" i="23"/>
  <c r="BH104" i="23"/>
  <c r="BH102" i="23"/>
  <c r="BH27" i="23"/>
  <c r="BH100" i="23"/>
  <c r="BH115" i="23"/>
  <c r="BH128" i="23"/>
  <c r="BH60" i="23"/>
  <c r="BH43" i="23"/>
  <c r="BH40" i="23"/>
  <c r="BH25" i="23"/>
  <c r="BH26" i="23"/>
  <c r="BH127" i="23"/>
  <c r="BH70" i="23"/>
  <c r="BH97" i="23"/>
  <c r="BH42" i="23"/>
  <c r="BH119" i="23"/>
  <c r="BH123" i="23"/>
  <c r="BH68" i="23"/>
  <c r="BH30" i="23"/>
  <c r="BH121" i="23"/>
  <c r="BH23" i="23"/>
  <c r="BH29" i="23"/>
  <c r="BH62" i="23"/>
  <c r="BH86" i="23"/>
  <c r="BH101" i="23"/>
  <c r="BH78" i="23"/>
  <c r="BH122" i="23"/>
  <c r="BH67" i="23"/>
  <c r="BH75" i="23"/>
  <c r="BH47" i="23"/>
  <c r="BH35" i="23"/>
  <c r="BH85" i="23"/>
  <c r="BH31" i="23"/>
  <c r="BH19" i="23"/>
  <c r="BH32" i="23"/>
  <c r="BH36" i="23"/>
  <c r="BH45" i="23"/>
  <c r="BH71" i="23"/>
  <c r="BH54" i="23"/>
  <c r="BH66" i="23"/>
  <c r="BH92" i="23"/>
  <c r="BH56" i="23"/>
  <c r="BH91" i="23"/>
  <c r="BH130" i="23"/>
  <c r="BH120" i="23"/>
  <c r="BH111" i="23"/>
  <c r="BH95" i="23"/>
  <c r="BH109" i="23"/>
  <c r="BH110" i="23"/>
  <c r="BH33" i="23"/>
  <c r="BH87" i="23"/>
  <c r="BH37" i="23"/>
  <c r="BH79" i="23"/>
  <c r="BH24" i="23"/>
  <c r="BH55" i="23"/>
  <c r="BH117" i="23"/>
  <c r="BH103" i="23"/>
  <c r="BH38" i="23"/>
  <c r="BH93" i="23"/>
  <c r="BH41" i="23"/>
  <c r="BH50" i="23"/>
  <c r="BH105" i="23"/>
  <c r="BH59" i="23"/>
  <c r="BH124" i="23"/>
  <c r="BI12" i="23"/>
  <c r="BH20" i="23"/>
  <c r="BH89" i="23"/>
  <c r="BH126" i="23"/>
  <c r="BH98" i="23"/>
  <c r="BH129" i="23"/>
  <c r="BH96" i="23"/>
  <c r="BH46" i="23"/>
  <c r="BH132" i="23"/>
  <c r="BH49" i="23"/>
  <c r="BH61" i="23"/>
  <c r="BH22" i="23"/>
  <c r="BH108" i="23"/>
  <c r="BH125" i="23"/>
  <c r="BH28" i="23"/>
  <c r="BH80" i="23"/>
  <c r="BH39" i="23"/>
  <c r="BH64" i="23"/>
  <c r="BH106" i="23"/>
  <c r="BH99" i="23"/>
  <c r="BH52" i="23"/>
  <c r="BH69" i="23"/>
  <c r="BH83" i="23"/>
  <c r="AZ132" i="27"/>
  <c r="AZ133" i="27" s="1"/>
  <c r="AZ134" i="27" s="1"/>
  <c r="BA23" i="27"/>
  <c r="BA83" i="27"/>
  <c r="BA104" i="27"/>
  <c r="BA64" i="27"/>
  <c r="BA43" i="27"/>
  <c r="BA129" i="27"/>
  <c r="BA89" i="27"/>
  <c r="BA97" i="27"/>
  <c r="BA65" i="27"/>
  <c r="BA51" i="27"/>
  <c r="BA74" i="27"/>
  <c r="BA124" i="27"/>
  <c r="BA26" i="27"/>
  <c r="BA53" i="27"/>
  <c r="BA37" i="27"/>
  <c r="BA16" i="27"/>
  <c r="BA61" i="27"/>
  <c r="BA21" i="27"/>
  <c r="BA35" i="27"/>
  <c r="BA46" i="27"/>
  <c r="BA123" i="27"/>
  <c r="BA36" i="27"/>
  <c r="BA126" i="27"/>
  <c r="BA121" i="27"/>
  <c r="BB11" i="27"/>
  <c r="BA47" i="27"/>
  <c r="BA50" i="27"/>
  <c r="BA99" i="27"/>
  <c r="BA44" i="27"/>
  <c r="BA93" i="27"/>
  <c r="BA66" i="27"/>
  <c r="BA96" i="27"/>
  <c r="BA62" i="27"/>
  <c r="BA79" i="27"/>
  <c r="BA115" i="27"/>
  <c r="BA131" i="27"/>
  <c r="BA19" i="27"/>
  <c r="BA122" i="27"/>
  <c r="BA52" i="27"/>
  <c r="BA22" i="27"/>
  <c r="BA24" i="27"/>
  <c r="BA67" i="27"/>
  <c r="BA76" i="27"/>
  <c r="BA45" i="27"/>
  <c r="BA105" i="27"/>
  <c r="BA18" i="27"/>
  <c r="BA88" i="27"/>
  <c r="BA101" i="27"/>
  <c r="BA82" i="27"/>
  <c r="BA106" i="27"/>
  <c r="BA12" i="27"/>
  <c r="BA92" i="27"/>
  <c r="BA110" i="27"/>
  <c r="BA40" i="27"/>
  <c r="BA113" i="27"/>
  <c r="BA130" i="27"/>
  <c r="BA69" i="27"/>
  <c r="BA32" i="27"/>
  <c r="BA48" i="27"/>
  <c r="BA109" i="27"/>
  <c r="BA13" i="27"/>
  <c r="BA114" i="27"/>
  <c r="BA80" i="27"/>
  <c r="BA127" i="27"/>
  <c r="BA81" i="27"/>
  <c r="BA72" i="27"/>
  <c r="BA112" i="27"/>
  <c r="BA95" i="27"/>
  <c r="BA34" i="27"/>
  <c r="BA14" i="27"/>
  <c r="BA111" i="27"/>
  <c r="BA98" i="27"/>
  <c r="BA39" i="27"/>
  <c r="BA125" i="27"/>
  <c r="BA30" i="27"/>
  <c r="BA33" i="27"/>
  <c r="BA100" i="27"/>
  <c r="BA108" i="27"/>
  <c r="BA41" i="27"/>
  <c r="BA120" i="27"/>
  <c r="BA103" i="27"/>
  <c r="BA42" i="27"/>
  <c r="BA55" i="27"/>
  <c r="BA56" i="27"/>
  <c r="BA59" i="27"/>
  <c r="BA58" i="27"/>
  <c r="BA78" i="27"/>
  <c r="BA116" i="27"/>
  <c r="BA70" i="27"/>
  <c r="BA84" i="27"/>
  <c r="BA91" i="27"/>
  <c r="BA31" i="27"/>
  <c r="BA90" i="27"/>
  <c r="BA20" i="27"/>
  <c r="BA86" i="27"/>
  <c r="BA117" i="27"/>
  <c r="BA49" i="27"/>
  <c r="BA29" i="27"/>
  <c r="BA85" i="27"/>
  <c r="BA94" i="27"/>
  <c r="BA128" i="27"/>
  <c r="BA27" i="27"/>
  <c r="BA25" i="27"/>
  <c r="BA107" i="27"/>
  <c r="BA57" i="27"/>
  <c r="BA102" i="27"/>
  <c r="BA73" i="27"/>
  <c r="BA63" i="27"/>
  <c r="BA118" i="27"/>
  <c r="BA38" i="27"/>
  <c r="BA54" i="27"/>
  <c r="BA60" i="27"/>
  <c r="BA77" i="27"/>
  <c r="BA28" i="27"/>
  <c r="BA17" i="27"/>
  <c r="BA71" i="27"/>
  <c r="BA87" i="27"/>
  <c r="BA15" i="27"/>
  <c r="BA75" i="27"/>
  <c r="BA119" i="27"/>
  <c r="BA68" i="27"/>
  <c r="AY132" i="30" l="1"/>
  <c r="AY133" i="30" s="1"/>
  <c r="BA11" i="30"/>
  <c r="AZ104" i="30"/>
  <c r="AZ128" i="30"/>
  <c r="AZ36" i="30"/>
  <c r="AZ16" i="30"/>
  <c r="AZ64" i="30"/>
  <c r="AZ76" i="30"/>
  <c r="AZ24" i="30"/>
  <c r="AZ74" i="30"/>
  <c r="AZ66" i="30"/>
  <c r="AZ105" i="30"/>
  <c r="AZ111" i="30"/>
  <c r="AZ71" i="30"/>
  <c r="AZ70" i="30"/>
  <c r="AZ88" i="30"/>
  <c r="AZ51" i="30"/>
  <c r="AZ102" i="30"/>
  <c r="AZ92" i="30"/>
  <c r="AZ18" i="30"/>
  <c r="AZ87" i="30"/>
  <c r="AZ35" i="30"/>
  <c r="AZ52" i="30"/>
  <c r="AZ57" i="30"/>
  <c r="AZ106" i="30"/>
  <c r="AZ78" i="30"/>
  <c r="AZ77" i="30"/>
  <c r="AZ118" i="30"/>
  <c r="AZ126" i="30"/>
  <c r="AZ114" i="30"/>
  <c r="AZ28" i="30"/>
  <c r="AZ95" i="30"/>
  <c r="AZ19" i="30"/>
  <c r="AZ110" i="30"/>
  <c r="AZ42" i="30"/>
  <c r="AZ69" i="30"/>
  <c r="AZ34" i="30"/>
  <c r="AZ31" i="30"/>
  <c r="AZ47" i="30"/>
  <c r="AZ90" i="30"/>
  <c r="AZ98" i="30"/>
  <c r="AZ60" i="30"/>
  <c r="AZ123" i="30"/>
  <c r="AZ43" i="30"/>
  <c r="AZ117" i="30"/>
  <c r="AZ44" i="30"/>
  <c r="AZ112" i="30"/>
  <c r="AZ103" i="30"/>
  <c r="AZ99" i="30"/>
  <c r="AZ129" i="30"/>
  <c r="AZ79" i="30"/>
  <c r="AZ59" i="30"/>
  <c r="AZ46" i="30"/>
  <c r="AZ15" i="30"/>
  <c r="AZ45" i="30"/>
  <c r="AZ122" i="30"/>
  <c r="AZ86" i="30"/>
  <c r="AZ17" i="30"/>
  <c r="AZ97" i="30"/>
  <c r="AZ96" i="30"/>
  <c r="AZ125" i="30"/>
  <c r="AZ100" i="30"/>
  <c r="AZ48" i="30"/>
  <c r="AZ40" i="30"/>
  <c r="AZ56" i="30"/>
  <c r="AZ49" i="30"/>
  <c r="AZ22" i="30"/>
  <c r="AZ26" i="30"/>
  <c r="AZ67" i="30"/>
  <c r="AZ63" i="30"/>
  <c r="AZ89" i="30"/>
  <c r="AZ38" i="30"/>
  <c r="AZ54" i="30"/>
  <c r="AZ41" i="30"/>
  <c r="AZ83" i="30"/>
  <c r="AZ91" i="30"/>
  <c r="AZ29" i="30"/>
  <c r="AZ53" i="30"/>
  <c r="AZ93" i="30"/>
  <c r="AZ120" i="30"/>
  <c r="AZ61" i="30"/>
  <c r="AZ39" i="30"/>
  <c r="AZ62" i="30"/>
  <c r="AZ75" i="30"/>
  <c r="AZ32" i="30"/>
  <c r="AZ113" i="30"/>
  <c r="AZ101" i="30"/>
  <c r="AZ84" i="30"/>
  <c r="AZ108" i="30"/>
  <c r="AZ58" i="30"/>
  <c r="AZ107" i="30"/>
  <c r="AZ115" i="30"/>
  <c r="AZ14" i="30"/>
  <c r="AZ21" i="30"/>
  <c r="AZ68" i="30"/>
  <c r="AZ109" i="30"/>
  <c r="AZ127" i="30"/>
  <c r="AZ20" i="30"/>
  <c r="AZ124" i="30"/>
  <c r="AZ94" i="30"/>
  <c r="AZ131" i="30"/>
  <c r="AZ82" i="30"/>
  <c r="AZ73" i="30"/>
  <c r="AZ33" i="30"/>
  <c r="AZ121" i="30"/>
  <c r="AZ37" i="30"/>
  <c r="AZ85" i="30"/>
  <c r="AZ27" i="30"/>
  <c r="AZ116" i="30"/>
  <c r="AZ55" i="30"/>
  <c r="AZ65" i="30"/>
  <c r="AZ72" i="30"/>
  <c r="AZ25" i="30"/>
  <c r="AZ13" i="30"/>
  <c r="AZ81" i="30"/>
  <c r="AZ119" i="30"/>
  <c r="AZ23" i="30"/>
  <c r="AZ50" i="30"/>
  <c r="AZ30" i="30"/>
  <c r="AZ12" i="30"/>
  <c r="AZ80" i="30"/>
  <c r="AZ130" i="30"/>
  <c r="BH133" i="23"/>
  <c r="BH134" i="23" s="1"/>
  <c r="BH135" i="23" s="1"/>
  <c r="BI15" i="23"/>
  <c r="BI16" i="23"/>
  <c r="BI18" i="23"/>
  <c r="BI17" i="23"/>
  <c r="BI19" i="23"/>
  <c r="BI70" i="23"/>
  <c r="BI126" i="23"/>
  <c r="BI117" i="23"/>
  <c r="BI47" i="23"/>
  <c r="BI96" i="23"/>
  <c r="BI118" i="23"/>
  <c r="BI132" i="23"/>
  <c r="BI77" i="23"/>
  <c r="BI104" i="23"/>
  <c r="BI69" i="23"/>
  <c r="BI79" i="23"/>
  <c r="BI90" i="23"/>
  <c r="BI102" i="23"/>
  <c r="BI33" i="23"/>
  <c r="BI35" i="23"/>
  <c r="BI120" i="23"/>
  <c r="BI95" i="23"/>
  <c r="BI21" i="23"/>
  <c r="BI22" i="23"/>
  <c r="BI101" i="23"/>
  <c r="BI98" i="23"/>
  <c r="BI28" i="23"/>
  <c r="BI57" i="23"/>
  <c r="BI48" i="23"/>
  <c r="BI88" i="23"/>
  <c r="BI99" i="23"/>
  <c r="BI113" i="23"/>
  <c r="BI42" i="23"/>
  <c r="BI128" i="23"/>
  <c r="BI121" i="23"/>
  <c r="BI27" i="23"/>
  <c r="BI65" i="23"/>
  <c r="BI34" i="23"/>
  <c r="BI109" i="23"/>
  <c r="BI20" i="23"/>
  <c r="BI26" i="23"/>
  <c r="BI108" i="23"/>
  <c r="BI74" i="23"/>
  <c r="BI63" i="23"/>
  <c r="BI122" i="23"/>
  <c r="BI103" i="23"/>
  <c r="BI46" i="23"/>
  <c r="BI130" i="23"/>
  <c r="BI82" i="23"/>
  <c r="BI40" i="23"/>
  <c r="BI107" i="23"/>
  <c r="BI13" i="23"/>
  <c r="BI32" i="23"/>
  <c r="BI36" i="23"/>
  <c r="BI114" i="23"/>
  <c r="BI38" i="23"/>
  <c r="BI54" i="23"/>
  <c r="BI39" i="23"/>
  <c r="BI92" i="23"/>
  <c r="BI75" i="23"/>
  <c r="BI115" i="23"/>
  <c r="BI110" i="23"/>
  <c r="BI100" i="23"/>
  <c r="BI30" i="23"/>
  <c r="BI84" i="23"/>
  <c r="BI25" i="23"/>
  <c r="BI125" i="23"/>
  <c r="BI89" i="23"/>
  <c r="BI127" i="23"/>
  <c r="BI123" i="23"/>
  <c r="BI66" i="23"/>
  <c r="BI131" i="23"/>
  <c r="BI116" i="23"/>
  <c r="BI61" i="23"/>
  <c r="BI50" i="23"/>
  <c r="BI60" i="23"/>
  <c r="BI87" i="23"/>
  <c r="BI37" i="23"/>
  <c r="BI58" i="23"/>
  <c r="BI91" i="23"/>
  <c r="BI111" i="23"/>
  <c r="BI124" i="23"/>
  <c r="BI106" i="23"/>
  <c r="BJ12" i="23"/>
  <c r="BI23" i="23"/>
  <c r="BI72" i="23"/>
  <c r="BI45" i="23"/>
  <c r="BI29" i="23"/>
  <c r="BI41" i="23"/>
  <c r="BI80" i="23"/>
  <c r="BI78" i="23"/>
  <c r="BI51" i="23"/>
  <c r="BI68" i="23"/>
  <c r="BI105" i="23"/>
  <c r="BI59" i="23"/>
  <c r="BI85" i="23"/>
  <c r="BI31" i="23"/>
  <c r="BI73" i="23"/>
  <c r="BI24" i="23"/>
  <c r="BI53" i="23"/>
  <c r="BI62" i="23"/>
  <c r="BI55" i="23"/>
  <c r="BI129" i="23"/>
  <c r="BI71" i="23"/>
  <c r="BI119" i="23"/>
  <c r="BI52" i="23"/>
  <c r="BI44" i="23"/>
  <c r="BI49" i="23"/>
  <c r="BI83" i="23"/>
  <c r="BI14" i="23"/>
  <c r="BI97" i="23"/>
  <c r="BI86" i="23"/>
  <c r="BI76" i="23"/>
  <c r="BI94" i="23"/>
  <c r="BI93" i="23"/>
  <c r="BI64" i="23"/>
  <c r="BI56" i="23"/>
  <c r="BI112" i="23"/>
  <c r="BI67" i="23"/>
  <c r="BI81" i="23"/>
  <c r="BI43" i="23"/>
  <c r="BA132" i="27"/>
  <c r="BA133" i="27" s="1"/>
  <c r="BA134" i="27" s="1"/>
  <c r="BB131" i="27"/>
  <c r="BB108" i="27"/>
  <c r="BB46" i="27"/>
  <c r="BB52" i="27"/>
  <c r="BB59" i="27"/>
  <c r="BB43" i="27"/>
  <c r="BB36" i="27"/>
  <c r="BB81" i="27"/>
  <c r="BB71" i="27"/>
  <c r="BB123" i="27"/>
  <c r="BB50" i="27"/>
  <c r="BB26" i="27"/>
  <c r="BB13" i="27"/>
  <c r="BB57" i="27"/>
  <c r="BB35" i="27"/>
  <c r="BB30" i="27"/>
  <c r="BB120" i="27"/>
  <c r="BB42" i="27"/>
  <c r="BB128" i="27"/>
  <c r="BB69" i="27"/>
  <c r="BB89" i="27"/>
  <c r="BB74" i="27"/>
  <c r="BB90" i="27"/>
  <c r="BB18" i="27"/>
  <c r="BB58" i="27"/>
  <c r="BB94" i="27"/>
  <c r="BB64" i="27"/>
  <c r="BB40" i="27"/>
  <c r="BB113" i="27"/>
  <c r="BB49" i="27"/>
  <c r="BB53" i="27"/>
  <c r="BB25" i="27"/>
  <c r="BB38" i="27"/>
  <c r="BB68" i="27"/>
  <c r="BB48" i="27"/>
  <c r="BB103" i="27"/>
  <c r="BB80" i="27"/>
  <c r="BB45" i="27"/>
  <c r="BB37" i="27"/>
  <c r="BB100" i="27"/>
  <c r="BC11" i="27"/>
  <c r="BB112" i="27"/>
  <c r="BB31" i="27"/>
  <c r="BB101" i="27"/>
  <c r="BB116" i="27"/>
  <c r="BB105" i="27"/>
  <c r="BB92" i="27"/>
  <c r="BB111" i="27"/>
  <c r="BB29" i="27"/>
  <c r="BB125" i="27"/>
  <c r="BB75" i="27"/>
  <c r="BB65" i="27"/>
  <c r="BB55" i="27"/>
  <c r="BB87" i="27"/>
  <c r="BB73" i="27"/>
  <c r="BB95" i="27"/>
  <c r="BB72" i="27"/>
  <c r="BB130" i="27"/>
  <c r="BB20" i="27"/>
  <c r="BB28" i="27"/>
  <c r="BB21" i="27"/>
  <c r="BB115" i="27"/>
  <c r="BB79" i="27"/>
  <c r="BB60" i="27"/>
  <c r="BB51" i="27"/>
  <c r="BB110" i="27"/>
  <c r="BB39" i="27"/>
  <c r="BB93" i="27"/>
  <c r="BB47" i="27"/>
  <c r="BB104" i="27"/>
  <c r="BB91" i="27"/>
  <c r="BB106" i="27"/>
  <c r="BB97" i="27"/>
  <c r="BB22" i="27"/>
  <c r="BB23" i="27"/>
  <c r="BB88" i="27"/>
  <c r="BB33" i="27"/>
  <c r="BB83" i="27"/>
  <c r="BB56" i="27"/>
  <c r="BB77" i="27"/>
  <c r="BB66" i="27"/>
  <c r="BB62" i="27"/>
  <c r="BB99" i="27"/>
  <c r="BB16" i="27"/>
  <c r="BB86" i="27"/>
  <c r="BB122" i="27"/>
  <c r="BB129" i="27"/>
  <c r="BB27" i="27"/>
  <c r="BB102" i="27"/>
  <c r="BB14" i="27"/>
  <c r="BB61" i="27"/>
  <c r="BB84" i="27"/>
  <c r="BB96" i="27"/>
  <c r="BB82" i="27"/>
  <c r="BB19" i="27"/>
  <c r="BB54" i="27"/>
  <c r="BB119" i="27"/>
  <c r="BB117" i="27"/>
  <c r="BB17" i="27"/>
  <c r="BB34" i="27"/>
  <c r="BB114" i="27"/>
  <c r="BB126" i="27"/>
  <c r="BB15" i="27"/>
  <c r="BB98" i="27"/>
  <c r="BB32" i="27"/>
  <c r="BB63" i="27"/>
  <c r="BB107" i="27"/>
  <c r="BB118" i="27"/>
  <c r="BB121" i="27"/>
  <c r="BB124" i="27"/>
  <c r="BB41" i="27"/>
  <c r="BB44" i="27"/>
  <c r="BB67" i="27"/>
  <c r="BB70" i="27"/>
  <c r="BB24" i="27"/>
  <c r="BB12" i="27"/>
  <c r="BB85" i="27"/>
  <c r="BB127" i="27"/>
  <c r="BB76" i="27"/>
  <c r="BB109" i="27"/>
  <c r="BB78" i="27"/>
  <c r="AZ132" i="30" l="1"/>
  <c r="AZ133" i="30" s="1"/>
  <c r="AZ134" i="30" s="1"/>
  <c r="BB11" i="30"/>
  <c r="BA53" i="30"/>
  <c r="BA93" i="30"/>
  <c r="BA120" i="30"/>
  <c r="BA109" i="30"/>
  <c r="BA13" i="30"/>
  <c r="BA52" i="30"/>
  <c r="BA75" i="30"/>
  <c r="BA123" i="30"/>
  <c r="BA122" i="30"/>
  <c r="BA38" i="30"/>
  <c r="BA23" i="30"/>
  <c r="BA126" i="30"/>
  <c r="BA121" i="30"/>
  <c r="BA28" i="30"/>
  <c r="BA112" i="30"/>
  <c r="BA12" i="30"/>
  <c r="BA27" i="30"/>
  <c r="BA55" i="30"/>
  <c r="BA127" i="30"/>
  <c r="BA16" i="30"/>
  <c r="BA64" i="30"/>
  <c r="BA31" i="30"/>
  <c r="BA130" i="30"/>
  <c r="BA17" i="30"/>
  <c r="BA89" i="30"/>
  <c r="BA65" i="30"/>
  <c r="BA37" i="30"/>
  <c r="BA43" i="30"/>
  <c r="BA70" i="30"/>
  <c r="BA44" i="30"/>
  <c r="BA14" i="30"/>
  <c r="BA21" i="30"/>
  <c r="BA68" i="30"/>
  <c r="BA22" i="30"/>
  <c r="BA87" i="30"/>
  <c r="BA35" i="30"/>
  <c r="BA46" i="30"/>
  <c r="BA94" i="30"/>
  <c r="BA15" i="30"/>
  <c r="BA113" i="30"/>
  <c r="BA73" i="30"/>
  <c r="BA84" i="30"/>
  <c r="BA97" i="30"/>
  <c r="BA114" i="30"/>
  <c r="BA125" i="30"/>
  <c r="BA104" i="30"/>
  <c r="BA128" i="30"/>
  <c r="BA36" i="30"/>
  <c r="BA39" i="30"/>
  <c r="BA62" i="30"/>
  <c r="BA34" i="30"/>
  <c r="BA50" i="30"/>
  <c r="BA74" i="30"/>
  <c r="BA32" i="30"/>
  <c r="BA116" i="30"/>
  <c r="BA111" i="30"/>
  <c r="BA25" i="30"/>
  <c r="BA41" i="30"/>
  <c r="BA117" i="30"/>
  <c r="BA107" i="30"/>
  <c r="BA102" i="30"/>
  <c r="BA92" i="30"/>
  <c r="BA18" i="30"/>
  <c r="BA119" i="30"/>
  <c r="BA69" i="30"/>
  <c r="BA59" i="30"/>
  <c r="BA124" i="30"/>
  <c r="BA106" i="30"/>
  <c r="BA80" i="30"/>
  <c r="BA105" i="30"/>
  <c r="BA118" i="30"/>
  <c r="BA33" i="30"/>
  <c r="BA108" i="30"/>
  <c r="BA100" i="30"/>
  <c r="BA30" i="30"/>
  <c r="BA19" i="30"/>
  <c r="BA110" i="30"/>
  <c r="BA42" i="30"/>
  <c r="BA20" i="30"/>
  <c r="BA79" i="30"/>
  <c r="BA47" i="30"/>
  <c r="BA24" i="30"/>
  <c r="BA90" i="30"/>
  <c r="BA131" i="30"/>
  <c r="BA77" i="30"/>
  <c r="BA96" i="30"/>
  <c r="BA71" i="30"/>
  <c r="BA101" i="30"/>
  <c r="BA29" i="30"/>
  <c r="BA85" i="30"/>
  <c r="BA103" i="30"/>
  <c r="BA99" i="30"/>
  <c r="BA129" i="30"/>
  <c r="BA26" i="30"/>
  <c r="BA49" i="30"/>
  <c r="BA63" i="30"/>
  <c r="BA57" i="30"/>
  <c r="BA45" i="30"/>
  <c r="BA66" i="30"/>
  <c r="BA60" i="30"/>
  <c r="BA83" i="30"/>
  <c r="BA91" i="30"/>
  <c r="BA54" i="30"/>
  <c r="BA115" i="30"/>
  <c r="BA51" i="30"/>
  <c r="BA67" i="30"/>
  <c r="BA95" i="30"/>
  <c r="BA78" i="30"/>
  <c r="BA48" i="30"/>
  <c r="BA98" i="30"/>
  <c r="BA40" i="30"/>
  <c r="BA86" i="30"/>
  <c r="BA56" i="30"/>
  <c r="BA58" i="30"/>
  <c r="BA72" i="30"/>
  <c r="BA82" i="30"/>
  <c r="BA76" i="30"/>
  <c r="BA88" i="30"/>
  <c r="BA61" i="30"/>
  <c r="BA81" i="30"/>
  <c r="AY134" i="30"/>
  <c r="BI133" i="23"/>
  <c r="BI134" i="23" s="1"/>
  <c r="BI135" i="23" s="1"/>
  <c r="BJ15" i="23"/>
  <c r="BJ16" i="23"/>
  <c r="BJ18" i="23"/>
  <c r="BJ17" i="23"/>
  <c r="BJ23" i="23"/>
  <c r="BJ74" i="23"/>
  <c r="BJ29" i="23"/>
  <c r="BJ125" i="23"/>
  <c r="BJ118" i="23"/>
  <c r="BJ66" i="23"/>
  <c r="BJ80" i="23"/>
  <c r="BJ44" i="23"/>
  <c r="BJ130" i="23"/>
  <c r="BJ61" i="23"/>
  <c r="BJ65" i="23"/>
  <c r="BJ40" i="23"/>
  <c r="BJ120" i="23"/>
  <c r="BJ27" i="23"/>
  <c r="BJ78" i="23"/>
  <c r="BJ68" i="23"/>
  <c r="BJ87" i="23"/>
  <c r="BJ58" i="23"/>
  <c r="BJ79" i="23"/>
  <c r="BJ24" i="23"/>
  <c r="BJ19" i="23"/>
  <c r="BJ36" i="23"/>
  <c r="BJ45" i="23"/>
  <c r="BJ62" i="23"/>
  <c r="BJ93" i="23"/>
  <c r="BJ41" i="23"/>
  <c r="BJ57" i="23"/>
  <c r="BJ82" i="23"/>
  <c r="BJ91" i="23"/>
  <c r="BJ67" i="23"/>
  <c r="BJ69" i="23"/>
  <c r="BJ85" i="23"/>
  <c r="BJ121" i="23"/>
  <c r="BJ83" i="23"/>
  <c r="BJ48" i="23"/>
  <c r="BJ33" i="23"/>
  <c r="BJ60" i="23"/>
  <c r="BJ59" i="23"/>
  <c r="BJ14" i="23"/>
  <c r="BJ26" i="23"/>
  <c r="BJ28" i="23"/>
  <c r="BJ53" i="23"/>
  <c r="BJ71" i="23"/>
  <c r="BJ92" i="23"/>
  <c r="BJ49" i="23"/>
  <c r="BK12" i="23"/>
  <c r="BJ21" i="23"/>
  <c r="BJ55" i="23"/>
  <c r="BJ89" i="23"/>
  <c r="BJ86" i="23"/>
  <c r="BJ76" i="23"/>
  <c r="BJ39" i="23"/>
  <c r="BJ119" i="23"/>
  <c r="BJ88" i="23"/>
  <c r="BJ56" i="23"/>
  <c r="BJ112" i="23"/>
  <c r="BJ132" i="23"/>
  <c r="BJ34" i="23"/>
  <c r="BJ73" i="23"/>
  <c r="BJ20" i="23"/>
  <c r="BJ114" i="23"/>
  <c r="BJ72" i="23"/>
  <c r="BJ101" i="23"/>
  <c r="BJ63" i="23"/>
  <c r="BJ94" i="23"/>
  <c r="BJ96" i="23"/>
  <c r="BJ52" i="23"/>
  <c r="BJ47" i="23"/>
  <c r="BJ75" i="23"/>
  <c r="BJ77" i="23"/>
  <c r="BJ30" i="23"/>
  <c r="BJ90" i="23"/>
  <c r="BJ124" i="23"/>
  <c r="BJ43" i="23"/>
  <c r="BJ104" i="23"/>
  <c r="BJ115" i="23"/>
  <c r="BJ111" i="23"/>
  <c r="BJ107" i="23"/>
  <c r="BJ102" i="23"/>
  <c r="BJ25" i="23"/>
  <c r="BJ117" i="23"/>
  <c r="BJ70" i="23"/>
  <c r="BJ98" i="23"/>
  <c r="BJ123" i="23"/>
  <c r="BJ46" i="23"/>
  <c r="BJ122" i="23"/>
  <c r="BJ105" i="23"/>
  <c r="BJ42" i="23"/>
  <c r="BJ100" i="23"/>
  <c r="BJ109" i="23"/>
  <c r="BJ31" i="23"/>
  <c r="BJ22" i="23"/>
  <c r="BJ126" i="23"/>
  <c r="BJ127" i="23"/>
  <c r="BJ103" i="23"/>
  <c r="BJ131" i="23"/>
  <c r="BJ64" i="23"/>
  <c r="BJ54" i="23"/>
  <c r="BJ50" i="23"/>
  <c r="BJ116" i="23"/>
  <c r="BJ113" i="23"/>
  <c r="BJ110" i="23"/>
  <c r="BJ95" i="23"/>
  <c r="BJ128" i="23"/>
  <c r="BJ13" i="23"/>
  <c r="BJ108" i="23"/>
  <c r="BJ97" i="23"/>
  <c r="BJ32" i="23"/>
  <c r="BJ38" i="23"/>
  <c r="BJ129" i="23"/>
  <c r="BJ51" i="23"/>
  <c r="BJ81" i="23"/>
  <c r="BJ99" i="23"/>
  <c r="BJ106" i="23"/>
  <c r="BJ84" i="23"/>
  <c r="BJ37" i="23"/>
  <c r="BJ35" i="23"/>
  <c r="BB132" i="27"/>
  <c r="BB133" i="27" s="1"/>
  <c r="BB134" i="27" s="1"/>
  <c r="BC123" i="27"/>
  <c r="BC96" i="27"/>
  <c r="BC106" i="27"/>
  <c r="BC114" i="27"/>
  <c r="BC31" i="27"/>
  <c r="BC94" i="27"/>
  <c r="BC102" i="27"/>
  <c r="BC32" i="27"/>
  <c r="BC67" i="27"/>
  <c r="BC79" i="27"/>
  <c r="BC46" i="27"/>
  <c r="BC108" i="27"/>
  <c r="BC88" i="27"/>
  <c r="BC62" i="27"/>
  <c r="BC60" i="27"/>
  <c r="BC117" i="27"/>
  <c r="BC113" i="27"/>
  <c r="BC122" i="27"/>
  <c r="BC82" i="27"/>
  <c r="BC72" i="27"/>
  <c r="BC61" i="27"/>
  <c r="BC107" i="27"/>
  <c r="BC50" i="27"/>
  <c r="BC29" i="27"/>
  <c r="BC66" i="27"/>
  <c r="BC71" i="27"/>
  <c r="BC90" i="27"/>
  <c r="BC33" i="27"/>
  <c r="BC56" i="27"/>
  <c r="BC20" i="27"/>
  <c r="BC45" i="27"/>
  <c r="BC24" i="27"/>
  <c r="BC44" i="27"/>
  <c r="BC116" i="27"/>
  <c r="BC39" i="27"/>
  <c r="BC14" i="27"/>
  <c r="BC47" i="27"/>
  <c r="BC34" i="27"/>
  <c r="BC127" i="27"/>
  <c r="BC130" i="27"/>
  <c r="BC119" i="27"/>
  <c r="BC55" i="27"/>
  <c r="BC59" i="27"/>
  <c r="BC80" i="27"/>
  <c r="BC17" i="27"/>
  <c r="BC111" i="27"/>
  <c r="BC21" i="27"/>
  <c r="BC125" i="27"/>
  <c r="BC91" i="27"/>
  <c r="BC65" i="27"/>
  <c r="BC54" i="27"/>
  <c r="BC40" i="27"/>
  <c r="BC41" i="27"/>
  <c r="BC118" i="27"/>
  <c r="BC75" i="27"/>
  <c r="BC28" i="27"/>
  <c r="BC49" i="27"/>
  <c r="BC13" i="27"/>
  <c r="BC101" i="27"/>
  <c r="BC64" i="27"/>
  <c r="BC115" i="27"/>
  <c r="BC38" i="27"/>
  <c r="BC126" i="27"/>
  <c r="BC104" i="27"/>
  <c r="BC131" i="27"/>
  <c r="BC19" i="27"/>
  <c r="BC36" i="27"/>
  <c r="BC129" i="27"/>
  <c r="BC87" i="27"/>
  <c r="BC63" i="27"/>
  <c r="BC120" i="27"/>
  <c r="BC74" i="27"/>
  <c r="BC68" i="27"/>
  <c r="BC43" i="27"/>
  <c r="BC35" i="27"/>
  <c r="BC27" i="27"/>
  <c r="BC128" i="27"/>
  <c r="BC12" i="27"/>
  <c r="BC53" i="27"/>
  <c r="BD11" i="27"/>
  <c r="BC81" i="27"/>
  <c r="BC105" i="27"/>
  <c r="BC85" i="27"/>
  <c r="BC70" i="27"/>
  <c r="BC69" i="27"/>
  <c r="BC121" i="27"/>
  <c r="BC57" i="27"/>
  <c r="BC76" i="27"/>
  <c r="BC22" i="27"/>
  <c r="BC25" i="27"/>
  <c r="BC124" i="27"/>
  <c r="BC77" i="27"/>
  <c r="BC84" i="27"/>
  <c r="BC23" i="27"/>
  <c r="BC100" i="27"/>
  <c r="BC92" i="27"/>
  <c r="BC42" i="27"/>
  <c r="BC97" i="27"/>
  <c r="BC58" i="27"/>
  <c r="BC103" i="27"/>
  <c r="BC109" i="27"/>
  <c r="BC16" i="27"/>
  <c r="BC86" i="27"/>
  <c r="BC110" i="27"/>
  <c r="BC48" i="27"/>
  <c r="BC78" i="27"/>
  <c r="BC83" i="27"/>
  <c r="BC93" i="27"/>
  <c r="BC18" i="27"/>
  <c r="BC26" i="27"/>
  <c r="BC15" i="27"/>
  <c r="BC73" i="27"/>
  <c r="BC89" i="27"/>
  <c r="BC112" i="27"/>
  <c r="BC37" i="27"/>
  <c r="BC95" i="27"/>
  <c r="BC99" i="27"/>
  <c r="BC51" i="27"/>
  <c r="BC30" i="27"/>
  <c r="BC98" i="27"/>
  <c r="BC52" i="27"/>
  <c r="BA132" i="30" l="1"/>
  <c r="BA133" i="30" s="1"/>
  <c r="BC11" i="30"/>
  <c r="BB104" i="30"/>
  <c r="BB120" i="30"/>
  <c r="BB68" i="30"/>
  <c r="BB26" i="30"/>
  <c r="BB61" i="30"/>
  <c r="BB45" i="30"/>
  <c r="BB50" i="30"/>
  <c r="BB94" i="30"/>
  <c r="BB80" i="30"/>
  <c r="BB89" i="30"/>
  <c r="BB101" i="30"/>
  <c r="BB71" i="30"/>
  <c r="BB54" i="30"/>
  <c r="BB115" i="30"/>
  <c r="BB51" i="30"/>
  <c r="BB102" i="30"/>
  <c r="BB127" i="30"/>
  <c r="BB18" i="30"/>
  <c r="BB72" i="30"/>
  <c r="BB13" i="30"/>
  <c r="BB63" i="30"/>
  <c r="BB124" i="30"/>
  <c r="BB74" i="30"/>
  <c r="BB46" i="30"/>
  <c r="BB113" i="30"/>
  <c r="BB83" i="30"/>
  <c r="BB91" i="30"/>
  <c r="BB81" i="30"/>
  <c r="BB88" i="30"/>
  <c r="BB95" i="30"/>
  <c r="BB19" i="30"/>
  <c r="BB92" i="30"/>
  <c r="BB42" i="30"/>
  <c r="BB109" i="30"/>
  <c r="BB64" i="30"/>
  <c r="BB62" i="30"/>
  <c r="BB24" i="30"/>
  <c r="BB73" i="30"/>
  <c r="BB78" i="30"/>
  <c r="BB116" i="30"/>
  <c r="BB58" i="30"/>
  <c r="BB82" i="30"/>
  <c r="BB121" i="30"/>
  <c r="BB28" i="30"/>
  <c r="BB112" i="30"/>
  <c r="BB12" i="30"/>
  <c r="BB103" i="30"/>
  <c r="BB110" i="30"/>
  <c r="BB129" i="30"/>
  <c r="BB16" i="30"/>
  <c r="BB35" i="30"/>
  <c r="BB76" i="30"/>
  <c r="BB57" i="30"/>
  <c r="BB111" i="30"/>
  <c r="BB131" i="30"/>
  <c r="BB105" i="30"/>
  <c r="BB23" i="30"/>
  <c r="BB126" i="30"/>
  <c r="BB70" i="30"/>
  <c r="BB44" i="30"/>
  <c r="BB21" i="30"/>
  <c r="BB48" i="30"/>
  <c r="BB99" i="30"/>
  <c r="BB22" i="30"/>
  <c r="BB87" i="30"/>
  <c r="BB34" i="30"/>
  <c r="BB52" i="30"/>
  <c r="BB15" i="30"/>
  <c r="BB118" i="30"/>
  <c r="BB66" i="30"/>
  <c r="BB77" i="30"/>
  <c r="BB37" i="30"/>
  <c r="BB43" i="30"/>
  <c r="BB114" i="30"/>
  <c r="BB125" i="30"/>
  <c r="BB128" i="30"/>
  <c r="BB53" i="30"/>
  <c r="BB40" i="30"/>
  <c r="BB39" i="30"/>
  <c r="BB69" i="30"/>
  <c r="BB59" i="30"/>
  <c r="BB31" i="30"/>
  <c r="BB67" i="30"/>
  <c r="BB123" i="30"/>
  <c r="BB96" i="30"/>
  <c r="BB60" i="30"/>
  <c r="BB84" i="30"/>
  <c r="BB97" i="30"/>
  <c r="BB117" i="30"/>
  <c r="BB107" i="30"/>
  <c r="BB36" i="30"/>
  <c r="BB27" i="30"/>
  <c r="BB93" i="30"/>
  <c r="BB119" i="30"/>
  <c r="BB79" i="30"/>
  <c r="BB106" i="30"/>
  <c r="BB65" i="30"/>
  <c r="BB75" i="30"/>
  <c r="BB17" i="30"/>
  <c r="BB98" i="30"/>
  <c r="BB86" i="30"/>
  <c r="BB25" i="30"/>
  <c r="BB41" i="30"/>
  <c r="BB100" i="30"/>
  <c r="BB30" i="30"/>
  <c r="BB49" i="30"/>
  <c r="BB108" i="30"/>
  <c r="BB90" i="30"/>
  <c r="BB29" i="30"/>
  <c r="BB47" i="30"/>
  <c r="BB85" i="30"/>
  <c r="BB130" i="30"/>
  <c r="BB14" i="30"/>
  <c r="BB32" i="30"/>
  <c r="BB56" i="30"/>
  <c r="BB122" i="30"/>
  <c r="BB55" i="30"/>
  <c r="BB38" i="30"/>
  <c r="BB33" i="30"/>
  <c r="BB20" i="30"/>
  <c r="BJ133" i="23"/>
  <c r="BJ134" i="23" s="1"/>
  <c r="BJ135" i="23" s="1"/>
  <c r="BK15" i="23"/>
  <c r="BK16" i="23"/>
  <c r="BK18" i="23"/>
  <c r="BK17" i="23"/>
  <c r="BK19" i="23"/>
  <c r="BK70" i="23"/>
  <c r="BK29" i="23"/>
  <c r="BK114" i="23"/>
  <c r="BK122" i="23"/>
  <c r="BK88" i="23"/>
  <c r="BK123" i="23"/>
  <c r="BK130" i="23"/>
  <c r="BK61" i="23"/>
  <c r="BK104" i="23"/>
  <c r="BK65" i="23"/>
  <c r="BK35" i="23"/>
  <c r="BK121" i="23"/>
  <c r="BK59" i="23"/>
  <c r="BK83" i="23"/>
  <c r="BK111" i="23"/>
  <c r="BK109" i="23"/>
  <c r="BK116" i="23"/>
  <c r="BL12" i="23"/>
  <c r="BK20" i="23"/>
  <c r="BK13" i="23"/>
  <c r="BK36" i="23"/>
  <c r="BK28" i="23"/>
  <c r="BK62" i="23"/>
  <c r="BK42" i="23"/>
  <c r="BK47" i="23"/>
  <c r="BK56" i="23"/>
  <c r="BK75" i="23"/>
  <c r="BK50" i="23"/>
  <c r="BK69" i="23"/>
  <c r="BK40" i="23"/>
  <c r="BK73" i="23"/>
  <c r="BK128" i="23"/>
  <c r="BK60" i="23"/>
  <c r="BK100" i="23"/>
  <c r="BK24" i="23"/>
  <c r="BK26" i="23"/>
  <c r="BK101" i="23"/>
  <c r="BK76" i="23"/>
  <c r="BK86" i="23"/>
  <c r="BK131" i="23"/>
  <c r="BK57" i="23"/>
  <c r="BK94" i="23"/>
  <c r="BK44" i="23"/>
  <c r="BK105" i="23"/>
  <c r="BK110" i="23"/>
  <c r="BK31" i="23"/>
  <c r="BK87" i="23"/>
  <c r="BK23" i="23"/>
  <c r="BK108" i="23"/>
  <c r="BK98" i="23"/>
  <c r="BK89" i="23"/>
  <c r="BK63" i="23"/>
  <c r="BK119" i="23"/>
  <c r="BK46" i="23"/>
  <c r="BK48" i="23"/>
  <c r="BK81" i="23"/>
  <c r="BK52" i="23"/>
  <c r="BK132" i="23"/>
  <c r="BK34" i="23"/>
  <c r="BK90" i="23"/>
  <c r="BK84" i="23"/>
  <c r="BK58" i="23"/>
  <c r="BK95" i="23"/>
  <c r="BK14" i="23"/>
  <c r="BK55" i="23"/>
  <c r="BK125" i="23"/>
  <c r="BK53" i="23"/>
  <c r="BK71" i="23"/>
  <c r="BK54" i="23"/>
  <c r="BK39" i="23"/>
  <c r="BK66" i="23"/>
  <c r="BK91" i="23"/>
  <c r="BK112" i="23"/>
  <c r="BK106" i="23"/>
  <c r="BK120" i="23"/>
  <c r="BK102" i="23"/>
  <c r="BK43" i="23"/>
  <c r="BK107" i="23"/>
  <c r="BK41" i="23"/>
  <c r="BK80" i="23"/>
  <c r="BK77" i="23"/>
  <c r="BK27" i="23"/>
  <c r="BK124" i="23"/>
  <c r="BK21" i="23"/>
  <c r="BK45" i="23"/>
  <c r="BK117" i="23"/>
  <c r="BK97" i="23"/>
  <c r="BK78" i="23"/>
  <c r="BK38" i="23"/>
  <c r="BK49" i="23"/>
  <c r="BK33" i="23"/>
  <c r="BK37" i="23"/>
  <c r="BK30" i="23"/>
  <c r="BK25" i="23"/>
  <c r="BK32" i="23"/>
  <c r="BK72" i="23"/>
  <c r="BK103" i="23"/>
  <c r="BK93" i="23"/>
  <c r="BK129" i="23"/>
  <c r="BK64" i="23"/>
  <c r="BK113" i="23"/>
  <c r="BK99" i="23"/>
  <c r="BK68" i="23"/>
  <c r="BK85" i="23"/>
  <c r="BK22" i="23"/>
  <c r="BK127" i="23"/>
  <c r="BK126" i="23"/>
  <c r="BK74" i="23"/>
  <c r="BK92" i="23"/>
  <c r="BK96" i="23"/>
  <c r="BK118" i="23"/>
  <c r="BK67" i="23"/>
  <c r="BK115" i="23"/>
  <c r="BK82" i="23"/>
  <c r="BK51" i="23"/>
  <c r="BK79" i="23"/>
  <c r="BC132" i="27"/>
  <c r="BC133" i="27" s="1"/>
  <c r="BC134" i="27" s="1"/>
  <c r="BD118" i="27"/>
  <c r="BD74" i="27"/>
  <c r="BD110" i="27"/>
  <c r="BD72" i="27"/>
  <c r="BD23" i="27"/>
  <c r="BD61" i="27"/>
  <c r="BD43" i="27"/>
  <c r="BD128" i="27"/>
  <c r="BD115" i="27"/>
  <c r="BD77" i="27"/>
  <c r="BD55" i="27"/>
  <c r="BD127" i="27"/>
  <c r="BD99" i="27"/>
  <c r="BD41" i="27"/>
  <c r="BD13" i="27"/>
  <c r="BD54" i="27"/>
  <c r="BD129" i="27"/>
  <c r="BD19" i="27"/>
  <c r="BD85" i="27"/>
  <c r="BD113" i="27"/>
  <c r="BD44" i="27"/>
  <c r="BD102" i="27"/>
  <c r="BD79" i="27"/>
  <c r="BD73" i="27"/>
  <c r="BD78" i="27"/>
  <c r="BD37" i="27"/>
  <c r="BD75" i="27"/>
  <c r="BD12" i="27"/>
  <c r="BD81" i="27"/>
  <c r="BD30" i="27"/>
  <c r="BD42" i="27"/>
  <c r="BD33" i="27"/>
  <c r="BD103" i="27"/>
  <c r="BD125" i="27"/>
  <c r="BD92" i="27"/>
  <c r="BD104" i="27"/>
  <c r="BD122" i="27"/>
  <c r="BD18" i="27"/>
  <c r="BD52" i="27"/>
  <c r="BD53" i="27"/>
  <c r="BD62" i="27"/>
  <c r="BD48" i="27"/>
  <c r="BD97" i="27"/>
  <c r="BD15" i="27"/>
  <c r="BD88" i="27"/>
  <c r="BD58" i="27"/>
  <c r="BD101" i="27"/>
  <c r="BD26" i="27"/>
  <c r="BD96" i="27"/>
  <c r="BD66" i="27"/>
  <c r="BD120" i="27"/>
  <c r="BD107" i="27"/>
  <c r="BD32" i="27"/>
  <c r="BD90" i="27"/>
  <c r="BD105" i="27"/>
  <c r="BD94" i="27"/>
  <c r="BD69" i="27"/>
  <c r="BD98" i="27"/>
  <c r="BD100" i="27"/>
  <c r="BD76" i="27"/>
  <c r="BD95" i="27"/>
  <c r="BD22" i="27"/>
  <c r="BD28" i="27"/>
  <c r="BD91" i="27"/>
  <c r="BD65" i="27"/>
  <c r="BD87" i="27"/>
  <c r="BD57" i="27"/>
  <c r="BE11" i="27"/>
  <c r="BD50" i="27"/>
  <c r="BD35" i="27"/>
  <c r="BD70" i="27"/>
  <c r="BD39" i="27"/>
  <c r="BD64" i="27"/>
  <c r="BD67" i="27"/>
  <c r="BD131" i="27"/>
  <c r="BD86" i="27"/>
  <c r="BD82" i="27"/>
  <c r="BD51" i="27"/>
  <c r="BD25" i="27"/>
  <c r="BD84" i="27"/>
  <c r="BD60" i="27"/>
  <c r="BD123" i="27"/>
  <c r="BD34" i="27"/>
  <c r="BD121" i="27"/>
  <c r="BD109" i="27"/>
  <c r="BD80" i="27"/>
  <c r="BD40" i="27"/>
  <c r="BD89" i="27"/>
  <c r="BD71" i="27"/>
  <c r="BD130" i="27"/>
  <c r="BD20" i="27"/>
  <c r="BD117" i="27"/>
  <c r="BD14" i="27"/>
  <c r="BD106" i="27"/>
  <c r="BD56" i="27"/>
  <c r="BD124" i="27"/>
  <c r="BD108" i="27"/>
  <c r="BD119" i="27"/>
  <c r="BD47" i="27"/>
  <c r="BD21" i="27"/>
  <c r="BD24" i="27"/>
  <c r="BD17" i="27"/>
  <c r="BD38" i="27"/>
  <c r="BD126" i="27"/>
  <c r="BD63" i="27"/>
  <c r="BD27" i="27"/>
  <c r="BD36" i="27"/>
  <c r="BD116" i="27"/>
  <c r="BD111" i="27"/>
  <c r="BD16" i="27"/>
  <c r="BD46" i="27"/>
  <c r="BD112" i="27"/>
  <c r="BD49" i="27"/>
  <c r="BD31" i="27"/>
  <c r="BD59" i="27"/>
  <c r="BD45" i="27"/>
  <c r="BD68" i="27"/>
  <c r="BD83" i="27"/>
  <c r="BD114" i="27"/>
  <c r="BD29" i="27"/>
  <c r="BD93" i="27"/>
  <c r="BB132" i="30" l="1"/>
  <c r="BB133" i="30" s="1"/>
  <c r="BB134" i="30" s="1"/>
  <c r="BD11" i="30"/>
  <c r="BC19" i="30"/>
  <c r="BC92" i="30"/>
  <c r="BC42" i="30"/>
  <c r="BC39" i="30"/>
  <c r="BC87" i="30"/>
  <c r="BC90" i="30"/>
  <c r="BC50" i="30"/>
  <c r="BC65" i="30"/>
  <c r="BC123" i="30"/>
  <c r="BC89" i="30"/>
  <c r="BC70" i="30"/>
  <c r="BC84" i="30"/>
  <c r="BC43" i="30"/>
  <c r="BC115" i="30"/>
  <c r="BC12" i="30"/>
  <c r="BC103" i="30"/>
  <c r="BC110" i="30"/>
  <c r="BC129" i="30"/>
  <c r="BC119" i="30"/>
  <c r="BC69" i="30"/>
  <c r="BC45" i="30"/>
  <c r="BC124" i="30"/>
  <c r="BC86" i="30"/>
  <c r="BC17" i="30"/>
  <c r="BC113" i="30"/>
  <c r="BC114" i="30"/>
  <c r="BC25" i="30"/>
  <c r="BC97" i="30"/>
  <c r="BC88" i="30"/>
  <c r="BC21" i="30"/>
  <c r="BC48" i="30"/>
  <c r="BC99" i="30"/>
  <c r="BC64" i="30"/>
  <c r="BC20" i="30"/>
  <c r="BC79" i="30"/>
  <c r="BC78" i="30"/>
  <c r="BC24" i="30"/>
  <c r="BC38" i="30"/>
  <c r="BC32" i="30"/>
  <c r="BC105" i="30"/>
  <c r="BC117" i="30"/>
  <c r="BC33" i="30"/>
  <c r="BC41" i="30"/>
  <c r="BC28" i="30"/>
  <c r="BC128" i="30"/>
  <c r="BC53" i="30"/>
  <c r="BC40" i="30"/>
  <c r="BC35" i="30"/>
  <c r="BC26" i="30"/>
  <c r="BC49" i="30"/>
  <c r="BC62" i="30"/>
  <c r="BC57" i="30"/>
  <c r="BC101" i="30"/>
  <c r="BC80" i="30"/>
  <c r="BC77" i="30"/>
  <c r="BC96" i="30"/>
  <c r="BC71" i="30"/>
  <c r="BC51" i="30"/>
  <c r="BC44" i="30"/>
  <c r="BC36" i="30"/>
  <c r="BC27" i="30"/>
  <c r="BC93" i="30"/>
  <c r="BC34" i="30"/>
  <c r="BC63" i="30"/>
  <c r="BC61" i="30"/>
  <c r="BC76" i="30"/>
  <c r="BC67" i="30"/>
  <c r="BC73" i="30"/>
  <c r="BC131" i="30"/>
  <c r="BC60" i="30"/>
  <c r="BC14" i="30"/>
  <c r="BC56" i="30"/>
  <c r="BC55" i="30"/>
  <c r="BC59" i="30"/>
  <c r="BC72" i="30"/>
  <c r="BC13" i="30"/>
  <c r="BC52" i="30"/>
  <c r="BC75" i="30"/>
  <c r="BC111" i="30"/>
  <c r="BC66" i="30"/>
  <c r="BC54" i="30"/>
  <c r="BC58" i="30"/>
  <c r="BC116" i="30"/>
  <c r="BC112" i="30"/>
  <c r="BC108" i="30"/>
  <c r="BC102" i="30"/>
  <c r="BC127" i="30"/>
  <c r="BC18" i="30"/>
  <c r="BC22" i="30"/>
  <c r="BC16" i="30"/>
  <c r="BC106" i="30"/>
  <c r="BC46" i="30"/>
  <c r="BC94" i="30"/>
  <c r="BC15" i="30"/>
  <c r="BC122" i="30"/>
  <c r="BC121" i="30"/>
  <c r="BC37" i="30"/>
  <c r="BC126" i="30"/>
  <c r="BC29" i="30"/>
  <c r="BC30" i="30"/>
  <c r="BC104" i="30"/>
  <c r="BC118" i="30"/>
  <c r="BC100" i="30"/>
  <c r="BC120" i="30"/>
  <c r="BC98" i="30"/>
  <c r="BC125" i="30"/>
  <c r="BC68" i="30"/>
  <c r="BC81" i="30"/>
  <c r="BC107" i="30"/>
  <c r="BC47" i="30"/>
  <c r="BC83" i="30"/>
  <c r="BC85" i="30"/>
  <c r="BC109" i="30"/>
  <c r="BC23" i="30"/>
  <c r="BC74" i="30"/>
  <c r="BC91" i="30"/>
  <c r="BC130" i="30"/>
  <c r="BC95" i="30"/>
  <c r="BC31" i="30"/>
  <c r="BC82" i="30"/>
  <c r="BA134" i="30"/>
  <c r="BK133" i="23"/>
  <c r="BK134" i="23" s="1"/>
  <c r="BK135" i="23" s="1"/>
  <c r="BL16" i="23"/>
  <c r="BL15" i="23"/>
  <c r="BL18" i="23"/>
  <c r="BL17" i="23"/>
  <c r="BL23" i="23"/>
  <c r="BL103" i="23"/>
  <c r="BL89" i="23"/>
  <c r="BL101" i="23"/>
  <c r="BL46" i="23"/>
  <c r="BL123" i="23"/>
  <c r="BL54" i="23"/>
  <c r="BL132" i="23"/>
  <c r="BL67" i="23"/>
  <c r="BL115" i="23"/>
  <c r="BL81" i="23"/>
  <c r="BL34" i="23"/>
  <c r="BL83" i="23"/>
  <c r="BL43" i="23"/>
  <c r="BL116" i="23"/>
  <c r="BL65" i="23"/>
  <c r="BL102" i="23"/>
  <c r="BL73" i="23"/>
  <c r="BL14" i="23"/>
  <c r="BL21" i="23"/>
  <c r="BL76" i="23"/>
  <c r="BL62" i="23"/>
  <c r="BL32" i="23"/>
  <c r="BL119" i="23"/>
  <c r="BL94" i="23"/>
  <c r="BL118" i="23"/>
  <c r="BL52" i="23"/>
  <c r="BL75" i="23"/>
  <c r="BL82" i="23"/>
  <c r="BL111" i="23"/>
  <c r="BL107" i="23"/>
  <c r="BL124" i="23"/>
  <c r="BL113" i="23"/>
  <c r="BL59" i="23"/>
  <c r="BL95" i="23"/>
  <c r="BL58" i="23"/>
  <c r="BL24" i="23"/>
  <c r="BL26" i="23"/>
  <c r="BL125" i="23"/>
  <c r="BL36" i="23"/>
  <c r="BL28" i="23"/>
  <c r="BL96" i="23"/>
  <c r="BL131" i="23"/>
  <c r="BL48" i="23"/>
  <c r="BL50" i="23"/>
  <c r="BL60" i="23"/>
  <c r="BL90" i="23"/>
  <c r="BL22" i="23"/>
  <c r="BL108" i="23"/>
  <c r="BL45" i="23"/>
  <c r="BL63" i="23"/>
  <c r="BL86" i="23"/>
  <c r="BL92" i="23"/>
  <c r="BL78" i="23"/>
  <c r="BL41" i="23"/>
  <c r="BL110" i="23"/>
  <c r="BL77" i="23"/>
  <c r="BL105" i="23"/>
  <c r="BL27" i="23"/>
  <c r="BL85" i="23"/>
  <c r="BL109" i="23"/>
  <c r="BL19" i="23"/>
  <c r="BL98" i="23"/>
  <c r="BL127" i="23"/>
  <c r="BL126" i="23"/>
  <c r="BL71" i="23"/>
  <c r="BL39" i="23"/>
  <c r="BL38" i="23"/>
  <c r="BL64" i="23"/>
  <c r="BL51" i="23"/>
  <c r="BL33" i="23"/>
  <c r="BL91" i="23"/>
  <c r="BL35" i="23"/>
  <c r="BL31" i="23"/>
  <c r="BL128" i="23"/>
  <c r="BL79" i="23"/>
  <c r="BL80" i="23"/>
  <c r="BL93" i="23"/>
  <c r="BL49" i="23"/>
  <c r="BL84" i="23"/>
  <c r="BL100" i="23"/>
  <c r="BL20" i="23"/>
  <c r="BL29" i="23"/>
  <c r="BL72" i="23"/>
  <c r="BL55" i="23"/>
  <c r="BL57" i="23"/>
  <c r="BL129" i="23"/>
  <c r="BL44" i="23"/>
  <c r="BL106" i="23"/>
  <c r="BL13" i="23"/>
  <c r="BL74" i="23"/>
  <c r="BL97" i="23"/>
  <c r="BL114" i="23"/>
  <c r="BL88" i="23"/>
  <c r="BL42" i="23"/>
  <c r="BL47" i="23"/>
  <c r="BL130" i="23"/>
  <c r="BL99" i="23"/>
  <c r="BL61" i="23"/>
  <c r="BL68" i="23"/>
  <c r="BL30" i="23"/>
  <c r="BL37" i="23"/>
  <c r="BL120" i="23"/>
  <c r="BL25" i="23"/>
  <c r="BL117" i="23"/>
  <c r="BL70" i="23"/>
  <c r="BL53" i="23"/>
  <c r="BL66" i="23"/>
  <c r="BL122" i="23"/>
  <c r="BL56" i="23"/>
  <c r="BL112" i="23"/>
  <c r="BL104" i="23"/>
  <c r="BL69" i="23"/>
  <c r="BL40" i="23"/>
  <c r="BL121" i="23"/>
  <c r="BL87" i="23"/>
  <c r="BM12" i="23"/>
  <c r="BD132" i="27"/>
  <c r="BD133" i="27" s="1"/>
  <c r="BD134" i="27" s="1"/>
  <c r="BE59" i="27"/>
  <c r="BE76" i="27"/>
  <c r="BE18" i="27"/>
  <c r="BE62" i="27"/>
  <c r="BE30" i="27"/>
  <c r="BE130" i="27"/>
  <c r="BE27" i="27"/>
  <c r="BE63" i="27"/>
  <c r="BE43" i="27"/>
  <c r="BE106" i="27"/>
  <c r="BE64" i="27"/>
  <c r="BE65" i="27"/>
  <c r="BE56" i="27"/>
  <c r="BE32" i="27"/>
  <c r="BE86" i="27"/>
  <c r="BE21" i="27"/>
  <c r="BE26" i="27"/>
  <c r="BE122" i="27"/>
  <c r="BE124" i="27"/>
  <c r="BE84" i="27"/>
  <c r="BE33" i="27"/>
  <c r="BE41" i="27"/>
  <c r="BE57" i="27"/>
  <c r="BE69" i="27"/>
  <c r="BE118" i="27"/>
  <c r="BE80" i="27"/>
  <c r="BE12" i="27"/>
  <c r="BE61" i="27"/>
  <c r="BF11" i="27"/>
  <c r="BE47" i="27"/>
  <c r="BE16" i="27"/>
  <c r="BE92" i="27"/>
  <c r="BE81" i="27"/>
  <c r="BE39" i="27"/>
  <c r="BE127" i="27"/>
  <c r="BE116" i="27"/>
  <c r="BE70" i="27"/>
  <c r="BE51" i="27"/>
  <c r="BE77" i="27"/>
  <c r="BE15" i="27"/>
  <c r="BE53" i="27"/>
  <c r="BE13" i="27"/>
  <c r="BE67" i="27"/>
  <c r="BE22" i="27"/>
  <c r="BE103" i="27"/>
  <c r="BE19" i="27"/>
  <c r="BE111" i="27"/>
  <c r="BE110" i="27"/>
  <c r="BE113" i="27"/>
  <c r="BE101" i="27"/>
  <c r="BE78" i="27"/>
  <c r="BE75" i="27"/>
  <c r="BE128" i="27"/>
  <c r="BE89" i="27"/>
  <c r="BE96" i="27"/>
  <c r="BE93" i="27"/>
  <c r="BE68" i="27"/>
  <c r="BE20" i="27"/>
  <c r="BE17" i="27"/>
  <c r="BE88" i="27"/>
  <c r="BE23" i="27"/>
  <c r="BE24" i="27"/>
  <c r="BE14" i="27"/>
  <c r="BE98" i="27"/>
  <c r="BE99" i="27"/>
  <c r="BE121" i="27"/>
  <c r="BE91" i="27"/>
  <c r="BE95" i="27"/>
  <c r="BE112" i="27"/>
  <c r="BE31" i="27"/>
  <c r="BE82" i="27"/>
  <c r="BE83" i="27"/>
  <c r="BE54" i="27"/>
  <c r="BE50" i="27"/>
  <c r="BE97" i="27"/>
  <c r="BE71" i="27"/>
  <c r="BE49" i="27"/>
  <c r="BE115" i="27"/>
  <c r="BE105" i="27"/>
  <c r="BE85" i="27"/>
  <c r="BE72" i="27"/>
  <c r="BE46" i="27"/>
  <c r="BE123" i="27"/>
  <c r="BE102" i="27"/>
  <c r="BE74" i="27"/>
  <c r="BE37" i="27"/>
  <c r="BE100" i="27"/>
  <c r="BE66" i="27"/>
  <c r="BE104" i="27"/>
  <c r="BE38" i="27"/>
  <c r="BE28" i="27"/>
  <c r="BE25" i="27"/>
  <c r="BE120" i="27"/>
  <c r="BE129" i="27"/>
  <c r="BE119" i="27"/>
  <c r="BE29" i="27"/>
  <c r="BE73" i="27"/>
  <c r="BE36" i="27"/>
  <c r="BE58" i="27"/>
  <c r="BE126" i="27"/>
  <c r="BE48" i="27"/>
  <c r="BE131" i="27"/>
  <c r="BE60" i="27"/>
  <c r="BE108" i="27"/>
  <c r="BE35" i="27"/>
  <c r="BE45" i="27"/>
  <c r="BE40" i="27"/>
  <c r="BE90" i="27"/>
  <c r="BE42" i="27"/>
  <c r="BE79" i="27"/>
  <c r="BE107" i="27"/>
  <c r="BE117" i="27"/>
  <c r="BE52" i="27"/>
  <c r="BE114" i="27"/>
  <c r="BE109" i="27"/>
  <c r="BE87" i="27"/>
  <c r="BE55" i="27"/>
  <c r="BE44" i="27"/>
  <c r="BE34" i="27"/>
  <c r="BE94" i="27"/>
  <c r="BE125" i="27"/>
  <c r="BC132" i="30" l="1"/>
  <c r="BC133" i="30" s="1"/>
  <c r="BE11" i="30"/>
  <c r="BD128" i="30"/>
  <c r="BD18" i="30"/>
  <c r="BD99" i="30"/>
  <c r="BD34" i="30"/>
  <c r="BD109" i="30"/>
  <c r="BD75" i="30"/>
  <c r="BD36" i="30"/>
  <c r="BD42" i="30"/>
  <c r="BD40" i="30"/>
  <c r="BD59" i="30"/>
  <c r="BD16" i="30"/>
  <c r="BD130" i="30"/>
  <c r="BD62" i="30"/>
  <c r="BD14" i="30"/>
  <c r="BD129" i="30"/>
  <c r="BD93" i="30"/>
  <c r="BD22" i="30"/>
  <c r="BD69" i="30"/>
  <c r="BD94" i="30"/>
  <c r="BD104" i="30"/>
  <c r="BD56" i="30"/>
  <c r="BD55" i="30"/>
  <c r="BD39" i="30"/>
  <c r="BD79" i="30"/>
  <c r="BD87" i="30"/>
  <c r="BD12" i="30"/>
  <c r="BD102" i="30"/>
  <c r="BD120" i="30"/>
  <c r="BD68" i="30"/>
  <c r="BD119" i="30"/>
  <c r="BD49" i="30"/>
  <c r="BD63" i="30"/>
  <c r="BD53" i="30"/>
  <c r="BD19" i="30"/>
  <c r="BD127" i="30"/>
  <c r="BD13" i="30"/>
  <c r="BD20" i="30"/>
  <c r="BD61" i="30"/>
  <c r="BD106" i="30"/>
  <c r="BD27" i="30"/>
  <c r="BD103" i="30"/>
  <c r="BD92" i="30"/>
  <c r="BD64" i="30"/>
  <c r="BD26" i="30"/>
  <c r="BD74" i="30"/>
  <c r="BD90" i="30"/>
  <c r="BD21" i="30"/>
  <c r="BD76" i="30"/>
  <c r="BD15" i="30"/>
  <c r="BD73" i="30"/>
  <c r="BD80" i="30"/>
  <c r="BD81" i="30"/>
  <c r="BD23" i="30"/>
  <c r="BD126" i="30"/>
  <c r="BD91" i="30"/>
  <c r="BD30" i="30"/>
  <c r="BD48" i="30"/>
  <c r="BD52" i="30"/>
  <c r="BD105" i="30"/>
  <c r="BD111" i="30"/>
  <c r="BD131" i="30"/>
  <c r="BD121" i="30"/>
  <c r="BD37" i="30"/>
  <c r="BD43" i="30"/>
  <c r="BD100" i="30"/>
  <c r="BD85" i="30"/>
  <c r="BD110" i="30"/>
  <c r="BD31" i="30"/>
  <c r="BD77" i="30"/>
  <c r="BD118" i="30"/>
  <c r="BD66" i="30"/>
  <c r="BD70" i="30"/>
  <c r="BD88" i="30"/>
  <c r="BD97" i="30"/>
  <c r="BD29" i="30"/>
  <c r="BD35" i="30"/>
  <c r="BD46" i="30"/>
  <c r="BD60" i="30"/>
  <c r="BD123" i="30"/>
  <c r="BD98" i="30"/>
  <c r="BD114" i="30"/>
  <c r="BD84" i="30"/>
  <c r="BD41" i="30"/>
  <c r="BD115" i="30"/>
  <c r="BD72" i="30"/>
  <c r="BD47" i="30"/>
  <c r="BD65" i="30"/>
  <c r="BD17" i="30"/>
  <c r="BD122" i="30"/>
  <c r="BD117" i="30"/>
  <c r="BD25" i="30"/>
  <c r="BD108" i="30"/>
  <c r="BD28" i="30"/>
  <c r="BD67" i="30"/>
  <c r="BD50" i="30"/>
  <c r="BD38" i="30"/>
  <c r="BD54" i="30"/>
  <c r="BD89" i="30"/>
  <c r="BD96" i="30"/>
  <c r="BD33" i="30"/>
  <c r="BD51" i="30"/>
  <c r="BD44" i="30"/>
  <c r="BD86" i="30"/>
  <c r="BD24" i="30"/>
  <c r="BD57" i="30"/>
  <c r="BD32" i="30"/>
  <c r="BD116" i="30"/>
  <c r="BD58" i="30"/>
  <c r="BD82" i="30"/>
  <c r="BD112" i="30"/>
  <c r="BD107" i="30"/>
  <c r="BD113" i="30"/>
  <c r="BD83" i="30"/>
  <c r="BD71" i="30"/>
  <c r="BD95" i="30"/>
  <c r="BD45" i="30"/>
  <c r="BD125" i="30"/>
  <c r="BD124" i="30"/>
  <c r="BD78" i="30"/>
  <c r="BD101" i="30"/>
  <c r="BL133" i="23"/>
  <c r="BL134" i="23" s="1"/>
  <c r="BL135" i="23" s="1"/>
  <c r="BM16" i="23"/>
  <c r="BM15" i="23"/>
  <c r="BM18" i="23"/>
  <c r="BM17" i="23"/>
  <c r="BM21" i="23"/>
  <c r="BM108" i="23"/>
  <c r="BM29" i="23"/>
  <c r="BM86" i="23"/>
  <c r="BM122" i="23"/>
  <c r="BM96" i="23"/>
  <c r="BM131" i="23"/>
  <c r="BM67" i="23"/>
  <c r="BM51" i="23"/>
  <c r="BM77" i="23"/>
  <c r="BM65" i="23"/>
  <c r="BM120" i="23"/>
  <c r="BM73" i="23"/>
  <c r="BM90" i="23"/>
  <c r="BM95" i="23"/>
  <c r="BM58" i="23"/>
  <c r="BM59" i="23"/>
  <c r="BM19" i="23"/>
  <c r="BM14" i="23"/>
  <c r="BM98" i="23"/>
  <c r="BM74" i="23"/>
  <c r="BM28" i="23"/>
  <c r="BM92" i="23"/>
  <c r="BM47" i="23"/>
  <c r="BM50" i="23"/>
  <c r="BM112" i="23"/>
  <c r="BM115" i="23"/>
  <c r="BM128" i="23"/>
  <c r="BM84" i="23"/>
  <c r="BM107" i="23"/>
  <c r="BM35" i="23"/>
  <c r="BM60" i="23"/>
  <c r="BM79" i="23"/>
  <c r="BN12" i="23"/>
  <c r="BM13" i="23"/>
  <c r="BM26" i="23"/>
  <c r="BM117" i="23"/>
  <c r="BM89" i="23"/>
  <c r="BM76" i="23"/>
  <c r="BM66" i="23"/>
  <c r="BM80" i="23"/>
  <c r="BM39" i="23"/>
  <c r="BM106" i="23"/>
  <c r="BM105" i="23"/>
  <c r="BM52" i="23"/>
  <c r="BM69" i="23"/>
  <c r="BM83" i="23"/>
  <c r="BM30" i="23"/>
  <c r="BM22" i="23"/>
  <c r="BM32" i="23"/>
  <c r="BM126" i="23"/>
  <c r="BM114" i="23"/>
  <c r="BM45" i="23"/>
  <c r="BM129" i="23"/>
  <c r="BM38" i="23"/>
  <c r="BM46" i="23"/>
  <c r="BM68" i="23"/>
  <c r="BM99" i="23"/>
  <c r="BM75" i="23"/>
  <c r="BM34" i="23"/>
  <c r="BM87" i="23"/>
  <c r="BM27" i="23"/>
  <c r="BM102" i="23"/>
  <c r="BM132" i="23"/>
  <c r="BM25" i="23"/>
  <c r="BM72" i="23"/>
  <c r="BM125" i="23"/>
  <c r="BM97" i="23"/>
  <c r="BM57" i="23"/>
  <c r="BM54" i="23"/>
  <c r="BM64" i="23"/>
  <c r="BM94" i="23"/>
  <c r="BM44" i="23"/>
  <c r="BM116" i="23"/>
  <c r="BM33" i="23"/>
  <c r="BM37" i="23"/>
  <c r="BM111" i="23"/>
  <c r="BM100" i="23"/>
  <c r="BM109" i="23"/>
  <c r="BM81" i="23"/>
  <c r="BM31" i="23"/>
  <c r="BM40" i="23"/>
  <c r="BM20" i="23"/>
  <c r="BM127" i="23"/>
  <c r="BM70" i="23"/>
  <c r="BM101" i="23"/>
  <c r="BM93" i="23"/>
  <c r="BM123" i="23"/>
  <c r="BM118" i="23"/>
  <c r="BM42" i="23"/>
  <c r="BM82" i="23"/>
  <c r="BM61" i="23"/>
  <c r="BM121" i="23"/>
  <c r="BM85" i="23"/>
  <c r="BM23" i="23"/>
  <c r="BM53" i="23"/>
  <c r="BM36" i="23"/>
  <c r="BM55" i="23"/>
  <c r="BM48" i="23"/>
  <c r="BM41" i="23"/>
  <c r="BM78" i="23"/>
  <c r="BM130" i="23"/>
  <c r="BM49" i="23"/>
  <c r="BM56" i="23"/>
  <c r="BM124" i="23"/>
  <c r="BM24" i="23"/>
  <c r="BM62" i="23"/>
  <c r="BM71" i="23"/>
  <c r="BM63" i="23"/>
  <c r="BM103" i="23"/>
  <c r="BM119" i="23"/>
  <c r="BM88" i="23"/>
  <c r="BM110" i="23"/>
  <c r="BM113" i="23"/>
  <c r="BM104" i="23"/>
  <c r="BM91" i="23"/>
  <c r="BM43" i="23"/>
  <c r="BE132" i="27"/>
  <c r="BE133" i="27" s="1"/>
  <c r="BE134" i="27" s="1"/>
  <c r="BF91" i="27"/>
  <c r="BF70" i="27"/>
  <c r="BF85" i="27"/>
  <c r="BF71" i="27"/>
  <c r="BF88" i="27"/>
  <c r="BF48" i="27"/>
  <c r="BF122" i="27"/>
  <c r="BF30" i="27"/>
  <c r="BF37" i="27"/>
  <c r="BF19" i="27"/>
  <c r="BF76" i="27"/>
  <c r="BF130" i="27"/>
  <c r="BF107" i="27"/>
  <c r="BF57" i="27"/>
  <c r="BG11" i="27"/>
  <c r="BF16" i="27"/>
  <c r="BF21" i="27"/>
  <c r="BF69" i="27"/>
  <c r="BF15" i="27"/>
  <c r="BF116" i="27"/>
  <c r="BF84" i="27"/>
  <c r="BF63" i="27"/>
  <c r="BF113" i="27"/>
  <c r="BF74" i="27"/>
  <c r="BF106" i="27"/>
  <c r="BF80" i="27"/>
  <c r="BF129" i="27"/>
  <c r="BF65" i="27"/>
  <c r="BF12" i="27"/>
  <c r="BF77" i="27"/>
  <c r="BF46" i="27"/>
  <c r="BF60" i="27"/>
  <c r="BF51" i="27"/>
  <c r="BF27" i="27"/>
  <c r="BF97" i="27"/>
  <c r="BF89" i="27"/>
  <c r="BF45" i="27"/>
  <c r="BF98" i="27"/>
  <c r="BF17" i="27"/>
  <c r="BF111" i="27"/>
  <c r="BF34" i="27"/>
  <c r="BF55" i="27"/>
  <c r="BF102" i="27"/>
  <c r="BF54" i="27"/>
  <c r="BF26" i="27"/>
  <c r="BF115" i="27"/>
  <c r="BF124" i="27"/>
  <c r="BF49" i="27"/>
  <c r="BF22" i="27"/>
  <c r="BF61" i="27"/>
  <c r="BF40" i="27"/>
  <c r="BF18" i="27"/>
  <c r="BF75" i="27"/>
  <c r="BF119" i="27"/>
  <c r="BF104" i="27"/>
  <c r="BF39" i="27"/>
  <c r="BF78" i="27"/>
  <c r="BF95" i="27"/>
  <c r="BF47" i="27"/>
  <c r="BF68" i="27"/>
  <c r="BF120" i="27"/>
  <c r="BF83" i="27"/>
  <c r="BF52" i="27"/>
  <c r="BF94" i="27"/>
  <c r="BF66" i="27"/>
  <c r="BF33" i="27"/>
  <c r="BF86" i="27"/>
  <c r="BF128" i="27"/>
  <c r="BF87" i="27"/>
  <c r="BF81" i="27"/>
  <c r="BF82" i="27"/>
  <c r="BF100" i="27"/>
  <c r="BF112" i="27"/>
  <c r="BF41" i="27"/>
  <c r="BF50" i="27"/>
  <c r="BF72" i="27"/>
  <c r="BF93" i="27"/>
  <c r="BF126" i="27"/>
  <c r="BF53" i="27"/>
  <c r="BF117" i="27"/>
  <c r="BF24" i="27"/>
  <c r="BF14" i="27"/>
  <c r="BF62" i="27"/>
  <c r="BF114" i="27"/>
  <c r="BF20" i="27"/>
  <c r="BF108" i="27"/>
  <c r="BF73" i="27"/>
  <c r="BF59" i="27"/>
  <c r="BF109" i="27"/>
  <c r="BF110" i="27"/>
  <c r="BF90" i="27"/>
  <c r="BF31" i="27"/>
  <c r="BF32" i="27"/>
  <c r="BF25" i="27"/>
  <c r="BF42" i="27"/>
  <c r="BF103" i="27"/>
  <c r="BF67" i="27"/>
  <c r="BF121" i="27"/>
  <c r="BF125" i="27"/>
  <c r="BF127" i="27"/>
  <c r="BF13" i="27"/>
  <c r="BF28" i="27"/>
  <c r="BF23" i="27"/>
  <c r="BF36" i="27"/>
  <c r="BF101" i="27"/>
  <c r="BF64" i="27"/>
  <c r="BF38" i="27"/>
  <c r="BF99" i="27"/>
  <c r="BF29" i="27"/>
  <c r="BF35" i="27"/>
  <c r="BF92" i="27"/>
  <c r="BF118" i="27"/>
  <c r="BF58" i="27"/>
  <c r="BF105" i="27"/>
  <c r="BF44" i="27"/>
  <c r="BF96" i="27"/>
  <c r="BF56" i="27"/>
  <c r="BF123" i="27"/>
  <c r="BF79" i="27"/>
  <c r="BF43" i="27"/>
  <c r="BF131" i="27"/>
  <c r="BD132" i="30" l="1"/>
  <c r="BD133" i="30" s="1"/>
  <c r="BD134" i="30" s="1"/>
  <c r="BF11" i="30"/>
  <c r="BE36" i="30"/>
  <c r="BE42" i="30"/>
  <c r="BE40" i="30"/>
  <c r="BE13" i="30"/>
  <c r="BE119" i="30"/>
  <c r="BE67" i="30"/>
  <c r="BE78" i="30"/>
  <c r="BE24" i="30"/>
  <c r="BE60" i="30"/>
  <c r="BE123" i="30"/>
  <c r="BE82" i="30"/>
  <c r="BE121" i="30"/>
  <c r="BE37" i="30"/>
  <c r="BE51" i="30"/>
  <c r="BE28" i="30"/>
  <c r="BE14" i="30"/>
  <c r="BE129" i="30"/>
  <c r="BE93" i="30"/>
  <c r="BE64" i="30"/>
  <c r="BE20" i="30"/>
  <c r="BE75" i="30"/>
  <c r="BE62" i="30"/>
  <c r="BE57" i="30"/>
  <c r="BE65" i="30"/>
  <c r="BE17" i="30"/>
  <c r="BE126" i="30"/>
  <c r="BE70" i="30"/>
  <c r="BE84" i="30"/>
  <c r="BE95" i="30"/>
  <c r="BE44" i="30"/>
  <c r="BE104" i="30"/>
  <c r="BE56" i="30"/>
  <c r="BE55" i="30"/>
  <c r="BE35" i="30"/>
  <c r="BE26" i="30"/>
  <c r="BE130" i="30"/>
  <c r="BE76" i="30"/>
  <c r="BE89" i="30"/>
  <c r="BE38" i="30"/>
  <c r="BE32" i="30"/>
  <c r="BE43" i="30"/>
  <c r="BE114" i="30"/>
  <c r="BE25" i="30"/>
  <c r="BE112" i="30"/>
  <c r="BE125" i="30"/>
  <c r="BE12" i="30"/>
  <c r="BE102" i="30"/>
  <c r="BE120" i="30"/>
  <c r="BE68" i="30"/>
  <c r="BE34" i="30"/>
  <c r="BE72" i="30"/>
  <c r="BE94" i="30"/>
  <c r="BE52" i="30"/>
  <c r="BE113" i="30"/>
  <c r="BE101" i="30"/>
  <c r="BE80" i="30"/>
  <c r="BE97" i="30"/>
  <c r="BE117" i="30"/>
  <c r="BE33" i="30"/>
  <c r="BE91" i="30"/>
  <c r="BE53" i="30"/>
  <c r="BE19" i="30"/>
  <c r="BE127" i="30"/>
  <c r="BE69" i="30"/>
  <c r="BE59" i="30"/>
  <c r="BE109" i="30"/>
  <c r="BE63" i="30"/>
  <c r="BE31" i="30"/>
  <c r="BE116" i="30"/>
  <c r="BE15" i="30"/>
  <c r="BE131" i="30"/>
  <c r="BE41" i="30"/>
  <c r="BE96" i="30"/>
  <c r="BE71" i="30"/>
  <c r="BE88" i="30"/>
  <c r="BE27" i="30"/>
  <c r="BE103" i="30"/>
  <c r="BE92" i="30"/>
  <c r="BE79" i="30"/>
  <c r="BE47" i="30"/>
  <c r="BE16" i="30"/>
  <c r="BE106" i="30"/>
  <c r="BE46" i="30"/>
  <c r="BE86" i="30"/>
  <c r="BE73" i="30"/>
  <c r="BE66" i="30"/>
  <c r="BE108" i="30"/>
  <c r="BE83" i="30"/>
  <c r="BE107" i="30"/>
  <c r="BE100" i="30"/>
  <c r="BE21" i="30"/>
  <c r="BE48" i="30"/>
  <c r="BE110" i="30"/>
  <c r="BE49" i="30"/>
  <c r="BE22" i="30"/>
  <c r="BE87" i="30"/>
  <c r="BE90" i="30"/>
  <c r="BE50" i="30"/>
  <c r="BE105" i="30"/>
  <c r="BE111" i="30"/>
  <c r="BE98" i="30"/>
  <c r="BE54" i="30"/>
  <c r="BE58" i="30"/>
  <c r="BE30" i="30"/>
  <c r="BE29" i="30"/>
  <c r="BE128" i="30"/>
  <c r="BE18" i="30"/>
  <c r="BE99" i="30"/>
  <c r="BE61" i="30"/>
  <c r="BE39" i="30"/>
  <c r="BE74" i="30"/>
  <c r="BE45" i="30"/>
  <c r="BE124" i="30"/>
  <c r="BE77" i="30"/>
  <c r="BE118" i="30"/>
  <c r="BE122" i="30"/>
  <c r="BE81" i="30"/>
  <c r="BE23" i="30"/>
  <c r="BE85" i="30"/>
  <c r="BE115" i="30"/>
  <c r="BC134" i="30"/>
  <c r="BM133" i="23"/>
  <c r="BM134" i="23" s="1"/>
  <c r="BM135" i="23" s="1"/>
  <c r="BN26" i="23"/>
  <c r="BN15" i="23"/>
  <c r="BN16" i="23"/>
  <c r="BN18" i="23"/>
  <c r="BN17" i="23"/>
  <c r="BN21" i="23"/>
  <c r="BN89" i="23"/>
  <c r="BN98" i="23"/>
  <c r="BN62" i="23"/>
  <c r="BN129" i="23"/>
  <c r="BN88" i="23"/>
  <c r="BN38" i="23"/>
  <c r="BN112" i="23"/>
  <c r="BN132" i="23"/>
  <c r="BN51" i="23"/>
  <c r="BN65" i="23"/>
  <c r="BN40" i="23"/>
  <c r="BN121" i="23"/>
  <c r="BN102" i="23"/>
  <c r="BN83" i="23"/>
  <c r="BN31" i="23"/>
  <c r="BN128" i="23"/>
  <c r="BN79" i="23"/>
  <c r="BN13" i="23"/>
  <c r="BN23" i="23"/>
  <c r="BN53" i="23"/>
  <c r="BN127" i="23"/>
  <c r="BN36" i="23"/>
  <c r="BN47" i="23"/>
  <c r="BN118" i="23"/>
  <c r="BN33" i="23"/>
  <c r="BN116" i="23"/>
  <c r="BN68" i="23"/>
  <c r="BN69" i="23"/>
  <c r="BN35" i="23"/>
  <c r="BN111" i="23"/>
  <c r="BN73" i="23"/>
  <c r="BN27" i="23"/>
  <c r="BN19" i="23"/>
  <c r="BN76" i="23"/>
  <c r="BN86" i="23"/>
  <c r="BN63" i="23"/>
  <c r="BN55" i="23"/>
  <c r="BN92" i="23"/>
  <c r="BN78" i="23"/>
  <c r="BN94" i="23"/>
  <c r="BN49" i="23"/>
  <c r="BN115" i="23"/>
  <c r="BN42" i="23"/>
  <c r="BN34" i="23"/>
  <c r="BN87" i="23"/>
  <c r="BN90" i="23"/>
  <c r="BO12" i="23"/>
  <c r="BN20" i="23"/>
  <c r="BN125" i="23"/>
  <c r="BN97" i="23"/>
  <c r="BN103" i="23"/>
  <c r="BN72" i="23"/>
  <c r="BN39" i="23"/>
  <c r="BN123" i="23"/>
  <c r="BN66" i="23"/>
  <c r="BN110" i="23"/>
  <c r="BN44" i="23"/>
  <c r="BN104" i="23"/>
  <c r="BN30" i="23"/>
  <c r="BN60" i="23"/>
  <c r="BN43" i="23"/>
  <c r="BN109" i="23"/>
  <c r="BN59" i="23"/>
  <c r="BN25" i="23"/>
  <c r="BN45" i="23"/>
  <c r="BN74" i="23"/>
  <c r="BN101" i="23"/>
  <c r="BN70" i="23"/>
  <c r="BN48" i="23"/>
  <c r="BN96" i="23"/>
  <c r="BN77" i="23"/>
  <c r="BN67" i="23"/>
  <c r="BN80" i="23"/>
  <c r="BN75" i="23"/>
  <c r="BN84" i="23"/>
  <c r="BN95" i="23"/>
  <c r="BN124" i="23"/>
  <c r="BN107" i="23"/>
  <c r="BN106" i="23"/>
  <c r="BN105" i="23"/>
  <c r="BN37" i="23"/>
  <c r="BN120" i="23"/>
  <c r="BN24" i="23"/>
  <c r="BN57" i="23"/>
  <c r="BN114" i="23"/>
  <c r="BN71" i="23"/>
  <c r="BN54" i="23"/>
  <c r="BN131" i="23"/>
  <c r="BN41" i="23"/>
  <c r="BN50" i="23"/>
  <c r="BN130" i="23"/>
  <c r="BN58" i="23"/>
  <c r="BN85" i="23"/>
  <c r="BN14" i="23"/>
  <c r="BN108" i="23"/>
  <c r="BN117" i="23"/>
  <c r="BN126" i="23"/>
  <c r="BN93" i="23"/>
  <c r="BN82" i="23"/>
  <c r="BN64" i="23"/>
  <c r="BN113" i="23"/>
  <c r="BN99" i="23"/>
  <c r="BN56" i="23"/>
  <c r="BN81" i="23"/>
  <c r="BN22" i="23"/>
  <c r="BN28" i="23"/>
  <c r="BN29" i="23"/>
  <c r="BN32" i="23"/>
  <c r="BN119" i="23"/>
  <c r="BN46" i="23"/>
  <c r="BN122" i="23"/>
  <c r="BN52" i="23"/>
  <c r="BN61" i="23"/>
  <c r="BN91" i="23"/>
  <c r="BN100" i="23"/>
  <c r="BF132" i="27"/>
  <c r="BF133" i="27" s="1"/>
  <c r="BF134" i="27" s="1"/>
  <c r="BG86" i="27"/>
  <c r="BG93" i="27"/>
  <c r="BG42" i="27"/>
  <c r="BG52" i="27"/>
  <c r="BG105" i="27"/>
  <c r="BG103" i="27"/>
  <c r="BG30" i="27"/>
  <c r="BG131" i="27"/>
  <c r="BG32" i="27"/>
  <c r="BG36" i="27"/>
  <c r="BG25" i="27"/>
  <c r="BG102" i="27"/>
  <c r="BG70" i="27"/>
  <c r="BG75" i="27"/>
  <c r="BG98" i="27"/>
  <c r="BG27" i="27"/>
  <c r="BG121" i="27"/>
  <c r="BG55" i="27"/>
  <c r="BG130" i="27"/>
  <c r="BG45" i="27"/>
  <c r="BG111" i="27"/>
  <c r="BH11" i="27"/>
  <c r="BG58" i="27"/>
  <c r="BG78" i="27"/>
  <c r="BG126" i="27"/>
  <c r="BG53" i="27"/>
  <c r="BG73" i="27"/>
  <c r="BG38" i="27"/>
  <c r="BG68" i="27"/>
  <c r="BG23" i="27"/>
  <c r="BG83" i="27"/>
  <c r="BG125" i="27"/>
  <c r="BG49" i="27"/>
  <c r="BG96" i="27"/>
  <c r="BG128" i="27"/>
  <c r="BG14" i="27"/>
  <c r="BG69" i="27"/>
  <c r="BG89" i="27"/>
  <c r="BG48" i="27"/>
  <c r="BG31" i="27"/>
  <c r="BG16" i="27"/>
  <c r="BG90" i="27"/>
  <c r="BG117" i="27"/>
  <c r="BG88" i="27"/>
  <c r="BG79" i="27"/>
  <c r="BG91" i="27"/>
  <c r="BG33" i="27"/>
  <c r="BG67" i="27"/>
  <c r="BG66" i="27"/>
  <c r="BG61" i="27"/>
  <c r="BG12" i="27"/>
  <c r="BG22" i="27"/>
  <c r="BG24" i="27"/>
  <c r="BG65" i="27"/>
  <c r="BG129" i="27"/>
  <c r="BG64" i="27"/>
  <c r="BG122" i="27"/>
  <c r="BG74" i="27"/>
  <c r="BG44" i="27"/>
  <c r="BG50" i="27"/>
  <c r="BG87" i="27"/>
  <c r="BG118" i="27"/>
  <c r="BG15" i="27"/>
  <c r="BG57" i="27"/>
  <c r="BG56" i="27"/>
  <c r="BG35" i="27"/>
  <c r="BG80" i="27"/>
  <c r="BG34" i="27"/>
  <c r="BG114" i="27"/>
  <c r="BG71" i="27"/>
  <c r="BG76" i="27"/>
  <c r="BG123" i="27"/>
  <c r="BG17" i="27"/>
  <c r="BG26" i="27"/>
  <c r="BG39" i="27"/>
  <c r="BG115" i="27"/>
  <c r="BG72" i="27"/>
  <c r="BG13" i="27"/>
  <c r="BG19" i="27"/>
  <c r="BG100" i="27"/>
  <c r="BG21" i="27"/>
  <c r="BG99" i="27"/>
  <c r="BG95" i="27"/>
  <c r="BG109" i="27"/>
  <c r="BG77" i="27"/>
  <c r="BG28" i="27"/>
  <c r="BG85" i="27"/>
  <c r="BG82" i="27"/>
  <c r="BG46" i="27"/>
  <c r="BG97" i="27"/>
  <c r="BG40" i="27"/>
  <c r="BG37" i="27"/>
  <c r="BG20" i="27"/>
  <c r="BG110" i="27"/>
  <c r="BG113" i="27"/>
  <c r="BG81" i="27"/>
  <c r="BG51" i="27"/>
  <c r="BG62" i="27"/>
  <c r="BG47" i="27"/>
  <c r="BG54" i="27"/>
  <c r="BG119" i="27"/>
  <c r="BG108" i="27"/>
  <c r="BG116" i="27"/>
  <c r="BG59" i="27"/>
  <c r="BG124" i="27"/>
  <c r="BG106" i="27"/>
  <c r="BG107" i="27"/>
  <c r="BG112" i="27"/>
  <c r="BG104" i="27"/>
  <c r="BG84" i="27"/>
  <c r="BG127" i="27"/>
  <c r="BG94" i="27"/>
  <c r="BG120" i="27"/>
  <c r="BG18" i="27"/>
  <c r="BG92" i="27"/>
  <c r="BG60" i="27"/>
  <c r="BG63" i="27"/>
  <c r="BG29" i="27"/>
  <c r="BG101" i="27"/>
  <c r="BG41" i="27"/>
  <c r="BG43" i="27"/>
  <c r="BE132" i="30" l="1"/>
  <c r="BE133" i="30" s="1"/>
  <c r="BE134" i="30" s="1"/>
  <c r="BG11" i="30"/>
  <c r="BF128" i="30"/>
  <c r="BF18" i="30"/>
  <c r="BF69" i="30"/>
  <c r="BF59" i="30"/>
  <c r="BF109" i="30"/>
  <c r="BF74" i="30"/>
  <c r="BF90" i="30"/>
  <c r="BF98" i="30"/>
  <c r="BF60" i="30"/>
  <c r="BF78" i="30"/>
  <c r="BF82" i="30"/>
  <c r="BF114" i="30"/>
  <c r="BF33" i="30"/>
  <c r="BF112" i="30"/>
  <c r="BF125" i="30"/>
  <c r="BF12" i="30"/>
  <c r="BF36" i="30"/>
  <c r="BF42" i="30"/>
  <c r="BF79" i="30"/>
  <c r="BF22" i="30"/>
  <c r="BF16" i="30"/>
  <c r="BF67" i="30"/>
  <c r="BF45" i="30"/>
  <c r="BF122" i="30"/>
  <c r="BF38" i="30"/>
  <c r="BF123" i="30"/>
  <c r="BF126" i="30"/>
  <c r="BF117" i="30"/>
  <c r="BF71" i="30"/>
  <c r="BF88" i="30"/>
  <c r="BF19" i="30"/>
  <c r="BF14" i="30"/>
  <c r="BF129" i="30"/>
  <c r="BF103" i="30"/>
  <c r="BF104" i="30"/>
  <c r="BF56" i="30"/>
  <c r="BF61" i="30"/>
  <c r="BF119" i="30"/>
  <c r="BF124" i="30"/>
  <c r="BF130" i="30"/>
  <c r="BF62" i="30"/>
  <c r="BF113" i="30"/>
  <c r="BF81" i="30"/>
  <c r="BF32" i="30"/>
  <c r="BF97" i="30"/>
  <c r="BF58" i="30"/>
  <c r="BF107" i="30"/>
  <c r="BF29" i="30"/>
  <c r="BF48" i="30"/>
  <c r="BF102" i="30"/>
  <c r="BF120" i="30"/>
  <c r="BF13" i="30"/>
  <c r="BF20" i="30"/>
  <c r="BF24" i="30"/>
  <c r="BF94" i="30"/>
  <c r="BF76" i="30"/>
  <c r="BF116" i="30"/>
  <c r="BF46" i="30"/>
  <c r="BF80" i="30"/>
  <c r="BF41" i="30"/>
  <c r="BF23" i="30"/>
  <c r="BF30" i="30"/>
  <c r="BF115" i="30"/>
  <c r="BF27" i="30"/>
  <c r="BF49" i="30"/>
  <c r="BF50" i="30"/>
  <c r="BF47" i="30"/>
  <c r="BF101" i="30"/>
  <c r="BF43" i="30"/>
  <c r="BF91" i="30"/>
  <c r="BF21" i="30"/>
  <c r="BF64" i="30"/>
  <c r="BF57" i="30"/>
  <c r="BF52" i="30"/>
  <c r="BF73" i="30"/>
  <c r="BF54" i="30"/>
  <c r="BF85" i="30"/>
  <c r="BF118" i="30"/>
  <c r="BF93" i="30"/>
  <c r="BF35" i="30"/>
  <c r="BF15" i="30"/>
  <c r="BF31" i="30"/>
  <c r="BF111" i="30"/>
  <c r="BF121" i="30"/>
  <c r="BF51" i="30"/>
  <c r="BF55" i="30"/>
  <c r="BF34" i="30"/>
  <c r="BF26" i="30"/>
  <c r="BF65" i="30"/>
  <c r="BF70" i="30"/>
  <c r="BF95" i="30"/>
  <c r="BF68" i="30"/>
  <c r="BF39" i="30"/>
  <c r="BF75" i="30"/>
  <c r="BF89" i="30"/>
  <c r="BF17" i="30"/>
  <c r="BF83" i="30"/>
  <c r="BF100" i="30"/>
  <c r="BF72" i="30"/>
  <c r="BF44" i="30"/>
  <c r="BF92" i="30"/>
  <c r="BF99" i="30"/>
  <c r="BF87" i="30"/>
  <c r="BF86" i="30"/>
  <c r="BF131" i="30"/>
  <c r="BF37" i="30"/>
  <c r="BF108" i="30"/>
  <c r="BF40" i="30"/>
  <c r="BF77" i="30"/>
  <c r="BF25" i="30"/>
  <c r="BF110" i="30"/>
  <c r="BF127" i="30"/>
  <c r="BF63" i="30"/>
  <c r="BF105" i="30"/>
  <c r="BF66" i="30"/>
  <c r="BF84" i="30"/>
  <c r="BF28" i="30"/>
  <c r="BF53" i="30"/>
  <c r="BF106" i="30"/>
  <c r="BF96" i="30"/>
  <c r="BN133" i="23"/>
  <c r="BN134" i="23" s="1"/>
  <c r="BN135" i="23" s="1"/>
  <c r="BO16" i="23"/>
  <c r="BO15" i="23"/>
  <c r="BO17" i="23"/>
  <c r="BO18" i="23"/>
  <c r="BO24" i="23"/>
  <c r="BO89" i="23"/>
  <c r="BO86" i="23"/>
  <c r="BO72" i="23"/>
  <c r="BO80" i="23"/>
  <c r="BO57" i="23"/>
  <c r="BO92" i="23"/>
  <c r="BO52" i="23"/>
  <c r="BO113" i="23"/>
  <c r="BO61" i="23"/>
  <c r="BO81" i="23"/>
  <c r="BO37" i="23"/>
  <c r="BO87" i="23"/>
  <c r="BO83" i="23"/>
  <c r="BO40" i="23"/>
  <c r="BO31" i="23"/>
  <c r="BO124" i="23"/>
  <c r="BO84" i="23"/>
  <c r="BO107" i="23"/>
  <c r="BO22" i="23"/>
  <c r="BO23" i="23"/>
  <c r="BO45" i="23"/>
  <c r="BO71" i="23"/>
  <c r="BO127" i="23"/>
  <c r="BO41" i="23"/>
  <c r="BO119" i="23"/>
  <c r="BO54" i="23"/>
  <c r="BO104" i="23"/>
  <c r="BO50" i="23"/>
  <c r="BO75" i="23"/>
  <c r="BO65" i="23"/>
  <c r="BO111" i="23"/>
  <c r="BO43" i="23"/>
  <c r="BO58" i="23"/>
  <c r="BO109" i="23"/>
  <c r="BO21" i="23"/>
  <c r="BO26" i="23"/>
  <c r="BO62" i="23"/>
  <c r="BO114" i="23"/>
  <c r="BO97" i="23"/>
  <c r="BO96" i="23"/>
  <c r="BO118" i="23"/>
  <c r="BO93" i="23"/>
  <c r="BO91" i="23"/>
  <c r="BO105" i="23"/>
  <c r="BO82" i="23"/>
  <c r="BO100" i="23"/>
  <c r="BO77" i="23"/>
  <c r="BP12" i="23"/>
  <c r="BO20" i="23"/>
  <c r="BO108" i="23"/>
  <c r="BO76" i="23"/>
  <c r="BO70" i="23"/>
  <c r="BO101" i="23"/>
  <c r="BO38" i="23"/>
  <c r="BO122" i="23"/>
  <c r="BO129" i="23"/>
  <c r="BO42" i="23"/>
  <c r="BO112" i="23"/>
  <c r="BO130" i="23"/>
  <c r="BO60" i="23"/>
  <c r="BO30" i="23"/>
  <c r="BO95" i="23"/>
  <c r="BO34" i="23"/>
  <c r="BO128" i="23"/>
  <c r="BO14" i="23"/>
  <c r="BO126" i="23"/>
  <c r="BO28" i="23"/>
  <c r="BO36" i="23"/>
  <c r="BO46" i="23"/>
  <c r="BO123" i="23"/>
  <c r="BO39" i="23"/>
  <c r="BO132" i="23"/>
  <c r="BO67" i="23"/>
  <c r="BO56" i="23"/>
  <c r="BO85" i="23"/>
  <c r="BO121" i="23"/>
  <c r="BO73" i="23"/>
  <c r="BO120" i="23"/>
  <c r="BO103" i="23"/>
  <c r="BO33" i="23"/>
  <c r="BO110" i="23"/>
  <c r="BO90" i="23"/>
  <c r="BO35" i="23"/>
  <c r="BO25" i="23"/>
  <c r="BO29" i="23"/>
  <c r="BO125" i="23"/>
  <c r="BO63" i="23"/>
  <c r="BO78" i="23"/>
  <c r="BO88" i="23"/>
  <c r="BO106" i="23"/>
  <c r="BO116" i="23"/>
  <c r="BO79" i="23"/>
  <c r="BO102" i="23"/>
  <c r="BO13" i="23"/>
  <c r="BO32" i="23"/>
  <c r="BO53" i="23"/>
  <c r="BO117" i="23"/>
  <c r="BO94" i="23"/>
  <c r="BO131" i="23"/>
  <c r="BO64" i="23"/>
  <c r="BO68" i="23"/>
  <c r="BO115" i="23"/>
  <c r="BO44" i="23"/>
  <c r="BO59" i="23"/>
  <c r="BO19" i="23"/>
  <c r="BO55" i="23"/>
  <c r="BO74" i="23"/>
  <c r="BO98" i="23"/>
  <c r="BO48" i="23"/>
  <c r="BO47" i="23"/>
  <c r="BO66" i="23"/>
  <c r="BO49" i="23"/>
  <c r="BO51" i="23"/>
  <c r="BO99" i="23"/>
  <c r="BO69" i="23"/>
  <c r="BO27" i="23"/>
  <c r="BG132" i="27"/>
  <c r="BG133" i="27" s="1"/>
  <c r="BG134" i="27" s="1"/>
  <c r="BH42" i="27"/>
  <c r="BH118" i="27"/>
  <c r="BH31" i="27"/>
  <c r="BH35" i="27"/>
  <c r="BH129" i="27"/>
  <c r="BH83" i="27"/>
  <c r="BH70" i="27"/>
  <c r="BH52" i="27"/>
  <c r="BH24" i="27"/>
  <c r="BH76" i="27"/>
  <c r="BH21" i="27"/>
  <c r="BH67" i="27"/>
  <c r="BH96" i="27"/>
  <c r="BH115" i="27"/>
  <c r="BH51" i="27"/>
  <c r="BH25" i="27"/>
  <c r="BH75" i="27"/>
  <c r="BH62" i="27"/>
  <c r="BH18" i="27"/>
  <c r="BH61" i="27"/>
  <c r="BH92" i="27"/>
  <c r="BH94" i="27"/>
  <c r="BH107" i="27"/>
  <c r="BH17" i="27"/>
  <c r="BH57" i="27"/>
  <c r="BH104" i="27"/>
  <c r="BH45" i="27"/>
  <c r="BH78" i="27"/>
  <c r="BH41" i="27"/>
  <c r="BH99" i="27"/>
  <c r="BH34" i="27"/>
  <c r="BH49" i="27"/>
  <c r="BH106" i="27"/>
  <c r="BH117" i="27"/>
  <c r="BH48" i="27"/>
  <c r="BH105" i="27"/>
  <c r="BH109" i="27"/>
  <c r="BH46" i="27"/>
  <c r="BH123" i="27"/>
  <c r="BH43" i="27"/>
  <c r="BH55" i="27"/>
  <c r="BH54" i="27"/>
  <c r="BH81" i="27"/>
  <c r="BH84" i="27"/>
  <c r="BH98" i="27"/>
  <c r="BH114" i="27"/>
  <c r="BH113" i="27"/>
  <c r="BH16" i="27"/>
  <c r="BH100" i="27"/>
  <c r="BH69" i="27"/>
  <c r="BH120" i="27"/>
  <c r="BH71" i="27"/>
  <c r="BH74" i="27"/>
  <c r="BH20" i="27"/>
  <c r="BH38" i="27"/>
  <c r="BH128" i="27"/>
  <c r="BH97" i="27"/>
  <c r="BH90" i="27"/>
  <c r="BH14" i="27"/>
  <c r="BH112" i="27"/>
  <c r="BH103" i="27"/>
  <c r="BH39" i="27"/>
  <c r="BH32" i="27"/>
  <c r="BH79" i="27"/>
  <c r="BH122" i="27"/>
  <c r="BH108" i="27"/>
  <c r="BH131" i="27"/>
  <c r="BH124" i="27"/>
  <c r="BH47" i="27"/>
  <c r="BH102" i="27"/>
  <c r="BH95" i="27"/>
  <c r="BH77" i="27"/>
  <c r="BH130" i="27"/>
  <c r="BH19" i="27"/>
  <c r="BH88" i="27"/>
  <c r="BH116" i="27"/>
  <c r="BH73" i="27"/>
  <c r="BH64" i="27"/>
  <c r="BH56" i="27"/>
  <c r="BH119" i="27"/>
  <c r="BH93" i="27"/>
  <c r="BH50" i="27"/>
  <c r="BH53" i="27"/>
  <c r="BH85" i="27"/>
  <c r="BH59" i="27"/>
  <c r="BH15" i="27"/>
  <c r="BH91" i="27"/>
  <c r="BH27" i="27"/>
  <c r="BH86" i="27"/>
  <c r="BH33" i="27"/>
  <c r="BH13" i="27"/>
  <c r="BI11" i="27"/>
  <c r="BH87" i="27"/>
  <c r="BH23" i="27"/>
  <c r="BH125" i="27"/>
  <c r="BH29" i="27"/>
  <c r="BH65" i="27"/>
  <c r="BH63" i="27"/>
  <c r="BH66" i="27"/>
  <c r="BH58" i="27"/>
  <c r="BH72" i="27"/>
  <c r="BH36" i="27"/>
  <c r="BH30" i="27"/>
  <c r="BH126" i="27"/>
  <c r="BH60" i="27"/>
  <c r="BH121" i="27"/>
  <c r="BH12" i="27"/>
  <c r="BH127" i="27"/>
  <c r="BH82" i="27"/>
  <c r="BH28" i="27"/>
  <c r="BH80" i="27"/>
  <c r="BH68" i="27"/>
  <c r="BH111" i="27"/>
  <c r="BH89" i="27"/>
  <c r="BH40" i="27"/>
  <c r="BH44" i="27"/>
  <c r="BH26" i="27"/>
  <c r="BH37" i="27"/>
  <c r="BH101" i="27"/>
  <c r="BH22" i="27"/>
  <c r="BH110" i="27"/>
  <c r="BF132" i="30" l="1"/>
  <c r="BF133" i="30" s="1"/>
  <c r="BF134" i="30" s="1"/>
  <c r="BH11" i="30"/>
  <c r="BG53" i="30"/>
  <c r="BG102" i="30"/>
  <c r="BG56" i="30"/>
  <c r="BG27" i="30"/>
  <c r="BG93" i="30"/>
  <c r="BG120" i="30"/>
  <c r="BG87" i="30"/>
  <c r="BG34" i="30"/>
  <c r="BG50" i="30"/>
  <c r="BG63" i="30"/>
  <c r="BG31" i="30"/>
  <c r="BG116" i="30"/>
  <c r="BG101" i="30"/>
  <c r="BG84" i="30"/>
  <c r="BG21" i="30"/>
  <c r="BG68" i="30"/>
  <c r="BG19" i="30"/>
  <c r="BG36" i="30"/>
  <c r="BG42" i="30"/>
  <c r="BG99" i="30"/>
  <c r="BG13" i="30"/>
  <c r="BG39" i="30"/>
  <c r="BG67" i="30"/>
  <c r="BG78" i="30"/>
  <c r="BG98" i="30"/>
  <c r="BG77" i="30"/>
  <c r="BG123" i="30"/>
  <c r="BG82" i="30"/>
  <c r="BG48" i="30"/>
  <c r="BG69" i="30"/>
  <c r="BG49" i="30"/>
  <c r="BG119" i="30"/>
  <c r="BG94" i="30"/>
  <c r="BG131" i="30"/>
  <c r="BG60" i="30"/>
  <c r="BG80" i="30"/>
  <c r="BG108" i="30"/>
  <c r="BG83" i="30"/>
  <c r="BG30" i="30"/>
  <c r="BG29" i="30"/>
  <c r="BG40" i="30"/>
  <c r="BG127" i="30"/>
  <c r="BG61" i="30"/>
  <c r="BG20" i="30"/>
  <c r="BG106" i="30"/>
  <c r="BG66" i="30"/>
  <c r="BG15" i="30"/>
  <c r="BG25" i="30"/>
  <c r="BG54" i="30"/>
  <c r="BG58" i="30"/>
  <c r="BG85" i="30"/>
  <c r="BG115" i="30"/>
  <c r="BG128" i="30"/>
  <c r="BG92" i="30"/>
  <c r="BG74" i="30"/>
  <c r="BG26" i="30"/>
  <c r="BG90" i="30"/>
  <c r="BG122" i="30"/>
  <c r="BG38" i="30"/>
  <c r="BG33" i="30"/>
  <c r="BG81" i="30"/>
  <c r="BG23" i="30"/>
  <c r="BG51" i="30"/>
  <c r="BG14" i="30"/>
  <c r="BG110" i="30"/>
  <c r="BG64" i="30"/>
  <c r="BG124" i="30"/>
  <c r="BG45" i="30"/>
  <c r="BG89" i="30"/>
  <c r="BG73" i="30"/>
  <c r="BG71" i="30"/>
  <c r="BG96" i="30"/>
  <c r="BG37" i="30"/>
  <c r="BG95" i="30"/>
  <c r="BG104" i="30"/>
  <c r="BG72" i="30"/>
  <c r="BG35" i="30"/>
  <c r="BG24" i="30"/>
  <c r="BG62" i="30"/>
  <c r="BG113" i="30"/>
  <c r="BG111" i="30"/>
  <c r="BG126" i="30"/>
  <c r="BG121" i="30"/>
  <c r="BG28" i="30"/>
  <c r="BG112" i="30"/>
  <c r="BG55" i="30"/>
  <c r="BG109" i="30"/>
  <c r="BG59" i="30"/>
  <c r="BG57" i="30"/>
  <c r="BG76" i="30"/>
  <c r="BG65" i="30"/>
  <c r="BG118" i="30"/>
  <c r="BG43" i="30"/>
  <c r="BG70" i="30"/>
  <c r="BG44" i="30"/>
  <c r="BG91" i="30"/>
  <c r="BG22" i="30"/>
  <c r="BG32" i="30"/>
  <c r="BG100" i="30"/>
  <c r="BG12" i="30"/>
  <c r="BG75" i="30"/>
  <c r="BG97" i="30"/>
  <c r="BG103" i="30"/>
  <c r="BG130" i="30"/>
  <c r="BG41" i="30"/>
  <c r="BG18" i="30"/>
  <c r="BG52" i="30"/>
  <c r="BG114" i="30"/>
  <c r="BG129" i="30"/>
  <c r="BG46" i="30"/>
  <c r="BG117" i="30"/>
  <c r="BG16" i="30"/>
  <c r="BG86" i="30"/>
  <c r="BG125" i="30"/>
  <c r="BG17" i="30"/>
  <c r="BG79" i="30"/>
  <c r="BG105" i="30"/>
  <c r="BG107" i="30"/>
  <c r="BG47" i="30"/>
  <c r="BG88" i="30"/>
  <c r="BO133" i="23"/>
  <c r="BO134" i="23" s="1"/>
  <c r="BO135" i="23" s="1"/>
  <c r="BP16" i="23"/>
  <c r="BP15" i="23"/>
  <c r="BP17" i="23"/>
  <c r="BP18" i="23"/>
  <c r="BP22" i="23"/>
  <c r="BP29" i="23"/>
  <c r="BP28" i="23"/>
  <c r="BP114" i="23"/>
  <c r="BP78" i="23"/>
  <c r="BP93" i="23"/>
  <c r="BP131" i="23"/>
  <c r="BP115" i="23"/>
  <c r="BP132" i="23"/>
  <c r="BP51" i="23"/>
  <c r="BP35" i="23"/>
  <c r="BP31" i="23"/>
  <c r="BP121" i="23"/>
  <c r="BP83" i="23"/>
  <c r="BP116" i="23"/>
  <c r="BP81" i="23"/>
  <c r="BP24" i="23"/>
  <c r="BP14" i="23"/>
  <c r="BP98" i="23"/>
  <c r="BP55" i="23"/>
  <c r="BP62" i="23"/>
  <c r="BP129" i="23"/>
  <c r="BP119" i="23"/>
  <c r="BP82" i="23"/>
  <c r="BP112" i="23"/>
  <c r="BP68" i="23"/>
  <c r="BP65" i="23"/>
  <c r="BP84" i="23"/>
  <c r="BP37" i="23"/>
  <c r="BP30" i="23"/>
  <c r="BP59" i="23"/>
  <c r="BP130" i="23"/>
  <c r="BQ12" i="23"/>
  <c r="BP13" i="23"/>
  <c r="BP26" i="23"/>
  <c r="BP76" i="23"/>
  <c r="BP86" i="23"/>
  <c r="BP101" i="23"/>
  <c r="BP123" i="23"/>
  <c r="BP48" i="23"/>
  <c r="BP122" i="23"/>
  <c r="BP67" i="23"/>
  <c r="BP104" i="23"/>
  <c r="BP105" i="23"/>
  <c r="BP69" i="23"/>
  <c r="BP111" i="23"/>
  <c r="BP95" i="23"/>
  <c r="BP85" i="23"/>
  <c r="BP20" i="23"/>
  <c r="BP108" i="23"/>
  <c r="BP45" i="23"/>
  <c r="BP117" i="23"/>
  <c r="BP125" i="23"/>
  <c r="BP57" i="23"/>
  <c r="BP96" i="23"/>
  <c r="BP103" i="23"/>
  <c r="BP56" i="23"/>
  <c r="BP106" i="23"/>
  <c r="BP47" i="23"/>
  <c r="BP27" i="23"/>
  <c r="BP34" i="23"/>
  <c r="BP43" i="23"/>
  <c r="BP79" i="23"/>
  <c r="BP109" i="23"/>
  <c r="BP107" i="23"/>
  <c r="BP25" i="23"/>
  <c r="BP32" i="23"/>
  <c r="BP36" i="23"/>
  <c r="BP74" i="23"/>
  <c r="BP38" i="23"/>
  <c r="BP64" i="23"/>
  <c r="BP94" i="23"/>
  <c r="BP66" i="23"/>
  <c r="BP113" i="23"/>
  <c r="BP33" i="23"/>
  <c r="BP99" i="23"/>
  <c r="BP40" i="23"/>
  <c r="BP120" i="23"/>
  <c r="BP124" i="23"/>
  <c r="BP73" i="23"/>
  <c r="BP102" i="23"/>
  <c r="BP128" i="23"/>
  <c r="BP100" i="23"/>
  <c r="BP21" i="23"/>
  <c r="BP72" i="23"/>
  <c r="BP63" i="23"/>
  <c r="BP127" i="23"/>
  <c r="BP92" i="23"/>
  <c r="BP80" i="23"/>
  <c r="BP118" i="23"/>
  <c r="BP61" i="23"/>
  <c r="BP52" i="23"/>
  <c r="BP44" i="23"/>
  <c r="BP91" i="23"/>
  <c r="BP58" i="23"/>
  <c r="BP60" i="23"/>
  <c r="BP87" i="23"/>
  <c r="BP49" i="23"/>
  <c r="BP19" i="23"/>
  <c r="BP53" i="23"/>
  <c r="BP126" i="23"/>
  <c r="BP97" i="23"/>
  <c r="BP88" i="23"/>
  <c r="BP42" i="23"/>
  <c r="BP54" i="23"/>
  <c r="BP50" i="23"/>
  <c r="BP90" i="23"/>
  <c r="BP23" i="23"/>
  <c r="BP70" i="23"/>
  <c r="BP89" i="23"/>
  <c r="BP71" i="23"/>
  <c r="BP46" i="23"/>
  <c r="BP41" i="23"/>
  <c r="BP39" i="23"/>
  <c r="BP77" i="23"/>
  <c r="BP110" i="23"/>
  <c r="BP75" i="23"/>
  <c r="BH132" i="27"/>
  <c r="BH133" i="27" s="1"/>
  <c r="BH134" i="27" s="1"/>
  <c r="BI59" i="27"/>
  <c r="BI81" i="27"/>
  <c r="BI27" i="27"/>
  <c r="BI94" i="27"/>
  <c r="BI35" i="27"/>
  <c r="BI119" i="27"/>
  <c r="BI51" i="27"/>
  <c r="BI40" i="27"/>
  <c r="BI58" i="27"/>
  <c r="BI34" i="27"/>
  <c r="BI124" i="27"/>
  <c r="BI32" i="27"/>
  <c r="BI43" i="27"/>
  <c r="BI83" i="27"/>
  <c r="BI93" i="27"/>
  <c r="BI42" i="27"/>
  <c r="BI33" i="27"/>
  <c r="BI128" i="27"/>
  <c r="BI72" i="27"/>
  <c r="BI130" i="27"/>
  <c r="BI62" i="27"/>
  <c r="BI91" i="27"/>
  <c r="BI67" i="27"/>
  <c r="BI92" i="27"/>
  <c r="BI125" i="27"/>
  <c r="BI96" i="27"/>
  <c r="BI61" i="27"/>
  <c r="BI120" i="27"/>
  <c r="BI38" i="27"/>
  <c r="BI89" i="27"/>
  <c r="BI63" i="27"/>
  <c r="BI107" i="27"/>
  <c r="BI87" i="27"/>
  <c r="BI129" i="27"/>
  <c r="BI26" i="27"/>
  <c r="BI104" i="27"/>
  <c r="BI57" i="27"/>
  <c r="BI113" i="27"/>
  <c r="BI19" i="27"/>
  <c r="BI111" i="27"/>
  <c r="BI14" i="27"/>
  <c r="BI117" i="27"/>
  <c r="BI13" i="27"/>
  <c r="BI88" i="27"/>
  <c r="BI74" i="27"/>
  <c r="BI100" i="27"/>
  <c r="BI12" i="27"/>
  <c r="BI44" i="27"/>
  <c r="BI79" i="27"/>
  <c r="BI77" i="27"/>
  <c r="BI118" i="27"/>
  <c r="BI127" i="27"/>
  <c r="BI54" i="27"/>
  <c r="BI37" i="27"/>
  <c r="BI102" i="27"/>
  <c r="BI78" i="27"/>
  <c r="BI85" i="27"/>
  <c r="BI90" i="27"/>
  <c r="BI46" i="27"/>
  <c r="BI82" i="27"/>
  <c r="BI20" i="27"/>
  <c r="BI98" i="27"/>
  <c r="BI15" i="27"/>
  <c r="BI86" i="27"/>
  <c r="BI24" i="27"/>
  <c r="BI69" i="27"/>
  <c r="BJ11" i="27"/>
  <c r="BI55" i="27"/>
  <c r="BI126" i="27"/>
  <c r="BI30" i="27"/>
  <c r="BI66" i="27"/>
  <c r="BI49" i="27"/>
  <c r="BI122" i="27"/>
  <c r="BI76" i="27"/>
  <c r="BI41" i="27"/>
  <c r="BI109" i="27"/>
  <c r="BI17" i="27"/>
  <c r="BI18" i="27"/>
  <c r="BI23" i="27"/>
  <c r="BI16" i="27"/>
  <c r="BI70" i="27"/>
  <c r="BI116" i="27"/>
  <c r="BI95" i="27"/>
  <c r="BI84" i="27"/>
  <c r="BI50" i="27"/>
  <c r="BI101" i="27"/>
  <c r="BI56" i="27"/>
  <c r="BI115" i="27"/>
  <c r="BI73" i="27"/>
  <c r="BI29" i="27"/>
  <c r="BI112" i="27"/>
  <c r="BI60" i="27"/>
  <c r="BI108" i="27"/>
  <c r="BI99" i="27"/>
  <c r="BI45" i="27"/>
  <c r="BI114" i="27"/>
  <c r="BI31" i="27"/>
  <c r="BI22" i="27"/>
  <c r="BI47" i="27"/>
  <c r="BI21" i="27"/>
  <c r="BI53" i="27"/>
  <c r="BI65" i="27"/>
  <c r="BI103" i="27"/>
  <c r="BI97" i="27"/>
  <c r="BI121" i="27"/>
  <c r="BI68" i="27"/>
  <c r="BI39" i="27"/>
  <c r="BI110" i="27"/>
  <c r="BI48" i="27"/>
  <c r="BI131" i="27"/>
  <c r="BI36" i="27"/>
  <c r="BI75" i="27"/>
  <c r="BI106" i="27"/>
  <c r="BI105" i="27"/>
  <c r="BI71" i="27"/>
  <c r="BI28" i="27"/>
  <c r="BI80" i="27"/>
  <c r="BI52" i="27"/>
  <c r="BI123" i="27"/>
  <c r="BI25" i="27"/>
  <c r="BI64" i="27"/>
  <c r="BG132" i="30" l="1"/>
  <c r="BG133" i="30" s="1"/>
  <c r="BG134" i="30" s="1"/>
  <c r="BI11" i="30"/>
  <c r="BH104" i="30"/>
  <c r="BH128" i="30"/>
  <c r="BH18" i="30"/>
  <c r="BH16" i="30"/>
  <c r="BH35" i="30"/>
  <c r="BH62" i="30"/>
  <c r="BH57" i="30"/>
  <c r="BH63" i="30"/>
  <c r="BH66" i="30"/>
  <c r="BH86" i="30"/>
  <c r="BH111" i="30"/>
  <c r="BH71" i="30"/>
  <c r="BH121" i="30"/>
  <c r="BH88" i="30"/>
  <c r="BH95" i="30"/>
  <c r="BH102" i="30"/>
  <c r="BH40" i="30"/>
  <c r="BH42" i="30"/>
  <c r="BH69" i="30"/>
  <c r="BH34" i="30"/>
  <c r="BH76" i="30"/>
  <c r="BH26" i="30"/>
  <c r="BH106" i="30"/>
  <c r="BH98" i="30"/>
  <c r="BH105" i="30"/>
  <c r="BH118" i="30"/>
  <c r="BH126" i="30"/>
  <c r="BH70" i="30"/>
  <c r="BH28" i="30"/>
  <c r="BH112" i="30"/>
  <c r="BH19" i="30"/>
  <c r="BH92" i="30"/>
  <c r="BH129" i="30"/>
  <c r="BH87" i="30"/>
  <c r="BH59" i="30"/>
  <c r="BH52" i="30"/>
  <c r="BH74" i="30"/>
  <c r="BH90" i="30"/>
  <c r="BH122" i="30"/>
  <c r="BH77" i="30"/>
  <c r="BH123" i="30"/>
  <c r="BH43" i="30"/>
  <c r="BH114" i="30"/>
  <c r="BH44" i="30"/>
  <c r="BH91" i="30"/>
  <c r="BH103" i="30"/>
  <c r="BH110" i="30"/>
  <c r="BH36" i="30"/>
  <c r="BH79" i="30"/>
  <c r="BH127" i="30"/>
  <c r="BH31" i="30"/>
  <c r="BH15" i="30"/>
  <c r="BH45" i="30"/>
  <c r="BH89" i="30"/>
  <c r="BH60" i="30"/>
  <c r="BH17" i="30"/>
  <c r="BH97" i="30"/>
  <c r="BH117" i="30"/>
  <c r="BH125" i="30"/>
  <c r="BH100" i="30"/>
  <c r="BH48" i="30"/>
  <c r="BH99" i="30"/>
  <c r="BH56" i="30"/>
  <c r="BH49" i="30"/>
  <c r="BH22" i="30"/>
  <c r="BH46" i="30"/>
  <c r="BH67" i="30"/>
  <c r="BH47" i="30"/>
  <c r="BH113" i="30"/>
  <c r="BH38" i="30"/>
  <c r="BH54" i="30"/>
  <c r="BH41" i="30"/>
  <c r="BH83" i="30"/>
  <c r="BH107" i="30"/>
  <c r="BH29" i="30"/>
  <c r="BH53" i="30"/>
  <c r="BH93" i="30"/>
  <c r="BH120" i="30"/>
  <c r="BH61" i="30"/>
  <c r="BH39" i="30"/>
  <c r="BH50" i="30"/>
  <c r="BH75" i="30"/>
  <c r="BH32" i="30"/>
  <c r="BH116" i="30"/>
  <c r="BH101" i="30"/>
  <c r="BH84" i="30"/>
  <c r="BH108" i="30"/>
  <c r="BH58" i="30"/>
  <c r="BH30" i="30"/>
  <c r="BH115" i="30"/>
  <c r="BH14" i="30"/>
  <c r="BH21" i="30"/>
  <c r="BH68" i="30"/>
  <c r="BH109" i="30"/>
  <c r="BH64" i="30"/>
  <c r="BH20" i="30"/>
  <c r="BH24" i="30"/>
  <c r="BH94" i="30"/>
  <c r="BH131" i="30"/>
  <c r="BH65" i="30"/>
  <c r="BH73" i="30"/>
  <c r="BH33" i="30"/>
  <c r="BH96" i="30"/>
  <c r="BH37" i="30"/>
  <c r="BH51" i="30"/>
  <c r="BH12" i="30"/>
  <c r="BH80" i="30"/>
  <c r="BH27" i="30"/>
  <c r="BH82" i="30"/>
  <c r="BH55" i="30"/>
  <c r="BH78" i="30"/>
  <c r="BH72" i="30"/>
  <c r="BH25" i="30"/>
  <c r="BH13" i="30"/>
  <c r="BH81" i="30"/>
  <c r="BH119" i="30"/>
  <c r="BH23" i="30"/>
  <c r="BH130" i="30"/>
  <c r="BH85" i="30"/>
  <c r="BH124" i="30"/>
  <c r="BP133" i="23"/>
  <c r="BP134" i="23" s="1"/>
  <c r="BP135" i="23" s="1"/>
  <c r="BQ16" i="23"/>
  <c r="BQ15" i="23"/>
  <c r="BQ18" i="23"/>
  <c r="BQ17" i="23"/>
  <c r="BQ24" i="23"/>
  <c r="BQ108" i="23"/>
  <c r="BQ114" i="23"/>
  <c r="BQ53" i="23"/>
  <c r="BQ64" i="23"/>
  <c r="BQ48" i="23"/>
  <c r="BQ41" i="23"/>
  <c r="BQ81" i="23"/>
  <c r="BQ91" i="23"/>
  <c r="BQ113" i="23"/>
  <c r="BQ69" i="23"/>
  <c r="BQ79" i="23"/>
  <c r="BQ109" i="23"/>
  <c r="BQ30" i="23"/>
  <c r="BQ95" i="23"/>
  <c r="BQ33" i="23"/>
  <c r="BQ37" i="23"/>
  <c r="BQ100" i="23"/>
  <c r="BQ90" i="23"/>
  <c r="BQ13" i="23"/>
  <c r="BQ14" i="23"/>
  <c r="BQ32" i="23"/>
  <c r="BQ97" i="23"/>
  <c r="BQ89" i="23"/>
  <c r="BQ122" i="23"/>
  <c r="BQ78" i="23"/>
  <c r="BQ49" i="23"/>
  <c r="BQ106" i="23"/>
  <c r="BQ112" i="23"/>
  <c r="BQ107" i="23"/>
  <c r="BQ34" i="23"/>
  <c r="BQ65" i="23"/>
  <c r="BQ87" i="23"/>
  <c r="BQ111" i="23"/>
  <c r="BQ27" i="23"/>
  <c r="BQ21" i="23"/>
  <c r="BQ26" i="23"/>
  <c r="BQ70" i="23"/>
  <c r="BQ62" i="23"/>
  <c r="BQ127" i="23"/>
  <c r="BQ92" i="23"/>
  <c r="BQ93" i="23"/>
  <c r="BQ129" i="23"/>
  <c r="BQ75" i="23"/>
  <c r="BQ56" i="23"/>
  <c r="BQ124" i="23"/>
  <c r="BQ120" i="23"/>
  <c r="BQ20" i="23"/>
  <c r="BQ126" i="23"/>
  <c r="BQ101" i="23"/>
  <c r="BQ63" i="23"/>
  <c r="BQ36" i="23"/>
  <c r="BQ47" i="23"/>
  <c r="BQ131" i="23"/>
  <c r="BQ123" i="23"/>
  <c r="BQ115" i="23"/>
  <c r="BQ61" i="23"/>
  <c r="BQ105" i="23"/>
  <c r="BQ35" i="23"/>
  <c r="BQ85" i="23"/>
  <c r="BQ102" i="23"/>
  <c r="BQ19" i="23"/>
  <c r="BQ28" i="23"/>
  <c r="BQ117" i="23"/>
  <c r="BQ71" i="23"/>
  <c r="BQ86" i="23"/>
  <c r="BQ42" i="23"/>
  <c r="BQ119" i="23"/>
  <c r="BQ80" i="23"/>
  <c r="BQ68" i="23"/>
  <c r="BQ67" i="23"/>
  <c r="BQ77" i="23"/>
  <c r="BQ84" i="23"/>
  <c r="BQ121" i="23"/>
  <c r="BQ83" i="23"/>
  <c r="BQ59" i="23"/>
  <c r="BQ96" i="23"/>
  <c r="BQ44" i="23"/>
  <c r="BQ51" i="23"/>
  <c r="BQ40" i="23"/>
  <c r="BQ58" i="23"/>
  <c r="BR12" i="23"/>
  <c r="BQ25" i="23"/>
  <c r="BQ76" i="23"/>
  <c r="BQ125" i="23"/>
  <c r="BQ98" i="23"/>
  <c r="BQ118" i="23"/>
  <c r="BQ38" i="23"/>
  <c r="BQ39" i="23"/>
  <c r="BQ104" i="23"/>
  <c r="BQ60" i="23"/>
  <c r="BQ73" i="23"/>
  <c r="BQ22" i="23"/>
  <c r="BQ74" i="23"/>
  <c r="BQ45" i="23"/>
  <c r="BQ72" i="23"/>
  <c r="BQ66" i="23"/>
  <c r="BQ88" i="23"/>
  <c r="BQ54" i="23"/>
  <c r="BQ82" i="23"/>
  <c r="BQ52" i="23"/>
  <c r="BQ99" i="23"/>
  <c r="BQ50" i="23"/>
  <c r="BQ31" i="23"/>
  <c r="BQ23" i="23"/>
  <c r="BQ103" i="23"/>
  <c r="BQ29" i="23"/>
  <c r="BQ55" i="23"/>
  <c r="BQ46" i="23"/>
  <c r="BQ94" i="23"/>
  <c r="BQ57" i="23"/>
  <c r="BQ130" i="23"/>
  <c r="BQ132" i="23"/>
  <c r="BQ110" i="23"/>
  <c r="BQ116" i="23"/>
  <c r="BQ43" i="23"/>
  <c r="BQ128" i="23"/>
  <c r="BI132" i="27"/>
  <c r="BI133" i="27" s="1"/>
  <c r="BI134" i="27" s="1"/>
  <c r="BJ129" i="27"/>
  <c r="BJ87" i="27"/>
  <c r="BJ75" i="27"/>
  <c r="BJ121" i="27"/>
  <c r="BJ22" i="27"/>
  <c r="BJ115" i="27"/>
  <c r="BJ103" i="27"/>
  <c r="BJ114" i="27"/>
  <c r="BJ106" i="27"/>
  <c r="BJ109" i="27"/>
  <c r="BJ59" i="27"/>
  <c r="BJ119" i="27"/>
  <c r="BJ25" i="27"/>
  <c r="BJ69" i="27"/>
  <c r="BK11" i="27"/>
  <c r="BJ20" i="27"/>
  <c r="BJ92" i="27"/>
  <c r="BJ65" i="27"/>
  <c r="BJ52" i="27"/>
  <c r="BJ95" i="27"/>
  <c r="BJ88" i="27"/>
  <c r="BJ38" i="27"/>
  <c r="BJ128" i="27"/>
  <c r="BJ62" i="27"/>
  <c r="BJ70" i="27"/>
  <c r="BJ76" i="27"/>
  <c r="BJ98" i="27"/>
  <c r="BJ127" i="27"/>
  <c r="BJ120" i="27"/>
  <c r="BJ99" i="27"/>
  <c r="BJ83" i="27"/>
  <c r="BJ100" i="27"/>
  <c r="BJ102" i="27"/>
  <c r="BJ66" i="27"/>
  <c r="BJ90" i="27"/>
  <c r="BJ32" i="27"/>
  <c r="BJ126" i="27"/>
  <c r="BJ30" i="27"/>
  <c r="BJ79" i="27"/>
  <c r="BJ12" i="27"/>
  <c r="BJ86" i="27"/>
  <c r="BJ55" i="27"/>
  <c r="BJ97" i="27"/>
  <c r="BJ67" i="27"/>
  <c r="BJ104" i="27"/>
  <c r="BJ41" i="27"/>
  <c r="BJ37" i="27"/>
  <c r="BJ27" i="27"/>
  <c r="BJ43" i="27"/>
  <c r="BJ113" i="27"/>
  <c r="BJ24" i="27"/>
  <c r="BJ89" i="27"/>
  <c r="BJ47" i="27"/>
  <c r="BJ56" i="27"/>
  <c r="BJ15" i="27"/>
  <c r="BJ36" i="27"/>
  <c r="BJ33" i="27"/>
  <c r="BJ14" i="27"/>
  <c r="BJ57" i="27"/>
  <c r="BJ54" i="27"/>
  <c r="BJ35" i="27"/>
  <c r="BJ80" i="27"/>
  <c r="BJ51" i="27"/>
  <c r="BJ61" i="27"/>
  <c r="BJ63" i="27"/>
  <c r="BJ118" i="27"/>
  <c r="BJ111" i="27"/>
  <c r="BJ130" i="27"/>
  <c r="BJ53" i="27"/>
  <c r="BJ29" i="27"/>
  <c r="BJ23" i="27"/>
  <c r="BJ125" i="27"/>
  <c r="BJ13" i="27"/>
  <c r="BJ16" i="27"/>
  <c r="BJ34" i="27"/>
  <c r="BJ42" i="27"/>
  <c r="BJ123" i="27"/>
  <c r="BJ21" i="27"/>
  <c r="BJ131" i="27"/>
  <c r="BJ108" i="27"/>
  <c r="BJ17" i="27"/>
  <c r="BJ26" i="27"/>
  <c r="BJ18" i="27"/>
  <c r="BJ49" i="27"/>
  <c r="BJ19" i="27"/>
  <c r="BJ58" i="27"/>
  <c r="BJ28" i="27"/>
  <c r="BJ48" i="27"/>
  <c r="BJ110" i="27"/>
  <c r="BJ105" i="27"/>
  <c r="BJ85" i="27"/>
  <c r="BJ81" i="27"/>
  <c r="BJ117" i="27"/>
  <c r="BJ82" i="27"/>
  <c r="BJ31" i="27"/>
  <c r="BJ44" i="27"/>
  <c r="BJ45" i="27"/>
  <c r="BJ50" i="27"/>
  <c r="BJ73" i="27"/>
  <c r="BJ68" i="27"/>
  <c r="BJ91" i="27"/>
  <c r="BJ39" i="27"/>
  <c r="BJ112" i="27"/>
  <c r="BJ124" i="27"/>
  <c r="BJ84" i="27"/>
  <c r="BJ122" i="27"/>
  <c r="BJ74" i="27"/>
  <c r="BJ116" i="27"/>
  <c r="BJ101" i="27"/>
  <c r="BJ72" i="27"/>
  <c r="BJ71" i="27"/>
  <c r="BJ77" i="27"/>
  <c r="BJ64" i="27"/>
  <c r="BJ107" i="27"/>
  <c r="BJ60" i="27"/>
  <c r="BJ46" i="27"/>
  <c r="BJ94" i="27"/>
  <c r="BJ40" i="27"/>
  <c r="BJ78" i="27"/>
  <c r="BJ96" i="27"/>
  <c r="BJ93" i="27"/>
  <c r="BH132" i="30" l="1"/>
  <c r="BH133" i="30" s="1"/>
  <c r="BH134" i="30" s="1"/>
  <c r="BJ11" i="30"/>
  <c r="BI102" i="30"/>
  <c r="BI40" i="30"/>
  <c r="BI42" i="30"/>
  <c r="BI119" i="30"/>
  <c r="BI62" i="30"/>
  <c r="BI59" i="30"/>
  <c r="BI24" i="30"/>
  <c r="BI106" i="30"/>
  <c r="BI131" i="30"/>
  <c r="BI65" i="30"/>
  <c r="BI118" i="30"/>
  <c r="BI19" i="30"/>
  <c r="BI92" i="30"/>
  <c r="BI129" i="30"/>
  <c r="BI20" i="30"/>
  <c r="BI79" i="30"/>
  <c r="BI47" i="30"/>
  <c r="BI57" i="30"/>
  <c r="BI90" i="30"/>
  <c r="BI66" i="30"/>
  <c r="BI86" i="30"/>
  <c r="BI83" i="30"/>
  <c r="BI103" i="30"/>
  <c r="BI110" i="30"/>
  <c r="BI36" i="30"/>
  <c r="BI26" i="30"/>
  <c r="BI49" i="30"/>
  <c r="BI76" i="30"/>
  <c r="BI74" i="30"/>
  <c r="BI45" i="30"/>
  <c r="BI98" i="30"/>
  <c r="BI105" i="30"/>
  <c r="BI58" i="30"/>
  <c r="BI48" i="30"/>
  <c r="BI99" i="30"/>
  <c r="BI56" i="30"/>
  <c r="BI72" i="30"/>
  <c r="BI61" i="30"/>
  <c r="BI52" i="30"/>
  <c r="BI67" i="30"/>
  <c r="BI78" i="30"/>
  <c r="BI122" i="30"/>
  <c r="BI77" i="30"/>
  <c r="BI23" i="30"/>
  <c r="BI12" i="30"/>
  <c r="BI27" i="30"/>
  <c r="BI55" i="30"/>
  <c r="BI127" i="30"/>
  <c r="BI16" i="30"/>
  <c r="BI64" i="30"/>
  <c r="BI46" i="30"/>
  <c r="BI130" i="30"/>
  <c r="BI17" i="30"/>
  <c r="BI113" i="30"/>
  <c r="BI38" i="30"/>
  <c r="BI84" i="30"/>
  <c r="BI14" i="30"/>
  <c r="BI21" i="30"/>
  <c r="BI68" i="30"/>
  <c r="BI22" i="30"/>
  <c r="BI69" i="30"/>
  <c r="BI35" i="30"/>
  <c r="BI50" i="30"/>
  <c r="BI94" i="30"/>
  <c r="BI32" i="30"/>
  <c r="BI116" i="30"/>
  <c r="BI73" i="30"/>
  <c r="BI18" i="30"/>
  <c r="BI124" i="30"/>
  <c r="BI111" i="30"/>
  <c r="BI126" i="30"/>
  <c r="BI121" i="30"/>
  <c r="BI44" i="30"/>
  <c r="BI88" i="30"/>
  <c r="BI120" i="30"/>
  <c r="BI75" i="30"/>
  <c r="BI37" i="30"/>
  <c r="BI43" i="30"/>
  <c r="BI70" i="30"/>
  <c r="BI125" i="30"/>
  <c r="BI39" i="30"/>
  <c r="BI63" i="30"/>
  <c r="BI25" i="30"/>
  <c r="BI97" i="30"/>
  <c r="BI114" i="30"/>
  <c r="BI107" i="30"/>
  <c r="BI109" i="30"/>
  <c r="BI123" i="30"/>
  <c r="BI33" i="30"/>
  <c r="BI41" i="30"/>
  <c r="BI117" i="30"/>
  <c r="BI30" i="30"/>
  <c r="BI104" i="30"/>
  <c r="BI87" i="30"/>
  <c r="BI80" i="30"/>
  <c r="BI71" i="30"/>
  <c r="BI108" i="30"/>
  <c r="BI100" i="30"/>
  <c r="BI85" i="30"/>
  <c r="BI53" i="30"/>
  <c r="BI13" i="30"/>
  <c r="BI89" i="30"/>
  <c r="BI91" i="30"/>
  <c r="BI81" i="30"/>
  <c r="BI29" i="30"/>
  <c r="BI51" i="30"/>
  <c r="BI128" i="30"/>
  <c r="BI34" i="30"/>
  <c r="BI15" i="30"/>
  <c r="BI82" i="30"/>
  <c r="BI101" i="30"/>
  <c r="BI115" i="30"/>
  <c r="BI95" i="30"/>
  <c r="BI28" i="30"/>
  <c r="BI112" i="30"/>
  <c r="BI93" i="30"/>
  <c r="BI31" i="30"/>
  <c r="BI60" i="30"/>
  <c r="BI96" i="30"/>
  <c r="BI54" i="30"/>
  <c r="BQ133" i="23"/>
  <c r="BQ134" i="23" s="1"/>
  <c r="BQ135" i="23" s="1"/>
  <c r="BR15" i="23"/>
  <c r="BR16" i="23"/>
  <c r="BR18" i="23"/>
  <c r="BR17" i="23"/>
  <c r="BR23" i="23"/>
  <c r="BR103" i="23"/>
  <c r="BR62" i="23"/>
  <c r="BR97" i="23"/>
  <c r="BR88" i="23"/>
  <c r="BR47" i="23"/>
  <c r="BR48" i="23"/>
  <c r="BR75" i="23"/>
  <c r="BR51" i="23"/>
  <c r="BR99" i="23"/>
  <c r="BR83" i="23"/>
  <c r="BR111" i="23"/>
  <c r="BR87" i="23"/>
  <c r="BR81" i="23"/>
  <c r="BR43" i="23"/>
  <c r="BR73" i="23"/>
  <c r="BR84" i="23"/>
  <c r="BR27" i="23"/>
  <c r="BS12" i="23"/>
  <c r="BR21" i="23"/>
  <c r="BR14" i="23"/>
  <c r="BR36" i="23"/>
  <c r="BR63" i="23"/>
  <c r="BR101" i="23"/>
  <c r="BR94" i="23"/>
  <c r="BR41" i="23"/>
  <c r="BR129" i="23"/>
  <c r="BR67" i="23"/>
  <c r="BR82" i="23"/>
  <c r="BR130" i="23"/>
  <c r="BR100" i="23"/>
  <c r="BR60" i="23"/>
  <c r="BR107" i="23"/>
  <c r="BR35" i="23"/>
  <c r="BR40" i="23"/>
  <c r="BR25" i="23"/>
  <c r="BR26" i="23"/>
  <c r="BR86" i="23"/>
  <c r="BR32" i="23"/>
  <c r="BR76" i="23"/>
  <c r="BR38" i="23"/>
  <c r="BR46" i="23"/>
  <c r="BR93" i="23"/>
  <c r="BR105" i="23"/>
  <c r="BR113" i="23"/>
  <c r="BR77" i="23"/>
  <c r="BR69" i="23"/>
  <c r="BR30" i="23"/>
  <c r="BR58" i="23"/>
  <c r="BR132" i="23"/>
  <c r="BR109" i="23"/>
  <c r="BR19" i="23"/>
  <c r="BR28" i="23"/>
  <c r="BR71" i="23"/>
  <c r="BR45" i="23"/>
  <c r="BR125" i="23"/>
  <c r="BR78" i="23"/>
  <c r="BR131" i="23"/>
  <c r="BR68" i="23"/>
  <c r="BR33" i="23"/>
  <c r="BR116" i="23"/>
  <c r="BR128" i="23"/>
  <c r="BR95" i="23"/>
  <c r="BR37" i="23"/>
  <c r="BR124" i="23"/>
  <c r="BR102" i="23"/>
  <c r="BR59" i="23"/>
  <c r="BR20" i="23"/>
  <c r="BR55" i="23"/>
  <c r="BR89" i="23"/>
  <c r="BR108" i="23"/>
  <c r="BR117" i="23"/>
  <c r="BR96" i="23"/>
  <c r="BR122" i="23"/>
  <c r="BR80" i="23"/>
  <c r="BR49" i="23"/>
  <c r="BR52" i="23"/>
  <c r="BR115" i="23"/>
  <c r="BR34" i="23"/>
  <c r="BR31" i="23"/>
  <c r="BR120" i="23"/>
  <c r="BR90" i="23"/>
  <c r="BR50" i="23"/>
  <c r="BR112" i="23"/>
  <c r="BR121" i="23"/>
  <c r="BR22" i="23"/>
  <c r="BR74" i="23"/>
  <c r="BR72" i="23"/>
  <c r="BR29" i="23"/>
  <c r="BR119" i="23"/>
  <c r="BR66" i="23"/>
  <c r="BR57" i="23"/>
  <c r="BR42" i="23"/>
  <c r="BR104" i="23"/>
  <c r="BR44" i="23"/>
  <c r="BR79" i="23"/>
  <c r="BR65" i="23"/>
  <c r="BR13" i="23"/>
  <c r="BR127" i="23"/>
  <c r="BR114" i="23"/>
  <c r="BR126" i="23"/>
  <c r="BR54" i="23"/>
  <c r="BR123" i="23"/>
  <c r="BR64" i="23"/>
  <c r="BR61" i="23"/>
  <c r="BR110" i="23"/>
  <c r="BR24" i="23"/>
  <c r="BR70" i="23"/>
  <c r="BR53" i="23"/>
  <c r="BR98" i="23"/>
  <c r="BR92" i="23"/>
  <c r="BR39" i="23"/>
  <c r="BR118" i="23"/>
  <c r="BR56" i="23"/>
  <c r="BR106" i="23"/>
  <c r="BR91" i="23"/>
  <c r="BR85" i="23"/>
  <c r="BJ132" i="27"/>
  <c r="BJ133" i="27" s="1"/>
  <c r="BJ134" i="27" s="1"/>
  <c r="BK77" i="27"/>
  <c r="BK123" i="27"/>
  <c r="BK114" i="27"/>
  <c r="BK74" i="27"/>
  <c r="BK127" i="27"/>
  <c r="BK87" i="27"/>
  <c r="BK38" i="27"/>
  <c r="BK78" i="27"/>
  <c r="BK27" i="27"/>
  <c r="BK72" i="27"/>
  <c r="BK63" i="27"/>
  <c r="BK54" i="27"/>
  <c r="BK125" i="27"/>
  <c r="BK43" i="27"/>
  <c r="BK103" i="27"/>
  <c r="BK39" i="27"/>
  <c r="BK62" i="27"/>
  <c r="BK66" i="27"/>
  <c r="BK95" i="27"/>
  <c r="BK37" i="27"/>
  <c r="BK118" i="27"/>
  <c r="BK129" i="27"/>
  <c r="BK89" i="27"/>
  <c r="BK96" i="27"/>
  <c r="BK97" i="27"/>
  <c r="BK119" i="27"/>
  <c r="BK29" i="27"/>
  <c r="BK94" i="27"/>
  <c r="BK25" i="27"/>
  <c r="BK116" i="27"/>
  <c r="BK107" i="27"/>
  <c r="BK113" i="27"/>
  <c r="BK19" i="27"/>
  <c r="BK88" i="27"/>
  <c r="BK76" i="27"/>
  <c r="BK81" i="27"/>
  <c r="BK60" i="27"/>
  <c r="BK98" i="27"/>
  <c r="BK65" i="27"/>
  <c r="BK56" i="27"/>
  <c r="BK55" i="27"/>
  <c r="BK33" i="27"/>
  <c r="BK73" i="27"/>
  <c r="BK64" i="27"/>
  <c r="BK106" i="27"/>
  <c r="BK126" i="27"/>
  <c r="BK30" i="27"/>
  <c r="BK131" i="27"/>
  <c r="BK14" i="27"/>
  <c r="BK100" i="27"/>
  <c r="BK99" i="27"/>
  <c r="BK59" i="27"/>
  <c r="BK31" i="27"/>
  <c r="BK80" i="27"/>
  <c r="BK85" i="27"/>
  <c r="BK26" i="27"/>
  <c r="BK121" i="27"/>
  <c r="BK120" i="27"/>
  <c r="BK117" i="27"/>
  <c r="BK79" i="27"/>
  <c r="BK53" i="27"/>
  <c r="BK12" i="27"/>
  <c r="BK83" i="27"/>
  <c r="BL11" i="27"/>
  <c r="BK86" i="27"/>
  <c r="BK23" i="27"/>
  <c r="BK36" i="27"/>
  <c r="BK52" i="27"/>
  <c r="BK108" i="27"/>
  <c r="BK58" i="27"/>
  <c r="BK45" i="27"/>
  <c r="BK115" i="27"/>
  <c r="BK102" i="27"/>
  <c r="BK82" i="27"/>
  <c r="BK122" i="27"/>
  <c r="BK130" i="27"/>
  <c r="BK75" i="27"/>
  <c r="BK15" i="27"/>
  <c r="BK34" i="27"/>
  <c r="BK13" i="27"/>
  <c r="BK57" i="27"/>
  <c r="BK17" i="27"/>
  <c r="BK24" i="27"/>
  <c r="BK18" i="27"/>
  <c r="BK49" i="27"/>
  <c r="BK48" i="27"/>
  <c r="BK92" i="27"/>
  <c r="BK101" i="27"/>
  <c r="BK90" i="27"/>
  <c r="BK110" i="27"/>
  <c r="BK84" i="27"/>
  <c r="BK91" i="27"/>
  <c r="BK46" i="27"/>
  <c r="BK70" i="27"/>
  <c r="BK68" i="27"/>
  <c r="BK16" i="27"/>
  <c r="BK111" i="27"/>
  <c r="BK20" i="27"/>
  <c r="BK47" i="27"/>
  <c r="BK21" i="27"/>
  <c r="BK61" i="27"/>
  <c r="BK22" i="27"/>
  <c r="BK69" i="27"/>
  <c r="BK50" i="27"/>
  <c r="BK28" i="27"/>
  <c r="BK40" i="27"/>
  <c r="BK67" i="27"/>
  <c r="BK71" i="27"/>
  <c r="BK109" i="27"/>
  <c r="BK32" i="27"/>
  <c r="BK93" i="27"/>
  <c r="BK112" i="27"/>
  <c r="BK128" i="27"/>
  <c r="BK51" i="27"/>
  <c r="BK124" i="27"/>
  <c r="BK44" i="27"/>
  <c r="BK105" i="27"/>
  <c r="BK35" i="27"/>
  <c r="BK42" i="27"/>
  <c r="BK41" i="27"/>
  <c r="BK104" i="27"/>
  <c r="BI132" i="30" l="1"/>
  <c r="BI133" i="30" s="1"/>
  <c r="BI134" i="30" s="1"/>
  <c r="BK11" i="30"/>
  <c r="BJ104" i="30"/>
  <c r="BJ120" i="30"/>
  <c r="BJ18" i="30"/>
  <c r="BJ26" i="30"/>
  <c r="BJ61" i="30"/>
  <c r="BJ106" i="30"/>
  <c r="BJ50" i="30"/>
  <c r="BJ130" i="30"/>
  <c r="BJ80" i="30"/>
  <c r="BJ113" i="30"/>
  <c r="BJ101" i="30"/>
  <c r="BJ71" i="30"/>
  <c r="BJ108" i="30"/>
  <c r="BJ29" i="30"/>
  <c r="BJ51" i="30"/>
  <c r="BJ102" i="30"/>
  <c r="BJ40" i="30"/>
  <c r="BJ42" i="30"/>
  <c r="BJ72" i="30"/>
  <c r="BJ13" i="30"/>
  <c r="BJ90" i="30"/>
  <c r="BJ124" i="30"/>
  <c r="BJ94" i="30"/>
  <c r="BJ131" i="30"/>
  <c r="BJ116" i="30"/>
  <c r="BJ83" i="30"/>
  <c r="BJ91" i="30"/>
  <c r="BJ81" i="30"/>
  <c r="BJ115" i="30"/>
  <c r="BJ95" i="30"/>
  <c r="BJ19" i="30"/>
  <c r="BJ92" i="30"/>
  <c r="BJ129" i="30"/>
  <c r="BJ109" i="30"/>
  <c r="BJ64" i="30"/>
  <c r="BJ45" i="30"/>
  <c r="BJ24" i="30"/>
  <c r="BJ73" i="30"/>
  <c r="BJ66" i="30"/>
  <c r="BJ86" i="30"/>
  <c r="BJ58" i="30"/>
  <c r="BJ82" i="30"/>
  <c r="BJ121" i="30"/>
  <c r="BJ28" i="30"/>
  <c r="BJ112" i="30"/>
  <c r="BJ12" i="30"/>
  <c r="BJ103" i="30"/>
  <c r="BJ110" i="30"/>
  <c r="BJ127" i="30"/>
  <c r="BJ16" i="30"/>
  <c r="BJ35" i="30"/>
  <c r="BJ62" i="30"/>
  <c r="BJ57" i="30"/>
  <c r="BJ111" i="30"/>
  <c r="BJ96" i="30"/>
  <c r="BJ105" i="30"/>
  <c r="BJ23" i="30"/>
  <c r="BJ54" i="30"/>
  <c r="BJ70" i="30"/>
  <c r="BJ44" i="30"/>
  <c r="BJ21" i="30"/>
  <c r="BJ48" i="30"/>
  <c r="BJ99" i="30"/>
  <c r="BJ22" i="30"/>
  <c r="BJ69" i="30"/>
  <c r="BJ34" i="30"/>
  <c r="BJ76" i="30"/>
  <c r="BJ74" i="30"/>
  <c r="BJ118" i="30"/>
  <c r="BJ98" i="30"/>
  <c r="BJ77" i="30"/>
  <c r="BJ37" i="30"/>
  <c r="BJ126" i="30"/>
  <c r="BJ114" i="30"/>
  <c r="BJ125" i="30"/>
  <c r="BJ128" i="30"/>
  <c r="BJ53" i="30"/>
  <c r="BJ93" i="30"/>
  <c r="BJ39" i="30"/>
  <c r="BJ87" i="30"/>
  <c r="BJ59" i="30"/>
  <c r="BJ52" i="30"/>
  <c r="BJ15" i="30"/>
  <c r="BJ123" i="30"/>
  <c r="BJ122" i="30"/>
  <c r="BJ60" i="30"/>
  <c r="BJ84" i="30"/>
  <c r="BJ43" i="30"/>
  <c r="BJ117" i="30"/>
  <c r="BJ107" i="30"/>
  <c r="BJ36" i="30"/>
  <c r="BJ27" i="30"/>
  <c r="BJ55" i="30"/>
  <c r="BJ119" i="30"/>
  <c r="BJ79" i="30"/>
  <c r="BJ47" i="30"/>
  <c r="BJ31" i="30"/>
  <c r="BJ67" i="30"/>
  <c r="BJ17" i="30"/>
  <c r="BJ46" i="30"/>
  <c r="BJ78" i="30"/>
  <c r="BJ25" i="30"/>
  <c r="BJ97" i="30"/>
  <c r="BJ88" i="30"/>
  <c r="BJ30" i="30"/>
  <c r="BJ20" i="30"/>
  <c r="BJ33" i="30"/>
  <c r="BJ49" i="30"/>
  <c r="BJ41" i="30"/>
  <c r="BJ63" i="30"/>
  <c r="BJ100" i="30"/>
  <c r="BJ65" i="30"/>
  <c r="BJ85" i="30"/>
  <c r="BJ75" i="30"/>
  <c r="BJ14" i="30"/>
  <c r="BJ32" i="30"/>
  <c r="BJ56" i="30"/>
  <c r="BJ89" i="30"/>
  <c r="BJ68" i="30"/>
  <c r="BJ38" i="30"/>
  <c r="BR133" i="23"/>
  <c r="BR134" i="23" s="1"/>
  <c r="BR135" i="23" s="1"/>
  <c r="BS15" i="23"/>
  <c r="BS16" i="23"/>
  <c r="BS17" i="23"/>
  <c r="BS18" i="23"/>
  <c r="BS24" i="23"/>
  <c r="BS63" i="23"/>
  <c r="BS74" i="23"/>
  <c r="BS108" i="23"/>
  <c r="BS118" i="23"/>
  <c r="BS88" i="23"/>
  <c r="BS96" i="23"/>
  <c r="BS56" i="23"/>
  <c r="BS113" i="23"/>
  <c r="BS50" i="23"/>
  <c r="BS65" i="23"/>
  <c r="BS85" i="23"/>
  <c r="BS100" i="23"/>
  <c r="BS40" i="23"/>
  <c r="BS105" i="23"/>
  <c r="BS35" i="23"/>
  <c r="BS95" i="23"/>
  <c r="BS107" i="23"/>
  <c r="BS21" i="23"/>
  <c r="BS19" i="23"/>
  <c r="BS29" i="23"/>
  <c r="BS125" i="23"/>
  <c r="BS55" i="23"/>
  <c r="BS93" i="23"/>
  <c r="BS122" i="23"/>
  <c r="BS64" i="23"/>
  <c r="BS99" i="23"/>
  <c r="BS61" i="23"/>
  <c r="BS33" i="23"/>
  <c r="BS27" i="23"/>
  <c r="BS121" i="23"/>
  <c r="BS60" i="23"/>
  <c r="BS81" i="23"/>
  <c r="BS83" i="23"/>
  <c r="BS58" i="23"/>
  <c r="BS44" i="23"/>
  <c r="BT12" i="23"/>
  <c r="BS22" i="23"/>
  <c r="BS26" i="23"/>
  <c r="BS70" i="23"/>
  <c r="BS89" i="23"/>
  <c r="BS76" i="23"/>
  <c r="BS39" i="23"/>
  <c r="BS41" i="23"/>
  <c r="BS92" i="23"/>
  <c r="BS104" i="23"/>
  <c r="BS116" i="23"/>
  <c r="BS111" i="23"/>
  <c r="BS82" i="23"/>
  <c r="BS102" i="23"/>
  <c r="BS13" i="23"/>
  <c r="BS126" i="23"/>
  <c r="BS86" i="23"/>
  <c r="BS72" i="23"/>
  <c r="BS36" i="23"/>
  <c r="BS46" i="23"/>
  <c r="BS119" i="23"/>
  <c r="BS66" i="23"/>
  <c r="BS110" i="23"/>
  <c r="BS42" i="23"/>
  <c r="BS52" i="23"/>
  <c r="BS37" i="23"/>
  <c r="BS84" i="23"/>
  <c r="BS31" i="23"/>
  <c r="BS79" i="23"/>
  <c r="BS120" i="23"/>
  <c r="BS20" i="23"/>
  <c r="BS98" i="23"/>
  <c r="BS117" i="23"/>
  <c r="BS45" i="23"/>
  <c r="BS80" i="23"/>
  <c r="BS38" i="23"/>
  <c r="BS129" i="23"/>
  <c r="BS103" i="23"/>
  <c r="BS132" i="23"/>
  <c r="BS75" i="23"/>
  <c r="BS77" i="23"/>
  <c r="BS30" i="23"/>
  <c r="BS59" i="23"/>
  <c r="BS43" i="23"/>
  <c r="BS90" i="23"/>
  <c r="BS34" i="23"/>
  <c r="BS69" i="23"/>
  <c r="BS25" i="23"/>
  <c r="BS71" i="23"/>
  <c r="BS28" i="23"/>
  <c r="BS53" i="23"/>
  <c r="BS78" i="23"/>
  <c r="BS54" i="23"/>
  <c r="BS94" i="23"/>
  <c r="BS112" i="23"/>
  <c r="BS49" i="23"/>
  <c r="BS91" i="23"/>
  <c r="BS51" i="23"/>
  <c r="BS124" i="23"/>
  <c r="BS73" i="23"/>
  <c r="BS128" i="23"/>
  <c r="BS106" i="23"/>
  <c r="BS87" i="23"/>
  <c r="BS14" i="23"/>
  <c r="BS114" i="23"/>
  <c r="BS101" i="23"/>
  <c r="BS97" i="23"/>
  <c r="BS131" i="23"/>
  <c r="BS123" i="23"/>
  <c r="BS48" i="23"/>
  <c r="BS115" i="23"/>
  <c r="BS109" i="23"/>
  <c r="BS23" i="23"/>
  <c r="BS127" i="23"/>
  <c r="BS32" i="23"/>
  <c r="BS62" i="23"/>
  <c r="BS57" i="23"/>
  <c r="BS47" i="23"/>
  <c r="BS130" i="23"/>
  <c r="BS68" i="23"/>
  <c r="BS67" i="23"/>
  <c r="BK132" i="27"/>
  <c r="BK133" i="27" s="1"/>
  <c r="BK134" i="27" s="1"/>
  <c r="BL114" i="27"/>
  <c r="BL93" i="27"/>
  <c r="BL110" i="27"/>
  <c r="BL51" i="27"/>
  <c r="BL122" i="27"/>
  <c r="BL116" i="27"/>
  <c r="BL80" i="27"/>
  <c r="BL85" i="27"/>
  <c r="BL59" i="27"/>
  <c r="BL64" i="27"/>
  <c r="BL27" i="27"/>
  <c r="BL120" i="27"/>
  <c r="BL42" i="27"/>
  <c r="BL44" i="27"/>
  <c r="BL43" i="27"/>
  <c r="BL125" i="27"/>
  <c r="BL127" i="27"/>
  <c r="BL94" i="27"/>
  <c r="BL41" i="27"/>
  <c r="BL30" i="27"/>
  <c r="BL50" i="27"/>
  <c r="BL31" i="27"/>
  <c r="BL112" i="27"/>
  <c r="BL84" i="27"/>
  <c r="BL68" i="27"/>
  <c r="BL57" i="27"/>
  <c r="BL107" i="27"/>
  <c r="BL28" i="27"/>
  <c r="BL55" i="27"/>
  <c r="BL118" i="27"/>
  <c r="BL21" i="27"/>
  <c r="BL100" i="27"/>
  <c r="BL98" i="27"/>
  <c r="BL104" i="27"/>
  <c r="BL54" i="27"/>
  <c r="BL47" i="27"/>
  <c r="BL106" i="27"/>
  <c r="BL102" i="27"/>
  <c r="BL103" i="27"/>
  <c r="BL13" i="27"/>
  <c r="BL111" i="27"/>
  <c r="BL22" i="27"/>
  <c r="BL25" i="27"/>
  <c r="BL39" i="27"/>
  <c r="BM11" i="27"/>
  <c r="BL91" i="27"/>
  <c r="BL90" i="27"/>
  <c r="BL108" i="27"/>
  <c r="BL115" i="27"/>
  <c r="BL66" i="27"/>
  <c r="BL113" i="27"/>
  <c r="BL69" i="27"/>
  <c r="BL79" i="27"/>
  <c r="BL73" i="27"/>
  <c r="BL128" i="27"/>
  <c r="BL19" i="27"/>
  <c r="BL92" i="27"/>
  <c r="BL86" i="27"/>
  <c r="BL20" i="27"/>
  <c r="BL61" i="27"/>
  <c r="BL76" i="27"/>
  <c r="BL60" i="27"/>
  <c r="BL82" i="27"/>
  <c r="BL126" i="27"/>
  <c r="BL36" i="27"/>
  <c r="BL58" i="27"/>
  <c r="BL89" i="27"/>
  <c r="BL121" i="27"/>
  <c r="BL46" i="27"/>
  <c r="BL65" i="27"/>
  <c r="BL130" i="27"/>
  <c r="BL81" i="27"/>
  <c r="BL72" i="27"/>
  <c r="BL53" i="27"/>
  <c r="BL16" i="27"/>
  <c r="BL131" i="27"/>
  <c r="BL97" i="27"/>
  <c r="BL99" i="27"/>
  <c r="BL37" i="27"/>
  <c r="BL17" i="27"/>
  <c r="BL34" i="27"/>
  <c r="BL67" i="27"/>
  <c r="BL23" i="27"/>
  <c r="BL24" i="27"/>
  <c r="BL70" i="27"/>
  <c r="BL75" i="27"/>
  <c r="BL29" i="27"/>
  <c r="BL48" i="27"/>
  <c r="BL123" i="27"/>
  <c r="BL15" i="27"/>
  <c r="BL124" i="27"/>
  <c r="BL62" i="27"/>
  <c r="BL119" i="27"/>
  <c r="BL74" i="27"/>
  <c r="BL40" i="27"/>
  <c r="BL26" i="27"/>
  <c r="BL95" i="27"/>
  <c r="BL71" i="27"/>
  <c r="BL109" i="27"/>
  <c r="BL12" i="27"/>
  <c r="BL88" i="27"/>
  <c r="BL38" i="27"/>
  <c r="BL105" i="27"/>
  <c r="BL77" i="27"/>
  <c r="BL101" i="27"/>
  <c r="BL87" i="27"/>
  <c r="BL32" i="27"/>
  <c r="BL56" i="27"/>
  <c r="BL35" i="27"/>
  <c r="BL78" i="27"/>
  <c r="BL18" i="27"/>
  <c r="BL52" i="27"/>
  <c r="BL45" i="27"/>
  <c r="BL14" i="27"/>
  <c r="BL117" i="27"/>
  <c r="BL83" i="27"/>
  <c r="BL63" i="27"/>
  <c r="BL33" i="27"/>
  <c r="BL129" i="27"/>
  <c r="BL96" i="27"/>
  <c r="BL49" i="27"/>
  <c r="BJ132" i="30" l="1"/>
  <c r="BJ133" i="30" s="1"/>
  <c r="BJ134" i="30" s="1"/>
  <c r="BL11" i="30"/>
  <c r="BK19" i="30"/>
  <c r="BK40" i="30"/>
  <c r="BK42" i="30"/>
  <c r="BK39" i="30"/>
  <c r="BK87" i="30"/>
  <c r="BK90" i="30"/>
  <c r="BK50" i="30"/>
  <c r="BK38" i="30"/>
  <c r="BK80" i="30"/>
  <c r="BK113" i="30"/>
  <c r="BK117" i="30"/>
  <c r="BK71" i="30"/>
  <c r="BK116" i="30"/>
  <c r="BK100" i="30"/>
  <c r="BK85" i="30"/>
  <c r="BK12" i="30"/>
  <c r="BK103" i="30"/>
  <c r="BK92" i="30"/>
  <c r="BK129" i="30"/>
  <c r="BK119" i="30"/>
  <c r="BK79" i="30"/>
  <c r="BK45" i="30"/>
  <c r="BK124" i="30"/>
  <c r="BK101" i="30"/>
  <c r="BK131" i="30"/>
  <c r="BK86" i="30"/>
  <c r="BK83" i="30"/>
  <c r="BK91" i="30"/>
  <c r="BK96" i="30"/>
  <c r="BK29" i="30"/>
  <c r="BK21" i="30"/>
  <c r="BK48" i="30"/>
  <c r="BK110" i="30"/>
  <c r="BK64" i="30"/>
  <c r="BK20" i="30"/>
  <c r="BK49" i="30"/>
  <c r="BK78" i="30"/>
  <c r="BK24" i="30"/>
  <c r="BK73" i="30"/>
  <c r="BK66" i="30"/>
  <c r="BK105" i="30"/>
  <c r="BK58" i="30"/>
  <c r="BK82" i="30"/>
  <c r="BK81" i="30"/>
  <c r="BK115" i="30"/>
  <c r="BK128" i="30"/>
  <c r="BK53" i="30"/>
  <c r="BK99" i="30"/>
  <c r="BK35" i="30"/>
  <c r="BK26" i="30"/>
  <c r="BK61" i="30"/>
  <c r="BK62" i="30"/>
  <c r="BK57" i="30"/>
  <c r="BK111" i="30"/>
  <c r="BK98" i="30"/>
  <c r="BK77" i="30"/>
  <c r="BK23" i="30"/>
  <c r="BK54" i="30"/>
  <c r="BK108" i="30"/>
  <c r="BK28" i="30"/>
  <c r="BK36" i="30"/>
  <c r="BK27" i="30"/>
  <c r="BK93" i="30"/>
  <c r="BK34" i="30"/>
  <c r="BK72" i="30"/>
  <c r="BK13" i="30"/>
  <c r="BK76" i="30"/>
  <c r="BK67" i="30"/>
  <c r="BK118" i="30"/>
  <c r="BK122" i="30"/>
  <c r="BK60" i="30"/>
  <c r="BK37" i="30"/>
  <c r="BK126" i="30"/>
  <c r="BK51" i="30"/>
  <c r="BK44" i="30"/>
  <c r="BK14" i="30"/>
  <c r="BK56" i="30"/>
  <c r="BK55" i="30"/>
  <c r="BK59" i="30"/>
  <c r="BK109" i="30"/>
  <c r="BK74" i="30"/>
  <c r="BK52" i="30"/>
  <c r="BK75" i="30"/>
  <c r="BK123" i="30"/>
  <c r="BK15" i="30"/>
  <c r="BK121" i="30"/>
  <c r="BK84" i="30"/>
  <c r="BK43" i="30"/>
  <c r="BK95" i="30"/>
  <c r="BK125" i="30"/>
  <c r="BK102" i="30"/>
  <c r="BK127" i="30"/>
  <c r="BK18" i="30"/>
  <c r="BK22" i="30"/>
  <c r="BK69" i="30"/>
  <c r="BK106" i="30"/>
  <c r="BK46" i="30"/>
  <c r="BK94" i="30"/>
  <c r="BK32" i="30"/>
  <c r="BK89" i="30"/>
  <c r="BK114" i="30"/>
  <c r="BK33" i="30"/>
  <c r="BK41" i="30"/>
  <c r="BK88" i="30"/>
  <c r="BK30" i="30"/>
  <c r="BK130" i="30"/>
  <c r="BK104" i="30"/>
  <c r="BK17" i="30"/>
  <c r="BK120" i="30"/>
  <c r="BK65" i="30"/>
  <c r="BK68" i="30"/>
  <c r="BK70" i="30"/>
  <c r="BK47" i="30"/>
  <c r="BK25" i="30"/>
  <c r="BK16" i="30"/>
  <c r="BK97" i="30"/>
  <c r="BK31" i="30"/>
  <c r="BK107" i="30"/>
  <c r="BK63" i="30"/>
  <c r="BK112" i="30"/>
  <c r="BS133" i="23"/>
  <c r="BS134" i="23" s="1"/>
  <c r="BS135" i="23" s="1"/>
  <c r="BT16" i="23"/>
  <c r="BT15" i="23"/>
  <c r="BT18" i="23"/>
  <c r="BT17" i="23"/>
  <c r="BT19" i="23"/>
  <c r="BT89" i="23"/>
  <c r="BT63" i="23"/>
  <c r="BT98" i="23"/>
  <c r="BT123" i="23"/>
  <c r="BT47" i="23"/>
  <c r="BT71" i="23"/>
  <c r="BT56" i="23"/>
  <c r="BT51" i="23"/>
  <c r="BT82" i="23"/>
  <c r="BT65" i="23"/>
  <c r="BT35" i="23"/>
  <c r="BT59" i="23"/>
  <c r="BT100" i="23"/>
  <c r="BT27" i="23"/>
  <c r="BT120" i="23"/>
  <c r="BT21" i="23"/>
  <c r="BT22" i="23"/>
  <c r="BT86" i="23"/>
  <c r="BT32" i="23"/>
  <c r="BT55" i="23"/>
  <c r="BT80" i="23"/>
  <c r="BT42" i="23"/>
  <c r="BT122" i="23"/>
  <c r="BT75" i="23"/>
  <c r="BT115" i="23"/>
  <c r="BT113" i="23"/>
  <c r="BT84" i="23"/>
  <c r="BT128" i="23"/>
  <c r="BT40" i="23"/>
  <c r="BT83" i="23"/>
  <c r="BT109" i="23"/>
  <c r="BU12" i="23"/>
  <c r="BT25" i="23"/>
  <c r="BT26" i="23"/>
  <c r="BT101" i="23"/>
  <c r="BT125" i="23"/>
  <c r="BT53" i="23"/>
  <c r="BT54" i="23"/>
  <c r="BT94" i="23"/>
  <c r="BT33" i="23"/>
  <c r="BT68" i="23"/>
  <c r="BT99" i="23"/>
  <c r="BT69" i="23"/>
  <c r="BT95" i="23"/>
  <c r="BT121" i="23"/>
  <c r="BT31" i="23"/>
  <c r="BT112" i="23"/>
  <c r="BT24" i="23"/>
  <c r="BT45" i="23"/>
  <c r="BT117" i="23"/>
  <c r="BT72" i="23"/>
  <c r="BT36" i="23"/>
  <c r="BT39" i="23"/>
  <c r="BT88" i="23"/>
  <c r="BT57" i="23"/>
  <c r="BT44" i="23"/>
  <c r="BT81" i="23"/>
  <c r="BT105" i="23"/>
  <c r="BT34" i="23"/>
  <c r="BT37" i="23"/>
  <c r="BT111" i="23"/>
  <c r="BT90" i="23"/>
  <c r="BT58" i="23"/>
  <c r="BT50" i="23"/>
  <c r="BT60" i="23"/>
  <c r="BT14" i="23"/>
  <c r="BT97" i="23"/>
  <c r="BT126" i="23"/>
  <c r="BT103" i="23"/>
  <c r="BT78" i="23"/>
  <c r="BT48" i="23"/>
  <c r="BT38" i="23"/>
  <c r="BT96" i="23"/>
  <c r="BT61" i="23"/>
  <c r="BT104" i="23"/>
  <c r="BT130" i="23"/>
  <c r="BT87" i="23"/>
  <c r="BT43" i="23"/>
  <c r="BT107" i="23"/>
  <c r="BT13" i="23"/>
  <c r="BT62" i="23"/>
  <c r="BT28" i="23"/>
  <c r="BT29" i="23"/>
  <c r="BT119" i="23"/>
  <c r="BT66" i="23"/>
  <c r="BT93" i="23"/>
  <c r="BT92" i="23"/>
  <c r="BT52" i="23"/>
  <c r="BT91" i="23"/>
  <c r="BT132" i="23"/>
  <c r="BT85" i="23"/>
  <c r="BT79" i="23"/>
  <c r="BT73" i="23"/>
  <c r="BT124" i="23"/>
  <c r="BT77" i="23"/>
  <c r="BT23" i="23"/>
  <c r="BT76" i="23"/>
  <c r="BT114" i="23"/>
  <c r="BT127" i="23"/>
  <c r="BT64" i="23"/>
  <c r="BT49" i="23"/>
  <c r="BT46" i="23"/>
  <c r="BT131" i="23"/>
  <c r="BT102" i="23"/>
  <c r="BT20" i="23"/>
  <c r="BT74" i="23"/>
  <c r="BT70" i="23"/>
  <c r="BT108" i="23"/>
  <c r="BT118" i="23"/>
  <c r="BT41" i="23"/>
  <c r="BT129" i="23"/>
  <c r="BT67" i="23"/>
  <c r="BT110" i="23"/>
  <c r="BT116" i="23"/>
  <c r="BT106" i="23"/>
  <c r="BT30" i="23"/>
  <c r="BL132" i="27"/>
  <c r="BL133" i="27" s="1"/>
  <c r="BL134" i="27" s="1"/>
  <c r="BM48" i="27"/>
  <c r="BM82" i="27"/>
  <c r="BM33" i="27"/>
  <c r="BM42" i="27"/>
  <c r="BM118" i="27"/>
  <c r="BM129" i="27"/>
  <c r="BM89" i="27"/>
  <c r="BM65" i="27"/>
  <c r="BM56" i="27"/>
  <c r="BM96" i="27"/>
  <c r="BM79" i="27"/>
  <c r="BM55" i="27"/>
  <c r="BM107" i="27"/>
  <c r="BM88" i="27"/>
  <c r="BM28" i="27"/>
  <c r="BM24" i="27"/>
  <c r="BM19" i="27"/>
  <c r="BM103" i="27"/>
  <c r="BM102" i="27"/>
  <c r="BM97" i="27"/>
  <c r="BM44" i="27"/>
  <c r="BM43" i="27"/>
  <c r="BM30" i="27"/>
  <c r="BM29" i="27"/>
  <c r="BM127" i="27"/>
  <c r="BM66" i="27"/>
  <c r="BM38" i="27"/>
  <c r="BM106" i="27"/>
  <c r="BM68" i="27"/>
  <c r="BM36" i="27"/>
  <c r="BM22" i="27"/>
  <c r="BM117" i="27"/>
  <c r="BM100" i="27"/>
  <c r="BM61" i="27"/>
  <c r="BM26" i="27"/>
  <c r="BM63" i="27"/>
  <c r="BM93" i="27"/>
  <c r="BM120" i="27"/>
  <c r="BM126" i="27"/>
  <c r="BM57" i="27"/>
  <c r="BN11" i="27"/>
  <c r="BM71" i="27"/>
  <c r="BM69" i="27"/>
  <c r="BM25" i="27"/>
  <c r="BM53" i="27"/>
  <c r="BM15" i="27"/>
  <c r="BM125" i="27"/>
  <c r="BM13" i="27"/>
  <c r="BM111" i="27"/>
  <c r="BM23" i="27"/>
  <c r="BM67" i="27"/>
  <c r="BM14" i="27"/>
  <c r="BM78" i="27"/>
  <c r="BM112" i="27"/>
  <c r="BM113" i="27"/>
  <c r="BM81" i="27"/>
  <c r="BM128" i="27"/>
  <c r="BM124" i="27"/>
  <c r="BM47" i="27"/>
  <c r="BM20" i="27"/>
  <c r="BM92" i="27"/>
  <c r="BM21" i="27"/>
  <c r="BM98" i="27"/>
  <c r="BM18" i="27"/>
  <c r="BM34" i="27"/>
  <c r="BM17" i="27"/>
  <c r="BM121" i="27"/>
  <c r="BM35" i="27"/>
  <c r="BM86" i="27"/>
  <c r="BM76" i="27"/>
  <c r="BM31" i="27"/>
  <c r="BM58" i="27"/>
  <c r="BM123" i="27"/>
  <c r="BM52" i="27"/>
  <c r="BM108" i="27"/>
  <c r="BM27" i="27"/>
  <c r="BM62" i="27"/>
  <c r="BM16" i="27"/>
  <c r="BM75" i="27"/>
  <c r="BM116" i="27"/>
  <c r="BM87" i="27"/>
  <c r="BM114" i="27"/>
  <c r="BM80" i="27"/>
  <c r="BM101" i="27"/>
  <c r="BM39" i="27"/>
  <c r="BM60" i="27"/>
  <c r="BM41" i="27"/>
  <c r="BM110" i="27"/>
  <c r="BM49" i="27"/>
  <c r="BM122" i="27"/>
  <c r="BM84" i="27"/>
  <c r="BM40" i="27"/>
  <c r="BM105" i="27"/>
  <c r="BM95" i="27"/>
  <c r="BM45" i="27"/>
  <c r="BM94" i="27"/>
  <c r="BM115" i="27"/>
  <c r="BM74" i="27"/>
  <c r="BM72" i="27"/>
  <c r="BM50" i="27"/>
  <c r="BM85" i="27"/>
  <c r="BM131" i="27"/>
  <c r="BM99" i="27"/>
  <c r="BM59" i="27"/>
  <c r="BM77" i="27"/>
  <c r="BM109" i="27"/>
  <c r="BM46" i="27"/>
  <c r="BM70" i="27"/>
  <c r="BM73" i="27"/>
  <c r="BM37" i="27"/>
  <c r="BM91" i="27"/>
  <c r="BM51" i="27"/>
  <c r="BM104" i="27"/>
  <c r="BM64" i="27"/>
  <c r="BM32" i="27"/>
  <c r="BM90" i="27"/>
  <c r="BM119" i="27"/>
  <c r="BM54" i="27"/>
  <c r="BM83" i="27"/>
  <c r="BM130" i="27"/>
  <c r="BM12" i="27"/>
  <c r="BK132" i="30" l="1"/>
  <c r="BK133" i="30" s="1"/>
  <c r="BK134" i="30" s="1"/>
  <c r="BM11" i="30"/>
  <c r="BL128" i="30"/>
  <c r="BL18" i="30"/>
  <c r="BL110" i="30"/>
  <c r="BL34" i="30"/>
  <c r="BL109" i="30"/>
  <c r="BL130" i="30"/>
  <c r="BL86" i="30"/>
  <c r="BL124" i="30"/>
  <c r="BL101" i="30"/>
  <c r="BL32" i="30"/>
  <c r="BL113" i="30"/>
  <c r="BL83" i="30"/>
  <c r="BL71" i="30"/>
  <c r="BL95" i="30"/>
  <c r="BL91" i="30"/>
  <c r="BL36" i="30"/>
  <c r="BL42" i="30"/>
  <c r="BL99" i="30"/>
  <c r="BL59" i="30"/>
  <c r="BL16" i="30"/>
  <c r="BL94" i="30"/>
  <c r="BL87" i="30"/>
  <c r="BL24" i="30"/>
  <c r="BL73" i="30"/>
  <c r="BL80" i="30"/>
  <c r="BL116" i="30"/>
  <c r="BL58" i="30"/>
  <c r="BL82" i="30"/>
  <c r="BL112" i="30"/>
  <c r="BL107" i="30"/>
  <c r="BL14" i="30"/>
  <c r="BL129" i="30"/>
  <c r="BL93" i="30"/>
  <c r="BL22" i="30"/>
  <c r="BL69" i="30"/>
  <c r="BL47" i="30"/>
  <c r="BL76" i="30"/>
  <c r="BL15" i="30"/>
  <c r="BL111" i="30"/>
  <c r="BL131" i="30"/>
  <c r="BL96" i="30"/>
  <c r="BL23" i="30"/>
  <c r="BL126" i="30"/>
  <c r="BL100" i="30"/>
  <c r="BL30" i="30"/>
  <c r="BL104" i="30"/>
  <c r="BL56" i="30"/>
  <c r="BL55" i="30"/>
  <c r="BL39" i="30"/>
  <c r="BL79" i="30"/>
  <c r="BL63" i="30"/>
  <c r="BL52" i="30"/>
  <c r="BL78" i="30"/>
  <c r="BL118" i="30"/>
  <c r="BL66" i="30"/>
  <c r="BL81" i="30"/>
  <c r="BL37" i="30"/>
  <c r="BL43" i="30"/>
  <c r="BL29" i="30"/>
  <c r="BL85" i="30"/>
  <c r="BL12" i="30"/>
  <c r="BL102" i="30"/>
  <c r="BL120" i="30"/>
  <c r="BL68" i="30"/>
  <c r="BL119" i="30"/>
  <c r="BL49" i="30"/>
  <c r="BL106" i="30"/>
  <c r="BL31" i="30"/>
  <c r="BL105" i="30"/>
  <c r="BL57" i="30"/>
  <c r="BL98" i="30"/>
  <c r="BL121" i="30"/>
  <c r="BL88" i="30"/>
  <c r="BL97" i="30"/>
  <c r="BL115" i="30"/>
  <c r="BL53" i="30"/>
  <c r="BL19" i="30"/>
  <c r="BL127" i="30"/>
  <c r="BL13" i="30"/>
  <c r="BL20" i="30"/>
  <c r="BL61" i="30"/>
  <c r="BL90" i="30"/>
  <c r="BL46" i="30"/>
  <c r="BL77" i="30"/>
  <c r="BL123" i="30"/>
  <c r="BL122" i="30"/>
  <c r="BL70" i="30"/>
  <c r="BL84" i="30"/>
  <c r="BL41" i="30"/>
  <c r="BL28" i="30"/>
  <c r="BL27" i="30"/>
  <c r="BL103" i="30"/>
  <c r="BL40" i="30"/>
  <c r="BL64" i="30"/>
  <c r="BL26" i="30"/>
  <c r="BL67" i="30"/>
  <c r="BL45" i="30"/>
  <c r="BL74" i="30"/>
  <c r="BL60" i="30"/>
  <c r="BL17" i="30"/>
  <c r="BL65" i="30"/>
  <c r="BL114" i="30"/>
  <c r="BL25" i="30"/>
  <c r="BL108" i="30"/>
  <c r="BL44" i="30"/>
  <c r="BL50" i="30"/>
  <c r="BL21" i="30"/>
  <c r="BL38" i="30"/>
  <c r="BL48" i="30"/>
  <c r="BL54" i="30"/>
  <c r="BL92" i="30"/>
  <c r="BL89" i="30"/>
  <c r="BL35" i="30"/>
  <c r="BL117" i="30"/>
  <c r="BL72" i="30"/>
  <c r="BL33" i="30"/>
  <c r="BL62" i="30"/>
  <c r="BL125" i="30"/>
  <c r="BL75" i="30"/>
  <c r="BL51" i="30"/>
  <c r="BT133" i="23"/>
  <c r="BT134" i="23" s="1"/>
  <c r="BT135" i="23" s="1"/>
  <c r="BU16" i="23"/>
  <c r="BU15" i="23"/>
  <c r="BU18" i="23"/>
  <c r="BU17" i="23"/>
  <c r="BU21" i="23"/>
  <c r="BU114" i="23"/>
  <c r="BU127" i="23"/>
  <c r="BU29" i="23"/>
  <c r="BU93" i="23"/>
  <c r="BU57" i="23"/>
  <c r="BU68" i="23"/>
  <c r="BU77" i="23"/>
  <c r="BU33" i="23"/>
  <c r="BU100" i="23"/>
  <c r="BU73" i="23"/>
  <c r="BU34" i="23"/>
  <c r="BU84" i="23"/>
  <c r="BU37" i="23"/>
  <c r="BU30" i="23"/>
  <c r="BU13" i="23"/>
  <c r="BU25" i="23"/>
  <c r="BU53" i="23"/>
  <c r="BU126" i="23"/>
  <c r="BU76" i="23"/>
  <c r="BU66" i="23"/>
  <c r="BU47" i="23"/>
  <c r="BU96" i="23"/>
  <c r="BU61" i="23"/>
  <c r="BU116" i="23"/>
  <c r="BU56" i="23"/>
  <c r="BU81" i="23"/>
  <c r="BU120" i="23"/>
  <c r="BU58" i="23"/>
  <c r="BU35" i="23"/>
  <c r="BU65" i="23"/>
  <c r="BU111" i="23"/>
  <c r="BU121" i="23"/>
  <c r="BU132" i="23"/>
  <c r="BU69" i="23"/>
  <c r="BU22" i="23"/>
  <c r="BU26" i="23"/>
  <c r="BU70" i="23"/>
  <c r="BU98" i="23"/>
  <c r="BU89" i="23"/>
  <c r="BU78" i="23"/>
  <c r="BU94" i="23"/>
  <c r="BU118" i="23"/>
  <c r="BU52" i="23"/>
  <c r="BU44" i="23"/>
  <c r="BU105" i="23"/>
  <c r="BU79" i="23"/>
  <c r="BU87" i="23"/>
  <c r="BU85" i="23"/>
  <c r="BU14" i="23"/>
  <c r="BU32" i="23"/>
  <c r="BU36" i="23"/>
  <c r="BU28" i="23"/>
  <c r="BU62" i="23"/>
  <c r="BU119" i="23"/>
  <c r="BU46" i="23"/>
  <c r="BU54" i="23"/>
  <c r="BU130" i="23"/>
  <c r="BU112" i="23"/>
  <c r="BU82" i="23"/>
  <c r="BU27" i="23"/>
  <c r="BU60" i="23"/>
  <c r="BU124" i="23"/>
  <c r="BU90" i="23"/>
  <c r="BU128" i="23"/>
  <c r="BU24" i="23"/>
  <c r="BU74" i="23"/>
  <c r="BU63" i="23"/>
  <c r="BU72" i="23"/>
  <c r="BU71" i="23"/>
  <c r="BU64" i="23"/>
  <c r="BU38" i="23"/>
  <c r="BU88" i="23"/>
  <c r="BU75" i="23"/>
  <c r="BU50" i="23"/>
  <c r="BU49" i="23"/>
  <c r="BU95" i="23"/>
  <c r="BU59" i="23"/>
  <c r="BU43" i="23"/>
  <c r="BU40" i="23"/>
  <c r="BU104" i="23"/>
  <c r="BU109" i="23"/>
  <c r="BU20" i="23"/>
  <c r="BU86" i="23"/>
  <c r="BU45" i="23"/>
  <c r="BU101" i="23"/>
  <c r="BU41" i="23"/>
  <c r="BU48" i="23"/>
  <c r="BU39" i="23"/>
  <c r="BU67" i="23"/>
  <c r="BU115" i="23"/>
  <c r="BU51" i="23"/>
  <c r="BU99" i="23"/>
  <c r="BU31" i="23"/>
  <c r="BU83" i="23"/>
  <c r="BU107" i="23"/>
  <c r="BU102" i="23"/>
  <c r="BU92" i="23"/>
  <c r="BU110" i="23"/>
  <c r="BV12" i="23"/>
  <c r="BU19" i="23"/>
  <c r="BU55" i="23"/>
  <c r="BU97" i="23"/>
  <c r="BU117" i="23"/>
  <c r="BU129" i="23"/>
  <c r="BU80" i="23"/>
  <c r="BU42" i="23"/>
  <c r="BU23" i="23"/>
  <c r="BU125" i="23"/>
  <c r="BU108" i="23"/>
  <c r="BU103" i="23"/>
  <c r="BU122" i="23"/>
  <c r="BU123" i="23"/>
  <c r="BU131" i="23"/>
  <c r="BU91" i="23"/>
  <c r="BU113" i="23"/>
  <c r="BU106" i="23"/>
  <c r="BM132" i="27"/>
  <c r="BM133" i="27" s="1"/>
  <c r="BM134" i="27" s="1"/>
  <c r="BN60" i="27"/>
  <c r="BN33" i="27"/>
  <c r="BN29" i="27"/>
  <c r="BN121" i="27"/>
  <c r="BN106" i="27"/>
  <c r="BN54" i="27"/>
  <c r="BN28" i="27"/>
  <c r="BN75" i="27"/>
  <c r="BN53" i="27"/>
  <c r="BN22" i="27"/>
  <c r="BN115" i="27"/>
  <c r="BN39" i="27"/>
  <c r="BN13" i="27"/>
  <c r="BN18" i="27"/>
  <c r="BN86" i="27"/>
  <c r="BN122" i="27"/>
  <c r="BN52" i="27"/>
  <c r="BN91" i="27"/>
  <c r="BN110" i="27"/>
  <c r="BN127" i="27"/>
  <c r="BN84" i="27"/>
  <c r="BN17" i="27"/>
  <c r="BN80" i="27"/>
  <c r="BN90" i="27"/>
  <c r="BN14" i="27"/>
  <c r="BN47" i="27"/>
  <c r="BN20" i="27"/>
  <c r="BN57" i="27"/>
  <c r="BN65" i="27"/>
  <c r="BN35" i="27"/>
  <c r="BN72" i="27"/>
  <c r="BN50" i="27"/>
  <c r="BN112" i="27"/>
  <c r="BN26" i="27"/>
  <c r="BN101" i="27"/>
  <c r="BN111" i="27"/>
  <c r="BN37" i="27"/>
  <c r="BN104" i="27"/>
  <c r="BN130" i="27"/>
  <c r="BN123" i="27"/>
  <c r="BN23" i="27"/>
  <c r="BN74" i="27"/>
  <c r="BN131" i="27"/>
  <c r="BN73" i="27"/>
  <c r="BN119" i="27"/>
  <c r="BN126" i="27"/>
  <c r="BN114" i="27"/>
  <c r="BN82" i="27"/>
  <c r="BN85" i="27"/>
  <c r="BN81" i="27"/>
  <c r="BN109" i="27"/>
  <c r="BN71" i="27"/>
  <c r="BN87" i="27"/>
  <c r="BN97" i="27"/>
  <c r="BN129" i="27"/>
  <c r="BN79" i="27"/>
  <c r="BN40" i="27"/>
  <c r="BN55" i="27"/>
  <c r="BN67" i="27"/>
  <c r="BN70" i="27"/>
  <c r="BN98" i="27"/>
  <c r="BN99" i="27"/>
  <c r="BN58" i="27"/>
  <c r="BN64" i="27"/>
  <c r="BN46" i="27"/>
  <c r="BN76" i="27"/>
  <c r="BN78" i="27"/>
  <c r="BN77" i="27"/>
  <c r="BN45" i="27"/>
  <c r="BN120" i="27"/>
  <c r="BN34" i="27"/>
  <c r="BN89" i="27"/>
  <c r="BN117" i="27"/>
  <c r="BN32" i="27"/>
  <c r="BN25" i="27"/>
  <c r="BN44" i="27"/>
  <c r="BN88" i="27"/>
  <c r="BN125" i="27"/>
  <c r="BN16" i="27"/>
  <c r="BN69" i="27"/>
  <c r="BN83" i="27"/>
  <c r="BN63" i="27"/>
  <c r="BN105" i="27"/>
  <c r="BN38" i="27"/>
  <c r="BN42" i="27"/>
  <c r="BN51" i="27"/>
  <c r="BN30" i="27"/>
  <c r="BN128" i="27"/>
  <c r="BN15" i="27"/>
  <c r="BN100" i="27"/>
  <c r="BN48" i="27"/>
  <c r="BN95" i="27"/>
  <c r="BN96" i="27"/>
  <c r="BN56" i="27"/>
  <c r="BN102" i="27"/>
  <c r="BN107" i="27"/>
  <c r="BN124" i="27"/>
  <c r="BN108" i="27"/>
  <c r="BN41" i="27"/>
  <c r="BN118" i="27"/>
  <c r="BN92" i="27"/>
  <c r="BN68" i="27"/>
  <c r="BN19" i="27"/>
  <c r="BO11" i="27"/>
  <c r="BN116" i="27"/>
  <c r="BN113" i="27"/>
  <c r="BN31" i="27"/>
  <c r="BN94" i="27"/>
  <c r="BN93" i="27"/>
  <c r="BN49" i="27"/>
  <c r="BN61" i="27"/>
  <c r="BN43" i="27"/>
  <c r="BN36" i="27"/>
  <c r="BN66" i="27"/>
  <c r="BN27" i="27"/>
  <c r="BN59" i="27"/>
  <c r="BN12" i="27"/>
  <c r="BN21" i="27"/>
  <c r="BN24" i="27"/>
  <c r="BN103" i="27"/>
  <c r="BN62" i="27"/>
  <c r="BL132" i="30" l="1"/>
  <c r="BL133" i="30" s="1"/>
  <c r="BL134" i="30" s="1"/>
  <c r="BN11" i="30"/>
  <c r="BM36" i="30"/>
  <c r="BM42" i="30"/>
  <c r="BM99" i="30"/>
  <c r="BM64" i="30"/>
  <c r="BM20" i="30"/>
  <c r="BM75" i="30"/>
  <c r="BM62" i="30"/>
  <c r="BM24" i="30"/>
  <c r="BM77" i="30"/>
  <c r="BM17" i="30"/>
  <c r="BM126" i="30"/>
  <c r="BM70" i="30"/>
  <c r="BM25" i="30"/>
  <c r="BM85" i="30"/>
  <c r="BM28" i="30"/>
  <c r="BM14" i="30"/>
  <c r="BM129" i="30"/>
  <c r="BM93" i="30"/>
  <c r="BM35" i="30"/>
  <c r="BM26" i="30"/>
  <c r="BM130" i="30"/>
  <c r="BM76" i="30"/>
  <c r="BM57" i="30"/>
  <c r="BM60" i="30"/>
  <c r="BM32" i="30"/>
  <c r="BM43" i="30"/>
  <c r="BM114" i="30"/>
  <c r="BM33" i="30"/>
  <c r="BM88" i="30"/>
  <c r="BM44" i="30"/>
  <c r="BM104" i="30"/>
  <c r="BM56" i="30"/>
  <c r="BM55" i="30"/>
  <c r="BM34" i="30"/>
  <c r="BM72" i="30"/>
  <c r="BM94" i="30"/>
  <c r="BM52" i="30"/>
  <c r="BM65" i="30"/>
  <c r="BM38" i="30"/>
  <c r="BM80" i="30"/>
  <c r="BM97" i="30"/>
  <c r="BM117" i="30"/>
  <c r="BM71" i="30"/>
  <c r="BM51" i="30"/>
  <c r="BM125" i="30"/>
  <c r="BM12" i="30"/>
  <c r="BM102" i="30"/>
  <c r="BM120" i="30"/>
  <c r="BM68" i="30"/>
  <c r="BM59" i="30"/>
  <c r="BM109" i="30"/>
  <c r="BM63" i="30"/>
  <c r="BM31" i="30"/>
  <c r="BM86" i="30"/>
  <c r="BM101" i="30"/>
  <c r="BM131" i="30"/>
  <c r="BM41" i="30"/>
  <c r="BM83" i="30"/>
  <c r="BM54" i="30"/>
  <c r="BM95" i="30"/>
  <c r="BM53" i="30"/>
  <c r="BM19" i="30"/>
  <c r="BM127" i="30"/>
  <c r="BM79" i="30"/>
  <c r="BM47" i="30"/>
  <c r="BM16" i="30"/>
  <c r="BM106" i="30"/>
  <c r="BM46" i="30"/>
  <c r="BM89" i="30"/>
  <c r="BM73" i="30"/>
  <c r="BM66" i="30"/>
  <c r="BM108" i="30"/>
  <c r="BM58" i="30"/>
  <c r="BM82" i="30"/>
  <c r="BM112" i="30"/>
  <c r="BM27" i="30"/>
  <c r="BM103" i="30"/>
  <c r="BM40" i="30"/>
  <c r="BM49" i="30"/>
  <c r="BM22" i="30"/>
  <c r="BM69" i="30"/>
  <c r="BM90" i="30"/>
  <c r="BM74" i="30"/>
  <c r="BM113" i="30"/>
  <c r="BM111" i="30"/>
  <c r="BM15" i="30"/>
  <c r="BM96" i="30"/>
  <c r="BM23" i="30"/>
  <c r="BM91" i="30"/>
  <c r="BM100" i="30"/>
  <c r="BM21" i="30"/>
  <c r="BM48" i="30"/>
  <c r="BM92" i="30"/>
  <c r="BM61" i="30"/>
  <c r="BM39" i="30"/>
  <c r="BM87" i="30"/>
  <c r="BM45" i="30"/>
  <c r="BM50" i="30"/>
  <c r="BM116" i="30"/>
  <c r="BM118" i="30"/>
  <c r="BM98" i="30"/>
  <c r="BM81" i="30"/>
  <c r="BM37" i="30"/>
  <c r="BM107" i="30"/>
  <c r="BM29" i="30"/>
  <c r="BM128" i="30"/>
  <c r="BM18" i="30"/>
  <c r="BM110" i="30"/>
  <c r="BM13" i="30"/>
  <c r="BM119" i="30"/>
  <c r="BM67" i="30"/>
  <c r="BM78" i="30"/>
  <c r="BM124" i="30"/>
  <c r="BM105" i="30"/>
  <c r="BM123" i="30"/>
  <c r="BM122" i="30"/>
  <c r="BM121" i="30"/>
  <c r="BM84" i="30"/>
  <c r="BM30" i="30"/>
  <c r="BM115" i="30"/>
  <c r="BU133" i="23"/>
  <c r="BU134" i="23" s="1"/>
  <c r="BU135" i="23" s="1"/>
  <c r="BV15" i="23"/>
  <c r="BV16" i="23"/>
  <c r="BV18" i="23"/>
  <c r="BV17" i="23"/>
  <c r="BV20" i="23"/>
  <c r="BV97" i="23"/>
  <c r="BV62" i="23"/>
  <c r="BV89" i="23"/>
  <c r="BV119" i="23"/>
  <c r="BV41" i="23"/>
  <c r="BV78" i="23"/>
  <c r="BV91" i="23"/>
  <c r="BV51" i="23"/>
  <c r="BV81" i="23"/>
  <c r="BV65" i="23"/>
  <c r="BV59" i="23"/>
  <c r="BV31" i="23"/>
  <c r="BV100" i="23"/>
  <c r="BV58" i="23"/>
  <c r="BV30" i="23"/>
  <c r="BV43" i="23"/>
  <c r="BV25" i="23"/>
  <c r="BV24" i="23"/>
  <c r="BV101" i="23"/>
  <c r="BV63" i="23"/>
  <c r="BV98" i="23"/>
  <c r="BV54" i="23"/>
  <c r="BV118" i="23"/>
  <c r="BV38" i="23"/>
  <c r="BV82" i="23"/>
  <c r="BV116" i="23"/>
  <c r="BV112" i="23"/>
  <c r="BV34" i="23"/>
  <c r="BV73" i="23"/>
  <c r="BV60" i="23"/>
  <c r="BV102" i="23"/>
  <c r="BV61" i="23"/>
  <c r="BW12" i="23"/>
  <c r="BV13" i="23"/>
  <c r="BV26" i="23"/>
  <c r="BV117" i="23"/>
  <c r="BV108" i="23"/>
  <c r="BV74" i="23"/>
  <c r="BV92" i="23"/>
  <c r="BV80" i="23"/>
  <c r="BV64" i="23"/>
  <c r="BV99" i="23"/>
  <c r="BV47" i="23"/>
  <c r="BV130" i="23"/>
  <c r="BV69" i="23"/>
  <c r="BV87" i="23"/>
  <c r="BV85" i="23"/>
  <c r="BV14" i="23"/>
  <c r="BV28" i="23"/>
  <c r="BV45" i="23"/>
  <c r="BV76" i="23"/>
  <c r="BV103" i="23"/>
  <c r="BV94" i="23"/>
  <c r="BV93" i="23"/>
  <c r="BV75" i="23"/>
  <c r="BV67" i="23"/>
  <c r="BV50" i="23"/>
  <c r="BV128" i="23"/>
  <c r="BV111" i="23"/>
  <c r="BV27" i="23"/>
  <c r="BV107" i="23"/>
  <c r="BV79" i="23"/>
  <c r="BV83" i="23"/>
  <c r="BV22" i="23"/>
  <c r="BV55" i="23"/>
  <c r="BV127" i="23"/>
  <c r="BV125" i="23"/>
  <c r="BV96" i="23"/>
  <c r="BV122" i="23"/>
  <c r="BV71" i="23"/>
  <c r="BV39" i="23"/>
  <c r="BV132" i="23"/>
  <c r="BV105" i="23"/>
  <c r="BV68" i="23"/>
  <c r="BV35" i="23"/>
  <c r="BV37" i="23"/>
  <c r="BV121" i="23"/>
  <c r="BV124" i="23"/>
  <c r="BV52" i="23"/>
  <c r="BV84" i="23"/>
  <c r="BV21" i="23"/>
  <c r="BV53" i="23"/>
  <c r="BV70" i="23"/>
  <c r="BV114" i="23"/>
  <c r="BV88" i="23"/>
  <c r="BV123" i="23"/>
  <c r="BV46" i="23"/>
  <c r="BV49" i="23"/>
  <c r="BV33" i="23"/>
  <c r="BV110" i="23"/>
  <c r="BV113" i="23"/>
  <c r="BV40" i="23"/>
  <c r="BV120" i="23"/>
  <c r="BV90" i="23"/>
  <c r="BV109" i="23"/>
  <c r="BV56" i="23"/>
  <c r="BV95" i="23"/>
  <c r="BV19" i="23"/>
  <c r="BV36" i="23"/>
  <c r="BV126" i="23"/>
  <c r="BV86" i="23"/>
  <c r="BV66" i="23"/>
  <c r="BV48" i="23"/>
  <c r="BV129" i="23"/>
  <c r="BV115" i="23"/>
  <c r="BV23" i="23"/>
  <c r="BV32" i="23"/>
  <c r="BV72" i="23"/>
  <c r="BV29" i="23"/>
  <c r="BV57" i="23"/>
  <c r="BV42" i="23"/>
  <c r="BV131" i="23"/>
  <c r="BV104" i="23"/>
  <c r="BV106" i="23"/>
  <c r="BV44" i="23"/>
  <c r="BV77" i="23"/>
  <c r="BN132" i="27"/>
  <c r="BN133" i="27" s="1"/>
  <c r="BN134" i="27" s="1"/>
  <c r="BO35" i="27"/>
  <c r="BO33" i="27"/>
  <c r="BO46" i="27"/>
  <c r="BO128" i="27"/>
  <c r="BO38" i="27"/>
  <c r="BO82" i="27"/>
  <c r="BO106" i="27"/>
  <c r="BO72" i="27"/>
  <c r="BO32" i="27"/>
  <c r="BO26" i="27"/>
  <c r="BO115" i="27"/>
  <c r="BO68" i="27"/>
  <c r="BO102" i="27"/>
  <c r="BO79" i="27"/>
  <c r="BO61" i="27"/>
  <c r="BO55" i="27"/>
  <c r="BO29" i="27"/>
  <c r="BO56" i="27"/>
  <c r="BO21" i="27"/>
  <c r="BO39" i="27"/>
  <c r="BO62" i="27"/>
  <c r="BO44" i="27"/>
  <c r="BO43" i="27"/>
  <c r="BO129" i="27"/>
  <c r="BO66" i="27"/>
  <c r="BO65" i="27"/>
  <c r="BO64" i="27"/>
  <c r="BO119" i="27"/>
  <c r="BO30" i="27"/>
  <c r="BO25" i="27"/>
  <c r="BO125" i="27"/>
  <c r="BO16" i="27"/>
  <c r="BO121" i="27"/>
  <c r="BO74" i="27"/>
  <c r="BO67" i="27"/>
  <c r="BO107" i="27"/>
  <c r="BO104" i="27"/>
  <c r="BO118" i="27"/>
  <c r="BO127" i="27"/>
  <c r="BO94" i="27"/>
  <c r="BO117" i="27"/>
  <c r="BO69" i="27"/>
  <c r="BO89" i="27"/>
  <c r="BO131" i="27"/>
  <c r="BO54" i="27"/>
  <c r="BO98" i="27"/>
  <c r="BO12" i="27"/>
  <c r="BO88" i="27"/>
  <c r="BP11" i="27"/>
  <c r="BO86" i="27"/>
  <c r="BO14" i="27"/>
  <c r="BO53" i="27"/>
  <c r="BO122" i="27"/>
  <c r="BO92" i="27"/>
  <c r="BO73" i="27"/>
  <c r="BO123" i="27"/>
  <c r="BO52" i="27"/>
  <c r="BO96" i="27"/>
  <c r="BO49" i="27"/>
  <c r="BO13" i="27"/>
  <c r="BO80" i="27"/>
  <c r="BO15" i="27"/>
  <c r="BO75" i="27"/>
  <c r="BO22" i="27"/>
  <c r="BO34" i="27"/>
  <c r="BO18" i="27"/>
  <c r="BO47" i="27"/>
  <c r="BO124" i="27"/>
  <c r="BO70" i="27"/>
  <c r="BO114" i="27"/>
  <c r="BO78" i="27"/>
  <c r="BO101" i="27"/>
  <c r="BO108" i="27"/>
  <c r="BO45" i="27"/>
  <c r="BO90" i="27"/>
  <c r="BO81" i="27"/>
  <c r="BO27" i="27"/>
  <c r="BO120" i="27"/>
  <c r="BO17" i="27"/>
  <c r="BO57" i="27"/>
  <c r="BO23" i="27"/>
  <c r="BO100" i="27"/>
  <c r="BO20" i="27"/>
  <c r="BO36" i="27"/>
  <c r="BO19" i="27"/>
  <c r="BO24" i="27"/>
  <c r="BO112" i="27"/>
  <c r="BO113" i="27"/>
  <c r="BO91" i="27"/>
  <c r="BO87" i="27"/>
  <c r="BO77" i="27"/>
  <c r="BO28" i="27"/>
  <c r="BO40" i="27"/>
  <c r="BO126" i="27"/>
  <c r="BO97" i="27"/>
  <c r="BO31" i="27"/>
  <c r="BO50" i="27"/>
  <c r="BO58" i="27"/>
  <c r="BO41" i="27"/>
  <c r="BO76" i="27"/>
  <c r="BO116" i="27"/>
  <c r="BO51" i="27"/>
  <c r="BO95" i="27"/>
  <c r="BO99" i="27"/>
  <c r="BO59" i="27"/>
  <c r="BO71" i="27"/>
  <c r="BO37" i="27"/>
  <c r="BO110" i="27"/>
  <c r="BO109" i="27"/>
  <c r="BO85" i="27"/>
  <c r="BO84" i="27"/>
  <c r="BO60" i="27"/>
  <c r="BO105" i="27"/>
  <c r="BO83" i="27"/>
  <c r="BO103" i="27"/>
  <c r="BO42" i="27"/>
  <c r="BO130" i="27"/>
  <c r="BO111" i="27"/>
  <c r="BO93" i="27"/>
  <c r="BO63" i="27"/>
  <c r="BO48" i="27"/>
  <c r="BM132" i="30" l="1"/>
  <c r="BM133" i="30" s="1"/>
  <c r="BM134" i="30" s="1"/>
  <c r="BO11" i="30"/>
  <c r="BN128" i="30"/>
  <c r="BN18" i="30"/>
  <c r="BN69" i="30"/>
  <c r="BN34" i="30"/>
  <c r="BN109" i="30"/>
  <c r="BN47" i="30"/>
  <c r="BN90" i="30"/>
  <c r="BN98" i="30"/>
  <c r="BN77" i="30"/>
  <c r="BN123" i="30"/>
  <c r="BN54" i="30"/>
  <c r="BN114" i="30"/>
  <c r="BN33" i="30"/>
  <c r="BN51" i="30"/>
  <c r="BN125" i="30"/>
  <c r="BN12" i="30"/>
  <c r="BN36" i="30"/>
  <c r="BN42" i="30"/>
  <c r="BN127" i="30"/>
  <c r="BN59" i="30"/>
  <c r="BN16" i="30"/>
  <c r="BN67" i="30"/>
  <c r="BN45" i="30"/>
  <c r="BN122" i="30"/>
  <c r="BN60" i="30"/>
  <c r="BN17" i="30"/>
  <c r="BN82" i="30"/>
  <c r="BN117" i="30"/>
  <c r="BN71" i="30"/>
  <c r="BN95" i="30"/>
  <c r="BN19" i="30"/>
  <c r="BN14" i="30"/>
  <c r="BN129" i="30"/>
  <c r="BN79" i="30"/>
  <c r="BN22" i="30"/>
  <c r="BN74" i="30"/>
  <c r="BN75" i="30"/>
  <c r="BN87" i="30"/>
  <c r="BN78" i="30"/>
  <c r="BN38" i="30"/>
  <c r="BN46" i="30"/>
  <c r="BN126" i="30"/>
  <c r="BN83" i="30"/>
  <c r="BN91" i="30"/>
  <c r="BN112" i="30"/>
  <c r="BN103" i="30"/>
  <c r="BN104" i="30"/>
  <c r="BN56" i="30"/>
  <c r="BN49" i="30"/>
  <c r="BN39" i="30"/>
  <c r="BN50" i="30"/>
  <c r="BN130" i="30"/>
  <c r="BN62" i="30"/>
  <c r="BN86" i="30"/>
  <c r="BN101" i="30"/>
  <c r="BN32" i="30"/>
  <c r="BN43" i="30"/>
  <c r="BN58" i="30"/>
  <c r="BN108" i="30"/>
  <c r="BN100" i="30"/>
  <c r="BN48" i="30"/>
  <c r="BN93" i="30"/>
  <c r="BN120" i="30"/>
  <c r="BN61" i="30"/>
  <c r="BN119" i="30"/>
  <c r="BN124" i="30"/>
  <c r="BN94" i="30"/>
  <c r="BN76" i="30"/>
  <c r="BN89" i="30"/>
  <c r="BN81" i="30"/>
  <c r="BN80" i="30"/>
  <c r="BN97" i="30"/>
  <c r="BN23" i="30"/>
  <c r="BN107" i="30"/>
  <c r="BN29" i="30"/>
  <c r="BN40" i="30"/>
  <c r="BN72" i="30"/>
  <c r="BN31" i="30"/>
  <c r="BN131" i="30"/>
  <c r="BN25" i="30"/>
  <c r="BN92" i="30"/>
  <c r="BN24" i="30"/>
  <c r="BN65" i="30"/>
  <c r="BN66" i="30"/>
  <c r="BN30" i="30"/>
  <c r="BN53" i="30"/>
  <c r="BN110" i="30"/>
  <c r="BN57" i="30"/>
  <c r="BN113" i="30"/>
  <c r="BN96" i="30"/>
  <c r="BN85" i="30"/>
  <c r="BN27" i="30"/>
  <c r="BN13" i="30"/>
  <c r="BN15" i="30"/>
  <c r="BN116" i="30"/>
  <c r="BN41" i="30"/>
  <c r="BN88" i="30"/>
  <c r="BN21" i="30"/>
  <c r="BN64" i="30"/>
  <c r="BN26" i="30"/>
  <c r="BN105" i="30"/>
  <c r="BN121" i="30"/>
  <c r="BN115" i="30"/>
  <c r="BN102" i="30"/>
  <c r="BN118" i="30"/>
  <c r="BN55" i="30"/>
  <c r="BN35" i="30"/>
  <c r="BN63" i="30"/>
  <c r="BN73" i="30"/>
  <c r="BN70" i="30"/>
  <c r="BN28" i="30"/>
  <c r="BN99" i="30"/>
  <c r="BN84" i="30"/>
  <c r="BN68" i="30"/>
  <c r="BN20" i="30"/>
  <c r="BN106" i="30"/>
  <c r="BN111" i="30"/>
  <c r="BN37" i="30"/>
  <c r="BN44" i="30"/>
  <c r="BN52" i="30"/>
  <c r="BV133" i="23"/>
  <c r="BV134" i="23" s="1"/>
  <c r="BV135" i="23" s="1"/>
  <c r="BW16" i="23"/>
  <c r="BW15" i="23"/>
  <c r="BW18" i="23"/>
  <c r="BW17" i="23"/>
  <c r="BW19" i="23"/>
  <c r="BW53" i="23"/>
  <c r="BW36" i="23"/>
  <c r="BW97" i="23"/>
  <c r="BW78" i="23"/>
  <c r="BW94" i="23"/>
  <c r="BW113" i="23"/>
  <c r="BW105" i="23"/>
  <c r="BW68" i="23"/>
  <c r="BW69" i="23"/>
  <c r="BW87" i="23"/>
  <c r="BW40" i="23"/>
  <c r="BW79" i="23"/>
  <c r="BW107" i="23"/>
  <c r="BW83" i="23"/>
  <c r="BW121" i="23"/>
  <c r="BW124" i="23"/>
  <c r="BW30" i="23"/>
  <c r="BW25" i="23"/>
  <c r="BW20" i="23"/>
  <c r="BW63" i="23"/>
  <c r="BW126" i="23"/>
  <c r="BW117" i="23"/>
  <c r="BW80" i="23"/>
  <c r="BW47" i="23"/>
  <c r="BW88" i="23"/>
  <c r="BW112" i="23"/>
  <c r="BW91" i="23"/>
  <c r="BW56" i="23"/>
  <c r="BW65" i="23"/>
  <c r="BW37" i="23"/>
  <c r="BW85" i="23"/>
  <c r="BW102" i="23"/>
  <c r="BW73" i="23"/>
  <c r="BW109" i="23"/>
  <c r="BW13" i="23"/>
  <c r="BW26" i="23"/>
  <c r="BW74" i="23"/>
  <c r="BW125" i="23"/>
  <c r="BW45" i="23"/>
  <c r="BW49" i="23"/>
  <c r="BW41" i="23"/>
  <c r="BW96" i="23"/>
  <c r="BW132" i="23"/>
  <c r="BW33" i="23"/>
  <c r="BW104" i="23"/>
  <c r="BW81" i="23"/>
  <c r="BW84" i="23"/>
  <c r="BW90" i="23"/>
  <c r="BW27" i="23"/>
  <c r="BW24" i="23"/>
  <c r="BW62" i="23"/>
  <c r="BW72" i="23"/>
  <c r="BW101" i="23"/>
  <c r="BW114" i="23"/>
  <c r="BW129" i="23"/>
  <c r="BW48" i="23"/>
  <c r="BW38" i="23"/>
  <c r="BW77" i="23"/>
  <c r="BW51" i="23"/>
  <c r="BW106" i="23"/>
  <c r="BW111" i="23"/>
  <c r="BW60" i="23"/>
  <c r="BW34" i="23"/>
  <c r="BW35" i="23"/>
  <c r="BW120" i="23"/>
  <c r="BW128" i="23"/>
  <c r="BX12" i="23"/>
  <c r="BW23" i="23"/>
  <c r="BW86" i="23"/>
  <c r="BW32" i="23"/>
  <c r="BW71" i="23"/>
  <c r="BW119" i="23"/>
  <c r="BW54" i="23"/>
  <c r="BW103" i="23"/>
  <c r="BW118" i="23"/>
  <c r="BW99" i="23"/>
  <c r="BW82" i="23"/>
  <c r="BW116" i="23"/>
  <c r="BW31" i="23"/>
  <c r="BW58" i="23"/>
  <c r="BW100" i="23"/>
  <c r="BW110" i="23"/>
  <c r="BW22" i="23"/>
  <c r="BW29" i="23"/>
  <c r="BW55" i="23"/>
  <c r="BW98" i="23"/>
  <c r="BW122" i="23"/>
  <c r="BW123" i="23"/>
  <c r="BW57" i="23"/>
  <c r="BW92" i="23"/>
  <c r="BW75" i="23"/>
  <c r="BW61" i="23"/>
  <c r="BW67" i="23"/>
  <c r="BW43" i="23"/>
  <c r="BW21" i="23"/>
  <c r="BW28" i="23"/>
  <c r="BW76" i="23"/>
  <c r="BW70" i="23"/>
  <c r="BW93" i="23"/>
  <c r="BW39" i="23"/>
  <c r="BW42" i="23"/>
  <c r="BW131" i="23"/>
  <c r="BW44" i="23"/>
  <c r="BW130" i="23"/>
  <c r="BW95" i="23"/>
  <c r="BW14" i="23"/>
  <c r="BW89" i="23"/>
  <c r="BW127" i="23"/>
  <c r="BW108" i="23"/>
  <c r="BW66" i="23"/>
  <c r="BW46" i="23"/>
  <c r="BW64" i="23"/>
  <c r="BW52" i="23"/>
  <c r="BW50" i="23"/>
  <c r="BW115" i="23"/>
  <c r="BW59" i="23"/>
  <c r="BO132" i="27"/>
  <c r="BO133" i="27" s="1"/>
  <c r="BO134" i="27" s="1"/>
  <c r="BP119" i="27"/>
  <c r="BP62" i="27"/>
  <c r="BP71" i="27"/>
  <c r="BP82" i="27"/>
  <c r="BP20" i="27"/>
  <c r="BP114" i="27"/>
  <c r="BP103" i="27"/>
  <c r="BP124" i="27"/>
  <c r="BP105" i="27"/>
  <c r="BP113" i="27"/>
  <c r="BP38" i="27"/>
  <c r="BP87" i="27"/>
  <c r="BP44" i="27"/>
  <c r="BP65" i="27"/>
  <c r="BP66" i="27"/>
  <c r="BP57" i="27"/>
  <c r="BP79" i="27"/>
  <c r="BP81" i="27"/>
  <c r="BP53" i="27"/>
  <c r="BP110" i="27"/>
  <c r="BP102" i="27"/>
  <c r="BP109" i="27"/>
  <c r="BP85" i="27"/>
  <c r="BP84" i="27"/>
  <c r="BP41" i="27"/>
  <c r="BP106" i="27"/>
  <c r="BP54" i="27"/>
  <c r="BP67" i="27"/>
  <c r="BP96" i="27"/>
  <c r="BP120" i="27"/>
  <c r="BP14" i="27"/>
  <c r="BP24" i="27"/>
  <c r="BP27" i="27"/>
  <c r="BP116" i="27"/>
  <c r="BP26" i="27"/>
  <c r="BP127" i="27"/>
  <c r="BP125" i="27"/>
  <c r="BP89" i="27"/>
  <c r="BP55" i="27"/>
  <c r="BP123" i="27"/>
  <c r="BP12" i="27"/>
  <c r="BP36" i="27"/>
  <c r="BP99" i="27"/>
  <c r="BP70" i="27"/>
  <c r="BP121" i="27"/>
  <c r="BQ11" i="27"/>
  <c r="BP60" i="27"/>
  <c r="BP78" i="27"/>
  <c r="BP40" i="27"/>
  <c r="BP63" i="27"/>
  <c r="BP51" i="27"/>
  <c r="BP111" i="27"/>
  <c r="BP42" i="27"/>
  <c r="BP107" i="27"/>
  <c r="BP29" i="27"/>
  <c r="BP13" i="27"/>
  <c r="BP131" i="27"/>
  <c r="BP72" i="27"/>
  <c r="BP16" i="27"/>
  <c r="BP88" i="27"/>
  <c r="BP83" i="27"/>
  <c r="BP58" i="27"/>
  <c r="BP126" i="27"/>
  <c r="BP86" i="27"/>
  <c r="BP32" i="27"/>
  <c r="BP25" i="27"/>
  <c r="BP39" i="27"/>
  <c r="BP75" i="27"/>
  <c r="BP129" i="27"/>
  <c r="BP69" i="27"/>
  <c r="BP118" i="27"/>
  <c r="BP23" i="27"/>
  <c r="BP28" i="27"/>
  <c r="BP130" i="27"/>
  <c r="BP18" i="27"/>
  <c r="BP49" i="27"/>
  <c r="BP74" i="27"/>
  <c r="BP112" i="27"/>
  <c r="BP92" i="27"/>
  <c r="BP80" i="27"/>
  <c r="BP94" i="27"/>
  <c r="BP77" i="27"/>
  <c r="BP19" i="27"/>
  <c r="BP61" i="27"/>
  <c r="BP43" i="27"/>
  <c r="BP117" i="27"/>
  <c r="BP104" i="27"/>
  <c r="BP45" i="27"/>
  <c r="BP15" i="27"/>
  <c r="BP46" i="27"/>
  <c r="BP33" i="27"/>
  <c r="BP91" i="27"/>
  <c r="BP90" i="27"/>
  <c r="BP93" i="27"/>
  <c r="BP34" i="27"/>
  <c r="BP95" i="27"/>
  <c r="BP115" i="27"/>
  <c r="BP37" i="27"/>
  <c r="BP22" i="27"/>
  <c r="BP100" i="27"/>
  <c r="BP52" i="27"/>
  <c r="BP122" i="27"/>
  <c r="BP31" i="27"/>
  <c r="BP21" i="27"/>
  <c r="BP35" i="27"/>
  <c r="BP64" i="27"/>
  <c r="BP30" i="27"/>
  <c r="BP56" i="27"/>
  <c r="BP17" i="27"/>
  <c r="BP47" i="27"/>
  <c r="BP68" i="27"/>
  <c r="BP76" i="27"/>
  <c r="BP108" i="27"/>
  <c r="BP73" i="27"/>
  <c r="BP128" i="27"/>
  <c r="BP98" i="27"/>
  <c r="BP48" i="27"/>
  <c r="BP59" i="27"/>
  <c r="BP101" i="27"/>
  <c r="BP50" i="27"/>
  <c r="BP97" i="27"/>
  <c r="BN132" i="30" l="1"/>
  <c r="BN133" i="30" s="1"/>
  <c r="BN134" i="30" s="1"/>
  <c r="BP11" i="30"/>
  <c r="BO103" i="30"/>
  <c r="BO14" i="30"/>
  <c r="BO129" i="30"/>
  <c r="BO72" i="30"/>
  <c r="BO74" i="30"/>
  <c r="BO119" i="30"/>
  <c r="BO75" i="30"/>
  <c r="BO62" i="30"/>
  <c r="BO65" i="30"/>
  <c r="BO60" i="30"/>
  <c r="BO32" i="30"/>
  <c r="BO82" i="30"/>
  <c r="BO121" i="30"/>
  <c r="BO28" i="30"/>
  <c r="BO51" i="30"/>
  <c r="BO48" i="30"/>
  <c r="BO104" i="30"/>
  <c r="BO69" i="30"/>
  <c r="BO109" i="30"/>
  <c r="BO64" i="30"/>
  <c r="BO20" i="30"/>
  <c r="BO130" i="30"/>
  <c r="BO76" i="30"/>
  <c r="BO98" i="30"/>
  <c r="BO38" i="30"/>
  <c r="BO80" i="30"/>
  <c r="BO96" i="30"/>
  <c r="BO70" i="30"/>
  <c r="BO44" i="30"/>
  <c r="BO95" i="30"/>
  <c r="BO53" i="30"/>
  <c r="BO102" i="30"/>
  <c r="BO56" i="30"/>
  <c r="BO16" i="30"/>
  <c r="BO35" i="30"/>
  <c r="BO26" i="30"/>
  <c r="BO94" i="30"/>
  <c r="BO52" i="30"/>
  <c r="BO122" i="30"/>
  <c r="BO101" i="30"/>
  <c r="BO116" i="30"/>
  <c r="BO81" i="30"/>
  <c r="BO114" i="30"/>
  <c r="BO125" i="30"/>
  <c r="BO112" i="30"/>
  <c r="BO27" i="30"/>
  <c r="BO93" i="30"/>
  <c r="BO120" i="30"/>
  <c r="BO87" i="30"/>
  <c r="BO34" i="30"/>
  <c r="BO50" i="30"/>
  <c r="BO63" i="30"/>
  <c r="BO31" i="30"/>
  <c r="BO86" i="30"/>
  <c r="BO73" i="30"/>
  <c r="BO84" i="30"/>
  <c r="BO126" i="30"/>
  <c r="BO117" i="30"/>
  <c r="BO91" i="30"/>
  <c r="BO100" i="30"/>
  <c r="BO40" i="30"/>
  <c r="BO55" i="30"/>
  <c r="BO127" i="30"/>
  <c r="BO79" i="30"/>
  <c r="BO59" i="30"/>
  <c r="BO124" i="30"/>
  <c r="BO106" i="30"/>
  <c r="BO46" i="30"/>
  <c r="BO89" i="30"/>
  <c r="BO21" i="30"/>
  <c r="BO68" i="30"/>
  <c r="BO92" i="30"/>
  <c r="BO49" i="30"/>
  <c r="BO47" i="30"/>
  <c r="BO24" i="30"/>
  <c r="BO90" i="30"/>
  <c r="BO15" i="30"/>
  <c r="BO113" i="30"/>
  <c r="BO118" i="30"/>
  <c r="BO33" i="30"/>
  <c r="BO97" i="30"/>
  <c r="BO58" i="30"/>
  <c r="BO30" i="30"/>
  <c r="BO115" i="30"/>
  <c r="BO19" i="30"/>
  <c r="BO36" i="30"/>
  <c r="BO42" i="30"/>
  <c r="BO99" i="30"/>
  <c r="BO13" i="30"/>
  <c r="BO39" i="30"/>
  <c r="BO67" i="30"/>
  <c r="BO78" i="30"/>
  <c r="BO66" i="30"/>
  <c r="BO77" i="30"/>
  <c r="BO17" i="30"/>
  <c r="BO54" i="30"/>
  <c r="BO108" i="30"/>
  <c r="BO37" i="30"/>
  <c r="BO88" i="30"/>
  <c r="BO45" i="30"/>
  <c r="BO41" i="30"/>
  <c r="BO12" i="30"/>
  <c r="BO131" i="30"/>
  <c r="BO83" i="30"/>
  <c r="BO128" i="30"/>
  <c r="BO105" i="30"/>
  <c r="BO23" i="30"/>
  <c r="BO18" i="30"/>
  <c r="BO111" i="30"/>
  <c r="BO107" i="30"/>
  <c r="BO110" i="30"/>
  <c r="BO123" i="30"/>
  <c r="BO85" i="30"/>
  <c r="BO61" i="30"/>
  <c r="BO25" i="30"/>
  <c r="BO29" i="30"/>
  <c r="BO43" i="30"/>
  <c r="BO22" i="30"/>
  <c r="BO71" i="30"/>
  <c r="BO57" i="30"/>
  <c r="BW133" i="23"/>
  <c r="BW134" i="23" s="1"/>
  <c r="BW135" i="23" s="1"/>
  <c r="BX15" i="23"/>
  <c r="BX16" i="23"/>
  <c r="BX18" i="23"/>
  <c r="BX17" i="23"/>
  <c r="BX20" i="23"/>
  <c r="BX97" i="23"/>
  <c r="BX103" i="23"/>
  <c r="BX29" i="23"/>
  <c r="BX122" i="23"/>
  <c r="BX119" i="23"/>
  <c r="BX129" i="23"/>
  <c r="BX68" i="23"/>
  <c r="BX51" i="23"/>
  <c r="BX75" i="23"/>
  <c r="BX65" i="23"/>
  <c r="BX111" i="23"/>
  <c r="BX83" i="23"/>
  <c r="BX90" i="23"/>
  <c r="BX43" i="23"/>
  <c r="BX58" i="23"/>
  <c r="BX37" i="23"/>
  <c r="BX84" i="23"/>
  <c r="BX19" i="23"/>
  <c r="BX24" i="23"/>
  <c r="BX70" i="23"/>
  <c r="BX32" i="23"/>
  <c r="BX125" i="23"/>
  <c r="BX88" i="23"/>
  <c r="BX123" i="23"/>
  <c r="BX49" i="23"/>
  <c r="BX116" i="23"/>
  <c r="BX91" i="23"/>
  <c r="BX69" i="23"/>
  <c r="BX85" i="23"/>
  <c r="BX102" i="23"/>
  <c r="BX124" i="23"/>
  <c r="BX44" i="23"/>
  <c r="BX34" i="23"/>
  <c r="BX120" i="23"/>
  <c r="BX61" i="23"/>
  <c r="BX25" i="23"/>
  <c r="BX26" i="23"/>
  <c r="BX101" i="23"/>
  <c r="BX63" i="23"/>
  <c r="BX72" i="23"/>
  <c r="BX80" i="23"/>
  <c r="BX92" i="23"/>
  <c r="BX94" i="23"/>
  <c r="BX112" i="23"/>
  <c r="BX113" i="23"/>
  <c r="BX30" i="23"/>
  <c r="BX109" i="23"/>
  <c r="BX95" i="23"/>
  <c r="BX23" i="23"/>
  <c r="BX108" i="23"/>
  <c r="BX76" i="23"/>
  <c r="BX126" i="23"/>
  <c r="BX28" i="23"/>
  <c r="BX38" i="23"/>
  <c r="BX66" i="23"/>
  <c r="BX131" i="23"/>
  <c r="BX56" i="23"/>
  <c r="BX110" i="23"/>
  <c r="BX42" i="23"/>
  <c r="BX100" i="23"/>
  <c r="BX128" i="23"/>
  <c r="BX77" i="23"/>
  <c r="BX22" i="23"/>
  <c r="BX45" i="23"/>
  <c r="BX36" i="23"/>
  <c r="BX98" i="23"/>
  <c r="BX55" i="23"/>
  <c r="BX93" i="23"/>
  <c r="BX54" i="23"/>
  <c r="BX47" i="23"/>
  <c r="BX105" i="23"/>
  <c r="BX106" i="23"/>
  <c r="BX67" i="23"/>
  <c r="BX35" i="23"/>
  <c r="BX27" i="23"/>
  <c r="BX107" i="23"/>
  <c r="BX79" i="23"/>
  <c r="BX130" i="23"/>
  <c r="BX59" i="23"/>
  <c r="BX31" i="23"/>
  <c r="BX73" i="23"/>
  <c r="BX40" i="23"/>
  <c r="BX13" i="23"/>
  <c r="BX53" i="23"/>
  <c r="BX127" i="23"/>
  <c r="BX74" i="23"/>
  <c r="BX78" i="23"/>
  <c r="BX39" i="23"/>
  <c r="BX41" i="23"/>
  <c r="BX82" i="23"/>
  <c r="BX81" i="23"/>
  <c r="BX115" i="23"/>
  <c r="BX121" i="23"/>
  <c r="BX60" i="23"/>
  <c r="BX87" i="23"/>
  <c r="BY12" i="23"/>
  <c r="BX21" i="23"/>
  <c r="BX89" i="23"/>
  <c r="BX86" i="23"/>
  <c r="BX62" i="23"/>
  <c r="BX64" i="23"/>
  <c r="BX48" i="23"/>
  <c r="BX46" i="23"/>
  <c r="BX50" i="23"/>
  <c r="BX99" i="23"/>
  <c r="BX14" i="23"/>
  <c r="BX114" i="23"/>
  <c r="BX117" i="23"/>
  <c r="BX71" i="23"/>
  <c r="BX118" i="23"/>
  <c r="BX57" i="23"/>
  <c r="BX96" i="23"/>
  <c r="BX132" i="23"/>
  <c r="BX52" i="23"/>
  <c r="BX104" i="23"/>
  <c r="BX33" i="23"/>
  <c r="BP132" i="27"/>
  <c r="BP133" i="27" s="1"/>
  <c r="BP134" i="27" s="1"/>
  <c r="BQ77" i="27"/>
  <c r="BQ70" i="27"/>
  <c r="BQ119" i="27"/>
  <c r="BQ87" i="27"/>
  <c r="BQ42" i="27"/>
  <c r="BQ106" i="27"/>
  <c r="BQ130" i="27"/>
  <c r="BQ30" i="27"/>
  <c r="BQ120" i="27"/>
  <c r="BQ102" i="27"/>
  <c r="BQ29" i="27"/>
  <c r="BQ63" i="27"/>
  <c r="BQ93" i="27"/>
  <c r="BQ57" i="27"/>
  <c r="BQ100" i="27"/>
  <c r="BQ34" i="27"/>
  <c r="BQ36" i="27"/>
  <c r="BQ53" i="27"/>
  <c r="BQ49" i="27"/>
  <c r="BQ32" i="27"/>
  <c r="BQ105" i="27"/>
  <c r="BQ38" i="27"/>
  <c r="BQ68" i="27"/>
  <c r="BQ44" i="27"/>
  <c r="BQ89" i="27"/>
  <c r="BQ65" i="27"/>
  <c r="BQ33" i="27"/>
  <c r="BQ104" i="27"/>
  <c r="BQ128" i="27"/>
  <c r="BQ40" i="27"/>
  <c r="BQ56" i="27"/>
  <c r="BQ67" i="27"/>
  <c r="BQ23" i="27"/>
  <c r="BQ28" i="27"/>
  <c r="BQ54" i="27"/>
  <c r="BR11" i="27"/>
  <c r="BQ122" i="27"/>
  <c r="BQ94" i="27"/>
  <c r="BQ131" i="27"/>
  <c r="BQ25" i="27"/>
  <c r="BQ12" i="27"/>
  <c r="BQ92" i="27"/>
  <c r="BQ61" i="27"/>
  <c r="BQ79" i="27"/>
  <c r="BQ69" i="27"/>
  <c r="BQ13" i="27"/>
  <c r="BQ103" i="27"/>
  <c r="BQ15" i="27"/>
  <c r="BQ98" i="27"/>
  <c r="BQ22" i="27"/>
  <c r="BQ121" i="27"/>
  <c r="BQ21" i="27"/>
  <c r="BQ125" i="27"/>
  <c r="BQ35" i="27"/>
  <c r="BQ80" i="27"/>
  <c r="BQ46" i="27"/>
  <c r="BQ74" i="27"/>
  <c r="BQ58" i="27"/>
  <c r="BQ59" i="27"/>
  <c r="BQ118" i="27"/>
  <c r="BQ86" i="27"/>
  <c r="BQ16" i="27"/>
  <c r="BQ88" i="27"/>
  <c r="BQ19" i="27"/>
  <c r="BQ24" i="27"/>
  <c r="BQ14" i="27"/>
  <c r="BQ111" i="27"/>
  <c r="BQ20" i="27"/>
  <c r="BQ47" i="27"/>
  <c r="BQ124" i="27"/>
  <c r="BQ117" i="27"/>
  <c r="BQ81" i="27"/>
  <c r="BQ31" i="27"/>
  <c r="BQ99" i="27"/>
  <c r="BQ39" i="27"/>
  <c r="BQ84" i="27"/>
  <c r="BQ123" i="27"/>
  <c r="BQ115" i="27"/>
  <c r="BQ126" i="27"/>
  <c r="BQ17" i="27"/>
  <c r="BQ75" i="27"/>
  <c r="BQ101" i="27"/>
  <c r="BQ90" i="27"/>
  <c r="BQ85" i="27"/>
  <c r="BQ45" i="27"/>
  <c r="BQ112" i="27"/>
  <c r="BQ97" i="27"/>
  <c r="BQ110" i="27"/>
  <c r="BQ108" i="27"/>
  <c r="BQ60" i="27"/>
  <c r="BQ82" i="27"/>
  <c r="BQ73" i="27"/>
  <c r="BQ95" i="27"/>
  <c r="BQ96" i="27"/>
  <c r="BQ62" i="27"/>
  <c r="BQ50" i="27"/>
  <c r="BQ37" i="27"/>
  <c r="BQ127" i="27"/>
  <c r="BQ76" i="27"/>
  <c r="BQ51" i="27"/>
  <c r="BQ109" i="27"/>
  <c r="BQ48" i="27"/>
  <c r="BQ71" i="27"/>
  <c r="BQ129" i="27"/>
  <c r="BQ116" i="27"/>
  <c r="BQ64" i="27"/>
  <c r="BQ27" i="27"/>
  <c r="BQ26" i="27"/>
  <c r="BQ83" i="27"/>
  <c r="BQ113" i="27"/>
  <c r="BQ52" i="27"/>
  <c r="BQ78" i="27"/>
  <c r="BQ114" i="27"/>
  <c r="BQ41" i="27"/>
  <c r="BQ72" i="27"/>
  <c r="BQ91" i="27"/>
  <c r="BQ107" i="27"/>
  <c r="BQ55" i="27"/>
  <c r="BQ43" i="27"/>
  <c r="BQ66" i="27"/>
  <c r="BQ18" i="27"/>
  <c r="BO132" i="30" l="1"/>
  <c r="BO133" i="30" s="1"/>
  <c r="BO134" i="30" s="1"/>
  <c r="BQ11" i="30"/>
  <c r="BP104" i="30"/>
  <c r="BP128" i="30"/>
  <c r="BP18" i="30"/>
  <c r="BP109" i="30"/>
  <c r="BP64" i="30"/>
  <c r="BP76" i="30"/>
  <c r="BP47" i="30"/>
  <c r="BP106" i="30"/>
  <c r="BP78" i="30"/>
  <c r="BP82" i="30"/>
  <c r="BP118" i="30"/>
  <c r="BP71" i="30"/>
  <c r="BP121" i="30"/>
  <c r="BP88" i="30"/>
  <c r="BP51" i="30"/>
  <c r="BP102" i="30"/>
  <c r="BP36" i="30"/>
  <c r="BP42" i="30"/>
  <c r="BP16" i="30"/>
  <c r="BP35" i="30"/>
  <c r="BP52" i="30"/>
  <c r="BP15" i="30"/>
  <c r="BP90" i="30"/>
  <c r="BP65" i="30"/>
  <c r="BP105" i="30"/>
  <c r="BP46" i="30"/>
  <c r="BP96" i="30"/>
  <c r="BP70" i="30"/>
  <c r="BP28" i="30"/>
  <c r="BP95" i="30"/>
  <c r="BP19" i="30"/>
  <c r="BP92" i="30"/>
  <c r="BP129" i="30"/>
  <c r="BP127" i="30"/>
  <c r="BP34" i="30"/>
  <c r="BP31" i="30"/>
  <c r="BP67" i="30"/>
  <c r="BP45" i="30"/>
  <c r="BP98" i="30"/>
  <c r="BP77" i="30"/>
  <c r="BP123" i="30"/>
  <c r="BP81" i="30"/>
  <c r="BP114" i="30"/>
  <c r="BP44" i="30"/>
  <c r="BP112" i="30"/>
  <c r="BP103" i="30"/>
  <c r="BP110" i="30"/>
  <c r="BP56" i="30"/>
  <c r="BP87" i="30"/>
  <c r="BP59" i="30"/>
  <c r="BP74" i="30"/>
  <c r="BP75" i="30"/>
  <c r="BP62" i="30"/>
  <c r="BP122" i="30"/>
  <c r="BP60" i="30"/>
  <c r="BP17" i="30"/>
  <c r="BP126" i="30"/>
  <c r="BP117" i="30"/>
  <c r="BP125" i="30"/>
  <c r="BP100" i="30"/>
  <c r="BP48" i="30"/>
  <c r="BP99" i="30"/>
  <c r="BP120" i="30"/>
  <c r="BP79" i="30"/>
  <c r="BP22" i="30"/>
  <c r="BP50" i="30"/>
  <c r="BP130" i="30"/>
  <c r="BP32" i="30"/>
  <c r="BP86" i="30"/>
  <c r="BP38" i="30"/>
  <c r="BP54" i="30"/>
  <c r="BP43" i="30"/>
  <c r="BP83" i="30"/>
  <c r="BP91" i="30"/>
  <c r="BP29" i="30"/>
  <c r="BP53" i="30"/>
  <c r="BP93" i="30"/>
  <c r="BP40" i="30"/>
  <c r="BP49" i="30"/>
  <c r="BP39" i="30"/>
  <c r="BP124" i="30"/>
  <c r="BP94" i="30"/>
  <c r="BP80" i="30"/>
  <c r="BP89" i="30"/>
  <c r="BP101" i="30"/>
  <c r="BP84" i="30"/>
  <c r="BP97" i="30"/>
  <c r="BP58" i="30"/>
  <c r="BP107" i="30"/>
  <c r="BP115" i="30"/>
  <c r="BP14" i="30"/>
  <c r="BP21" i="30"/>
  <c r="BP68" i="30"/>
  <c r="BP72" i="30"/>
  <c r="BP13" i="30"/>
  <c r="BP20" i="30"/>
  <c r="BP57" i="30"/>
  <c r="BP63" i="30"/>
  <c r="BP66" i="30"/>
  <c r="BP116" i="30"/>
  <c r="BP111" i="30"/>
  <c r="BP33" i="30"/>
  <c r="BP108" i="30"/>
  <c r="BP37" i="30"/>
  <c r="BP85" i="30"/>
  <c r="BP26" i="30"/>
  <c r="BP12" i="30"/>
  <c r="BP131" i="30"/>
  <c r="BP27" i="30"/>
  <c r="BP113" i="30"/>
  <c r="BP55" i="30"/>
  <c r="BP73" i="30"/>
  <c r="BP69" i="30"/>
  <c r="BP25" i="30"/>
  <c r="BP61" i="30"/>
  <c r="BP41" i="30"/>
  <c r="BP24" i="30"/>
  <c r="BP30" i="30"/>
  <c r="BP119" i="30"/>
  <c r="BP23" i="30"/>
  <c r="BX133" i="23"/>
  <c r="BX134" i="23" s="1"/>
  <c r="BX135" i="23" s="1"/>
  <c r="BY16" i="23"/>
  <c r="BY15" i="23"/>
  <c r="BY18" i="23"/>
  <c r="BY17" i="23"/>
  <c r="BY24" i="23"/>
  <c r="BY76" i="23"/>
  <c r="BY114" i="23"/>
  <c r="BY71" i="23"/>
  <c r="BY82" i="23"/>
  <c r="BY92" i="23"/>
  <c r="BY38" i="23"/>
  <c r="BY116" i="23"/>
  <c r="BY49" i="23"/>
  <c r="BY44" i="23"/>
  <c r="BY69" i="23"/>
  <c r="BY34" i="23"/>
  <c r="BY79" i="23"/>
  <c r="BY58" i="23"/>
  <c r="BY68" i="23"/>
  <c r="BY95" i="23"/>
  <c r="BY107" i="23"/>
  <c r="BY23" i="23"/>
  <c r="BY20" i="23"/>
  <c r="BY45" i="23"/>
  <c r="BY53" i="23"/>
  <c r="BY29" i="23"/>
  <c r="BY46" i="23"/>
  <c r="BY39" i="23"/>
  <c r="BY64" i="23"/>
  <c r="BY50" i="23"/>
  <c r="BY56" i="23"/>
  <c r="BY67" i="23"/>
  <c r="BY81" i="23"/>
  <c r="BY84" i="23"/>
  <c r="BY87" i="23"/>
  <c r="BY30" i="23"/>
  <c r="BY132" i="23"/>
  <c r="BY90" i="23"/>
  <c r="BY27" i="23"/>
  <c r="BY22" i="23"/>
  <c r="BY26" i="23"/>
  <c r="BY62" i="23"/>
  <c r="BY63" i="23"/>
  <c r="BY32" i="23"/>
  <c r="BY96" i="23"/>
  <c r="BY94" i="23"/>
  <c r="BY93" i="23"/>
  <c r="BY115" i="23"/>
  <c r="BY40" i="23"/>
  <c r="BY102" i="23"/>
  <c r="BY13" i="23"/>
  <c r="BY98" i="23"/>
  <c r="BY70" i="23"/>
  <c r="BY72" i="23"/>
  <c r="BY125" i="23"/>
  <c r="BY118" i="23"/>
  <c r="BY78" i="23"/>
  <c r="BY88" i="23"/>
  <c r="BY113" i="23"/>
  <c r="BY106" i="23"/>
  <c r="BY99" i="23"/>
  <c r="BY100" i="23"/>
  <c r="BY85" i="23"/>
  <c r="BY14" i="23"/>
  <c r="BY74" i="23"/>
  <c r="BY108" i="23"/>
  <c r="BY127" i="23"/>
  <c r="BY36" i="23"/>
  <c r="BY54" i="23"/>
  <c r="BY129" i="23"/>
  <c r="BY66" i="23"/>
  <c r="BY52" i="23"/>
  <c r="BY130" i="23"/>
  <c r="BY112" i="23"/>
  <c r="BY121" i="23"/>
  <c r="BY83" i="23"/>
  <c r="BY37" i="23"/>
  <c r="BY73" i="23"/>
  <c r="BY47" i="23"/>
  <c r="BY75" i="23"/>
  <c r="BY111" i="23"/>
  <c r="BY60" i="23"/>
  <c r="BY120" i="23"/>
  <c r="BY25" i="23"/>
  <c r="BY101" i="23"/>
  <c r="BY28" i="23"/>
  <c r="BY86" i="23"/>
  <c r="BY80" i="23"/>
  <c r="BY122" i="23"/>
  <c r="BY110" i="23"/>
  <c r="BY105" i="23"/>
  <c r="BY31" i="23"/>
  <c r="BY109" i="23"/>
  <c r="BY19" i="23"/>
  <c r="BY117" i="23"/>
  <c r="BY55" i="23"/>
  <c r="BY57" i="23"/>
  <c r="BY131" i="23"/>
  <c r="BY103" i="23"/>
  <c r="BY123" i="23"/>
  <c r="BY61" i="23"/>
  <c r="BY91" i="23"/>
  <c r="BY33" i="23"/>
  <c r="BY77" i="23"/>
  <c r="BY124" i="23"/>
  <c r="BY35" i="23"/>
  <c r="BY21" i="23"/>
  <c r="BY126" i="23"/>
  <c r="BY89" i="23"/>
  <c r="BY97" i="23"/>
  <c r="BY48" i="23"/>
  <c r="BY41" i="23"/>
  <c r="BY119" i="23"/>
  <c r="BY104" i="23"/>
  <c r="BY42" i="23"/>
  <c r="BY51" i="23"/>
  <c r="BY65" i="23"/>
  <c r="BY128" i="23"/>
  <c r="BY59" i="23"/>
  <c r="BY43" i="23"/>
  <c r="BZ12" i="23"/>
  <c r="BQ132" i="27"/>
  <c r="BQ133" i="27" s="1"/>
  <c r="BQ134" i="27" s="1"/>
  <c r="BR60" i="27"/>
  <c r="BR72" i="27"/>
  <c r="BR38" i="27"/>
  <c r="BR45" i="27"/>
  <c r="BR93" i="27"/>
  <c r="BR88" i="27"/>
  <c r="BR43" i="27"/>
  <c r="BR111" i="27"/>
  <c r="BR15" i="27"/>
  <c r="BR47" i="27"/>
  <c r="BR13" i="27"/>
  <c r="BR57" i="27"/>
  <c r="BR16" i="27"/>
  <c r="BR92" i="27"/>
  <c r="BR14" i="27"/>
  <c r="BR39" i="27"/>
  <c r="BR26" i="27"/>
  <c r="BR78" i="27"/>
  <c r="BR63" i="27"/>
  <c r="BR109" i="27"/>
  <c r="BR30" i="27"/>
  <c r="BR25" i="27"/>
  <c r="BR34" i="27"/>
  <c r="BR107" i="27"/>
  <c r="BR100" i="27"/>
  <c r="BR17" i="27"/>
  <c r="BR125" i="27"/>
  <c r="BR18" i="27"/>
  <c r="BR75" i="27"/>
  <c r="BR23" i="27"/>
  <c r="BR53" i="27"/>
  <c r="BR19" i="27"/>
  <c r="BR123" i="27"/>
  <c r="BR79" i="27"/>
  <c r="BR98" i="27"/>
  <c r="BR71" i="27"/>
  <c r="BR27" i="27"/>
  <c r="BR119" i="27"/>
  <c r="BR32" i="27"/>
  <c r="BR56" i="27"/>
  <c r="BR61" i="27"/>
  <c r="BR112" i="27"/>
  <c r="BR116" i="27"/>
  <c r="BR129" i="27"/>
  <c r="BR120" i="27"/>
  <c r="BR117" i="27"/>
  <c r="BR22" i="27"/>
  <c r="BR36" i="27"/>
  <c r="BR58" i="27"/>
  <c r="BR49" i="27"/>
  <c r="BR110" i="27"/>
  <c r="BR41" i="27"/>
  <c r="BR77" i="27"/>
  <c r="BR87" i="27"/>
  <c r="BR50" i="27"/>
  <c r="BR113" i="27"/>
  <c r="BR104" i="27"/>
  <c r="BR80" i="27"/>
  <c r="BR65" i="27"/>
  <c r="BR121" i="27"/>
  <c r="BR21" i="27"/>
  <c r="BR90" i="27"/>
  <c r="BR85" i="27"/>
  <c r="BR62" i="27"/>
  <c r="BR48" i="27"/>
  <c r="BR105" i="27"/>
  <c r="BR52" i="27"/>
  <c r="BR33" i="27"/>
  <c r="BR81" i="27"/>
  <c r="BR64" i="27"/>
  <c r="BR76" i="27"/>
  <c r="BR103" i="27"/>
  <c r="BR73" i="27"/>
  <c r="BR108" i="27"/>
  <c r="BR115" i="27"/>
  <c r="BR131" i="27"/>
  <c r="BR55" i="27"/>
  <c r="BR54" i="27"/>
  <c r="BR130" i="27"/>
  <c r="BR20" i="27"/>
  <c r="BR28" i="27"/>
  <c r="BR99" i="27"/>
  <c r="BR128" i="27"/>
  <c r="BR122" i="27"/>
  <c r="BR67" i="27"/>
  <c r="BR35" i="27"/>
  <c r="BR84" i="27"/>
  <c r="BR96" i="27"/>
  <c r="BR31" i="27"/>
  <c r="BR94" i="27"/>
  <c r="BR70" i="27"/>
  <c r="BR91" i="27"/>
  <c r="BR51" i="27"/>
  <c r="BR40" i="27"/>
  <c r="BR29" i="27"/>
  <c r="BR124" i="27"/>
  <c r="BR82" i="27"/>
  <c r="BR102" i="27"/>
  <c r="BR95" i="27"/>
  <c r="BR126" i="27"/>
  <c r="BR101" i="27"/>
  <c r="BR42" i="27"/>
  <c r="BR66" i="27"/>
  <c r="BR127" i="27"/>
  <c r="BR114" i="27"/>
  <c r="BR74" i="27"/>
  <c r="BR46" i="27"/>
  <c r="BR97" i="27"/>
  <c r="BR106" i="27"/>
  <c r="BR59" i="27"/>
  <c r="BR44" i="27"/>
  <c r="BR68" i="27"/>
  <c r="BR24" i="27"/>
  <c r="BR118" i="27"/>
  <c r="BR86" i="27"/>
  <c r="BR89" i="27"/>
  <c r="BR69" i="27"/>
  <c r="BR12" i="27"/>
  <c r="BR83" i="27"/>
  <c r="BS11" i="27"/>
  <c r="BR37" i="27"/>
  <c r="BP132" i="30" l="1"/>
  <c r="BP133" i="30" s="1"/>
  <c r="BP134" i="30" s="1"/>
  <c r="BR11" i="30"/>
  <c r="BQ102" i="30"/>
  <c r="BQ40" i="30"/>
  <c r="BQ18" i="30"/>
  <c r="BQ119" i="30"/>
  <c r="BQ62" i="30"/>
  <c r="BQ59" i="30"/>
  <c r="BQ124" i="30"/>
  <c r="BQ106" i="30"/>
  <c r="BQ80" i="30"/>
  <c r="BQ113" i="30"/>
  <c r="BQ118" i="30"/>
  <c r="BQ25" i="30"/>
  <c r="BQ97" i="30"/>
  <c r="BQ100" i="30"/>
  <c r="BQ85" i="30"/>
  <c r="BQ19" i="30"/>
  <c r="BQ36" i="30"/>
  <c r="BQ42" i="30"/>
  <c r="BQ20" i="30"/>
  <c r="BQ79" i="30"/>
  <c r="BQ47" i="30"/>
  <c r="BQ24" i="30"/>
  <c r="BQ90" i="30"/>
  <c r="BQ131" i="30"/>
  <c r="BQ116" i="30"/>
  <c r="BQ83" i="30"/>
  <c r="BQ33" i="30"/>
  <c r="BQ41" i="30"/>
  <c r="BQ29" i="30"/>
  <c r="BQ88" i="30"/>
  <c r="BQ103" i="30"/>
  <c r="BQ92" i="30"/>
  <c r="BQ129" i="30"/>
  <c r="BQ26" i="30"/>
  <c r="BQ49" i="30"/>
  <c r="BQ76" i="30"/>
  <c r="BQ57" i="30"/>
  <c r="BQ45" i="30"/>
  <c r="BQ66" i="30"/>
  <c r="BQ105" i="30"/>
  <c r="BQ58" i="30"/>
  <c r="BQ71" i="30"/>
  <c r="BQ108" i="30"/>
  <c r="BQ115" i="30"/>
  <c r="BQ51" i="30"/>
  <c r="BQ48" i="30"/>
  <c r="BQ110" i="30"/>
  <c r="BQ56" i="30"/>
  <c r="BQ69" i="30"/>
  <c r="BQ61" i="30"/>
  <c r="BQ52" i="30"/>
  <c r="BQ67" i="30"/>
  <c r="BQ78" i="30"/>
  <c r="BQ65" i="30"/>
  <c r="BQ77" i="30"/>
  <c r="BQ23" i="30"/>
  <c r="BQ91" i="30"/>
  <c r="BQ121" i="30"/>
  <c r="BQ28" i="30"/>
  <c r="BQ95" i="30"/>
  <c r="BQ53" i="30"/>
  <c r="BQ99" i="30"/>
  <c r="BQ120" i="30"/>
  <c r="BQ72" i="30"/>
  <c r="BQ13" i="30"/>
  <c r="BQ31" i="30"/>
  <c r="BQ75" i="30"/>
  <c r="BQ123" i="30"/>
  <c r="BQ98" i="30"/>
  <c r="BQ60" i="30"/>
  <c r="BQ37" i="30"/>
  <c r="BQ96" i="30"/>
  <c r="BQ70" i="30"/>
  <c r="BQ44" i="30"/>
  <c r="BQ112" i="30"/>
  <c r="BQ12" i="30"/>
  <c r="BQ27" i="30"/>
  <c r="BQ93" i="30"/>
  <c r="BQ127" i="30"/>
  <c r="BQ109" i="30"/>
  <c r="BQ64" i="30"/>
  <c r="BQ46" i="30"/>
  <c r="BQ130" i="30"/>
  <c r="BQ17" i="30"/>
  <c r="BQ122" i="30"/>
  <c r="BQ38" i="30"/>
  <c r="BQ54" i="30"/>
  <c r="BQ81" i="30"/>
  <c r="BQ114" i="30"/>
  <c r="BQ125" i="30"/>
  <c r="BQ14" i="30"/>
  <c r="BQ21" i="30"/>
  <c r="BQ55" i="30"/>
  <c r="BQ22" i="30"/>
  <c r="BQ16" i="30"/>
  <c r="BQ35" i="30"/>
  <c r="BQ74" i="30"/>
  <c r="BQ94" i="30"/>
  <c r="BQ15" i="30"/>
  <c r="BQ86" i="30"/>
  <c r="BQ73" i="30"/>
  <c r="BQ82" i="30"/>
  <c r="BQ126" i="30"/>
  <c r="BQ117" i="30"/>
  <c r="BQ107" i="30"/>
  <c r="BQ39" i="30"/>
  <c r="BQ84" i="30"/>
  <c r="BQ87" i="30"/>
  <c r="BQ43" i="30"/>
  <c r="BQ34" i="30"/>
  <c r="BQ101" i="30"/>
  <c r="BQ50" i="30"/>
  <c r="BQ30" i="30"/>
  <c r="BQ63" i="30"/>
  <c r="BQ104" i="30"/>
  <c r="BQ32" i="30"/>
  <c r="BQ128" i="30"/>
  <c r="BQ89" i="30"/>
  <c r="BQ68" i="30"/>
  <c r="BQ111" i="30"/>
  <c r="BY133" i="23"/>
  <c r="BY134" i="23" s="1"/>
  <c r="BY135" i="23" s="1"/>
  <c r="BZ15" i="23"/>
  <c r="BZ16" i="23"/>
  <c r="BZ18" i="23"/>
  <c r="BZ17" i="23"/>
  <c r="BZ20" i="23"/>
  <c r="BZ70" i="23"/>
  <c r="BZ53" i="23"/>
  <c r="BZ45" i="23"/>
  <c r="BZ41" i="23"/>
  <c r="BZ122" i="23"/>
  <c r="BZ118" i="23"/>
  <c r="BZ99" i="23"/>
  <c r="BZ61" i="23"/>
  <c r="BZ77" i="23"/>
  <c r="BZ100" i="23"/>
  <c r="BZ120" i="23"/>
  <c r="BZ87" i="23"/>
  <c r="BZ84" i="23"/>
  <c r="BZ107" i="23"/>
  <c r="BZ30" i="23"/>
  <c r="BZ83" i="23"/>
  <c r="BZ25" i="23"/>
  <c r="BZ19" i="23"/>
  <c r="BZ32" i="23"/>
  <c r="BZ97" i="23"/>
  <c r="BZ71" i="23"/>
  <c r="BZ46" i="23"/>
  <c r="BZ78" i="23"/>
  <c r="BZ54" i="23"/>
  <c r="BZ67" i="23"/>
  <c r="BZ56" i="23"/>
  <c r="BZ75" i="23"/>
  <c r="BZ65" i="23"/>
  <c r="BZ35" i="23"/>
  <c r="BZ121" i="23"/>
  <c r="BZ42" i="23"/>
  <c r="CA12" i="23"/>
  <c r="BZ22" i="23"/>
  <c r="BZ26" i="23"/>
  <c r="BZ55" i="23"/>
  <c r="BZ62" i="23"/>
  <c r="BZ126" i="23"/>
  <c r="BZ119" i="23"/>
  <c r="BZ38" i="23"/>
  <c r="BZ39" i="23"/>
  <c r="BZ52" i="23"/>
  <c r="BZ105" i="23"/>
  <c r="BZ132" i="23"/>
  <c r="BZ81" i="23"/>
  <c r="BZ60" i="23"/>
  <c r="BZ37" i="23"/>
  <c r="BZ44" i="23"/>
  <c r="BZ91" i="23"/>
  <c r="BZ24" i="23"/>
  <c r="BZ63" i="23"/>
  <c r="BZ89" i="23"/>
  <c r="BZ117" i="23"/>
  <c r="BZ114" i="23"/>
  <c r="BZ123" i="23"/>
  <c r="BZ80" i="23"/>
  <c r="BZ66" i="23"/>
  <c r="BZ110" i="23"/>
  <c r="BZ51" i="23"/>
  <c r="BZ116" i="23"/>
  <c r="BZ40" i="23"/>
  <c r="BZ85" i="23"/>
  <c r="BZ111" i="23"/>
  <c r="BZ102" i="23"/>
  <c r="BZ109" i="23"/>
  <c r="BZ73" i="23"/>
  <c r="BZ27" i="23"/>
  <c r="BZ21" i="23"/>
  <c r="BZ74" i="23"/>
  <c r="BZ101" i="23"/>
  <c r="BZ103" i="23"/>
  <c r="BZ36" i="23"/>
  <c r="BZ93" i="23"/>
  <c r="BZ48" i="23"/>
  <c r="BZ94" i="23"/>
  <c r="BZ106" i="23"/>
  <c r="BZ82" i="23"/>
  <c r="BZ130" i="23"/>
  <c r="BZ95" i="23"/>
  <c r="BZ31" i="23"/>
  <c r="BZ59" i="23"/>
  <c r="BZ58" i="23"/>
  <c r="BZ43" i="23"/>
  <c r="BZ57" i="23"/>
  <c r="BZ124" i="23"/>
  <c r="BZ13" i="23"/>
  <c r="BZ127" i="23"/>
  <c r="BZ108" i="23"/>
  <c r="BZ28" i="23"/>
  <c r="BZ92" i="23"/>
  <c r="BZ131" i="23"/>
  <c r="BZ129" i="23"/>
  <c r="BZ112" i="23"/>
  <c r="BZ104" i="23"/>
  <c r="BZ68" i="23"/>
  <c r="BZ79" i="23"/>
  <c r="BZ34" i="23"/>
  <c r="BZ90" i="23"/>
  <c r="BZ33" i="23"/>
  <c r="BZ69" i="23"/>
  <c r="BZ14" i="23"/>
  <c r="BZ86" i="23"/>
  <c r="BZ29" i="23"/>
  <c r="BZ76" i="23"/>
  <c r="BZ88" i="23"/>
  <c r="BZ49" i="23"/>
  <c r="BZ50" i="23"/>
  <c r="BZ23" i="23"/>
  <c r="BZ98" i="23"/>
  <c r="BZ72" i="23"/>
  <c r="BZ125" i="23"/>
  <c r="BZ47" i="23"/>
  <c r="BZ64" i="23"/>
  <c r="BZ96" i="23"/>
  <c r="BZ113" i="23"/>
  <c r="BZ115" i="23"/>
  <c r="BZ128" i="23"/>
  <c r="BR132" i="27"/>
  <c r="BR133" i="27" s="1"/>
  <c r="BR134" i="27" s="1"/>
  <c r="BS47" i="27"/>
  <c r="BS25" i="27"/>
  <c r="BS113" i="27"/>
  <c r="BS13" i="27"/>
  <c r="BS80" i="27"/>
  <c r="BS15" i="27"/>
  <c r="BS61" i="27"/>
  <c r="BS22" i="27"/>
  <c r="BS36" i="27"/>
  <c r="BS17" i="27"/>
  <c r="BS88" i="27"/>
  <c r="BS60" i="27"/>
  <c r="BS100" i="27"/>
  <c r="BS76" i="27"/>
  <c r="BS70" i="27"/>
  <c r="BS78" i="27"/>
  <c r="BS77" i="27"/>
  <c r="BS99" i="27"/>
  <c r="BS103" i="27"/>
  <c r="BS90" i="27"/>
  <c r="BS19" i="27"/>
  <c r="BS57" i="27"/>
  <c r="BS16" i="27"/>
  <c r="BS24" i="27"/>
  <c r="BS20" i="27"/>
  <c r="BS111" i="27"/>
  <c r="BS21" i="27"/>
  <c r="BS86" i="27"/>
  <c r="BS124" i="27"/>
  <c r="BS53" i="27"/>
  <c r="BS101" i="27"/>
  <c r="BS105" i="27"/>
  <c r="BS27" i="27"/>
  <c r="BS67" i="27"/>
  <c r="BS14" i="27"/>
  <c r="BS71" i="27"/>
  <c r="BS109" i="27"/>
  <c r="BS74" i="27"/>
  <c r="BS115" i="27"/>
  <c r="BS72" i="27"/>
  <c r="BS116" i="27"/>
  <c r="BS81" i="27"/>
  <c r="BS117" i="27"/>
  <c r="BS85" i="27"/>
  <c r="BS97" i="27"/>
  <c r="BS35" i="27"/>
  <c r="BS33" i="27"/>
  <c r="BS112" i="27"/>
  <c r="BS64" i="27"/>
  <c r="BS58" i="27"/>
  <c r="BS31" i="27"/>
  <c r="BS48" i="27"/>
  <c r="BS41" i="27"/>
  <c r="BS32" i="27"/>
  <c r="BS123" i="27"/>
  <c r="BS96" i="27"/>
  <c r="BS120" i="27"/>
  <c r="BS94" i="27"/>
  <c r="BS118" i="27"/>
  <c r="BS128" i="27"/>
  <c r="BS83" i="27"/>
  <c r="BS104" i="27"/>
  <c r="BS45" i="27"/>
  <c r="BS73" i="27"/>
  <c r="BS82" i="27"/>
  <c r="BS110" i="27"/>
  <c r="BS37" i="27"/>
  <c r="BS52" i="27"/>
  <c r="BS126" i="27"/>
  <c r="BS127" i="27"/>
  <c r="BS108" i="27"/>
  <c r="BS42" i="27"/>
  <c r="BS84" i="27"/>
  <c r="BS129" i="27"/>
  <c r="BS130" i="27"/>
  <c r="BS55" i="27"/>
  <c r="BS29" i="27"/>
  <c r="BS51" i="27"/>
  <c r="BS91" i="27"/>
  <c r="BS54" i="27"/>
  <c r="BS89" i="27"/>
  <c r="BS49" i="27"/>
  <c r="BS114" i="27"/>
  <c r="BS39" i="27"/>
  <c r="BS106" i="27"/>
  <c r="BS87" i="27"/>
  <c r="BS125" i="27"/>
  <c r="BS102" i="27"/>
  <c r="BS68" i="27"/>
  <c r="BS38" i="27"/>
  <c r="BS107" i="27"/>
  <c r="BS43" i="27"/>
  <c r="BS65" i="27"/>
  <c r="BS62" i="27"/>
  <c r="BS28" i="27"/>
  <c r="BS44" i="27"/>
  <c r="BS93" i="27"/>
  <c r="BS40" i="27"/>
  <c r="BS63" i="27"/>
  <c r="BS23" i="27"/>
  <c r="BS50" i="27"/>
  <c r="BS119" i="27"/>
  <c r="BS79" i="27"/>
  <c r="BS69" i="27"/>
  <c r="BS66" i="27"/>
  <c r="BS92" i="27"/>
  <c r="BS56" i="27"/>
  <c r="BS26" i="27"/>
  <c r="BS12" i="27"/>
  <c r="BS98" i="27"/>
  <c r="BT11" i="27"/>
  <c r="BS121" i="27"/>
  <c r="BS18" i="27"/>
  <c r="BS131" i="27"/>
  <c r="BS122" i="27"/>
  <c r="BS34" i="27"/>
  <c r="BS75" i="27"/>
  <c r="BS46" i="27"/>
  <c r="BS95" i="27"/>
  <c r="BS59" i="27"/>
  <c r="BS30" i="27"/>
  <c r="BQ132" i="30" l="1"/>
  <c r="BQ133" i="30" s="1"/>
  <c r="BQ134" i="30" s="1"/>
  <c r="BS11" i="30"/>
  <c r="BR102" i="30"/>
  <c r="BR40" i="30"/>
  <c r="BR18" i="30"/>
  <c r="BR127" i="30"/>
  <c r="BR61" i="30"/>
  <c r="BR106" i="30"/>
  <c r="BR47" i="30"/>
  <c r="BR130" i="30"/>
  <c r="BR32" i="30"/>
  <c r="BR86" i="30"/>
  <c r="BR101" i="30"/>
  <c r="BR25" i="30"/>
  <c r="BR41" i="30"/>
  <c r="BR115" i="30"/>
  <c r="BR51" i="30"/>
  <c r="BR19" i="30"/>
  <c r="BR36" i="30"/>
  <c r="BR42" i="30"/>
  <c r="BR69" i="30"/>
  <c r="BR13" i="30"/>
  <c r="BR90" i="30"/>
  <c r="BR50" i="30"/>
  <c r="BR94" i="30"/>
  <c r="BR80" i="30"/>
  <c r="BR89" i="30"/>
  <c r="BR83" i="30"/>
  <c r="BR33" i="30"/>
  <c r="BR108" i="30"/>
  <c r="BR28" i="30"/>
  <c r="BR95" i="30"/>
  <c r="BR103" i="30"/>
  <c r="BR92" i="30"/>
  <c r="BR129" i="30"/>
  <c r="BR72" i="30"/>
  <c r="BR64" i="30"/>
  <c r="BR45" i="30"/>
  <c r="BR124" i="30"/>
  <c r="BR46" i="30"/>
  <c r="BR78" i="30"/>
  <c r="BR113" i="30"/>
  <c r="BR58" i="30"/>
  <c r="BR71" i="30"/>
  <c r="BR121" i="30"/>
  <c r="BR44" i="30"/>
  <c r="BR112" i="30"/>
  <c r="BR12" i="30"/>
  <c r="BR48" i="30"/>
  <c r="BR110" i="30"/>
  <c r="BR22" i="30"/>
  <c r="BR109" i="30"/>
  <c r="BR35" i="30"/>
  <c r="BR76" i="30"/>
  <c r="BR24" i="30"/>
  <c r="BR73" i="30"/>
  <c r="BR131" i="30"/>
  <c r="BR116" i="30"/>
  <c r="BR23" i="30"/>
  <c r="BR91" i="30"/>
  <c r="BR70" i="30"/>
  <c r="BR125" i="30"/>
  <c r="BR21" i="30"/>
  <c r="BR53" i="30"/>
  <c r="BR99" i="30"/>
  <c r="BR39" i="30"/>
  <c r="BR16" i="30"/>
  <c r="BR34" i="30"/>
  <c r="BR52" i="30"/>
  <c r="BR57" i="30"/>
  <c r="BR111" i="30"/>
  <c r="BR66" i="30"/>
  <c r="BR105" i="30"/>
  <c r="BR37" i="30"/>
  <c r="BR81" i="30"/>
  <c r="BR114" i="30"/>
  <c r="BR107" i="30"/>
  <c r="BR128" i="30"/>
  <c r="BR27" i="30"/>
  <c r="BR93" i="30"/>
  <c r="BR119" i="30"/>
  <c r="BR87" i="30"/>
  <c r="BR59" i="30"/>
  <c r="BR31" i="30"/>
  <c r="BR15" i="30"/>
  <c r="BR118" i="30"/>
  <c r="BR96" i="30"/>
  <c r="BR77" i="30"/>
  <c r="BR54" i="30"/>
  <c r="BR126" i="30"/>
  <c r="BR117" i="30"/>
  <c r="BR30" i="30"/>
  <c r="BR14" i="30"/>
  <c r="BR56" i="30"/>
  <c r="BR55" i="30"/>
  <c r="BR20" i="30"/>
  <c r="BR79" i="30"/>
  <c r="BR62" i="30"/>
  <c r="BR74" i="30"/>
  <c r="BR67" i="30"/>
  <c r="BR123" i="30"/>
  <c r="BR98" i="30"/>
  <c r="BR60" i="30"/>
  <c r="BR82" i="30"/>
  <c r="BR43" i="30"/>
  <c r="BR100" i="30"/>
  <c r="BR85" i="30"/>
  <c r="BR68" i="30"/>
  <c r="BR38" i="30"/>
  <c r="BR26" i="30"/>
  <c r="BR84" i="30"/>
  <c r="BR49" i="30"/>
  <c r="BR97" i="30"/>
  <c r="BR63" i="30"/>
  <c r="BR29" i="30"/>
  <c r="BR65" i="30"/>
  <c r="BR88" i="30"/>
  <c r="BR75" i="30"/>
  <c r="BR104" i="30"/>
  <c r="BR17" i="30"/>
  <c r="BR120" i="30"/>
  <c r="BR122" i="30"/>
  <c r="BZ133" i="23"/>
  <c r="BZ134" i="23" s="1"/>
  <c r="BZ135" i="23" s="1"/>
  <c r="CA15" i="23"/>
  <c r="CA16" i="23"/>
  <c r="CA17" i="23"/>
  <c r="CA18" i="23"/>
  <c r="CA21" i="23"/>
  <c r="CA45" i="23"/>
  <c r="CA89" i="23"/>
  <c r="CA32" i="23"/>
  <c r="CA131" i="23"/>
  <c r="CA41" i="23"/>
  <c r="CA47" i="23"/>
  <c r="CA105" i="23"/>
  <c r="CA112" i="23"/>
  <c r="CA113" i="23"/>
  <c r="CA69" i="23"/>
  <c r="CA107" i="23"/>
  <c r="CA83" i="23"/>
  <c r="CA58" i="23"/>
  <c r="CA59" i="23"/>
  <c r="CA42" i="23"/>
  <c r="CA90" i="23"/>
  <c r="CA124" i="23"/>
  <c r="CA121" i="23"/>
  <c r="CB12" i="23"/>
  <c r="CA25" i="23"/>
  <c r="CA13" i="23"/>
  <c r="CA114" i="23"/>
  <c r="CA125" i="23"/>
  <c r="CA70" i="23"/>
  <c r="CA129" i="23"/>
  <c r="CA96" i="23"/>
  <c r="CA132" i="23"/>
  <c r="CA68" i="23"/>
  <c r="CA104" i="23"/>
  <c r="CA65" i="23"/>
  <c r="CA30" i="23"/>
  <c r="CA34" i="23"/>
  <c r="CA27" i="23"/>
  <c r="CA43" i="23"/>
  <c r="CA85" i="23"/>
  <c r="CA20" i="23"/>
  <c r="CA26" i="23"/>
  <c r="CA97" i="23"/>
  <c r="CA86" i="23"/>
  <c r="CA36" i="23"/>
  <c r="CA122" i="23"/>
  <c r="CA38" i="23"/>
  <c r="CA118" i="23"/>
  <c r="CA77" i="23"/>
  <c r="CA81" i="23"/>
  <c r="CA37" i="23"/>
  <c r="CA75" i="23"/>
  <c r="CA33" i="23"/>
  <c r="CA22" i="23"/>
  <c r="CA55" i="23"/>
  <c r="CA126" i="23"/>
  <c r="CA74" i="23"/>
  <c r="CA117" i="23"/>
  <c r="CA93" i="23"/>
  <c r="CA54" i="23"/>
  <c r="CA92" i="23"/>
  <c r="CA51" i="23"/>
  <c r="CA116" i="23"/>
  <c r="CA56" i="23"/>
  <c r="CA84" i="23"/>
  <c r="CA35" i="23"/>
  <c r="CA79" i="23"/>
  <c r="CA87" i="23"/>
  <c r="CA73" i="23"/>
  <c r="CA23" i="23"/>
  <c r="CA63" i="23"/>
  <c r="CA29" i="23"/>
  <c r="CA53" i="23"/>
  <c r="CA103" i="23"/>
  <c r="CA46" i="23"/>
  <c r="CA88" i="23"/>
  <c r="CA39" i="23"/>
  <c r="CA67" i="23"/>
  <c r="CA52" i="23"/>
  <c r="CA115" i="23"/>
  <c r="CA111" i="23"/>
  <c r="CA100" i="23"/>
  <c r="CA60" i="23"/>
  <c r="CA102" i="23"/>
  <c r="CA109" i="23"/>
  <c r="CA44" i="23"/>
  <c r="CA31" i="23"/>
  <c r="CA24" i="23"/>
  <c r="CA98" i="23"/>
  <c r="CA127" i="23"/>
  <c r="CA62" i="23"/>
  <c r="CA78" i="23"/>
  <c r="CA48" i="23"/>
  <c r="CA57" i="23"/>
  <c r="CA99" i="23"/>
  <c r="CA110" i="23"/>
  <c r="CA130" i="23"/>
  <c r="CA49" i="23"/>
  <c r="CA95" i="23"/>
  <c r="CA120" i="23"/>
  <c r="CA128" i="23"/>
  <c r="CA61" i="23"/>
  <c r="CA40" i="23"/>
  <c r="CA14" i="23"/>
  <c r="CA28" i="23"/>
  <c r="CA76" i="23"/>
  <c r="CA101" i="23"/>
  <c r="CA123" i="23"/>
  <c r="CA119" i="23"/>
  <c r="CA64" i="23"/>
  <c r="CA91" i="23"/>
  <c r="CA19" i="23"/>
  <c r="CA72" i="23"/>
  <c r="CA71" i="23"/>
  <c r="CA108" i="23"/>
  <c r="CA94" i="23"/>
  <c r="CA66" i="23"/>
  <c r="CA80" i="23"/>
  <c r="CA50" i="23"/>
  <c r="CA82" i="23"/>
  <c r="CA106" i="23"/>
  <c r="BS132" i="27"/>
  <c r="BS133" i="27" s="1"/>
  <c r="BS134" i="27" s="1"/>
  <c r="BT14" i="27"/>
  <c r="BT121" i="27"/>
  <c r="BT73" i="27"/>
  <c r="BT94" i="27"/>
  <c r="BT29" i="27"/>
  <c r="BT16" i="27"/>
  <c r="BT75" i="27"/>
  <c r="BT91" i="27"/>
  <c r="BT71" i="27"/>
  <c r="BT82" i="27"/>
  <c r="BT51" i="27"/>
  <c r="BT55" i="27"/>
  <c r="BT79" i="27"/>
  <c r="BT116" i="27"/>
  <c r="BT37" i="27"/>
  <c r="BT95" i="27"/>
  <c r="BT32" i="27"/>
  <c r="BT76" i="27"/>
  <c r="BT67" i="27"/>
  <c r="BT86" i="27"/>
  <c r="BT127" i="27"/>
  <c r="BT68" i="27"/>
  <c r="BT19" i="27"/>
  <c r="BT111" i="27"/>
  <c r="BT57" i="27"/>
  <c r="BT112" i="27"/>
  <c r="BT87" i="27"/>
  <c r="BT93" i="27"/>
  <c r="BT26" i="27"/>
  <c r="BT110" i="27"/>
  <c r="BT129" i="27"/>
  <c r="BT77" i="27"/>
  <c r="BT45" i="27"/>
  <c r="BT66" i="27"/>
  <c r="BT92" i="27"/>
  <c r="BT12" i="27"/>
  <c r="BT81" i="27"/>
  <c r="BT59" i="27"/>
  <c r="BT33" i="27"/>
  <c r="BT102" i="27"/>
  <c r="BT62" i="27"/>
  <c r="BT17" i="27"/>
  <c r="BT39" i="27"/>
  <c r="BT50" i="27"/>
  <c r="BT56" i="27"/>
  <c r="BT46" i="27"/>
  <c r="BT103" i="27"/>
  <c r="BT13" i="27"/>
  <c r="BT61" i="27"/>
  <c r="BT101" i="27"/>
  <c r="BT60" i="27"/>
  <c r="BT70" i="27"/>
  <c r="BT25" i="27"/>
  <c r="BT38" i="27"/>
  <c r="BT97" i="27"/>
  <c r="BT99" i="27"/>
  <c r="BT34" i="27"/>
  <c r="BT128" i="27"/>
  <c r="BT63" i="27"/>
  <c r="BT118" i="27"/>
  <c r="BT119" i="27"/>
  <c r="BT64" i="27"/>
  <c r="BT20" i="27"/>
  <c r="BT88" i="27"/>
  <c r="BT122" i="27"/>
  <c r="BT125" i="27"/>
  <c r="BT49" i="27"/>
  <c r="BT22" i="27"/>
  <c r="BT65" i="27"/>
  <c r="BT120" i="27"/>
  <c r="BT115" i="27"/>
  <c r="BT126" i="27"/>
  <c r="BT31" i="27"/>
  <c r="BT113" i="27"/>
  <c r="BT114" i="27"/>
  <c r="BT47" i="27"/>
  <c r="BT41" i="27"/>
  <c r="BT108" i="27"/>
  <c r="BT23" i="27"/>
  <c r="BT83" i="27"/>
  <c r="BT104" i="27"/>
  <c r="BT109" i="27"/>
  <c r="BT131" i="27"/>
  <c r="BT30" i="27"/>
  <c r="BT107" i="27"/>
  <c r="BT42" i="27"/>
  <c r="BT90" i="27"/>
  <c r="BT27" i="27"/>
  <c r="BT48" i="27"/>
  <c r="BT84" i="27"/>
  <c r="BT18" i="27"/>
  <c r="BT36" i="27"/>
  <c r="BT69" i="27"/>
  <c r="BT117" i="27"/>
  <c r="BT89" i="27"/>
  <c r="BT124" i="27"/>
  <c r="BT123" i="27"/>
  <c r="BT72" i="27"/>
  <c r="BT106" i="27"/>
  <c r="BT130" i="27"/>
  <c r="BT21" i="27"/>
  <c r="BT24" i="27"/>
  <c r="BT96" i="27"/>
  <c r="BT35" i="27"/>
  <c r="BT80" i="27"/>
  <c r="BT15" i="27"/>
  <c r="BT53" i="27"/>
  <c r="BT58" i="27"/>
  <c r="BT40" i="27"/>
  <c r="BT105" i="27"/>
  <c r="BT74" i="27"/>
  <c r="BT28" i="27"/>
  <c r="BU11" i="27"/>
  <c r="BT85" i="27"/>
  <c r="BT100" i="27"/>
  <c r="BT98" i="27"/>
  <c r="BT44" i="27"/>
  <c r="BT43" i="27"/>
  <c r="BT52" i="27"/>
  <c r="BT78" i="27"/>
  <c r="BT54" i="27"/>
  <c r="BR132" i="30" l="1"/>
  <c r="BR133" i="30" s="1"/>
  <c r="BR134" i="30" s="1"/>
  <c r="BT11" i="30"/>
  <c r="BS19" i="30"/>
  <c r="BS92" i="30"/>
  <c r="BS129" i="30"/>
  <c r="BS20" i="30"/>
  <c r="BS79" i="30"/>
  <c r="BS90" i="30"/>
  <c r="BS50" i="30"/>
  <c r="BS38" i="30"/>
  <c r="BS32" i="30"/>
  <c r="BS89" i="30"/>
  <c r="BS117" i="30"/>
  <c r="BS84" i="30"/>
  <c r="BS43" i="30"/>
  <c r="BS29" i="30"/>
  <c r="BS88" i="30"/>
  <c r="BS12" i="30"/>
  <c r="BS103" i="30"/>
  <c r="BS110" i="30"/>
  <c r="BS64" i="30"/>
  <c r="BS26" i="30"/>
  <c r="BS49" i="30"/>
  <c r="BS45" i="30"/>
  <c r="BS124" i="30"/>
  <c r="BS101" i="30"/>
  <c r="BS80" i="30"/>
  <c r="BS113" i="30"/>
  <c r="BS116" i="30"/>
  <c r="BS25" i="30"/>
  <c r="BS97" i="30"/>
  <c r="BS115" i="30"/>
  <c r="BS21" i="30"/>
  <c r="BS48" i="30"/>
  <c r="BS99" i="30"/>
  <c r="BS35" i="30"/>
  <c r="BS127" i="30"/>
  <c r="BS61" i="30"/>
  <c r="BS78" i="30"/>
  <c r="BS24" i="30"/>
  <c r="BS73" i="30"/>
  <c r="BS65" i="30"/>
  <c r="BS105" i="30"/>
  <c r="BS83" i="30"/>
  <c r="BS33" i="30"/>
  <c r="BS41" i="30"/>
  <c r="BS28" i="30"/>
  <c r="BS128" i="30"/>
  <c r="BS53" i="30"/>
  <c r="BS93" i="30"/>
  <c r="BS34" i="30"/>
  <c r="BS69" i="30"/>
  <c r="BS13" i="30"/>
  <c r="BS76" i="30"/>
  <c r="BS57" i="30"/>
  <c r="BS111" i="30"/>
  <c r="BS131" i="30"/>
  <c r="BS77" i="30"/>
  <c r="BS58" i="30"/>
  <c r="BS71" i="30"/>
  <c r="BS51" i="30"/>
  <c r="BS44" i="30"/>
  <c r="BS36" i="30"/>
  <c r="BS27" i="30"/>
  <c r="BS55" i="30"/>
  <c r="BS59" i="30"/>
  <c r="BS72" i="30"/>
  <c r="BS74" i="30"/>
  <c r="BS52" i="30"/>
  <c r="BS67" i="30"/>
  <c r="BS118" i="30"/>
  <c r="BS66" i="30"/>
  <c r="BS60" i="30"/>
  <c r="BS23" i="30"/>
  <c r="BS91" i="30"/>
  <c r="BS95" i="30"/>
  <c r="BS125" i="30"/>
  <c r="BS14" i="30"/>
  <c r="BS56" i="30"/>
  <c r="BS68" i="30"/>
  <c r="BS22" i="30"/>
  <c r="BS109" i="30"/>
  <c r="BS62" i="30"/>
  <c r="BS31" i="30"/>
  <c r="BS75" i="30"/>
  <c r="BS15" i="30"/>
  <c r="BS98" i="30"/>
  <c r="BS121" i="30"/>
  <c r="BS37" i="30"/>
  <c r="BS96" i="30"/>
  <c r="BS112" i="30"/>
  <c r="BS107" i="30"/>
  <c r="BS102" i="30"/>
  <c r="BS40" i="30"/>
  <c r="BS42" i="30"/>
  <c r="BS119" i="30"/>
  <c r="BS87" i="30"/>
  <c r="BS106" i="30"/>
  <c r="BS47" i="30"/>
  <c r="BS94" i="30"/>
  <c r="BS17" i="30"/>
  <c r="BS86" i="30"/>
  <c r="BS114" i="30"/>
  <c r="BS82" i="30"/>
  <c r="BS126" i="30"/>
  <c r="BS100" i="30"/>
  <c r="BS85" i="30"/>
  <c r="BS46" i="30"/>
  <c r="BS30" i="30"/>
  <c r="BS130" i="30"/>
  <c r="BS104" i="30"/>
  <c r="BS123" i="30"/>
  <c r="BS120" i="30"/>
  <c r="BS122" i="30"/>
  <c r="BS18" i="30"/>
  <c r="BS70" i="30"/>
  <c r="BS39" i="30"/>
  <c r="BS54" i="30"/>
  <c r="BS63" i="30"/>
  <c r="BS108" i="30"/>
  <c r="BS81" i="30"/>
  <c r="BS16" i="30"/>
  <c r="CA133" i="23"/>
  <c r="CA134" i="23" s="1"/>
  <c r="CA135" i="23" s="1"/>
  <c r="CB15" i="23"/>
  <c r="CB16" i="23"/>
  <c r="CB18" i="23"/>
  <c r="CB17" i="23"/>
  <c r="CB23" i="23"/>
  <c r="CB32" i="23"/>
  <c r="CB29" i="23"/>
  <c r="CB108" i="23"/>
  <c r="CB93" i="23"/>
  <c r="CB131" i="23"/>
  <c r="CB39" i="23"/>
  <c r="CB61" i="23"/>
  <c r="CB81" i="23"/>
  <c r="CB82" i="23"/>
  <c r="CB84" i="23"/>
  <c r="CB109" i="23"/>
  <c r="CB27" i="23"/>
  <c r="CB49" i="23"/>
  <c r="CB21" i="23"/>
  <c r="CB13" i="23"/>
  <c r="CB55" i="23"/>
  <c r="CB127" i="23"/>
  <c r="CB72" i="23"/>
  <c r="CB48" i="23"/>
  <c r="CB80" i="23"/>
  <c r="CB38" i="23"/>
  <c r="CB91" i="23"/>
  <c r="CB42" i="23"/>
  <c r="CB104" i="23"/>
  <c r="CB65" i="23"/>
  <c r="CB60" i="23"/>
  <c r="CB111" i="23"/>
  <c r="CB87" i="23"/>
  <c r="CB69" i="23"/>
  <c r="CB59" i="23"/>
  <c r="CB40" i="23"/>
  <c r="CB35" i="23"/>
  <c r="CB83" i="23"/>
  <c r="CB128" i="23"/>
  <c r="CB24" i="23"/>
  <c r="CB26" i="23"/>
  <c r="CB97" i="23"/>
  <c r="CB62" i="23"/>
  <c r="CB103" i="23"/>
  <c r="CB64" i="23"/>
  <c r="CB119" i="23"/>
  <c r="CB88" i="23"/>
  <c r="CB77" i="23"/>
  <c r="CB56" i="23"/>
  <c r="CB50" i="23"/>
  <c r="CB31" i="23"/>
  <c r="CB58" i="23"/>
  <c r="CB107" i="23"/>
  <c r="CB14" i="23"/>
  <c r="CB125" i="23"/>
  <c r="CB36" i="23"/>
  <c r="CB70" i="23"/>
  <c r="CB98" i="23"/>
  <c r="CB118" i="23"/>
  <c r="CB123" i="23"/>
  <c r="CB94" i="23"/>
  <c r="CB68" i="23"/>
  <c r="CB116" i="23"/>
  <c r="CB132" i="23"/>
  <c r="CB34" i="23"/>
  <c r="CB79" i="23"/>
  <c r="CB85" i="23"/>
  <c r="CB73" i="23"/>
  <c r="CB106" i="23"/>
  <c r="CB30" i="23"/>
  <c r="CB20" i="23"/>
  <c r="CB114" i="23"/>
  <c r="CB74" i="23"/>
  <c r="CB76" i="23"/>
  <c r="CB89" i="23"/>
  <c r="CB129" i="23"/>
  <c r="CB66" i="23"/>
  <c r="CB99" i="23"/>
  <c r="CB112" i="23"/>
  <c r="CB33" i="23"/>
  <c r="CB37" i="23"/>
  <c r="CB100" i="23"/>
  <c r="CB43" i="23"/>
  <c r="CB90" i="23"/>
  <c r="CB102" i="23"/>
  <c r="CB120" i="23"/>
  <c r="CB121" i="23"/>
  <c r="CB19" i="23"/>
  <c r="CB117" i="23"/>
  <c r="CB63" i="23"/>
  <c r="CB45" i="23"/>
  <c r="CB53" i="23"/>
  <c r="CB46" i="23"/>
  <c r="CB47" i="23"/>
  <c r="CB67" i="23"/>
  <c r="CB52" i="23"/>
  <c r="CB105" i="23"/>
  <c r="CB115" i="23"/>
  <c r="CB95" i="23"/>
  <c r="CB124" i="23"/>
  <c r="CC12" i="23"/>
  <c r="CB22" i="23"/>
  <c r="CB71" i="23"/>
  <c r="CB101" i="23"/>
  <c r="CB28" i="23"/>
  <c r="CB78" i="23"/>
  <c r="CB122" i="23"/>
  <c r="CB41" i="23"/>
  <c r="CB130" i="23"/>
  <c r="CB75" i="23"/>
  <c r="CB25" i="23"/>
  <c r="CB57" i="23"/>
  <c r="CB126" i="23"/>
  <c r="CB86" i="23"/>
  <c r="CB54" i="23"/>
  <c r="CB92" i="23"/>
  <c r="CB96" i="23"/>
  <c r="CB113" i="23"/>
  <c r="CB44" i="23"/>
  <c r="CB51" i="23"/>
  <c r="CB110" i="23"/>
  <c r="BT132" i="27"/>
  <c r="BT133" i="27" s="1"/>
  <c r="BT134" i="27" s="1"/>
  <c r="BU32" i="27"/>
  <c r="BU56" i="27"/>
  <c r="BU76" i="27"/>
  <c r="BU18" i="27"/>
  <c r="BU103" i="27"/>
  <c r="BU124" i="27"/>
  <c r="BU59" i="27"/>
  <c r="BU64" i="27"/>
  <c r="BU121" i="27"/>
  <c r="BU68" i="27"/>
  <c r="BU88" i="27"/>
  <c r="BU12" i="27"/>
  <c r="BU21" i="27"/>
  <c r="BU67" i="27"/>
  <c r="BU84" i="27"/>
  <c r="BU61" i="27"/>
  <c r="BU49" i="27"/>
  <c r="BU73" i="27"/>
  <c r="BU27" i="27"/>
  <c r="BU97" i="27"/>
  <c r="BU38" i="27"/>
  <c r="BU87" i="27"/>
  <c r="BU15" i="27"/>
  <c r="BU57" i="27"/>
  <c r="BU13" i="27"/>
  <c r="BU131" i="27"/>
  <c r="BU65" i="27"/>
  <c r="BU110" i="27"/>
  <c r="BU82" i="27"/>
  <c r="BU25" i="27"/>
  <c r="BU23" i="27"/>
  <c r="BU28" i="27"/>
  <c r="BU30" i="27"/>
  <c r="BU104" i="27"/>
  <c r="BU105" i="27"/>
  <c r="BU96" i="27"/>
  <c r="BU107" i="27"/>
  <c r="BU22" i="27"/>
  <c r="BU80" i="27"/>
  <c r="BU20" i="27"/>
  <c r="BU86" i="27"/>
  <c r="BU108" i="27"/>
  <c r="BU52" i="27"/>
  <c r="BU31" i="27"/>
  <c r="BU128" i="27"/>
  <c r="BU101" i="27"/>
  <c r="BU24" i="27"/>
  <c r="BU93" i="27"/>
  <c r="BU100" i="27"/>
  <c r="BU48" i="27"/>
  <c r="BU129" i="27"/>
  <c r="BU98" i="27"/>
  <c r="BU89" i="27"/>
  <c r="BU112" i="27"/>
  <c r="BU72" i="27"/>
  <c r="BU115" i="27"/>
  <c r="BU39" i="27"/>
  <c r="BU45" i="27"/>
  <c r="BU44" i="27"/>
  <c r="BU62" i="27"/>
  <c r="BU85" i="27"/>
  <c r="BU46" i="27"/>
  <c r="BU41" i="27"/>
  <c r="BU83" i="27"/>
  <c r="BU113" i="27"/>
  <c r="BU55" i="27"/>
  <c r="BU66" i="27"/>
  <c r="BU47" i="27"/>
  <c r="BU53" i="27"/>
  <c r="BU71" i="27"/>
  <c r="BU70" i="27"/>
  <c r="BU77" i="27"/>
  <c r="BU92" i="27"/>
  <c r="BU130" i="27"/>
  <c r="BU63" i="27"/>
  <c r="BU33" i="27"/>
  <c r="BU123" i="27"/>
  <c r="BU102" i="27"/>
  <c r="BU50" i="27"/>
  <c r="BU51" i="27"/>
  <c r="BU90" i="27"/>
  <c r="BU109" i="27"/>
  <c r="BU16" i="27"/>
  <c r="BU36" i="27"/>
  <c r="BU126" i="27"/>
  <c r="BU122" i="27"/>
  <c r="BU79" i="27"/>
  <c r="BU127" i="27"/>
  <c r="BU37" i="27"/>
  <c r="BU19" i="27"/>
  <c r="BU42" i="27"/>
  <c r="BU43" i="27"/>
  <c r="BU106" i="27"/>
  <c r="BU26" i="27"/>
  <c r="BU14" i="27"/>
  <c r="BU114" i="27"/>
  <c r="BU91" i="27"/>
  <c r="BU58" i="27"/>
  <c r="BU74" i="27"/>
  <c r="BU120" i="27"/>
  <c r="BU116" i="27"/>
  <c r="BU60" i="27"/>
  <c r="BU40" i="27"/>
  <c r="BU118" i="27"/>
  <c r="BU69" i="27"/>
  <c r="BU111" i="27"/>
  <c r="BV11" i="27"/>
  <c r="BU125" i="27"/>
  <c r="BU29" i="27"/>
  <c r="BU35" i="27"/>
  <c r="BU95" i="27"/>
  <c r="BU75" i="27"/>
  <c r="BU81" i="27"/>
  <c r="BU78" i="27"/>
  <c r="BU99" i="27"/>
  <c r="BU119" i="27"/>
  <c r="BU34" i="27"/>
  <c r="BU94" i="27"/>
  <c r="BU54" i="27"/>
  <c r="BU17" i="27"/>
  <c r="BU117" i="27"/>
  <c r="BS132" i="30" l="1"/>
  <c r="BS133" i="30" s="1"/>
  <c r="BS134" i="30" s="1"/>
  <c r="BU11" i="30"/>
  <c r="BT24" i="30"/>
  <c r="BT101" i="30"/>
  <c r="BT48" i="30"/>
  <c r="BT99" i="30"/>
  <c r="BT50" i="30"/>
  <c r="BT124" i="30"/>
  <c r="BT69" i="30"/>
  <c r="BT51" i="30"/>
  <c r="BT61" i="30"/>
  <c r="BT43" i="30"/>
  <c r="BT108" i="30"/>
  <c r="BT18" i="30"/>
  <c r="BT83" i="30"/>
  <c r="BT16" i="30"/>
  <c r="BT88" i="30"/>
  <c r="BT32" i="30"/>
  <c r="BT130" i="30"/>
  <c r="BT38" i="30"/>
  <c r="BT118" i="30"/>
  <c r="BT45" i="30"/>
  <c r="BT65" i="30"/>
  <c r="BT62" i="30"/>
  <c r="BT47" i="30"/>
  <c r="BT89" i="30"/>
  <c r="BT12" i="30"/>
  <c r="BT119" i="30"/>
  <c r="BT41" i="30"/>
  <c r="BT112" i="30"/>
  <c r="BT28" i="30"/>
  <c r="BT106" i="30"/>
  <c r="BT79" i="30"/>
  <c r="BT120" i="30"/>
  <c r="BT71" i="30"/>
  <c r="BT126" i="30"/>
  <c r="BT34" i="30"/>
  <c r="BT49" i="30"/>
  <c r="BT91" i="30"/>
  <c r="BT13" i="30"/>
  <c r="BT116" i="30"/>
  <c r="BT15" i="30"/>
  <c r="BT121" i="30"/>
  <c r="BT20" i="30"/>
  <c r="BT105" i="30"/>
  <c r="BT81" i="30"/>
  <c r="BT114" i="30"/>
  <c r="BT55" i="30"/>
  <c r="BT131" i="30"/>
  <c r="BT70" i="30"/>
  <c r="BT73" i="30"/>
  <c r="BT86" i="30"/>
  <c r="BT14" i="30"/>
  <c r="BT110" i="30"/>
  <c r="BT25" i="30"/>
  <c r="BT104" i="30"/>
  <c r="BT33" i="30"/>
  <c r="BT90" i="30"/>
  <c r="BT59" i="30"/>
  <c r="BT129" i="30"/>
  <c r="BT39" i="30"/>
  <c r="BT19" i="30"/>
  <c r="BT72" i="30"/>
  <c r="BT77" i="30"/>
  <c r="BT63" i="30"/>
  <c r="BT44" i="30"/>
  <c r="BT40" i="30"/>
  <c r="BT102" i="30"/>
  <c r="BT17" i="30"/>
  <c r="BT96" i="30"/>
  <c r="BT29" i="30"/>
  <c r="BT100" i="30"/>
  <c r="BT82" i="30"/>
  <c r="BT128" i="30"/>
  <c r="BT42" i="30"/>
  <c r="BT103" i="30"/>
  <c r="BT74" i="30"/>
  <c r="BT57" i="30"/>
  <c r="BT109" i="30"/>
  <c r="BT60" i="30"/>
  <c r="BT80" i="30"/>
  <c r="BT23" i="30"/>
  <c r="BT94" i="30"/>
  <c r="BT36" i="30"/>
  <c r="BT87" i="30"/>
  <c r="BT84" i="30"/>
  <c r="BT122" i="30"/>
  <c r="BT76" i="30"/>
  <c r="BT113" i="30"/>
  <c r="BT66" i="30"/>
  <c r="BT52" i="30"/>
  <c r="BT95" i="30"/>
  <c r="BT30" i="30"/>
  <c r="BT93" i="30"/>
  <c r="BT31" i="30"/>
  <c r="BT98" i="30"/>
  <c r="BT26" i="30"/>
  <c r="BT115" i="30"/>
  <c r="BT68" i="30"/>
  <c r="BT125" i="30"/>
  <c r="BT67" i="30"/>
  <c r="BT111" i="30"/>
  <c r="BT75" i="30"/>
  <c r="BT54" i="30"/>
  <c r="BT107" i="30"/>
  <c r="BT35" i="30"/>
  <c r="BT85" i="30"/>
  <c r="BT46" i="30"/>
  <c r="BT97" i="30"/>
  <c r="BT123" i="30"/>
  <c r="BT21" i="30"/>
  <c r="BT64" i="30"/>
  <c r="BT78" i="30"/>
  <c r="BT56" i="30"/>
  <c r="BT27" i="30"/>
  <c r="BT58" i="30"/>
  <c r="BT92" i="30"/>
  <c r="BT37" i="30"/>
  <c r="BT127" i="30"/>
  <c r="BT22" i="30"/>
  <c r="BT53" i="30"/>
  <c r="BT117" i="30"/>
  <c r="CB133" i="23"/>
  <c r="CB134" i="23" s="1"/>
  <c r="CB135" i="23" s="1"/>
  <c r="CC16" i="23"/>
  <c r="CC15" i="23"/>
  <c r="CC18" i="23"/>
  <c r="CC17" i="23"/>
  <c r="CC21" i="23"/>
  <c r="CC127" i="23"/>
  <c r="CC29" i="23"/>
  <c r="CC55" i="23"/>
  <c r="CC118" i="23"/>
  <c r="CC94" i="23"/>
  <c r="CC131" i="23"/>
  <c r="CC51" i="23"/>
  <c r="CC132" i="23"/>
  <c r="CC130" i="23"/>
  <c r="CC85" i="23"/>
  <c r="CC124" i="23"/>
  <c r="CC40" i="23"/>
  <c r="CC129" i="23"/>
  <c r="CC106" i="23"/>
  <c r="CC37" i="23"/>
  <c r="CC120" i="23"/>
  <c r="CC75" i="23"/>
  <c r="CC14" i="23"/>
  <c r="CC25" i="23"/>
  <c r="CC86" i="23"/>
  <c r="CC28" i="23"/>
  <c r="CC97" i="23"/>
  <c r="CC92" i="23"/>
  <c r="CC57" i="23"/>
  <c r="CC38" i="23"/>
  <c r="CC116" i="23"/>
  <c r="CC77" i="23"/>
  <c r="CC56" i="23"/>
  <c r="CC65" i="23"/>
  <c r="CC128" i="23"/>
  <c r="CC30" i="23"/>
  <c r="CC111" i="23"/>
  <c r="CC33" i="23"/>
  <c r="CC35" i="23"/>
  <c r="CC79" i="23"/>
  <c r="CC73" i="23"/>
  <c r="CC23" i="23"/>
  <c r="CC26" i="23"/>
  <c r="CC101" i="23"/>
  <c r="CC62" i="23"/>
  <c r="CC71" i="23"/>
  <c r="CC119" i="23"/>
  <c r="CC41" i="23"/>
  <c r="CC104" i="23"/>
  <c r="CC69" i="23"/>
  <c r="CC95" i="23"/>
  <c r="CC121" i="23"/>
  <c r="CD12" i="23"/>
  <c r="CC24" i="23"/>
  <c r="CC98" i="23"/>
  <c r="CC108" i="23"/>
  <c r="CC70" i="23"/>
  <c r="CC103" i="23"/>
  <c r="CC66" i="23"/>
  <c r="CC123" i="23"/>
  <c r="CC47" i="23"/>
  <c r="CC68" i="23"/>
  <c r="CC115" i="23"/>
  <c r="CC27" i="23"/>
  <c r="CC87" i="23"/>
  <c r="CC61" i="23"/>
  <c r="CC13" i="23"/>
  <c r="CC53" i="23"/>
  <c r="CC36" i="23"/>
  <c r="CC76" i="23"/>
  <c r="CC114" i="23"/>
  <c r="CC39" i="23"/>
  <c r="CC96" i="23"/>
  <c r="CC113" i="23"/>
  <c r="CC82" i="23"/>
  <c r="CC44" i="23"/>
  <c r="CC81" i="23"/>
  <c r="CC100" i="23"/>
  <c r="CC83" i="23"/>
  <c r="CC102" i="23"/>
  <c r="CC107" i="23"/>
  <c r="CC80" i="23"/>
  <c r="CC99" i="23"/>
  <c r="CC42" i="23"/>
  <c r="CC31" i="23"/>
  <c r="CC109" i="23"/>
  <c r="CC84" i="23"/>
  <c r="CC58" i="23"/>
  <c r="CC22" i="23"/>
  <c r="CC32" i="23"/>
  <c r="CC63" i="23"/>
  <c r="CC125" i="23"/>
  <c r="CC64" i="23"/>
  <c r="CC93" i="23"/>
  <c r="CC112" i="23"/>
  <c r="CC49" i="23"/>
  <c r="CC43" i="23"/>
  <c r="CC34" i="23"/>
  <c r="CC90" i="23"/>
  <c r="CC60" i="23"/>
  <c r="CC20" i="23"/>
  <c r="CC74" i="23"/>
  <c r="CC72" i="23"/>
  <c r="CC117" i="23"/>
  <c r="CC122" i="23"/>
  <c r="CC78" i="23"/>
  <c r="CC88" i="23"/>
  <c r="CC67" i="23"/>
  <c r="CC105" i="23"/>
  <c r="CC19" i="23"/>
  <c r="CC89" i="23"/>
  <c r="CC45" i="23"/>
  <c r="CC126" i="23"/>
  <c r="CC46" i="23"/>
  <c r="CC54" i="23"/>
  <c r="CC48" i="23"/>
  <c r="CC110" i="23"/>
  <c r="CC50" i="23"/>
  <c r="CC52" i="23"/>
  <c r="CC91" i="23"/>
  <c r="CC59" i="23"/>
  <c r="BU132" i="27"/>
  <c r="BU133" i="27" s="1"/>
  <c r="BU134" i="27" s="1"/>
  <c r="BV110" i="27"/>
  <c r="BV70" i="27"/>
  <c r="BV50" i="27"/>
  <c r="BV78" i="27"/>
  <c r="BV112" i="27"/>
  <c r="BV72" i="27"/>
  <c r="BV48" i="27"/>
  <c r="BV18" i="27"/>
  <c r="BV67" i="27"/>
  <c r="BV16" i="27"/>
  <c r="BV26" i="27"/>
  <c r="BV113" i="27"/>
  <c r="BV100" i="27"/>
  <c r="BV25" i="27"/>
  <c r="BV30" i="27"/>
  <c r="BV116" i="27"/>
  <c r="BV123" i="27"/>
  <c r="BV37" i="27"/>
  <c r="BV106" i="27"/>
  <c r="BV97" i="27"/>
  <c r="BV42" i="27"/>
  <c r="BV126" i="27"/>
  <c r="BV104" i="27"/>
  <c r="BV45" i="27"/>
  <c r="BV60" i="27"/>
  <c r="BV91" i="27"/>
  <c r="BV108" i="27"/>
  <c r="BV58" i="27"/>
  <c r="BV57" i="27"/>
  <c r="BV124" i="27"/>
  <c r="BV47" i="27"/>
  <c r="BV35" i="27"/>
  <c r="BV53" i="27"/>
  <c r="BV38" i="27"/>
  <c r="BV54" i="27"/>
  <c r="BV73" i="27"/>
  <c r="BV101" i="27"/>
  <c r="BV84" i="27"/>
  <c r="BV128" i="27"/>
  <c r="BV88" i="27"/>
  <c r="BV87" i="27"/>
  <c r="BV111" i="27"/>
  <c r="BV120" i="27"/>
  <c r="BV44" i="27"/>
  <c r="BV93" i="27"/>
  <c r="BV129" i="27"/>
  <c r="BV83" i="27"/>
  <c r="BV64" i="27"/>
  <c r="BV114" i="27"/>
  <c r="BV103" i="27"/>
  <c r="BV85" i="27"/>
  <c r="BV109" i="27"/>
  <c r="BV71" i="27"/>
  <c r="BV59" i="27"/>
  <c r="BV127" i="27"/>
  <c r="BV31" i="27"/>
  <c r="BV46" i="27"/>
  <c r="BV22" i="27"/>
  <c r="BW11" i="27"/>
  <c r="BV107" i="27"/>
  <c r="BV98" i="27"/>
  <c r="BV62" i="27"/>
  <c r="BV121" i="27"/>
  <c r="BV12" i="27"/>
  <c r="BV86" i="27"/>
  <c r="BV79" i="27"/>
  <c r="BV61" i="27"/>
  <c r="BV40" i="27"/>
  <c r="BV66" i="27"/>
  <c r="BV115" i="27"/>
  <c r="BV49" i="27"/>
  <c r="BV39" i="27"/>
  <c r="BV63" i="27"/>
  <c r="BV81" i="27"/>
  <c r="BV105" i="27"/>
  <c r="BV118" i="27"/>
  <c r="BV96" i="27"/>
  <c r="BV119" i="27"/>
  <c r="BV14" i="27"/>
  <c r="BV75" i="27"/>
  <c r="BV20" i="27"/>
  <c r="BV24" i="27"/>
  <c r="BV13" i="27"/>
  <c r="BV92" i="27"/>
  <c r="BV15" i="27"/>
  <c r="BV28" i="27"/>
  <c r="BV65" i="27"/>
  <c r="BV33" i="27"/>
  <c r="BV32" i="27"/>
  <c r="BV89" i="27"/>
  <c r="BV55" i="27"/>
  <c r="BV102" i="27"/>
  <c r="BV43" i="27"/>
  <c r="BV80" i="27"/>
  <c r="BV19" i="27"/>
  <c r="BV36" i="27"/>
  <c r="BV68" i="27"/>
  <c r="BV94" i="27"/>
  <c r="BV69" i="27"/>
  <c r="BV56" i="27"/>
  <c r="BV122" i="27"/>
  <c r="BV95" i="27"/>
  <c r="BV52" i="27"/>
  <c r="BV82" i="27"/>
  <c r="BV76" i="27"/>
  <c r="BV51" i="27"/>
  <c r="BV77" i="27"/>
  <c r="BV21" i="27"/>
  <c r="BV90" i="27"/>
  <c r="BV41" i="27"/>
  <c r="BV34" i="27"/>
  <c r="BV74" i="27"/>
  <c r="BV117" i="27"/>
  <c r="BV131" i="27"/>
  <c r="BV125" i="27"/>
  <c r="BV130" i="27"/>
  <c r="BV17" i="27"/>
  <c r="BV23" i="27"/>
  <c r="BV29" i="27"/>
  <c r="BV27" i="27"/>
  <c r="BV99" i="27"/>
  <c r="BT132" i="30" l="1"/>
  <c r="BT133" i="30" s="1"/>
  <c r="BT134" i="30" s="1"/>
  <c r="BU28" i="30"/>
  <c r="BU107" i="30"/>
  <c r="BU26" i="30"/>
  <c r="BU129" i="30"/>
  <c r="BU62" i="30"/>
  <c r="BU112" i="30"/>
  <c r="BU77" i="30"/>
  <c r="BU114" i="30"/>
  <c r="BU44" i="30"/>
  <c r="BU83" i="30"/>
  <c r="BU85" i="30"/>
  <c r="BU59" i="30"/>
  <c r="BU93" i="30"/>
  <c r="BU58" i="30"/>
  <c r="BU105" i="30"/>
  <c r="BU27" i="30"/>
  <c r="BU128" i="30"/>
  <c r="BU45" i="30"/>
  <c r="BU118" i="30"/>
  <c r="BU49" i="30"/>
  <c r="BU80" i="30"/>
  <c r="BU60" i="30"/>
  <c r="BU88" i="30"/>
  <c r="BU68" i="30"/>
  <c r="BU74" i="30"/>
  <c r="BU67" i="30"/>
  <c r="BU46" i="30"/>
  <c r="BU98" i="30"/>
  <c r="BU24" i="30"/>
  <c r="BU81" i="30"/>
  <c r="BU39" i="30"/>
  <c r="BU116" i="30"/>
  <c r="BU33" i="30"/>
  <c r="BU87" i="30"/>
  <c r="BU94" i="30"/>
  <c r="BU71" i="30"/>
  <c r="BU64" i="30"/>
  <c r="BU63" i="30"/>
  <c r="BU72" i="30"/>
  <c r="BU57" i="30"/>
  <c r="BU102" i="30"/>
  <c r="BU32" i="30"/>
  <c r="BU120" i="30"/>
  <c r="BU12" i="30"/>
  <c r="BU130" i="30"/>
  <c r="BV11" i="30"/>
  <c r="BU123" i="30"/>
  <c r="BU25" i="30"/>
  <c r="BU92" i="30"/>
  <c r="BU86" i="30"/>
  <c r="BU79" i="30"/>
  <c r="BU56" i="30"/>
  <c r="BU54" i="30"/>
  <c r="BU117" i="30"/>
  <c r="BU52" i="30"/>
  <c r="BU113" i="30"/>
  <c r="BU31" i="30"/>
  <c r="BU115" i="30"/>
  <c r="BU15" i="30"/>
  <c r="BU119" i="30"/>
  <c r="BU36" i="30"/>
  <c r="BU95" i="30"/>
  <c r="BU70" i="30"/>
  <c r="BU75" i="30"/>
  <c r="BU82" i="30"/>
  <c r="BU55" i="30"/>
  <c r="BU103" i="30"/>
  <c r="BU38" i="30"/>
  <c r="BU91" i="30"/>
  <c r="BU37" i="30"/>
  <c r="BU109" i="30"/>
  <c r="BU20" i="30"/>
  <c r="BU90" i="30"/>
  <c r="BU47" i="30"/>
  <c r="BU122" i="30"/>
  <c r="BU29" i="30"/>
  <c r="BU73" i="30"/>
  <c r="BU53" i="30"/>
  <c r="BU65" i="30"/>
  <c r="BU100" i="30"/>
  <c r="BU41" i="30"/>
  <c r="BU78" i="30"/>
  <c r="BU13" i="30"/>
  <c r="BU111" i="30"/>
  <c r="BU16" i="30"/>
  <c r="BU121" i="30"/>
  <c r="BU40" i="30"/>
  <c r="BU127" i="30"/>
  <c r="BU21" i="30"/>
  <c r="BU99" i="30"/>
  <c r="BU43" i="30"/>
  <c r="BU61" i="30"/>
  <c r="BU97" i="30"/>
  <c r="BU50" i="30"/>
  <c r="BU104" i="30"/>
  <c r="BU23" i="30"/>
  <c r="BU108" i="30"/>
  <c r="BU18" i="30"/>
  <c r="BU126" i="30"/>
  <c r="BU22" i="30"/>
  <c r="BU124" i="30"/>
  <c r="BU42" i="30"/>
  <c r="BU106" i="30"/>
  <c r="BU69" i="30"/>
  <c r="BU76" i="30"/>
  <c r="BU34" i="30"/>
  <c r="BU48" i="30"/>
  <c r="BU101" i="30"/>
  <c r="BU19" i="30"/>
  <c r="BU96" i="30"/>
  <c r="BU14" i="30"/>
  <c r="BU131" i="30"/>
  <c r="BU30" i="30"/>
  <c r="BU125" i="30"/>
  <c r="BU17" i="30"/>
  <c r="BU110" i="30"/>
  <c r="BU51" i="30"/>
  <c r="BU84" i="30"/>
  <c r="BU35" i="30"/>
  <c r="BU66" i="30"/>
  <c r="BU89" i="30"/>
  <c r="CC133" i="23"/>
  <c r="CC134" i="23" s="1"/>
  <c r="CC135" i="23" s="1"/>
  <c r="CD15" i="23"/>
  <c r="CD16" i="23"/>
  <c r="CD17" i="23"/>
  <c r="CD18" i="23"/>
  <c r="CD22" i="23"/>
  <c r="CD117" i="23"/>
  <c r="CD28" i="23"/>
  <c r="CD89" i="23"/>
  <c r="CD118" i="23"/>
  <c r="CD119" i="23"/>
  <c r="CD92" i="23"/>
  <c r="CD105" i="23"/>
  <c r="CD67" i="23"/>
  <c r="CD52" i="23"/>
  <c r="CD40" i="23"/>
  <c r="CD58" i="23"/>
  <c r="CD83" i="23"/>
  <c r="CD128" i="23"/>
  <c r="CD43" i="23"/>
  <c r="CD33" i="23"/>
  <c r="CD14" i="23"/>
  <c r="CD19" i="23"/>
  <c r="CD55" i="23"/>
  <c r="CD74" i="23"/>
  <c r="CD45" i="23"/>
  <c r="CD94" i="23"/>
  <c r="CD80" i="23"/>
  <c r="CD46" i="23"/>
  <c r="CD51" i="23"/>
  <c r="CD56" i="23"/>
  <c r="CD104" i="23"/>
  <c r="CD81" i="23"/>
  <c r="CD85" i="23"/>
  <c r="CD102" i="23"/>
  <c r="CD107" i="23"/>
  <c r="CD37" i="23"/>
  <c r="CD60" i="23"/>
  <c r="CD95" i="23"/>
  <c r="CD65" i="23"/>
  <c r="CD24" i="23"/>
  <c r="CD26" i="23"/>
  <c r="CD86" i="23"/>
  <c r="CD36" i="23"/>
  <c r="CD127" i="23"/>
  <c r="CD96" i="23"/>
  <c r="CD47" i="23"/>
  <c r="CD123" i="23"/>
  <c r="CD112" i="23"/>
  <c r="CD130" i="23"/>
  <c r="CD50" i="23"/>
  <c r="CD69" i="23"/>
  <c r="CD120" i="23"/>
  <c r="CD77" i="23"/>
  <c r="CD73" i="23"/>
  <c r="CD21" i="23"/>
  <c r="CD29" i="23"/>
  <c r="CD126" i="23"/>
  <c r="CD71" i="23"/>
  <c r="CD97" i="23"/>
  <c r="CD122" i="23"/>
  <c r="CD66" i="23"/>
  <c r="CD93" i="23"/>
  <c r="CD106" i="23"/>
  <c r="CD99" i="23"/>
  <c r="CD91" i="23"/>
  <c r="CD90" i="23"/>
  <c r="CD59" i="23"/>
  <c r="CD121" i="23"/>
  <c r="CD30" i="23"/>
  <c r="CD84" i="23"/>
  <c r="CD100" i="23"/>
  <c r="CD20" i="23"/>
  <c r="CD98" i="23"/>
  <c r="CD32" i="23"/>
  <c r="CD114" i="23"/>
  <c r="CD63" i="23"/>
  <c r="CD39" i="23"/>
  <c r="CD41" i="23"/>
  <c r="CD48" i="23"/>
  <c r="CD49" i="23"/>
  <c r="CD61" i="23"/>
  <c r="CD116" i="23"/>
  <c r="CD124" i="23"/>
  <c r="CD35" i="23"/>
  <c r="CD79" i="23"/>
  <c r="CD109" i="23"/>
  <c r="CD34" i="23"/>
  <c r="CD27" i="23"/>
  <c r="CD111" i="23"/>
  <c r="CD25" i="23"/>
  <c r="CD76" i="23"/>
  <c r="CD72" i="23"/>
  <c r="CD53" i="23"/>
  <c r="CD54" i="23"/>
  <c r="CD38" i="23"/>
  <c r="CD78" i="23"/>
  <c r="CD132" i="23"/>
  <c r="CD113" i="23"/>
  <c r="CD110" i="23"/>
  <c r="CD115" i="23"/>
  <c r="CD31" i="23"/>
  <c r="CD87" i="23"/>
  <c r="CD23" i="23"/>
  <c r="CD125" i="23"/>
  <c r="CD101" i="23"/>
  <c r="CD70" i="23"/>
  <c r="CD131" i="23"/>
  <c r="CD88" i="23"/>
  <c r="CD129" i="23"/>
  <c r="CD82" i="23"/>
  <c r="CD68" i="23"/>
  <c r="CD13" i="23"/>
  <c r="CD62" i="23"/>
  <c r="CD103" i="23"/>
  <c r="CD108" i="23"/>
  <c r="CD64" i="23"/>
  <c r="CD57" i="23"/>
  <c r="CD75" i="23"/>
  <c r="CD44" i="23"/>
  <c r="CD42" i="23"/>
  <c r="CE12" i="23"/>
  <c r="BV132" i="27"/>
  <c r="BV133" i="27" s="1"/>
  <c r="BV134" i="27" s="1"/>
  <c r="BW30" i="27"/>
  <c r="BW56" i="27"/>
  <c r="BW112" i="27"/>
  <c r="BW108" i="27"/>
  <c r="BW125" i="27"/>
  <c r="BW116" i="27"/>
  <c r="BW103" i="27"/>
  <c r="BW16" i="27"/>
  <c r="BW106" i="27"/>
  <c r="BW12" i="27"/>
  <c r="BW119" i="27"/>
  <c r="BW107" i="27"/>
  <c r="BW25" i="27"/>
  <c r="BW88" i="27"/>
  <c r="BW59" i="27"/>
  <c r="BW60" i="27"/>
  <c r="BW80" i="27"/>
  <c r="BW37" i="27"/>
  <c r="BW76" i="27"/>
  <c r="BW23" i="27"/>
  <c r="BW84" i="27"/>
  <c r="BW86" i="27"/>
  <c r="BW99" i="27"/>
  <c r="BW68" i="27"/>
  <c r="BW82" i="27"/>
  <c r="BW48" i="27"/>
  <c r="BW95" i="27"/>
  <c r="BW33" i="27"/>
  <c r="BW47" i="27"/>
  <c r="BW96" i="27"/>
  <c r="BW43" i="27"/>
  <c r="BW22" i="27"/>
  <c r="BW34" i="27"/>
  <c r="BW40" i="27"/>
  <c r="BW69" i="27"/>
  <c r="BW127" i="27"/>
  <c r="BW15" i="27"/>
  <c r="BX11" i="27"/>
  <c r="BW39" i="27"/>
  <c r="BW67" i="27"/>
  <c r="BW126" i="27"/>
  <c r="BW50" i="27"/>
  <c r="BW45" i="27"/>
  <c r="BW101" i="27"/>
  <c r="BW75" i="27"/>
  <c r="BW21" i="27"/>
  <c r="BW66" i="27"/>
  <c r="BW111" i="27"/>
  <c r="BW79" i="27"/>
  <c r="BW124" i="27"/>
  <c r="BW70" i="27"/>
  <c r="BW20" i="27"/>
  <c r="BW90" i="27"/>
  <c r="BW32" i="27"/>
  <c r="BW35" i="27"/>
  <c r="BW78" i="27"/>
  <c r="BW61" i="27"/>
  <c r="BW98" i="27"/>
  <c r="BW64" i="27"/>
  <c r="BW71" i="27"/>
  <c r="BW97" i="27"/>
  <c r="BW120" i="27"/>
  <c r="BW114" i="27"/>
  <c r="BW58" i="27"/>
  <c r="BW123" i="27"/>
  <c r="BW105" i="27"/>
  <c r="BW113" i="27"/>
  <c r="BW104" i="27"/>
  <c r="BW13" i="27"/>
  <c r="BW49" i="27"/>
  <c r="BW31" i="27"/>
  <c r="BW52" i="27"/>
  <c r="BW109" i="27"/>
  <c r="BW122" i="27"/>
  <c r="BW74" i="27"/>
  <c r="BW131" i="27"/>
  <c r="BW94" i="27"/>
  <c r="BW51" i="27"/>
  <c r="BW14" i="27"/>
  <c r="BW42" i="27"/>
  <c r="BW129" i="27"/>
  <c r="BW72" i="27"/>
  <c r="BW100" i="27"/>
  <c r="BW102" i="27"/>
  <c r="BW128" i="27"/>
  <c r="BW18" i="27"/>
  <c r="BW83" i="27"/>
  <c r="BW110" i="27"/>
  <c r="BW17" i="27"/>
  <c r="BW92" i="27"/>
  <c r="BW121" i="27"/>
  <c r="BW77" i="27"/>
  <c r="BW93" i="27"/>
  <c r="BW73" i="27"/>
  <c r="BW87" i="27"/>
  <c r="BW81" i="27"/>
  <c r="BW38" i="27"/>
  <c r="BW29" i="27"/>
  <c r="BW117" i="27"/>
  <c r="BW63" i="27"/>
  <c r="BW19" i="27"/>
  <c r="BW44" i="27"/>
  <c r="BW62" i="27"/>
  <c r="BW27" i="27"/>
  <c r="BW26" i="27"/>
  <c r="BW46" i="27"/>
  <c r="BW85" i="27"/>
  <c r="BW53" i="27"/>
  <c r="BW130" i="27"/>
  <c r="BW65" i="27"/>
  <c r="BW54" i="27"/>
  <c r="BW55" i="27"/>
  <c r="BW41" i="27"/>
  <c r="BW57" i="27"/>
  <c r="BW91" i="27"/>
  <c r="BW118" i="27"/>
  <c r="BW36" i="27"/>
  <c r="BW115" i="27"/>
  <c r="BW24" i="27"/>
  <c r="BW28" i="27"/>
  <c r="BW89" i="27"/>
  <c r="BU132" i="30" l="1"/>
  <c r="BU133" i="30" s="1"/>
  <c r="BU134" i="30" s="1"/>
  <c r="BV105" i="30"/>
  <c r="BV67" i="30"/>
  <c r="BV95" i="30"/>
  <c r="BV70" i="30"/>
  <c r="BV69" i="30"/>
  <c r="BV74" i="30"/>
  <c r="BV48" i="30"/>
  <c r="BV84" i="30"/>
  <c r="BV86" i="30"/>
  <c r="BV103" i="30"/>
  <c r="BV77" i="30"/>
  <c r="BV89" i="30"/>
  <c r="BV68" i="30"/>
  <c r="BV64" i="30"/>
  <c r="BV54" i="30"/>
  <c r="BV107" i="30"/>
  <c r="BV112" i="30"/>
  <c r="BV53" i="30"/>
  <c r="BV96" i="30"/>
  <c r="BV44" i="30"/>
  <c r="BV88" i="30"/>
  <c r="BV39" i="30"/>
  <c r="BV118" i="30"/>
  <c r="BV72" i="30"/>
  <c r="BV100" i="30"/>
  <c r="BV73" i="30"/>
  <c r="BV80" i="30"/>
  <c r="BV47" i="30"/>
  <c r="BV125" i="30"/>
  <c r="BV119" i="30"/>
  <c r="BV23" i="30"/>
  <c r="BV113" i="30"/>
  <c r="BV27" i="30"/>
  <c r="BV106" i="30"/>
  <c r="BV40" i="30"/>
  <c r="BV104" i="30"/>
  <c r="BV50" i="30"/>
  <c r="BV122" i="30"/>
  <c r="BV57" i="30"/>
  <c r="BV99" i="30"/>
  <c r="BV12" i="30"/>
  <c r="BV35" i="30"/>
  <c r="BV18" i="30"/>
  <c r="BV13" i="30"/>
  <c r="BV87" i="30"/>
  <c r="BV15" i="30"/>
  <c r="BV129" i="30"/>
  <c r="BV14" i="30"/>
  <c r="BV92" i="30"/>
  <c r="BV30" i="30"/>
  <c r="BV128" i="30"/>
  <c r="BV41" i="30"/>
  <c r="BV130" i="30"/>
  <c r="BV33" i="30"/>
  <c r="BV19" i="30"/>
  <c r="BV131" i="30"/>
  <c r="BV20" i="30"/>
  <c r="BV127" i="30"/>
  <c r="BV16" i="30"/>
  <c r="BV110" i="30"/>
  <c r="BV24" i="30"/>
  <c r="BV123" i="30"/>
  <c r="BV21" i="30"/>
  <c r="BV36" i="30"/>
  <c r="BV22" i="30"/>
  <c r="BV81" i="30"/>
  <c r="BV37" i="30"/>
  <c r="BV29" i="30"/>
  <c r="BV109" i="30"/>
  <c r="BV28" i="30"/>
  <c r="BV102" i="30"/>
  <c r="BV25" i="30"/>
  <c r="BV78" i="30"/>
  <c r="BV49" i="30"/>
  <c r="BV114" i="30"/>
  <c r="BV32" i="30"/>
  <c r="BV120" i="30"/>
  <c r="BV17" i="30"/>
  <c r="BV91" i="30"/>
  <c r="BV46" i="30"/>
  <c r="BV45" i="30"/>
  <c r="BV90" i="30"/>
  <c r="BV55" i="30"/>
  <c r="BV108" i="30"/>
  <c r="BV51" i="30"/>
  <c r="BV85" i="30"/>
  <c r="BV66" i="30"/>
  <c r="BV111" i="30"/>
  <c r="BV58" i="30"/>
  <c r="BV94" i="30"/>
  <c r="BV38" i="30"/>
  <c r="BV43" i="30"/>
  <c r="BV76" i="30"/>
  <c r="BV75" i="30"/>
  <c r="BV121" i="30"/>
  <c r="BV56" i="30"/>
  <c r="BV117" i="30"/>
  <c r="BV65" i="30"/>
  <c r="BV82" i="30"/>
  <c r="BV83" i="30"/>
  <c r="BV61" i="30"/>
  <c r="BV59" i="30"/>
  <c r="BV98" i="30"/>
  <c r="BV63" i="30"/>
  <c r="BV93" i="30"/>
  <c r="BV34" i="30"/>
  <c r="BV62" i="30"/>
  <c r="BV124" i="30"/>
  <c r="BV71" i="30"/>
  <c r="BV31" i="30"/>
  <c r="BV116" i="30"/>
  <c r="BV79" i="30"/>
  <c r="BW11" i="30"/>
  <c r="BV101" i="30"/>
  <c r="BV126" i="30"/>
  <c r="BV60" i="30"/>
  <c r="BV26" i="30"/>
  <c r="BV97" i="30"/>
  <c r="BV42" i="30"/>
  <c r="BV52" i="30"/>
  <c r="BV115" i="30"/>
  <c r="CD133" i="23"/>
  <c r="CD134" i="23" s="1"/>
  <c r="CD135" i="23" s="1"/>
  <c r="CE15" i="23"/>
  <c r="CE16" i="23"/>
  <c r="CE18" i="23"/>
  <c r="CE17" i="23"/>
  <c r="CE14" i="23"/>
  <c r="CE89" i="23"/>
  <c r="CE71" i="23"/>
  <c r="CE98" i="23"/>
  <c r="CE39" i="23"/>
  <c r="CE103" i="23"/>
  <c r="CE94" i="23"/>
  <c r="CE75" i="23"/>
  <c r="CE112" i="23"/>
  <c r="CE67" i="23"/>
  <c r="CE69" i="23"/>
  <c r="CE27" i="23"/>
  <c r="CE84" i="23"/>
  <c r="CE30" i="23"/>
  <c r="CE116" i="23"/>
  <c r="CE87" i="23"/>
  <c r="CE73" i="23"/>
  <c r="CE60" i="23"/>
  <c r="CE90" i="23"/>
  <c r="CE20" i="23"/>
  <c r="CE13" i="23"/>
  <c r="CE125" i="23"/>
  <c r="CE74" i="23"/>
  <c r="CE32" i="23"/>
  <c r="CE131" i="23"/>
  <c r="CE57" i="23"/>
  <c r="CE80" i="23"/>
  <c r="CE115" i="23"/>
  <c r="CE132" i="23"/>
  <c r="CE50" i="23"/>
  <c r="CE81" i="23"/>
  <c r="CE121" i="23"/>
  <c r="CE95" i="23"/>
  <c r="CE40" i="23"/>
  <c r="CE33" i="23"/>
  <c r="CE111" i="23"/>
  <c r="CE124" i="23"/>
  <c r="CE109" i="23"/>
  <c r="CE43" i="23"/>
  <c r="CE24" i="23"/>
  <c r="CE26" i="23"/>
  <c r="CE114" i="23"/>
  <c r="CE45" i="23"/>
  <c r="CE127" i="23"/>
  <c r="CE66" i="23"/>
  <c r="CE41" i="23"/>
  <c r="CE129" i="23"/>
  <c r="CE42" i="23"/>
  <c r="CE65" i="23"/>
  <c r="CE102" i="23"/>
  <c r="CE99" i="23"/>
  <c r="CF12" i="23"/>
  <c r="CE21" i="23"/>
  <c r="CE126" i="23"/>
  <c r="CE53" i="23"/>
  <c r="CE117" i="23"/>
  <c r="CE63" i="23"/>
  <c r="CE38" i="23"/>
  <c r="CE46" i="23"/>
  <c r="CE93" i="23"/>
  <c r="CE106" i="23"/>
  <c r="CE47" i="23"/>
  <c r="CE51" i="23"/>
  <c r="CE120" i="23"/>
  <c r="CE83" i="23"/>
  <c r="CE31" i="23"/>
  <c r="CE35" i="23"/>
  <c r="CE22" i="23"/>
  <c r="CE101" i="23"/>
  <c r="CE36" i="23"/>
  <c r="CE55" i="23"/>
  <c r="CE78" i="23"/>
  <c r="CE118" i="23"/>
  <c r="CE54" i="23"/>
  <c r="CE68" i="23"/>
  <c r="CE91" i="23"/>
  <c r="CE49" i="23"/>
  <c r="CE59" i="23"/>
  <c r="CE37" i="23"/>
  <c r="CE79" i="23"/>
  <c r="CE107" i="23"/>
  <c r="CE119" i="23"/>
  <c r="CE104" i="23"/>
  <c r="CE56" i="23"/>
  <c r="CE85" i="23"/>
  <c r="CE58" i="23"/>
  <c r="CE19" i="23"/>
  <c r="CE108" i="23"/>
  <c r="CE72" i="23"/>
  <c r="CE62" i="23"/>
  <c r="CE96" i="23"/>
  <c r="CE88" i="23"/>
  <c r="CE52" i="23"/>
  <c r="CE77" i="23"/>
  <c r="CE100" i="23"/>
  <c r="CE128" i="23"/>
  <c r="CE23" i="23"/>
  <c r="CE29" i="23"/>
  <c r="CE28" i="23"/>
  <c r="CE97" i="23"/>
  <c r="CE64" i="23"/>
  <c r="CE82" i="23"/>
  <c r="CE123" i="23"/>
  <c r="CE113" i="23"/>
  <c r="CE110" i="23"/>
  <c r="CE105" i="23"/>
  <c r="CE25" i="23"/>
  <c r="CE76" i="23"/>
  <c r="CE86" i="23"/>
  <c r="CE70" i="23"/>
  <c r="CE122" i="23"/>
  <c r="CE48" i="23"/>
  <c r="CE92" i="23"/>
  <c r="CE130" i="23"/>
  <c r="CE44" i="23"/>
  <c r="CE61" i="23"/>
  <c r="CE34" i="23"/>
  <c r="BW132" i="27"/>
  <c r="BW133" i="27" s="1"/>
  <c r="BW134" i="27" s="1"/>
  <c r="BX15" i="27"/>
  <c r="BX104" i="27"/>
  <c r="BX84" i="27"/>
  <c r="BX113" i="27"/>
  <c r="BX73" i="27"/>
  <c r="BX59" i="27"/>
  <c r="BX97" i="27"/>
  <c r="BX61" i="27"/>
  <c r="BX66" i="27"/>
  <c r="BX34" i="27"/>
  <c r="BX120" i="27"/>
  <c r="BX118" i="27"/>
  <c r="BX53" i="27"/>
  <c r="BX80" i="27"/>
  <c r="BX101" i="27"/>
  <c r="BX115" i="27"/>
  <c r="BX43" i="27"/>
  <c r="BX108" i="27"/>
  <c r="BX32" i="27"/>
  <c r="BX128" i="27"/>
  <c r="BX85" i="27"/>
  <c r="BX77" i="27"/>
  <c r="BX93" i="27"/>
  <c r="BX28" i="27"/>
  <c r="BX19" i="27"/>
  <c r="BX110" i="27"/>
  <c r="BX122" i="27"/>
  <c r="BX72" i="27"/>
  <c r="BX26" i="27"/>
  <c r="BX94" i="27"/>
  <c r="BX20" i="27"/>
  <c r="BX116" i="27"/>
  <c r="BX121" i="27"/>
  <c r="BX38" i="27"/>
  <c r="BX40" i="27"/>
  <c r="BX123" i="27"/>
  <c r="BX44" i="27"/>
  <c r="BX13" i="27"/>
  <c r="BX24" i="27"/>
  <c r="BX16" i="27"/>
  <c r="BX23" i="27"/>
  <c r="BX111" i="27"/>
  <c r="BX112" i="27"/>
  <c r="BX41" i="27"/>
  <c r="BX106" i="27"/>
  <c r="BX124" i="27"/>
  <c r="BX45" i="27"/>
  <c r="BX96" i="27"/>
  <c r="BX88" i="27"/>
  <c r="BX65" i="27"/>
  <c r="BX89" i="27"/>
  <c r="BX30" i="27"/>
  <c r="BX25" i="27"/>
  <c r="BX29" i="27"/>
  <c r="BX12" i="27"/>
  <c r="BX52" i="27"/>
  <c r="BX22" i="27"/>
  <c r="BX71" i="27"/>
  <c r="BX14" i="27"/>
  <c r="BX47" i="27"/>
  <c r="BX81" i="27"/>
  <c r="BX18" i="27"/>
  <c r="BX86" i="27"/>
  <c r="BX57" i="27"/>
  <c r="BX76" i="27"/>
  <c r="BX42" i="27"/>
  <c r="BX46" i="27"/>
  <c r="BX31" i="27"/>
  <c r="BX83" i="27"/>
  <c r="BX103" i="27"/>
  <c r="BX100" i="27"/>
  <c r="BX107" i="27"/>
  <c r="BX36" i="27"/>
  <c r="BX130" i="27"/>
  <c r="BX75" i="27"/>
  <c r="BX70" i="27"/>
  <c r="BX105" i="27"/>
  <c r="BX119" i="27"/>
  <c r="BX51" i="27"/>
  <c r="BX99" i="27"/>
  <c r="BX78" i="27"/>
  <c r="BX127" i="27"/>
  <c r="BX58" i="27"/>
  <c r="BX95" i="27"/>
  <c r="BX37" i="27"/>
  <c r="BX109" i="27"/>
  <c r="BX92" i="27"/>
  <c r="BX55" i="27"/>
  <c r="BX90" i="27"/>
  <c r="BX64" i="27"/>
  <c r="BX39" i="27"/>
  <c r="BX27" i="27"/>
  <c r="BX87" i="27"/>
  <c r="BX17" i="27"/>
  <c r="BX68" i="27"/>
  <c r="BX82" i="27"/>
  <c r="BX125" i="27"/>
  <c r="BX48" i="27"/>
  <c r="BX114" i="27"/>
  <c r="BY11" i="27"/>
  <c r="BX33" i="27"/>
  <c r="BX60" i="27"/>
  <c r="BX126" i="27"/>
  <c r="BX63" i="27"/>
  <c r="BX35" i="27"/>
  <c r="BX49" i="27"/>
  <c r="BX56" i="27"/>
  <c r="BX79" i="27"/>
  <c r="BX67" i="27"/>
  <c r="BX129" i="27"/>
  <c r="BX62" i="27"/>
  <c r="BX74" i="27"/>
  <c r="BX21" i="27"/>
  <c r="BX117" i="27"/>
  <c r="BX69" i="27"/>
  <c r="BX54" i="27"/>
  <c r="BX131" i="27"/>
  <c r="BX50" i="27"/>
  <c r="BX91" i="27"/>
  <c r="BX98" i="27"/>
  <c r="BX102" i="27"/>
  <c r="BV132" i="30" l="1"/>
  <c r="BV133" i="30" s="1"/>
  <c r="BV134" i="30" s="1"/>
  <c r="BW81" i="30"/>
  <c r="BW86" i="30"/>
  <c r="BW84" i="30"/>
  <c r="BW77" i="30"/>
  <c r="BW85" i="30"/>
  <c r="BW51" i="30"/>
  <c r="BW64" i="30"/>
  <c r="BW91" i="30"/>
  <c r="BW35" i="30"/>
  <c r="BW98" i="30"/>
  <c r="BW33" i="30"/>
  <c r="BW124" i="30"/>
  <c r="BW53" i="30"/>
  <c r="BW113" i="30"/>
  <c r="BW68" i="30"/>
  <c r="BW49" i="30"/>
  <c r="BW125" i="30"/>
  <c r="BW56" i="30"/>
  <c r="BW54" i="30"/>
  <c r="BW50" i="30"/>
  <c r="BW69" i="30"/>
  <c r="BW52" i="30"/>
  <c r="BW87" i="30"/>
  <c r="BW34" i="30"/>
  <c r="BW117" i="30"/>
  <c r="BW14" i="30"/>
  <c r="BW122" i="30"/>
  <c r="BW45" i="30"/>
  <c r="BW112" i="30"/>
  <c r="BW27" i="30"/>
  <c r="BW101" i="30"/>
  <c r="BW57" i="30"/>
  <c r="BW97" i="30"/>
  <c r="BW99" i="30"/>
  <c r="BW39" i="30"/>
  <c r="BW121" i="30"/>
  <c r="BW25" i="30"/>
  <c r="BW115" i="30"/>
  <c r="BW29" i="30"/>
  <c r="BW95" i="30"/>
  <c r="BW42" i="30"/>
  <c r="BW130" i="30"/>
  <c r="BW30" i="30"/>
  <c r="BW118" i="30"/>
  <c r="BW23" i="30"/>
  <c r="BW104" i="30"/>
  <c r="BW44" i="30"/>
  <c r="BW80" i="30"/>
  <c r="BW48" i="30"/>
  <c r="BW89" i="30"/>
  <c r="BW59" i="30"/>
  <c r="BW32" i="30"/>
  <c r="BW119" i="30"/>
  <c r="BW31" i="30"/>
  <c r="BW92" i="30"/>
  <c r="BW22" i="30"/>
  <c r="BW107" i="30"/>
  <c r="BW13" i="30"/>
  <c r="BW123" i="30"/>
  <c r="BW19" i="30"/>
  <c r="BW100" i="30"/>
  <c r="BW40" i="30"/>
  <c r="BW94" i="30"/>
  <c r="BW37" i="30"/>
  <c r="BW63" i="30"/>
  <c r="BW73" i="30"/>
  <c r="BW67" i="30"/>
  <c r="BW71" i="30"/>
  <c r="BW21" i="30"/>
  <c r="BW20" i="30"/>
  <c r="BW131" i="30"/>
  <c r="BW28" i="30"/>
  <c r="BX11" i="30"/>
  <c r="BW58" i="30"/>
  <c r="BW126" i="30"/>
  <c r="BW26" i="30"/>
  <c r="BW106" i="30"/>
  <c r="BW83" i="30"/>
  <c r="BW93" i="30"/>
  <c r="BW82" i="30"/>
  <c r="BW60" i="30"/>
  <c r="BW61" i="30"/>
  <c r="BW38" i="30"/>
  <c r="BW88" i="30"/>
  <c r="BW15" i="30"/>
  <c r="BW41" i="30"/>
  <c r="BW128" i="30"/>
  <c r="BW16" i="30"/>
  <c r="BW127" i="30"/>
  <c r="BW24" i="30"/>
  <c r="BW120" i="30"/>
  <c r="BW79" i="30"/>
  <c r="BW96" i="30"/>
  <c r="BW65" i="30"/>
  <c r="BW66" i="30"/>
  <c r="BW55" i="30"/>
  <c r="BW46" i="30"/>
  <c r="BW111" i="30"/>
  <c r="BW12" i="30"/>
  <c r="BW109" i="30"/>
  <c r="BW75" i="30"/>
  <c r="BW36" i="30"/>
  <c r="BW116" i="30"/>
  <c r="BW74" i="30"/>
  <c r="BW114" i="30"/>
  <c r="BW72" i="30"/>
  <c r="BW110" i="30"/>
  <c r="BW70" i="30"/>
  <c r="BW90" i="30"/>
  <c r="BW47" i="30"/>
  <c r="BW76" i="30"/>
  <c r="BW62" i="30"/>
  <c r="BW43" i="30"/>
  <c r="BW102" i="30"/>
  <c r="BW17" i="30"/>
  <c r="BW105" i="30"/>
  <c r="BW18" i="30"/>
  <c r="BW129" i="30"/>
  <c r="BW108" i="30"/>
  <c r="BW78" i="30"/>
  <c r="BW103" i="30"/>
  <c r="CE133" i="23"/>
  <c r="CE134" i="23" s="1"/>
  <c r="CE135" i="23" s="1"/>
  <c r="CF16" i="23"/>
  <c r="CF15" i="23"/>
  <c r="CF18" i="23"/>
  <c r="CF17" i="23"/>
  <c r="CF13" i="23"/>
  <c r="CF45" i="23"/>
  <c r="CF98" i="23"/>
  <c r="CF86" i="23"/>
  <c r="CF54" i="23"/>
  <c r="CF39" i="23"/>
  <c r="CF122" i="23"/>
  <c r="CF61" i="23"/>
  <c r="CF112" i="23"/>
  <c r="CF67" i="23"/>
  <c r="CF83" i="23"/>
  <c r="CF84" i="23"/>
  <c r="CF95" i="23"/>
  <c r="CF44" i="23"/>
  <c r="CF120" i="23"/>
  <c r="CF58" i="23"/>
  <c r="CF113" i="23"/>
  <c r="CF43" i="23"/>
  <c r="CF23" i="23"/>
  <c r="CF20" i="23"/>
  <c r="CF114" i="23"/>
  <c r="CF53" i="23"/>
  <c r="CF29" i="23"/>
  <c r="CF78" i="23"/>
  <c r="CF88" i="23"/>
  <c r="CF92" i="23"/>
  <c r="CF130" i="23"/>
  <c r="CF56" i="23"/>
  <c r="CF104" i="23"/>
  <c r="CF65" i="23"/>
  <c r="CF35" i="23"/>
  <c r="CF59" i="23"/>
  <c r="CF73" i="23"/>
  <c r="CF81" i="23"/>
  <c r="CF124" i="23"/>
  <c r="CF109" i="23"/>
  <c r="CF115" i="23"/>
  <c r="CF85" i="23"/>
  <c r="CF25" i="23"/>
  <c r="CF26" i="23"/>
  <c r="CF62" i="23"/>
  <c r="CF71" i="23"/>
  <c r="CF101" i="23"/>
  <c r="CF48" i="23"/>
  <c r="CF94" i="23"/>
  <c r="CF132" i="23"/>
  <c r="CF68" i="23"/>
  <c r="CF31" i="23"/>
  <c r="CF30" i="23"/>
  <c r="CF87" i="23"/>
  <c r="CF19" i="23"/>
  <c r="CF126" i="23"/>
  <c r="CF70" i="23"/>
  <c r="CF32" i="23"/>
  <c r="CF74" i="23"/>
  <c r="CF66" i="23"/>
  <c r="CF103" i="23"/>
  <c r="CF131" i="23"/>
  <c r="CF51" i="23"/>
  <c r="CF47" i="23"/>
  <c r="CF75" i="23"/>
  <c r="CF37" i="23"/>
  <c r="CF60" i="23"/>
  <c r="CF33" i="23"/>
  <c r="CF69" i="23"/>
  <c r="CF24" i="23"/>
  <c r="CF127" i="23"/>
  <c r="CF36" i="23"/>
  <c r="CF108" i="23"/>
  <c r="CF129" i="23"/>
  <c r="CF64" i="23"/>
  <c r="CF41" i="23"/>
  <c r="CF110" i="23"/>
  <c r="CF116" i="23"/>
  <c r="CF52" i="23"/>
  <c r="CF50" i="23"/>
  <c r="CF121" i="23"/>
  <c r="CF40" i="23"/>
  <c r="CF102" i="23"/>
  <c r="CF79" i="23"/>
  <c r="CF42" i="23"/>
  <c r="CF105" i="23"/>
  <c r="CF128" i="23"/>
  <c r="CF90" i="23"/>
  <c r="CF107" i="23"/>
  <c r="CG12" i="23"/>
  <c r="CF21" i="23"/>
  <c r="CF97" i="23"/>
  <c r="CF117" i="23"/>
  <c r="CF28" i="23"/>
  <c r="CF46" i="23"/>
  <c r="CF57" i="23"/>
  <c r="CF123" i="23"/>
  <c r="CF77" i="23"/>
  <c r="CF106" i="23"/>
  <c r="CF100" i="23"/>
  <c r="CF34" i="23"/>
  <c r="CF111" i="23"/>
  <c r="CF22" i="23"/>
  <c r="CF63" i="23"/>
  <c r="CF125" i="23"/>
  <c r="CF76" i="23"/>
  <c r="CF119" i="23"/>
  <c r="CF38" i="23"/>
  <c r="CF93" i="23"/>
  <c r="CF91" i="23"/>
  <c r="CF27" i="23"/>
  <c r="CF14" i="23"/>
  <c r="CF55" i="23"/>
  <c r="CF72" i="23"/>
  <c r="CF89" i="23"/>
  <c r="CF96" i="23"/>
  <c r="CF118" i="23"/>
  <c r="CF80" i="23"/>
  <c r="CF82" i="23"/>
  <c r="CF99" i="23"/>
  <c r="CF49" i="23"/>
  <c r="BX132" i="27"/>
  <c r="BX133" i="27" s="1"/>
  <c r="BX134" i="27" s="1"/>
  <c r="BY85" i="27"/>
  <c r="BY68" i="27"/>
  <c r="BY103" i="27"/>
  <c r="BY47" i="27"/>
  <c r="BY15" i="27"/>
  <c r="BY22" i="27"/>
  <c r="BY121" i="27"/>
  <c r="BY38" i="27"/>
  <c r="BY25" i="27"/>
  <c r="BY36" i="27"/>
  <c r="BY107" i="27"/>
  <c r="BY57" i="27"/>
  <c r="BY86" i="27"/>
  <c r="BY124" i="27"/>
  <c r="BY30" i="27"/>
  <c r="BY110" i="27"/>
  <c r="BY52" i="27"/>
  <c r="BY42" i="27"/>
  <c r="BY126" i="27"/>
  <c r="BY18" i="27"/>
  <c r="BY98" i="27"/>
  <c r="BY83" i="27"/>
  <c r="BY122" i="27"/>
  <c r="BY72" i="27"/>
  <c r="BY104" i="27"/>
  <c r="BY102" i="27"/>
  <c r="BY120" i="27"/>
  <c r="BY114" i="27"/>
  <c r="BY70" i="27"/>
  <c r="BY65" i="27"/>
  <c r="BY43" i="27"/>
  <c r="BY117" i="27"/>
  <c r="BZ11" i="27"/>
  <c r="BY34" i="27"/>
  <c r="BY116" i="27"/>
  <c r="BY60" i="27"/>
  <c r="BY69" i="27"/>
  <c r="BY79" i="27"/>
  <c r="BY84" i="27"/>
  <c r="BY17" i="27"/>
  <c r="BY50" i="27"/>
  <c r="BY108" i="27"/>
  <c r="BY54" i="27"/>
  <c r="BY35" i="27"/>
  <c r="BY26" i="27"/>
  <c r="BY78" i="27"/>
  <c r="BY109" i="27"/>
  <c r="BY24" i="27"/>
  <c r="BY71" i="27"/>
  <c r="BY61" i="27"/>
  <c r="BY67" i="27"/>
  <c r="BY19" i="27"/>
  <c r="BY28" i="27"/>
  <c r="BY55" i="27"/>
  <c r="BY44" i="27"/>
  <c r="BY58" i="27"/>
  <c r="BY97" i="27"/>
  <c r="BY77" i="27"/>
  <c r="BY115" i="27"/>
  <c r="BY92" i="27"/>
  <c r="BY13" i="27"/>
  <c r="BY113" i="27"/>
  <c r="BY32" i="27"/>
  <c r="BY40" i="27"/>
  <c r="BY90" i="27"/>
  <c r="BY39" i="27"/>
  <c r="BY21" i="27"/>
  <c r="BY53" i="27"/>
  <c r="BY63" i="27"/>
  <c r="BY100" i="27"/>
  <c r="BY46" i="27"/>
  <c r="BY64" i="27"/>
  <c r="BY127" i="27"/>
  <c r="BY31" i="27"/>
  <c r="BY73" i="27"/>
  <c r="BY27" i="27"/>
  <c r="BY123" i="27"/>
  <c r="BY96" i="27"/>
  <c r="BY33" i="27"/>
  <c r="BY48" i="27"/>
  <c r="BY59" i="27"/>
  <c r="BY12" i="27"/>
  <c r="BY37" i="27"/>
  <c r="BY118" i="27"/>
  <c r="BY91" i="27"/>
  <c r="BY88" i="27"/>
  <c r="BY29" i="27"/>
  <c r="BY16" i="27"/>
  <c r="BY20" i="27"/>
  <c r="BY106" i="27"/>
  <c r="BY41" i="27"/>
  <c r="BY112" i="27"/>
  <c r="BY95" i="27"/>
  <c r="BY128" i="27"/>
  <c r="BY119" i="27"/>
  <c r="BY87" i="27"/>
  <c r="BY14" i="27"/>
  <c r="BY125" i="27"/>
  <c r="BY74" i="27"/>
  <c r="BY94" i="27"/>
  <c r="BY62" i="27"/>
  <c r="BY89" i="27"/>
  <c r="BY101" i="27"/>
  <c r="BY51" i="27"/>
  <c r="BY80" i="27"/>
  <c r="BY66" i="27"/>
  <c r="BY93" i="27"/>
  <c r="BY130" i="27"/>
  <c r="BY129" i="27"/>
  <c r="BY56" i="27"/>
  <c r="BY99" i="27"/>
  <c r="BY49" i="27"/>
  <c r="BY105" i="27"/>
  <c r="BY75" i="27"/>
  <c r="BY45" i="27"/>
  <c r="BY111" i="27"/>
  <c r="BY76" i="27"/>
  <c r="BY82" i="27"/>
  <c r="BY131" i="27"/>
  <c r="BY23" i="27"/>
  <c r="BY81" i="27"/>
  <c r="BW132" i="30" l="1"/>
  <c r="BW133" i="30" s="1"/>
  <c r="BW134" i="30" s="1"/>
  <c r="BX28" i="30"/>
  <c r="BX115" i="30"/>
  <c r="BX103" i="30"/>
  <c r="BX33" i="30"/>
  <c r="BX44" i="30"/>
  <c r="BX32" i="30"/>
  <c r="BX131" i="30"/>
  <c r="BX129" i="30"/>
  <c r="BX68" i="30"/>
  <c r="BX60" i="30"/>
  <c r="BX84" i="30"/>
  <c r="BX31" i="30"/>
  <c r="BX93" i="30"/>
  <c r="BX77" i="30"/>
  <c r="BX83" i="30"/>
  <c r="BX117" i="30"/>
  <c r="BX99" i="30"/>
  <c r="BX114" i="30"/>
  <c r="BX24" i="30"/>
  <c r="BX37" i="30"/>
  <c r="BX90" i="30"/>
  <c r="BX15" i="30"/>
  <c r="BX20" i="30"/>
  <c r="BX108" i="30"/>
  <c r="BX54" i="30"/>
  <c r="BX19" i="30"/>
  <c r="BX75" i="30"/>
  <c r="BX71" i="30"/>
  <c r="BX74" i="30"/>
  <c r="BX112" i="30"/>
  <c r="BX72" i="30"/>
  <c r="BX97" i="30"/>
  <c r="BX86" i="30"/>
  <c r="BX79" i="30"/>
  <c r="BX66" i="30"/>
  <c r="BX70" i="30"/>
  <c r="BX116" i="30"/>
  <c r="BX50" i="30"/>
  <c r="BX13" i="30"/>
  <c r="BX100" i="30"/>
  <c r="BX47" i="30"/>
  <c r="BX27" i="30"/>
  <c r="BX16" i="30"/>
  <c r="BX59" i="30"/>
  <c r="BX96" i="30"/>
  <c r="BX89" i="30"/>
  <c r="BX56" i="30"/>
  <c r="BX126" i="30"/>
  <c r="BX104" i="30"/>
  <c r="BX106" i="30"/>
  <c r="BX29" i="30"/>
  <c r="BX120" i="30"/>
  <c r="BX34" i="30"/>
  <c r="BX88" i="30"/>
  <c r="BY11" i="30"/>
  <c r="BX61" i="30"/>
  <c r="BX43" i="30"/>
  <c r="BX118" i="30"/>
  <c r="BX51" i="30"/>
  <c r="BX21" i="30"/>
  <c r="BX26" i="30"/>
  <c r="BX105" i="30"/>
  <c r="BX111" i="30"/>
  <c r="BX130" i="30"/>
  <c r="BX69" i="30"/>
  <c r="BX25" i="30"/>
  <c r="BX119" i="30"/>
  <c r="BX109" i="30"/>
  <c r="BX121" i="30"/>
  <c r="BX91" i="30"/>
  <c r="BX23" i="30"/>
  <c r="BX123" i="30"/>
  <c r="BX82" i="30"/>
  <c r="BX12" i="30"/>
  <c r="BX49" i="30"/>
  <c r="BX45" i="30"/>
  <c r="BX92" i="30"/>
  <c r="BX58" i="30"/>
  <c r="BX55" i="30"/>
  <c r="BX38" i="30"/>
  <c r="BX85" i="30"/>
  <c r="BX102" i="30"/>
  <c r="BX67" i="30"/>
  <c r="BX80" i="30"/>
  <c r="BX18" i="30"/>
  <c r="BX125" i="30"/>
  <c r="BX101" i="30"/>
  <c r="BX36" i="30"/>
  <c r="BX48" i="30"/>
  <c r="BX52" i="30"/>
  <c r="BX113" i="30"/>
  <c r="BX40" i="30"/>
  <c r="BX128" i="30"/>
  <c r="BX35" i="30"/>
  <c r="BX73" i="30"/>
  <c r="BX22" i="30"/>
  <c r="BX98" i="30"/>
  <c r="BX42" i="30"/>
  <c r="BX17" i="30"/>
  <c r="BX94" i="30"/>
  <c r="BX62" i="30"/>
  <c r="BX57" i="30"/>
  <c r="BX124" i="30"/>
  <c r="BX41" i="30"/>
  <c r="BX14" i="30"/>
  <c r="BX63" i="30"/>
  <c r="BX107" i="30"/>
  <c r="BX110" i="30"/>
  <c r="BX39" i="30"/>
  <c r="BX46" i="30"/>
  <c r="BX127" i="30"/>
  <c r="BX81" i="30"/>
  <c r="BX65" i="30"/>
  <c r="BX122" i="30"/>
  <c r="BX87" i="30"/>
  <c r="BX53" i="30"/>
  <c r="BX76" i="30"/>
  <c r="BX78" i="30"/>
  <c r="BX30" i="30"/>
  <c r="BX64" i="30"/>
  <c r="BX95" i="30"/>
  <c r="CF133" i="23"/>
  <c r="CF134" i="23" s="1"/>
  <c r="CF135" i="23" s="1"/>
  <c r="CG16" i="23"/>
  <c r="CG15" i="23"/>
  <c r="CG17" i="23"/>
  <c r="CG18" i="23"/>
  <c r="CG22" i="23"/>
  <c r="CG28" i="23"/>
  <c r="CG63" i="23"/>
  <c r="CG76" i="23"/>
  <c r="CG48" i="23"/>
  <c r="CG94" i="23"/>
  <c r="CG122" i="23"/>
  <c r="CG51" i="23"/>
  <c r="CG112" i="23"/>
  <c r="CG75" i="23"/>
  <c r="CG65" i="23"/>
  <c r="CG37" i="23"/>
  <c r="CG73" i="23"/>
  <c r="CG85" i="23"/>
  <c r="CG121" i="23"/>
  <c r="CG107" i="23"/>
  <c r="CG35" i="23"/>
  <c r="CG102" i="23"/>
  <c r="CG31" i="23"/>
  <c r="CG30" i="23"/>
  <c r="CG43" i="23"/>
  <c r="CG25" i="23"/>
  <c r="CG19" i="23"/>
  <c r="CG32" i="23"/>
  <c r="CG89" i="23"/>
  <c r="CG114" i="23"/>
  <c r="CG46" i="23"/>
  <c r="CG93" i="23"/>
  <c r="CG54" i="23"/>
  <c r="CG67" i="23"/>
  <c r="CG56" i="23"/>
  <c r="CG132" i="23"/>
  <c r="CG69" i="23"/>
  <c r="CG34" i="23"/>
  <c r="CG58" i="23"/>
  <c r="CG40" i="23"/>
  <c r="CG61" i="23"/>
  <c r="CG23" i="23"/>
  <c r="CG26" i="23"/>
  <c r="CG55" i="23"/>
  <c r="CG97" i="23"/>
  <c r="CG53" i="23"/>
  <c r="CG64" i="23"/>
  <c r="CG39" i="23"/>
  <c r="CG119" i="23"/>
  <c r="CG110" i="23"/>
  <c r="CG104" i="23"/>
  <c r="CG44" i="23"/>
  <c r="CG60" i="23"/>
  <c r="CG105" i="23"/>
  <c r="CG111" i="23"/>
  <c r="CG14" i="23"/>
  <c r="CG127" i="23"/>
  <c r="CG45" i="23"/>
  <c r="CG117" i="23"/>
  <c r="CG126" i="23"/>
  <c r="CG42" i="23"/>
  <c r="CG66" i="23"/>
  <c r="CG118" i="23"/>
  <c r="CG106" i="23"/>
  <c r="CG91" i="23"/>
  <c r="CG81" i="23"/>
  <c r="CG120" i="23"/>
  <c r="CG59" i="23"/>
  <c r="CG84" i="23"/>
  <c r="CG79" i="23"/>
  <c r="CG115" i="23"/>
  <c r="CG124" i="23"/>
  <c r="CG24" i="23"/>
  <c r="CG74" i="23"/>
  <c r="CG62" i="23"/>
  <c r="CG71" i="23"/>
  <c r="CG103" i="23"/>
  <c r="CG57" i="23"/>
  <c r="CG96" i="23"/>
  <c r="CG80" i="23"/>
  <c r="CG52" i="23"/>
  <c r="CG99" i="23"/>
  <c r="CG82" i="23"/>
  <c r="CG90" i="23"/>
  <c r="CG128" i="23"/>
  <c r="CG83" i="23"/>
  <c r="CG109" i="23"/>
  <c r="CG27" i="23"/>
  <c r="CG50" i="23"/>
  <c r="CG116" i="23"/>
  <c r="CG21" i="23"/>
  <c r="CG125" i="23"/>
  <c r="CG70" i="23"/>
  <c r="CG98" i="23"/>
  <c r="CG41" i="23"/>
  <c r="CG92" i="23"/>
  <c r="CG129" i="23"/>
  <c r="CG113" i="23"/>
  <c r="CG47" i="23"/>
  <c r="CG130" i="23"/>
  <c r="CG49" i="23"/>
  <c r="CG100" i="23"/>
  <c r="CG87" i="23"/>
  <c r="CH12" i="23"/>
  <c r="CG20" i="23"/>
  <c r="CG72" i="23"/>
  <c r="CG36" i="23"/>
  <c r="CG101" i="23"/>
  <c r="CG78" i="23"/>
  <c r="CG131" i="23"/>
  <c r="CG123" i="23"/>
  <c r="CG33" i="23"/>
  <c r="CG13" i="23"/>
  <c r="CG29" i="23"/>
  <c r="CG86" i="23"/>
  <c r="CG108" i="23"/>
  <c r="CG88" i="23"/>
  <c r="CG38" i="23"/>
  <c r="CG77" i="23"/>
  <c r="CG68" i="23"/>
  <c r="CG95" i="23"/>
  <c r="BY132" i="27"/>
  <c r="BY133" i="27" s="1"/>
  <c r="BY134" i="27" s="1"/>
  <c r="BZ56" i="27"/>
  <c r="BZ94" i="27"/>
  <c r="BZ16" i="27"/>
  <c r="BZ46" i="27"/>
  <c r="BZ109" i="27"/>
  <c r="BZ80" i="27"/>
  <c r="BZ36" i="27"/>
  <c r="CA11" i="27"/>
  <c r="BZ88" i="27"/>
  <c r="BZ118" i="27"/>
  <c r="BZ104" i="27"/>
  <c r="BZ102" i="27"/>
  <c r="BZ35" i="27"/>
  <c r="BZ103" i="27"/>
  <c r="BZ114" i="27"/>
  <c r="BZ95" i="27"/>
  <c r="BZ50" i="27"/>
  <c r="BZ51" i="27"/>
  <c r="BZ101" i="27"/>
  <c r="BZ82" i="27"/>
  <c r="BZ125" i="27"/>
  <c r="BZ57" i="27"/>
  <c r="BZ24" i="27"/>
  <c r="BZ12" i="27"/>
  <c r="BZ27" i="27"/>
  <c r="BZ76" i="27"/>
  <c r="BZ73" i="27"/>
  <c r="BZ67" i="27"/>
  <c r="BZ64" i="27"/>
  <c r="BZ22" i="27"/>
  <c r="BZ15" i="27"/>
  <c r="BZ130" i="27"/>
  <c r="BZ86" i="27"/>
  <c r="BZ123" i="27"/>
  <c r="BZ126" i="27"/>
  <c r="BZ106" i="27"/>
  <c r="BZ85" i="27"/>
  <c r="BZ31" i="27"/>
  <c r="BZ17" i="27"/>
  <c r="BZ121" i="27"/>
  <c r="BZ13" i="27"/>
  <c r="BZ111" i="27"/>
  <c r="BZ19" i="27"/>
  <c r="BZ26" i="27"/>
  <c r="BZ58" i="27"/>
  <c r="BZ74" i="27"/>
  <c r="BZ40" i="27"/>
  <c r="BZ97" i="27"/>
  <c r="BZ63" i="27"/>
  <c r="BZ33" i="27"/>
  <c r="BZ42" i="27"/>
  <c r="BZ79" i="27"/>
  <c r="BZ122" i="27"/>
  <c r="BZ39" i="27"/>
  <c r="BZ112" i="27"/>
  <c r="BZ18" i="27"/>
  <c r="BZ47" i="27"/>
  <c r="BZ23" i="27"/>
  <c r="BZ52" i="27"/>
  <c r="BZ72" i="27"/>
  <c r="BZ68" i="27"/>
  <c r="BZ34" i="27"/>
  <c r="BZ70" i="27"/>
  <c r="BZ113" i="27"/>
  <c r="BZ38" i="27"/>
  <c r="BZ66" i="27"/>
  <c r="BZ43" i="27"/>
  <c r="BZ71" i="27"/>
  <c r="BZ105" i="27"/>
  <c r="BZ81" i="27"/>
  <c r="BZ78" i="27"/>
  <c r="BZ48" i="27"/>
  <c r="BZ53" i="27"/>
  <c r="BZ116" i="27"/>
  <c r="BZ92" i="27"/>
  <c r="BZ119" i="27"/>
  <c r="BZ25" i="27"/>
  <c r="BZ127" i="27"/>
  <c r="BZ54" i="27"/>
  <c r="BZ83" i="27"/>
  <c r="BZ107" i="27"/>
  <c r="BZ100" i="27"/>
  <c r="BZ128" i="27"/>
  <c r="BZ77" i="27"/>
  <c r="BZ110" i="27"/>
  <c r="BZ60" i="27"/>
  <c r="BZ59" i="27"/>
  <c r="BZ120" i="27"/>
  <c r="BZ29" i="27"/>
  <c r="BZ61" i="27"/>
  <c r="BZ131" i="27"/>
  <c r="BZ96" i="27"/>
  <c r="BZ41" i="27"/>
  <c r="BZ37" i="27"/>
  <c r="BZ65" i="27"/>
  <c r="BZ117" i="27"/>
  <c r="BZ21" i="27"/>
  <c r="BZ32" i="27"/>
  <c r="BZ87" i="27"/>
  <c r="BZ55" i="27"/>
  <c r="BZ62" i="27"/>
  <c r="BZ44" i="27"/>
  <c r="BZ84" i="27"/>
  <c r="BZ129" i="27"/>
  <c r="BZ90" i="27"/>
  <c r="BZ28" i="27"/>
  <c r="BZ14" i="27"/>
  <c r="BZ75" i="27"/>
  <c r="BZ20" i="27"/>
  <c r="BZ98" i="27"/>
  <c r="BZ91" i="27"/>
  <c r="BZ45" i="27"/>
  <c r="BZ69" i="27"/>
  <c r="BZ30" i="27"/>
  <c r="BZ93" i="27"/>
  <c r="BZ89" i="27"/>
  <c r="BZ115" i="27"/>
  <c r="BZ49" i="27"/>
  <c r="BZ108" i="27"/>
  <c r="BZ99" i="27"/>
  <c r="BZ124" i="27"/>
  <c r="BX132" i="30" l="1"/>
  <c r="BX133" i="30" s="1"/>
  <c r="BX134" i="30" s="1"/>
  <c r="BY83" i="30"/>
  <c r="BY68" i="30"/>
  <c r="BY70" i="30"/>
  <c r="BY112" i="30"/>
  <c r="BY53" i="30"/>
  <c r="BY108" i="30"/>
  <c r="BY101" i="30"/>
  <c r="BY125" i="30"/>
  <c r="BY62" i="30"/>
  <c r="BY118" i="30"/>
  <c r="BY124" i="30"/>
  <c r="BY49" i="30"/>
  <c r="BY123" i="30"/>
  <c r="BY72" i="30"/>
  <c r="BY32" i="30"/>
  <c r="BY129" i="30"/>
  <c r="BY47" i="30"/>
  <c r="BY65" i="30"/>
  <c r="BY66" i="30"/>
  <c r="BY46" i="30"/>
  <c r="BY76" i="30"/>
  <c r="BY75" i="30"/>
  <c r="BY88" i="30"/>
  <c r="BY78" i="30"/>
  <c r="BY99" i="30"/>
  <c r="BY60" i="30"/>
  <c r="BY95" i="30"/>
  <c r="BY106" i="30"/>
  <c r="BY40" i="30"/>
  <c r="BY92" i="30"/>
  <c r="BY44" i="30"/>
  <c r="BY29" i="30"/>
  <c r="BY42" i="30"/>
  <c r="BY113" i="30"/>
  <c r="BY54" i="30"/>
  <c r="BY107" i="30"/>
  <c r="BY37" i="30"/>
  <c r="BY63" i="30"/>
  <c r="BY98" i="30"/>
  <c r="BY41" i="30"/>
  <c r="BY59" i="30"/>
  <c r="BY80" i="30"/>
  <c r="BY56" i="30"/>
  <c r="BY55" i="30"/>
  <c r="BY79" i="30"/>
  <c r="BY64" i="30"/>
  <c r="BY71" i="30"/>
  <c r="BY67" i="30"/>
  <c r="BY85" i="30"/>
  <c r="BY109" i="30"/>
  <c r="BY35" i="30"/>
  <c r="BY97" i="30"/>
  <c r="BY14" i="30"/>
  <c r="BY24" i="30"/>
  <c r="BY121" i="30"/>
  <c r="BY25" i="30"/>
  <c r="BY48" i="30"/>
  <c r="BY103" i="30"/>
  <c r="BY16" i="30"/>
  <c r="BY26" i="30"/>
  <c r="BY58" i="30"/>
  <c r="BY117" i="30"/>
  <c r="BY18" i="30"/>
  <c r="BY50" i="30"/>
  <c r="BY90" i="30"/>
  <c r="BY52" i="30"/>
  <c r="BY94" i="30"/>
  <c r="BY61" i="30"/>
  <c r="BY116" i="30"/>
  <c r="BY82" i="30"/>
  <c r="BY114" i="30"/>
  <c r="BY74" i="30"/>
  <c r="BY12" i="30"/>
  <c r="BY89" i="30"/>
  <c r="BY21" i="30"/>
  <c r="BY13" i="30"/>
  <c r="BY81" i="30"/>
  <c r="BY57" i="30"/>
  <c r="BY45" i="30"/>
  <c r="BY28" i="30"/>
  <c r="BY104" i="30"/>
  <c r="BY31" i="30"/>
  <c r="BY34" i="30"/>
  <c r="BY100" i="30"/>
  <c r="BY33" i="30"/>
  <c r="BY102" i="30"/>
  <c r="BY38" i="30"/>
  <c r="BY127" i="30"/>
  <c r="BY86" i="30"/>
  <c r="BY23" i="30"/>
  <c r="BY87" i="30"/>
  <c r="BY51" i="30"/>
  <c r="BY105" i="30"/>
  <c r="BY20" i="30"/>
  <c r="BY96" i="30"/>
  <c r="BY91" i="30"/>
  <c r="BY15" i="30"/>
  <c r="BY128" i="30"/>
  <c r="BY22" i="30"/>
  <c r="BY115" i="30"/>
  <c r="BY120" i="30"/>
  <c r="BY126" i="30"/>
  <c r="BY122" i="30"/>
  <c r="BY69" i="30"/>
  <c r="BY84" i="30"/>
  <c r="BY119" i="30"/>
  <c r="BY43" i="30"/>
  <c r="BY130" i="30"/>
  <c r="BY110" i="30"/>
  <c r="BZ11" i="30"/>
  <c r="BY30" i="30"/>
  <c r="BY111" i="30"/>
  <c r="BY93" i="30"/>
  <c r="BY27" i="30"/>
  <c r="BY17" i="30"/>
  <c r="BY19" i="30"/>
  <c r="BY73" i="30"/>
  <c r="BY131" i="30"/>
  <c r="BY77" i="30"/>
  <c r="BY36" i="30"/>
  <c r="BY39" i="30"/>
  <c r="CG133" i="23"/>
  <c r="CG134" i="23" s="1"/>
  <c r="CG135" i="23" s="1"/>
  <c r="CH15" i="23"/>
  <c r="CH16" i="23"/>
  <c r="CH18" i="23"/>
  <c r="CH17" i="23"/>
  <c r="CH20" i="23"/>
  <c r="CH36" i="23"/>
  <c r="CH117" i="23"/>
  <c r="CH70" i="23"/>
  <c r="CH38" i="23"/>
  <c r="CH122" i="23"/>
  <c r="CH78" i="23"/>
  <c r="CH50" i="23"/>
  <c r="CH56" i="23"/>
  <c r="CH91" i="23"/>
  <c r="CH65" i="23"/>
  <c r="CH120" i="23"/>
  <c r="CH100" i="23"/>
  <c r="CH35" i="23"/>
  <c r="CH60" i="23"/>
  <c r="CH130" i="23"/>
  <c r="CH84" i="23"/>
  <c r="CH59" i="23"/>
  <c r="CH73" i="23"/>
  <c r="CH23" i="23"/>
  <c r="CH25" i="23"/>
  <c r="CH63" i="23"/>
  <c r="CH98" i="23"/>
  <c r="CH101" i="23"/>
  <c r="CH118" i="23"/>
  <c r="CH54" i="23"/>
  <c r="CH123" i="23"/>
  <c r="CH115" i="23"/>
  <c r="CH77" i="23"/>
  <c r="CH42" i="23"/>
  <c r="CH81" i="23"/>
  <c r="CH121" i="23"/>
  <c r="CH87" i="23"/>
  <c r="CH40" i="23"/>
  <c r="CH102" i="23"/>
  <c r="CH21" i="23"/>
  <c r="CH26" i="23"/>
  <c r="CH103" i="23"/>
  <c r="CH125" i="23"/>
  <c r="CH53" i="23"/>
  <c r="CH92" i="23"/>
  <c r="CH41" i="23"/>
  <c r="CH68" i="23"/>
  <c r="CH49" i="23"/>
  <c r="CH14" i="23"/>
  <c r="CH126" i="23"/>
  <c r="CH108" i="23"/>
  <c r="CH71" i="23"/>
  <c r="CH32" i="23"/>
  <c r="CH88" i="23"/>
  <c r="CH66" i="23"/>
  <c r="CH131" i="23"/>
  <c r="CH80" i="23"/>
  <c r="CH67" i="23"/>
  <c r="CH52" i="23"/>
  <c r="CH37" i="23"/>
  <c r="CH83" i="23"/>
  <c r="CH85" i="23"/>
  <c r="CH19" i="23"/>
  <c r="CH29" i="23"/>
  <c r="CH74" i="23"/>
  <c r="CH55" i="23"/>
  <c r="CH76" i="23"/>
  <c r="CH93" i="23"/>
  <c r="CH129" i="23"/>
  <c r="CH113" i="23"/>
  <c r="CH75" i="23"/>
  <c r="CH51" i="23"/>
  <c r="CH104" i="23"/>
  <c r="CH30" i="23"/>
  <c r="CH79" i="23"/>
  <c r="CH34" i="23"/>
  <c r="CH43" i="23"/>
  <c r="CH46" i="23"/>
  <c r="CH106" i="23"/>
  <c r="CH110" i="23"/>
  <c r="CH90" i="23"/>
  <c r="CH31" i="23"/>
  <c r="CH109" i="23"/>
  <c r="CH22" i="23"/>
  <c r="CH28" i="23"/>
  <c r="CH89" i="23"/>
  <c r="CH97" i="23"/>
  <c r="CH64" i="23"/>
  <c r="CH94" i="23"/>
  <c r="CH105" i="23"/>
  <c r="CH99" i="23"/>
  <c r="CH95" i="23"/>
  <c r="CH58" i="23"/>
  <c r="CH13" i="23"/>
  <c r="CH45" i="23"/>
  <c r="CH127" i="23"/>
  <c r="CH86" i="23"/>
  <c r="CH48" i="23"/>
  <c r="CH47" i="23"/>
  <c r="CH119" i="23"/>
  <c r="CH132" i="23"/>
  <c r="CH116" i="23"/>
  <c r="CH61" i="23"/>
  <c r="CH44" i="23"/>
  <c r="CH124" i="23"/>
  <c r="CH107" i="23"/>
  <c r="CH24" i="23"/>
  <c r="CH114" i="23"/>
  <c r="CH62" i="23"/>
  <c r="CH72" i="23"/>
  <c r="CH57" i="23"/>
  <c r="CH96" i="23"/>
  <c r="CH39" i="23"/>
  <c r="CH33" i="23"/>
  <c r="CH82" i="23"/>
  <c r="CH112" i="23"/>
  <c r="CH69" i="23"/>
  <c r="CH111" i="23"/>
  <c r="CH27" i="23"/>
  <c r="CH128" i="23"/>
  <c r="CI12" i="23"/>
  <c r="BZ132" i="27"/>
  <c r="BZ133" i="27" s="1"/>
  <c r="BZ134" i="27" s="1"/>
  <c r="CA110" i="27"/>
  <c r="CA47" i="27"/>
  <c r="CA59" i="27"/>
  <c r="CA86" i="27"/>
  <c r="CA98" i="27"/>
  <c r="CA121" i="27"/>
  <c r="CA99" i="27"/>
  <c r="CA115" i="27"/>
  <c r="CA32" i="27"/>
  <c r="CA19" i="27"/>
  <c r="CA84" i="27"/>
  <c r="CA52" i="27"/>
  <c r="CA123" i="27"/>
  <c r="CA33" i="27"/>
  <c r="CA36" i="27"/>
  <c r="CA22" i="27"/>
  <c r="CA80" i="27"/>
  <c r="CA62" i="27"/>
  <c r="CA40" i="27"/>
  <c r="CA58" i="27"/>
  <c r="CA93" i="27"/>
  <c r="CA117" i="27"/>
  <c r="CA28" i="27"/>
  <c r="CA71" i="27"/>
  <c r="CA67" i="27"/>
  <c r="CA35" i="27"/>
  <c r="CA105" i="27"/>
  <c r="CA75" i="27"/>
  <c r="CA127" i="27"/>
  <c r="CA41" i="27"/>
  <c r="CA29" i="27"/>
  <c r="CA48" i="27"/>
  <c r="CA14" i="27"/>
  <c r="CA45" i="27"/>
  <c r="CA85" i="27"/>
  <c r="CA63" i="27"/>
  <c r="CA55" i="27"/>
  <c r="CA112" i="27"/>
  <c r="CA26" i="27"/>
  <c r="CA46" i="27"/>
  <c r="CA31" i="27"/>
  <c r="CA106" i="27"/>
  <c r="CA81" i="27"/>
  <c r="CA108" i="27"/>
  <c r="CA68" i="27"/>
  <c r="CA77" i="27"/>
  <c r="CA56" i="27"/>
  <c r="CA65" i="27"/>
  <c r="CA23" i="27"/>
  <c r="CA94" i="27"/>
  <c r="CA43" i="27"/>
  <c r="CA51" i="27"/>
  <c r="CA126" i="27"/>
  <c r="CA114" i="27"/>
  <c r="CA64" i="27"/>
  <c r="CA128" i="27"/>
  <c r="CA42" i="27"/>
  <c r="CA30" i="27"/>
  <c r="CA104" i="27"/>
  <c r="CA131" i="27"/>
  <c r="CA37" i="27"/>
  <c r="CA76" i="27"/>
  <c r="CA116" i="27"/>
  <c r="CA119" i="27"/>
  <c r="CA107" i="27"/>
  <c r="CA90" i="27"/>
  <c r="CA69" i="27"/>
  <c r="CB11" i="27"/>
  <c r="CA57" i="27"/>
  <c r="CA130" i="27"/>
  <c r="CA102" i="27"/>
  <c r="CA72" i="27"/>
  <c r="CA17" i="27"/>
  <c r="CA25" i="27"/>
  <c r="CA113" i="27"/>
  <c r="CA27" i="27"/>
  <c r="CA109" i="27"/>
  <c r="CA122" i="27"/>
  <c r="CA96" i="27"/>
  <c r="CA95" i="27"/>
  <c r="CA125" i="27"/>
  <c r="CA12" i="27"/>
  <c r="CA21" i="27"/>
  <c r="CA34" i="27"/>
  <c r="CA44" i="27"/>
  <c r="CA73" i="27"/>
  <c r="CA60" i="27"/>
  <c r="CA129" i="27"/>
  <c r="CA13" i="27"/>
  <c r="CA53" i="27"/>
  <c r="CA101" i="27"/>
  <c r="CA79" i="27"/>
  <c r="CA66" i="27"/>
  <c r="CA70" i="27"/>
  <c r="CA24" i="27"/>
  <c r="CA50" i="27"/>
  <c r="CA82" i="27"/>
  <c r="CA120" i="27"/>
  <c r="CA124" i="27"/>
  <c r="CA18" i="27"/>
  <c r="CA97" i="27"/>
  <c r="CA83" i="27"/>
  <c r="CA74" i="27"/>
  <c r="CA111" i="27"/>
  <c r="CA49" i="27"/>
  <c r="CA15" i="27"/>
  <c r="CA39" i="27"/>
  <c r="CA38" i="27"/>
  <c r="CA20" i="27"/>
  <c r="CA92" i="27"/>
  <c r="CA78" i="27"/>
  <c r="CA89" i="27"/>
  <c r="CA61" i="27"/>
  <c r="CA118" i="27"/>
  <c r="CA16" i="27"/>
  <c r="CA88" i="27"/>
  <c r="CA87" i="27"/>
  <c r="CA100" i="27"/>
  <c r="CA91" i="27"/>
  <c r="CA103" i="27"/>
  <c r="CA54" i="27"/>
  <c r="BY132" i="30" l="1"/>
  <c r="BY133" i="30" s="1"/>
  <c r="BY134" i="30" s="1"/>
  <c r="BZ80" i="30"/>
  <c r="BZ53" i="30"/>
  <c r="BZ26" i="30"/>
  <c r="BZ112" i="30"/>
  <c r="CA11" i="30"/>
  <c r="BZ126" i="30"/>
  <c r="BZ42" i="30"/>
  <c r="BZ20" i="30"/>
  <c r="BZ123" i="30"/>
  <c r="BZ104" i="30"/>
  <c r="BZ17" i="30"/>
  <c r="BZ122" i="30"/>
  <c r="BZ44" i="30"/>
  <c r="BZ92" i="30"/>
  <c r="BZ109" i="30"/>
  <c r="BZ106" i="30"/>
  <c r="BZ120" i="30"/>
  <c r="BZ127" i="30"/>
  <c r="BZ49" i="30"/>
  <c r="BZ59" i="30"/>
  <c r="BZ113" i="30"/>
  <c r="BZ58" i="30"/>
  <c r="BZ76" i="30"/>
  <c r="BZ57" i="30"/>
  <c r="BZ95" i="30"/>
  <c r="BZ128" i="30"/>
  <c r="BZ27" i="30"/>
  <c r="BZ118" i="30"/>
  <c r="BZ22" i="30"/>
  <c r="BZ39" i="30"/>
  <c r="BZ100" i="30"/>
  <c r="BZ81" i="30"/>
  <c r="BZ79" i="30"/>
  <c r="BZ94" i="30"/>
  <c r="BZ50" i="30"/>
  <c r="BZ131" i="30"/>
  <c r="BZ41" i="30"/>
  <c r="BZ88" i="30"/>
  <c r="BZ62" i="30"/>
  <c r="BZ66" i="30"/>
  <c r="BZ129" i="30"/>
  <c r="BZ29" i="30"/>
  <c r="BZ125" i="30"/>
  <c r="BZ30" i="30"/>
  <c r="BZ84" i="30"/>
  <c r="BZ91" i="30"/>
  <c r="BZ72" i="30"/>
  <c r="BZ89" i="30"/>
  <c r="BZ48" i="30"/>
  <c r="BZ63" i="30"/>
  <c r="BZ18" i="30"/>
  <c r="BZ78" i="30"/>
  <c r="BZ15" i="30"/>
  <c r="BZ33" i="30"/>
  <c r="BZ74" i="30"/>
  <c r="BZ64" i="30"/>
  <c r="BZ14" i="30"/>
  <c r="BZ38" i="30"/>
  <c r="BZ23" i="30"/>
  <c r="BZ103" i="30"/>
  <c r="BZ68" i="30"/>
  <c r="BZ61" i="30"/>
  <c r="BZ46" i="30"/>
  <c r="BZ105" i="30"/>
  <c r="BZ56" i="30"/>
  <c r="BZ101" i="30"/>
  <c r="BZ37" i="30"/>
  <c r="BZ111" i="30"/>
  <c r="BZ16" i="30"/>
  <c r="BZ98" i="30"/>
  <c r="BZ35" i="30"/>
  <c r="BZ69" i="30"/>
  <c r="BZ71" i="30"/>
  <c r="BZ117" i="30"/>
  <c r="BZ12" i="30"/>
  <c r="BZ124" i="30"/>
  <c r="BZ85" i="30"/>
  <c r="BZ83" i="30"/>
  <c r="BZ51" i="30"/>
  <c r="BZ32" i="30"/>
  <c r="BZ96" i="30"/>
  <c r="BZ119" i="30"/>
  <c r="BZ55" i="30"/>
  <c r="BZ110" i="30"/>
  <c r="BZ25" i="30"/>
  <c r="BZ102" i="30"/>
  <c r="BZ28" i="30"/>
  <c r="BZ65" i="30"/>
  <c r="BZ60" i="30"/>
  <c r="BZ70" i="30"/>
  <c r="BZ90" i="30"/>
  <c r="BZ75" i="30"/>
  <c r="BZ82" i="30"/>
  <c r="BZ43" i="30"/>
  <c r="BZ67" i="30"/>
  <c r="BZ47" i="30"/>
  <c r="BZ24" i="30"/>
  <c r="BZ108" i="30"/>
  <c r="BZ31" i="30"/>
  <c r="BZ45" i="30"/>
  <c r="BZ21" i="30"/>
  <c r="BZ13" i="30"/>
  <c r="BZ99" i="30"/>
  <c r="BZ107" i="30"/>
  <c r="BZ93" i="30"/>
  <c r="BZ115" i="30"/>
  <c r="BZ36" i="30"/>
  <c r="BZ130" i="30"/>
  <c r="BZ73" i="30"/>
  <c r="BZ114" i="30"/>
  <c r="BZ97" i="30"/>
  <c r="BZ34" i="30"/>
  <c r="BZ86" i="30"/>
  <c r="BZ87" i="30"/>
  <c r="BZ52" i="30"/>
  <c r="BZ40" i="30"/>
  <c r="BZ19" i="30"/>
  <c r="BZ116" i="30"/>
  <c r="BZ54" i="30"/>
  <c r="BZ121" i="30"/>
  <c r="BZ77" i="30"/>
  <c r="CH133" i="23"/>
  <c r="CH134" i="23" s="1"/>
  <c r="CH135" i="23" s="1"/>
  <c r="CI16" i="23"/>
  <c r="CI15" i="23"/>
  <c r="CI17" i="23"/>
  <c r="CI18" i="23"/>
  <c r="CI23" i="23"/>
  <c r="CI76" i="23"/>
  <c r="CI125" i="23"/>
  <c r="CI127" i="23"/>
  <c r="CI96" i="23"/>
  <c r="CI118" i="23"/>
  <c r="CI51" i="23"/>
  <c r="CI44" i="23"/>
  <c r="CI61" i="23"/>
  <c r="CI65" i="23"/>
  <c r="CI85" i="23"/>
  <c r="CI83" i="23"/>
  <c r="CI121" i="23"/>
  <c r="CI57" i="23"/>
  <c r="CI110" i="23"/>
  <c r="CI128" i="23"/>
  <c r="CI21" i="23"/>
  <c r="CI92" i="23"/>
  <c r="CI120" i="23"/>
  <c r="CI22" i="23"/>
  <c r="CI24" i="23"/>
  <c r="CI74" i="23"/>
  <c r="CI63" i="23"/>
  <c r="CI103" i="23"/>
  <c r="CI47" i="23"/>
  <c r="CI131" i="23"/>
  <c r="CI66" i="23"/>
  <c r="CI42" i="23"/>
  <c r="CI113" i="23"/>
  <c r="CI130" i="23"/>
  <c r="CI27" i="23"/>
  <c r="CI31" i="23"/>
  <c r="CI43" i="23"/>
  <c r="CI132" i="23"/>
  <c r="CI111" i="23"/>
  <c r="CI117" i="23"/>
  <c r="CI75" i="23"/>
  <c r="CI14" i="23"/>
  <c r="CI26" i="23"/>
  <c r="CI89" i="23"/>
  <c r="CI101" i="23"/>
  <c r="CI29" i="23"/>
  <c r="CI129" i="23"/>
  <c r="CI123" i="23"/>
  <c r="CI52" i="23"/>
  <c r="CI69" i="23"/>
  <c r="CI58" i="23"/>
  <c r="CI45" i="23"/>
  <c r="CI79" i="23"/>
  <c r="CI28" i="23"/>
  <c r="CI84" i="23"/>
  <c r="CI25" i="23"/>
  <c r="CI53" i="23"/>
  <c r="CI114" i="23"/>
  <c r="CI32" i="23"/>
  <c r="CI36" i="23"/>
  <c r="CI93" i="23"/>
  <c r="CI64" i="23"/>
  <c r="CI94" i="23"/>
  <c r="CI33" i="23"/>
  <c r="CI106" i="23"/>
  <c r="CI91" i="23"/>
  <c r="CI30" i="23"/>
  <c r="CI60" i="23"/>
  <c r="CI90" i="23"/>
  <c r="CI100" i="23"/>
  <c r="CI115" i="23"/>
  <c r="CI87" i="23"/>
  <c r="CI102" i="23"/>
  <c r="CI73" i="23"/>
  <c r="CI59" i="23"/>
  <c r="CJ12" i="23"/>
  <c r="CI80" i="23"/>
  <c r="CI20" i="23"/>
  <c r="CI71" i="23"/>
  <c r="CI97" i="23"/>
  <c r="CI72" i="23"/>
  <c r="CI46" i="23"/>
  <c r="CI88" i="23"/>
  <c r="CI122" i="23"/>
  <c r="CI112" i="23"/>
  <c r="CI99" i="23"/>
  <c r="CI67" i="23"/>
  <c r="CI95" i="23"/>
  <c r="CI109" i="23"/>
  <c r="CI37" i="23"/>
  <c r="CI34" i="23"/>
  <c r="CI54" i="23"/>
  <c r="CI124" i="23"/>
  <c r="CI13" i="23"/>
  <c r="CI98" i="23"/>
  <c r="CI62" i="23"/>
  <c r="CI126" i="23"/>
  <c r="CI119" i="23"/>
  <c r="CI48" i="23"/>
  <c r="CI39" i="23"/>
  <c r="CI50" i="23"/>
  <c r="CI56" i="23"/>
  <c r="CI81" i="23"/>
  <c r="CI105" i="23"/>
  <c r="CI40" i="23"/>
  <c r="CI107" i="23"/>
  <c r="CI35" i="23"/>
  <c r="CI70" i="23"/>
  <c r="CI49" i="23"/>
  <c r="CI19" i="23"/>
  <c r="CI55" i="23"/>
  <c r="CI86" i="23"/>
  <c r="CI108" i="23"/>
  <c r="CI41" i="23"/>
  <c r="CI38" i="23"/>
  <c r="CI78" i="23"/>
  <c r="CI77" i="23"/>
  <c r="CI116" i="23"/>
  <c r="CI82" i="23"/>
  <c r="CI68" i="23"/>
  <c r="CI104" i="23"/>
  <c r="CA132" i="27"/>
  <c r="CA133" i="27" s="1"/>
  <c r="CA134" i="27" s="1"/>
  <c r="CB110" i="27"/>
  <c r="CB20" i="27"/>
  <c r="CB124" i="27"/>
  <c r="CB71" i="27"/>
  <c r="CB94" i="27"/>
  <c r="CB123" i="27"/>
  <c r="CB119" i="27"/>
  <c r="CB74" i="27"/>
  <c r="CB73" i="27"/>
  <c r="CB92" i="27"/>
  <c r="CB91" i="27"/>
  <c r="CB90" i="27"/>
  <c r="CB28" i="27"/>
  <c r="CB101" i="27"/>
  <c r="CB41" i="27"/>
  <c r="CB99" i="27"/>
  <c r="CB43" i="27"/>
  <c r="CB72" i="27"/>
  <c r="CB40" i="27"/>
  <c r="CB45" i="27"/>
  <c r="CB82" i="27"/>
  <c r="CB116" i="27"/>
  <c r="CB34" i="27"/>
  <c r="CB48" i="27"/>
  <c r="CB103" i="27"/>
  <c r="CB39" i="27"/>
  <c r="CB52" i="27"/>
  <c r="CB56" i="27"/>
  <c r="CB30" i="27"/>
  <c r="CB89" i="27"/>
  <c r="CB108" i="27"/>
  <c r="CB102" i="27"/>
  <c r="CB64" i="27"/>
  <c r="CB84" i="27"/>
  <c r="CB129" i="27"/>
  <c r="CB105" i="27"/>
  <c r="CB96" i="27"/>
  <c r="CB33" i="27"/>
  <c r="CB78" i="27"/>
  <c r="CB59" i="27"/>
  <c r="CB63" i="27"/>
  <c r="CB70" i="27"/>
  <c r="CB17" i="27"/>
  <c r="CB121" i="27"/>
  <c r="CC11" i="27"/>
  <c r="CB24" i="27"/>
  <c r="CB118" i="27"/>
  <c r="CB127" i="27"/>
  <c r="CB54" i="27"/>
  <c r="CB97" i="27"/>
  <c r="CB44" i="27"/>
  <c r="CB107" i="27"/>
  <c r="CB65" i="27"/>
  <c r="CB66" i="27"/>
  <c r="CB83" i="27"/>
  <c r="CB25" i="27"/>
  <c r="CB104" i="27"/>
  <c r="CB79" i="27"/>
  <c r="CB50" i="27"/>
  <c r="CB77" i="27"/>
  <c r="CB93" i="27"/>
  <c r="CB122" i="27"/>
  <c r="CB35" i="27"/>
  <c r="CB62" i="27"/>
  <c r="CB15" i="27"/>
  <c r="CB75" i="27"/>
  <c r="CB86" i="27"/>
  <c r="CB67" i="27"/>
  <c r="CB12" i="27"/>
  <c r="CB29" i="27"/>
  <c r="CB76" i="27"/>
  <c r="CB87" i="27"/>
  <c r="CB42" i="27"/>
  <c r="CB55" i="27"/>
  <c r="CB130" i="27"/>
  <c r="CB100" i="27"/>
  <c r="CB120" i="27"/>
  <c r="CB114" i="27"/>
  <c r="CB131" i="27"/>
  <c r="CB111" i="27"/>
  <c r="CB47" i="27"/>
  <c r="CB61" i="27"/>
  <c r="CB36" i="27"/>
  <c r="CB98" i="27"/>
  <c r="CB46" i="27"/>
  <c r="CB85" i="27"/>
  <c r="CB31" i="27"/>
  <c r="CB37" i="27"/>
  <c r="CB81" i="27"/>
  <c r="CB115" i="27"/>
  <c r="CB51" i="27"/>
  <c r="CB26" i="27"/>
  <c r="CB27" i="27"/>
  <c r="CB126" i="27"/>
  <c r="CB18" i="27"/>
  <c r="CB88" i="27"/>
  <c r="CB13" i="27"/>
  <c r="CB57" i="27"/>
  <c r="CB22" i="27"/>
  <c r="CB68" i="27"/>
  <c r="CB117" i="27"/>
  <c r="CB125" i="27"/>
  <c r="CB69" i="27"/>
  <c r="CB80" i="27"/>
  <c r="CB53" i="27"/>
  <c r="CB106" i="27"/>
  <c r="CB49" i="27"/>
  <c r="CB38" i="27"/>
  <c r="CB113" i="27"/>
  <c r="CB23" i="27"/>
  <c r="CB14" i="27"/>
  <c r="CB19" i="27"/>
  <c r="CB16" i="27"/>
  <c r="CB21" i="27"/>
  <c r="CB58" i="27"/>
  <c r="CB95" i="27"/>
  <c r="CB32" i="27"/>
  <c r="CB60" i="27"/>
  <c r="CB109" i="27"/>
  <c r="CB128" i="27"/>
  <c r="CB112" i="27"/>
  <c r="BZ132" i="30" l="1"/>
  <c r="BZ133" i="30" s="1"/>
  <c r="BZ134" i="30" s="1"/>
  <c r="CA38" i="30"/>
  <c r="CA80" i="30"/>
  <c r="CA36" i="30"/>
  <c r="CA81" i="30"/>
  <c r="CA57" i="30"/>
  <c r="CA16" i="30"/>
  <c r="CA79" i="30"/>
  <c r="CA26" i="30"/>
  <c r="CB11" i="30"/>
  <c r="CA68" i="30"/>
  <c r="CA23" i="30"/>
  <c r="CA25" i="30"/>
  <c r="CA98" i="30"/>
  <c r="CA105" i="30"/>
  <c r="CA111" i="30"/>
  <c r="CA122" i="30"/>
  <c r="CA114" i="30"/>
  <c r="CA102" i="30"/>
  <c r="CA66" i="30"/>
  <c r="CA22" i="30"/>
  <c r="CA48" i="30"/>
  <c r="CA74" i="30"/>
  <c r="CA50" i="30"/>
  <c r="CA109" i="30"/>
  <c r="CA69" i="30"/>
  <c r="CA130" i="30"/>
  <c r="CA62" i="30"/>
  <c r="CA89" i="30"/>
  <c r="CA128" i="30"/>
  <c r="CA58" i="30"/>
  <c r="CA15" i="30"/>
  <c r="CA129" i="30"/>
  <c r="CA116" i="30"/>
  <c r="CA110" i="30"/>
  <c r="CA45" i="30"/>
  <c r="CA17" i="30"/>
  <c r="CA108" i="30"/>
  <c r="CA90" i="30"/>
  <c r="CA121" i="30"/>
  <c r="CA47" i="30"/>
  <c r="CA12" i="30"/>
  <c r="CA91" i="30"/>
  <c r="CA42" i="30"/>
  <c r="CA88" i="30"/>
  <c r="CA75" i="30"/>
  <c r="CA106" i="30"/>
  <c r="CA44" i="30"/>
  <c r="CA29" i="30"/>
  <c r="CA55" i="30"/>
  <c r="CA104" i="30"/>
  <c r="CA18" i="30"/>
  <c r="CA100" i="30"/>
  <c r="CA85" i="30"/>
  <c r="CA61" i="30"/>
  <c r="CA43" i="30"/>
  <c r="CA87" i="30"/>
  <c r="CA49" i="30"/>
  <c r="CA27" i="30"/>
  <c r="CA127" i="30"/>
  <c r="CA19" i="30"/>
  <c r="CA115" i="30"/>
  <c r="CA124" i="30"/>
  <c r="CA94" i="30"/>
  <c r="CA59" i="30"/>
  <c r="CA28" i="30"/>
  <c r="CA31" i="30"/>
  <c r="CA123" i="30"/>
  <c r="CA40" i="30"/>
  <c r="CA63" i="30"/>
  <c r="CA39" i="30"/>
  <c r="CA21" i="30"/>
  <c r="CA101" i="30"/>
  <c r="CA72" i="30"/>
  <c r="CA107" i="30"/>
  <c r="CA95" i="30"/>
  <c r="CA41" i="30"/>
  <c r="CA20" i="30"/>
  <c r="CA119" i="30"/>
  <c r="CA113" i="30"/>
  <c r="CA71" i="30"/>
  <c r="CA70" i="30"/>
  <c r="CA67" i="30"/>
  <c r="CA86" i="30"/>
  <c r="CA112" i="30"/>
  <c r="CA77" i="30"/>
  <c r="CA35" i="30"/>
  <c r="CA13" i="30"/>
  <c r="CA118" i="30"/>
  <c r="CA131" i="30"/>
  <c r="CA117" i="30"/>
  <c r="CA37" i="30"/>
  <c r="CA126" i="30"/>
  <c r="CA56" i="30"/>
  <c r="CA52" i="30"/>
  <c r="CA99" i="30"/>
  <c r="CA78" i="30"/>
  <c r="CA125" i="30"/>
  <c r="CA97" i="30"/>
  <c r="CA83" i="30"/>
  <c r="CA33" i="30"/>
  <c r="CA54" i="30"/>
  <c r="CA92" i="30"/>
  <c r="CA30" i="30"/>
  <c r="CA65" i="30"/>
  <c r="CA84" i="30"/>
  <c r="CA93" i="30"/>
  <c r="CA64" i="30"/>
  <c r="CA96" i="30"/>
  <c r="CA51" i="30"/>
  <c r="CA76" i="30"/>
  <c r="CA53" i="30"/>
  <c r="CA14" i="30"/>
  <c r="CA120" i="30"/>
  <c r="CA24" i="30"/>
  <c r="CA34" i="30"/>
  <c r="CA46" i="30"/>
  <c r="CA73" i="30"/>
  <c r="CA82" i="30"/>
  <c r="CA103" i="30"/>
  <c r="CA32" i="30"/>
  <c r="CA60" i="30"/>
  <c r="CI133" i="23"/>
  <c r="CI134" i="23" s="1"/>
  <c r="CI135" i="23" s="1"/>
  <c r="CJ15" i="23"/>
  <c r="CJ16" i="23"/>
  <c r="CJ17" i="23"/>
  <c r="CJ18" i="23"/>
  <c r="CJ14" i="23"/>
  <c r="CJ36" i="23"/>
  <c r="CJ32" i="23"/>
  <c r="CJ28" i="23"/>
  <c r="CJ129" i="23"/>
  <c r="CJ122" i="23"/>
  <c r="CJ64" i="23"/>
  <c r="CJ116" i="23"/>
  <c r="CJ80" i="23"/>
  <c r="CJ113" i="23"/>
  <c r="CJ65" i="23"/>
  <c r="CJ34" i="23"/>
  <c r="CJ43" i="23"/>
  <c r="CJ73" i="23"/>
  <c r="CJ54" i="23"/>
  <c r="CJ130" i="23"/>
  <c r="CJ35" i="23"/>
  <c r="CJ107" i="23"/>
  <c r="CJ24" i="23"/>
  <c r="CJ21" i="23"/>
  <c r="CJ55" i="23"/>
  <c r="CJ114" i="23"/>
  <c r="CJ127" i="23"/>
  <c r="CJ92" i="23"/>
  <c r="CJ93" i="23"/>
  <c r="CJ118" i="23"/>
  <c r="CJ81" i="23"/>
  <c r="CJ61" i="23"/>
  <c r="CJ67" i="23"/>
  <c r="CJ69" i="23"/>
  <c r="CJ120" i="23"/>
  <c r="CJ121" i="23"/>
  <c r="CJ58" i="23"/>
  <c r="CJ56" i="23"/>
  <c r="CJ90" i="23"/>
  <c r="CK12" i="23"/>
  <c r="CJ23" i="23"/>
  <c r="CJ26" i="23"/>
  <c r="CJ76" i="23"/>
  <c r="CJ108" i="23"/>
  <c r="CJ74" i="23"/>
  <c r="CJ88" i="23"/>
  <c r="CJ112" i="23"/>
  <c r="CJ87" i="23"/>
  <c r="CJ20" i="23"/>
  <c r="CJ126" i="23"/>
  <c r="CJ53" i="23"/>
  <c r="CJ98" i="23"/>
  <c r="CJ62" i="23"/>
  <c r="CJ48" i="23"/>
  <c r="CJ78" i="23"/>
  <c r="CJ39" i="23"/>
  <c r="CJ82" i="23"/>
  <c r="CJ50" i="23"/>
  <c r="CJ75" i="23"/>
  <c r="CJ60" i="23"/>
  <c r="CJ84" i="23"/>
  <c r="CJ30" i="23"/>
  <c r="CJ25" i="23"/>
  <c r="CJ72" i="23"/>
  <c r="CJ97" i="23"/>
  <c r="CJ101" i="23"/>
  <c r="CJ71" i="23"/>
  <c r="CJ131" i="23"/>
  <c r="CJ94" i="23"/>
  <c r="CJ49" i="23"/>
  <c r="CJ52" i="23"/>
  <c r="CJ33" i="23"/>
  <c r="CJ105" i="23"/>
  <c r="CJ79" i="23"/>
  <c r="CJ111" i="23"/>
  <c r="CJ27" i="23"/>
  <c r="CJ124" i="23"/>
  <c r="CJ128" i="23"/>
  <c r="CJ100" i="23"/>
  <c r="CJ42" i="23"/>
  <c r="CJ37" i="23"/>
  <c r="CJ102" i="23"/>
  <c r="CJ22" i="23"/>
  <c r="CJ29" i="23"/>
  <c r="CJ70" i="23"/>
  <c r="CJ103" i="23"/>
  <c r="CJ96" i="23"/>
  <c r="CJ47" i="23"/>
  <c r="CJ66" i="23"/>
  <c r="CJ44" i="23"/>
  <c r="CJ51" i="23"/>
  <c r="CJ68" i="23"/>
  <c r="CJ77" i="23"/>
  <c r="CJ95" i="23"/>
  <c r="CJ109" i="23"/>
  <c r="CJ106" i="23"/>
  <c r="CJ83" i="23"/>
  <c r="CJ31" i="23"/>
  <c r="CJ13" i="23"/>
  <c r="CJ89" i="23"/>
  <c r="CJ86" i="23"/>
  <c r="CJ45" i="23"/>
  <c r="CJ123" i="23"/>
  <c r="CJ46" i="23"/>
  <c r="CJ57" i="23"/>
  <c r="CJ99" i="23"/>
  <c r="CJ104" i="23"/>
  <c r="CJ59" i="23"/>
  <c r="CJ19" i="23"/>
  <c r="CJ125" i="23"/>
  <c r="CJ63" i="23"/>
  <c r="CJ117" i="23"/>
  <c r="CJ41" i="23"/>
  <c r="CJ38" i="23"/>
  <c r="CJ119" i="23"/>
  <c r="CJ91" i="23"/>
  <c r="CJ110" i="23"/>
  <c r="CJ132" i="23"/>
  <c r="CJ115" i="23"/>
  <c r="CJ40" i="23"/>
  <c r="CJ85" i="23"/>
  <c r="CB132" i="27"/>
  <c r="CB133" i="27" s="1"/>
  <c r="CB134" i="27" s="1"/>
  <c r="CC55" i="27"/>
  <c r="CC49" i="27"/>
  <c r="CC131" i="27"/>
  <c r="CC50" i="27"/>
  <c r="CC51" i="27"/>
  <c r="CC111" i="27"/>
  <c r="CC45" i="27"/>
  <c r="CC77" i="27"/>
  <c r="CC33" i="27"/>
  <c r="CC52" i="27"/>
  <c r="CC128" i="27"/>
  <c r="CC30" i="27"/>
  <c r="CC76" i="27"/>
  <c r="CC72" i="27"/>
  <c r="CC70" i="27"/>
  <c r="CC59" i="27"/>
  <c r="CC61" i="27"/>
  <c r="CC64" i="27"/>
  <c r="CC82" i="27"/>
  <c r="CC69" i="27"/>
  <c r="CC44" i="27"/>
  <c r="CC119" i="27"/>
  <c r="CC56" i="27"/>
  <c r="CC94" i="27"/>
  <c r="CC79" i="27"/>
  <c r="CC34" i="27"/>
  <c r="CC17" i="27"/>
  <c r="CC47" i="27"/>
  <c r="CC23" i="27"/>
  <c r="CC43" i="27"/>
  <c r="CC84" i="27"/>
  <c r="CC115" i="27"/>
  <c r="CC62" i="27"/>
  <c r="CC98" i="27"/>
  <c r="CC24" i="27"/>
  <c r="CC121" i="27"/>
  <c r="CC12" i="27"/>
  <c r="CC93" i="27"/>
  <c r="CC42" i="27"/>
  <c r="CC97" i="27"/>
  <c r="CC37" i="27"/>
  <c r="CC101" i="27"/>
  <c r="CC28" i="27"/>
  <c r="CC124" i="27"/>
  <c r="CC75" i="27"/>
  <c r="CC126" i="27"/>
  <c r="CC71" i="27"/>
  <c r="CC87" i="27"/>
  <c r="CC13" i="27"/>
  <c r="CC26" i="27"/>
  <c r="CC15" i="27"/>
  <c r="CC113" i="27"/>
  <c r="CC105" i="27"/>
  <c r="CC85" i="27"/>
  <c r="CC40" i="27"/>
  <c r="CC54" i="27"/>
  <c r="CC129" i="27"/>
  <c r="CC91" i="27"/>
  <c r="CC39" i="27"/>
  <c r="CC114" i="27"/>
  <c r="CC14" i="27"/>
  <c r="CC31" i="27"/>
  <c r="CC35" i="27"/>
  <c r="CC108" i="27"/>
  <c r="CC22" i="27"/>
  <c r="CC88" i="27"/>
  <c r="CC21" i="27"/>
  <c r="CC86" i="27"/>
  <c r="CC29" i="27"/>
  <c r="CC92" i="27"/>
  <c r="CC57" i="27"/>
  <c r="CD11" i="27"/>
  <c r="CC68" i="27"/>
  <c r="CC20" i="27"/>
  <c r="CC104" i="27"/>
  <c r="CC66" i="27"/>
  <c r="CC81" i="27"/>
  <c r="CC122" i="27"/>
  <c r="CC19" i="27"/>
  <c r="CC32" i="27"/>
  <c r="CC130" i="27"/>
  <c r="CC73" i="27"/>
  <c r="CC103" i="27"/>
  <c r="CC112" i="27"/>
  <c r="CC90" i="27"/>
  <c r="CC102" i="27"/>
  <c r="CC80" i="27"/>
  <c r="CC95" i="27"/>
  <c r="CC127" i="27"/>
  <c r="CC36" i="27"/>
  <c r="CC106" i="27"/>
  <c r="CC60" i="27"/>
  <c r="CC48" i="27"/>
  <c r="CC96" i="27"/>
  <c r="CC107" i="27"/>
  <c r="CC110" i="27"/>
  <c r="CC53" i="27"/>
  <c r="CC46" i="27"/>
  <c r="CC78" i="27"/>
  <c r="CC109" i="27"/>
  <c r="CC18" i="27"/>
  <c r="CC117" i="27"/>
  <c r="CC65" i="27"/>
  <c r="CC38" i="27"/>
  <c r="CC125" i="27"/>
  <c r="CC118" i="27"/>
  <c r="CC100" i="27"/>
  <c r="CC27" i="27"/>
  <c r="CC99" i="27"/>
  <c r="CC83" i="27"/>
  <c r="CC25" i="27"/>
  <c r="CC58" i="27"/>
  <c r="CC120" i="27"/>
  <c r="CC63" i="27"/>
  <c r="CC123" i="27"/>
  <c r="CC89" i="27"/>
  <c r="CC116" i="27"/>
  <c r="CC74" i="27"/>
  <c r="CC67" i="27"/>
  <c r="CC16" i="27"/>
  <c r="CC41" i="27"/>
  <c r="CA132" i="30" l="1"/>
  <c r="CA133" i="30" s="1"/>
  <c r="CA134" i="30" s="1"/>
  <c r="CB68" i="30"/>
  <c r="CB100" i="30"/>
  <c r="CB44" i="30"/>
  <c r="CB117" i="30"/>
  <c r="CB36" i="30"/>
  <c r="CB108" i="30"/>
  <c r="CB60" i="30"/>
  <c r="CB39" i="30"/>
  <c r="CB16" i="30"/>
  <c r="CB84" i="30"/>
  <c r="CB127" i="30"/>
  <c r="CB25" i="30"/>
  <c r="CB115" i="30"/>
  <c r="CB94" i="30"/>
  <c r="CB73" i="30"/>
  <c r="CB87" i="30"/>
  <c r="CB75" i="30"/>
  <c r="CB102" i="30"/>
  <c r="CB93" i="30"/>
  <c r="CB37" i="30"/>
  <c r="CB34" i="30"/>
  <c r="CB50" i="30"/>
  <c r="CC11" i="30"/>
  <c r="CB15" i="30"/>
  <c r="CB97" i="30"/>
  <c r="CB54" i="30"/>
  <c r="CB114" i="30"/>
  <c r="CB78" i="30"/>
  <c r="CB91" i="30"/>
  <c r="CB29" i="30"/>
  <c r="CB12" i="30"/>
  <c r="CB129" i="30"/>
  <c r="CB120" i="30"/>
  <c r="CB42" i="30"/>
  <c r="CB130" i="30"/>
  <c r="CB116" i="30"/>
  <c r="CB35" i="30"/>
  <c r="CB95" i="30"/>
  <c r="CB131" i="30"/>
  <c r="CB82" i="30"/>
  <c r="CB55" i="30"/>
  <c r="CB26" i="30"/>
  <c r="CB101" i="30"/>
  <c r="CB30" i="30"/>
  <c r="CB111" i="30"/>
  <c r="CB45" i="30"/>
  <c r="CB96" i="30"/>
  <c r="CB77" i="30"/>
  <c r="CB53" i="30"/>
  <c r="CB113" i="30"/>
  <c r="CB40" i="30"/>
  <c r="CB46" i="30"/>
  <c r="CB63" i="30"/>
  <c r="CB123" i="30"/>
  <c r="CB49" i="30"/>
  <c r="CB98" i="30"/>
  <c r="CB69" i="30"/>
  <c r="CB72" i="30"/>
  <c r="CB59" i="30"/>
  <c r="CB118" i="30"/>
  <c r="CB28" i="30"/>
  <c r="CB81" i="30"/>
  <c r="CB85" i="30"/>
  <c r="CB122" i="30"/>
  <c r="CB110" i="30"/>
  <c r="CB71" i="30"/>
  <c r="CB47" i="30"/>
  <c r="CB32" i="30"/>
  <c r="CB90" i="30"/>
  <c r="CB58" i="30"/>
  <c r="CB83" i="30"/>
  <c r="CB22" i="30"/>
  <c r="CB57" i="30"/>
  <c r="CB106" i="30"/>
  <c r="CB109" i="30"/>
  <c r="CB62" i="30"/>
  <c r="CB51" i="30"/>
  <c r="CB17" i="30"/>
  <c r="CB99" i="30"/>
  <c r="CB74" i="30"/>
  <c r="CB104" i="30"/>
  <c r="CB65" i="30"/>
  <c r="CB70" i="30"/>
  <c r="CB20" i="30"/>
  <c r="CB48" i="30"/>
  <c r="CB121" i="30"/>
  <c r="CB38" i="30"/>
  <c r="CB43" i="30"/>
  <c r="CB103" i="30"/>
  <c r="CB126" i="30"/>
  <c r="CB61" i="30"/>
  <c r="CB41" i="30"/>
  <c r="CB14" i="30"/>
  <c r="CB125" i="30"/>
  <c r="CB105" i="30"/>
  <c r="CB27" i="30"/>
  <c r="CB56" i="30"/>
  <c r="CB79" i="30"/>
  <c r="CB24" i="30"/>
  <c r="CB80" i="30"/>
  <c r="CB21" i="30"/>
  <c r="CB33" i="30"/>
  <c r="CB76" i="30"/>
  <c r="CB31" i="30"/>
  <c r="CB64" i="30"/>
  <c r="CB89" i="30"/>
  <c r="CB19" i="30"/>
  <c r="CB112" i="30"/>
  <c r="CB52" i="30"/>
  <c r="CB119" i="30"/>
  <c r="CB124" i="30"/>
  <c r="CB67" i="30"/>
  <c r="CB23" i="30"/>
  <c r="CB18" i="30"/>
  <c r="CB128" i="30"/>
  <c r="CB13" i="30"/>
  <c r="CB92" i="30"/>
  <c r="CB86" i="30"/>
  <c r="CB107" i="30"/>
  <c r="CB88" i="30"/>
  <c r="CB66" i="30"/>
  <c r="CJ133" i="23"/>
  <c r="CJ134" i="23" s="1"/>
  <c r="CJ135" i="23" s="1"/>
  <c r="CK15" i="23"/>
  <c r="CK16" i="23"/>
  <c r="CK18" i="23"/>
  <c r="CK17" i="23"/>
  <c r="CK22" i="23"/>
  <c r="CK53" i="23"/>
  <c r="CK127" i="23"/>
  <c r="CK125" i="23"/>
  <c r="CK80" i="23"/>
  <c r="CK41" i="23"/>
  <c r="CK104" i="23"/>
  <c r="CK81" i="23"/>
  <c r="CK68" i="23"/>
  <c r="CK107" i="23"/>
  <c r="CK121" i="23"/>
  <c r="CK83" i="23"/>
  <c r="CK120" i="23"/>
  <c r="CK43" i="23"/>
  <c r="CK111" i="23"/>
  <c r="CK61" i="23"/>
  <c r="CK23" i="23"/>
  <c r="CK21" i="23"/>
  <c r="CK97" i="23"/>
  <c r="CK55" i="23"/>
  <c r="CK114" i="23"/>
  <c r="CK47" i="23"/>
  <c r="CK64" i="23"/>
  <c r="CK48" i="23"/>
  <c r="CK56" i="23"/>
  <c r="CK112" i="23"/>
  <c r="CK82" i="23"/>
  <c r="CK65" i="23"/>
  <c r="CK34" i="23"/>
  <c r="CK79" i="23"/>
  <c r="CK31" i="23"/>
  <c r="CK69" i="23"/>
  <c r="CK30" i="23"/>
  <c r="CK50" i="23"/>
  <c r="CK73" i="23"/>
  <c r="CK128" i="23"/>
  <c r="CK13" i="23"/>
  <c r="CK26" i="23"/>
  <c r="CK63" i="23"/>
  <c r="CK57" i="23"/>
  <c r="CK36" i="23"/>
  <c r="CK96" i="23"/>
  <c r="CK123" i="23"/>
  <c r="CK131" i="23"/>
  <c r="CK91" i="23"/>
  <c r="CK106" i="23"/>
  <c r="CK113" i="23"/>
  <c r="CK100" i="23"/>
  <c r="CK102" i="23"/>
  <c r="CK84" i="23"/>
  <c r="CK58" i="23"/>
  <c r="CK19" i="23"/>
  <c r="CK126" i="23"/>
  <c r="CK108" i="23"/>
  <c r="CK74" i="23"/>
  <c r="CK103" i="23"/>
  <c r="CK54" i="23"/>
  <c r="CK39" i="23"/>
  <c r="CK119" i="23"/>
  <c r="CK77" i="23"/>
  <c r="CK116" i="23"/>
  <c r="CK105" i="23"/>
  <c r="CK27" i="23"/>
  <c r="CK60" i="23"/>
  <c r="CK124" i="23"/>
  <c r="CK87" i="23"/>
  <c r="CK33" i="23"/>
  <c r="CK109" i="23"/>
  <c r="CK25" i="23"/>
  <c r="CK98" i="23"/>
  <c r="CK89" i="23"/>
  <c r="CK62" i="23"/>
  <c r="CK86" i="23"/>
  <c r="CK66" i="23"/>
  <c r="CK78" i="23"/>
  <c r="CK38" i="23"/>
  <c r="CK44" i="23"/>
  <c r="CK115" i="23"/>
  <c r="CK110" i="23"/>
  <c r="CK37" i="23"/>
  <c r="CK85" i="23"/>
  <c r="CK35" i="23"/>
  <c r="CK90" i="23"/>
  <c r="CK129" i="23"/>
  <c r="CK130" i="23"/>
  <c r="CK40" i="23"/>
  <c r="CK67" i="23"/>
  <c r="CL12" i="23"/>
  <c r="CK14" i="23"/>
  <c r="CK76" i="23"/>
  <c r="CK72" i="23"/>
  <c r="CK101" i="23"/>
  <c r="CK117" i="23"/>
  <c r="CK42" i="23"/>
  <c r="CK88" i="23"/>
  <c r="CK49" i="23"/>
  <c r="CK59" i="23"/>
  <c r="CK95" i="23"/>
  <c r="CK20" i="23"/>
  <c r="CK70" i="23"/>
  <c r="CK29" i="23"/>
  <c r="CK32" i="23"/>
  <c r="CK92" i="23"/>
  <c r="CK118" i="23"/>
  <c r="CK46" i="23"/>
  <c r="CK99" i="23"/>
  <c r="CK24" i="23"/>
  <c r="CK71" i="23"/>
  <c r="CK45" i="23"/>
  <c r="CK28" i="23"/>
  <c r="CK94" i="23"/>
  <c r="CK93" i="23"/>
  <c r="CK122" i="23"/>
  <c r="CK52" i="23"/>
  <c r="CK51" i="23"/>
  <c r="CK132" i="23"/>
  <c r="CK75" i="23"/>
  <c r="CC132" i="27"/>
  <c r="CC133" i="27" s="1"/>
  <c r="CC134" i="27" s="1"/>
  <c r="CD47" i="27"/>
  <c r="CD120" i="27"/>
  <c r="CD116" i="27"/>
  <c r="CD68" i="27"/>
  <c r="CD114" i="27"/>
  <c r="CD43" i="27"/>
  <c r="CD115" i="27"/>
  <c r="CD72" i="27"/>
  <c r="CD73" i="27"/>
  <c r="CD95" i="27"/>
  <c r="CD58" i="27"/>
  <c r="CD80" i="27"/>
  <c r="CD110" i="27"/>
  <c r="CD103" i="27"/>
  <c r="CD75" i="27"/>
  <c r="CD51" i="27"/>
  <c r="CD33" i="27"/>
  <c r="CD106" i="27"/>
  <c r="CD42" i="27"/>
  <c r="CD118" i="27"/>
  <c r="CD98" i="27"/>
  <c r="CD104" i="27"/>
  <c r="CD86" i="27"/>
  <c r="CD130" i="27"/>
  <c r="CD52" i="27"/>
  <c r="CD107" i="27"/>
  <c r="CD36" i="27"/>
  <c r="CD44" i="27"/>
  <c r="CD87" i="27"/>
  <c r="CD129" i="27"/>
  <c r="CD45" i="27"/>
  <c r="CD65" i="27"/>
  <c r="CD74" i="27"/>
  <c r="CD96" i="27"/>
  <c r="CD49" i="27"/>
  <c r="CD14" i="27"/>
  <c r="CD121" i="27"/>
  <c r="CD12" i="27"/>
  <c r="CD63" i="27"/>
  <c r="CD89" i="27"/>
  <c r="CD55" i="27"/>
  <c r="CD76" i="27"/>
  <c r="CD41" i="27"/>
  <c r="CD20" i="27"/>
  <c r="CD24" i="27"/>
  <c r="CD13" i="27"/>
  <c r="CD92" i="27"/>
  <c r="CD128" i="27"/>
  <c r="CD62" i="27"/>
  <c r="CD40" i="27"/>
  <c r="CD93" i="27"/>
  <c r="CD32" i="27"/>
  <c r="CD88" i="27"/>
  <c r="CD56" i="27"/>
  <c r="CD111" i="27"/>
  <c r="CD79" i="27"/>
  <c r="CD84" i="27"/>
  <c r="CD91" i="27"/>
  <c r="CD48" i="27"/>
  <c r="CD46" i="27"/>
  <c r="CD81" i="27"/>
  <c r="CD123" i="27"/>
  <c r="CD50" i="27"/>
  <c r="CD31" i="27"/>
  <c r="CD19" i="27"/>
  <c r="CD69" i="27"/>
  <c r="CD18" i="27"/>
  <c r="CE11" i="27"/>
  <c r="CD34" i="27"/>
  <c r="CD61" i="27"/>
  <c r="CD117" i="27"/>
  <c r="CD82" i="27"/>
  <c r="CD78" i="27"/>
  <c r="CD127" i="27"/>
  <c r="CD125" i="27"/>
  <c r="CD28" i="27"/>
  <c r="CD64" i="27"/>
  <c r="CD39" i="27"/>
  <c r="CD57" i="27"/>
  <c r="CD35" i="27"/>
  <c r="CD77" i="27"/>
  <c r="CD109" i="27"/>
  <c r="CD112" i="27"/>
  <c r="CD59" i="27"/>
  <c r="CD124" i="27"/>
  <c r="CD70" i="27"/>
  <c r="CD22" i="27"/>
  <c r="CD21" i="27"/>
  <c r="CD90" i="27"/>
  <c r="CD16" i="27"/>
  <c r="CD26" i="27"/>
  <c r="CD17" i="27"/>
  <c r="CD113" i="27"/>
  <c r="CD23" i="27"/>
  <c r="CD100" i="27"/>
  <c r="CD119" i="27"/>
  <c r="CD102" i="27"/>
  <c r="CD85" i="27"/>
  <c r="CD60" i="27"/>
  <c r="CD53" i="27"/>
  <c r="CD67" i="27"/>
  <c r="CD131" i="27"/>
  <c r="CD30" i="27"/>
  <c r="CD54" i="27"/>
  <c r="CD94" i="27"/>
  <c r="CD29" i="27"/>
  <c r="CD38" i="27"/>
  <c r="CD37" i="27"/>
  <c r="CD71" i="27"/>
  <c r="CD27" i="27"/>
  <c r="CD97" i="27"/>
  <c r="CD101" i="27"/>
  <c r="CD126" i="27"/>
  <c r="CD99" i="27"/>
  <c r="CD105" i="27"/>
  <c r="CD122" i="27"/>
  <c r="CD108" i="27"/>
  <c r="CD15" i="27"/>
  <c r="CD83" i="27"/>
  <c r="CD66" i="27"/>
  <c r="CD25" i="27"/>
  <c r="CB132" i="30" l="1"/>
  <c r="CB133" i="30" s="1"/>
  <c r="CB134" i="30" s="1"/>
  <c r="CC76" i="30"/>
  <c r="CC105" i="30"/>
  <c r="CC13" i="30"/>
  <c r="CC74" i="30"/>
  <c r="CC81" i="30"/>
  <c r="CC48" i="30"/>
  <c r="CC86" i="30"/>
  <c r="CC84" i="30"/>
  <c r="CC62" i="30"/>
  <c r="CC49" i="30"/>
  <c r="CC41" i="30"/>
  <c r="CC109" i="30"/>
  <c r="CC91" i="30"/>
  <c r="CC39" i="30"/>
  <c r="CC16" i="30"/>
  <c r="CC55" i="30"/>
  <c r="CC34" i="30"/>
  <c r="CC37" i="30"/>
  <c r="CC58" i="30"/>
  <c r="CC77" i="30"/>
  <c r="CC27" i="30"/>
  <c r="CC54" i="30"/>
  <c r="CC113" i="30"/>
  <c r="CC24" i="30"/>
  <c r="CC94" i="30"/>
  <c r="CC63" i="30"/>
  <c r="CC93" i="30"/>
  <c r="CC85" i="30"/>
  <c r="CC28" i="30"/>
  <c r="CC108" i="30"/>
  <c r="CC122" i="30"/>
  <c r="CC42" i="30"/>
  <c r="CC78" i="30"/>
  <c r="CC53" i="30"/>
  <c r="CC61" i="30"/>
  <c r="CC38" i="30"/>
  <c r="CC127" i="30"/>
  <c r="CC21" i="30"/>
  <c r="CC32" i="30"/>
  <c r="CC111" i="30"/>
  <c r="CC22" i="30"/>
  <c r="CC126" i="30"/>
  <c r="CC50" i="30"/>
  <c r="CC102" i="30"/>
  <c r="CC117" i="30"/>
  <c r="CC30" i="30"/>
  <c r="CC130" i="30"/>
  <c r="CC95" i="30"/>
  <c r="CC70" i="30"/>
  <c r="CC90" i="30"/>
  <c r="CC116" i="30"/>
  <c r="CC110" i="30"/>
  <c r="CC75" i="30"/>
  <c r="CC100" i="30"/>
  <c r="CC17" i="30"/>
  <c r="CC112" i="30"/>
  <c r="CC64" i="30"/>
  <c r="CC19" i="30"/>
  <c r="CC121" i="30"/>
  <c r="CC43" i="30"/>
  <c r="CC31" i="30"/>
  <c r="CC33" i="30"/>
  <c r="CC96" i="30"/>
  <c r="CD11" i="30"/>
  <c r="CC12" i="30"/>
  <c r="CC36" i="30"/>
  <c r="CC79" i="30"/>
  <c r="CC59" i="30"/>
  <c r="CC80" i="30"/>
  <c r="CC40" i="30"/>
  <c r="CC67" i="30"/>
  <c r="CC69" i="30"/>
  <c r="CC88" i="30"/>
  <c r="CC103" i="30"/>
  <c r="CC26" i="30"/>
  <c r="CC123" i="30"/>
  <c r="CC25" i="30"/>
  <c r="CC128" i="30"/>
  <c r="CC15" i="30"/>
  <c r="CC129" i="30"/>
  <c r="CC118" i="30"/>
  <c r="CC47" i="30"/>
  <c r="CC97" i="30"/>
  <c r="CC52" i="30"/>
  <c r="CC89" i="30"/>
  <c r="CC14" i="30"/>
  <c r="CC56" i="30"/>
  <c r="CC71" i="30"/>
  <c r="CC125" i="30"/>
  <c r="CC29" i="30"/>
  <c r="CC99" i="30"/>
  <c r="CC44" i="30"/>
  <c r="CC35" i="30"/>
  <c r="CC51" i="30"/>
  <c r="CC114" i="30"/>
  <c r="CC106" i="30"/>
  <c r="CC68" i="30"/>
  <c r="CC107" i="30"/>
  <c r="CC45" i="30"/>
  <c r="CC120" i="30"/>
  <c r="CC72" i="30"/>
  <c r="CC131" i="30"/>
  <c r="CC83" i="30"/>
  <c r="CC73" i="30"/>
  <c r="CC92" i="30"/>
  <c r="CC46" i="30"/>
  <c r="CC23" i="30"/>
  <c r="CC87" i="30"/>
  <c r="CC57" i="30"/>
  <c r="CC65" i="30"/>
  <c r="CC82" i="30"/>
  <c r="CC104" i="30"/>
  <c r="CC60" i="30"/>
  <c r="CC20" i="30"/>
  <c r="CC66" i="30"/>
  <c r="CC98" i="30"/>
  <c r="CC101" i="30"/>
  <c r="CC18" i="30"/>
  <c r="CC115" i="30"/>
  <c r="CC124" i="30"/>
  <c r="CC119" i="30"/>
  <c r="CK133" i="23"/>
  <c r="CK134" i="23" s="1"/>
  <c r="CK135" i="23" s="1"/>
  <c r="CL16" i="23"/>
  <c r="CL15" i="23"/>
  <c r="CL17" i="23"/>
  <c r="CL18" i="23"/>
  <c r="CL24" i="23"/>
  <c r="CL125" i="23"/>
  <c r="CL36" i="23"/>
  <c r="CL55" i="23"/>
  <c r="CL64" i="23"/>
  <c r="CL38" i="23"/>
  <c r="CL48" i="23"/>
  <c r="CL44" i="23"/>
  <c r="CL110" i="23"/>
  <c r="CL82" i="23"/>
  <c r="CL85" i="23"/>
  <c r="CL90" i="23"/>
  <c r="CL84" i="23"/>
  <c r="CL60" i="23"/>
  <c r="CL112" i="23"/>
  <c r="CL43" i="23"/>
  <c r="CL58" i="23"/>
  <c r="CL95" i="23"/>
  <c r="CL79" i="23"/>
  <c r="CL20" i="23"/>
  <c r="CL21" i="23"/>
  <c r="CL53" i="23"/>
  <c r="CL71" i="23"/>
  <c r="CL89" i="23"/>
  <c r="CL123" i="23"/>
  <c r="CL118" i="23"/>
  <c r="CL131" i="23"/>
  <c r="CL81" i="23"/>
  <c r="CL33" i="23"/>
  <c r="CL106" i="23"/>
  <c r="CL65" i="23"/>
  <c r="CL59" i="23"/>
  <c r="CL100" i="23"/>
  <c r="CL91" i="23"/>
  <c r="CL69" i="23"/>
  <c r="CL40" i="23"/>
  <c r="CL83" i="23"/>
  <c r="CL68" i="23"/>
  <c r="CL25" i="23"/>
  <c r="CL26" i="23"/>
  <c r="CL32" i="23"/>
  <c r="CL98" i="23"/>
  <c r="CL63" i="23"/>
  <c r="CL88" i="23"/>
  <c r="CL122" i="23"/>
  <c r="CL66" i="23"/>
  <c r="CL116" i="23"/>
  <c r="CL111" i="23"/>
  <c r="CL73" i="23"/>
  <c r="CL23" i="23"/>
  <c r="CL126" i="23"/>
  <c r="CL76" i="23"/>
  <c r="CL72" i="23"/>
  <c r="CL103" i="23"/>
  <c r="CL80" i="23"/>
  <c r="CL129" i="23"/>
  <c r="CL132" i="23"/>
  <c r="CL61" i="23"/>
  <c r="CL115" i="23"/>
  <c r="CL31" i="23"/>
  <c r="CL120" i="23"/>
  <c r="CL35" i="23"/>
  <c r="CL34" i="23"/>
  <c r="CL13" i="23"/>
  <c r="CL127" i="23"/>
  <c r="CL74" i="23"/>
  <c r="CL62" i="23"/>
  <c r="CL29" i="23"/>
  <c r="CL42" i="23"/>
  <c r="CL94" i="23"/>
  <c r="CL39" i="23"/>
  <c r="CL77" i="23"/>
  <c r="CL67" i="23"/>
  <c r="CL49" i="23"/>
  <c r="CL128" i="23"/>
  <c r="CL27" i="23"/>
  <c r="CL30" i="23"/>
  <c r="CL109" i="23"/>
  <c r="CL51" i="23"/>
  <c r="CL113" i="23"/>
  <c r="CL37" i="23"/>
  <c r="CL102" i="23"/>
  <c r="CL52" i="23"/>
  <c r="CL107" i="23"/>
  <c r="CL19" i="23"/>
  <c r="CL97" i="23"/>
  <c r="CL28" i="23"/>
  <c r="CL86" i="23"/>
  <c r="CL41" i="23"/>
  <c r="CL57" i="23"/>
  <c r="CL96" i="23"/>
  <c r="CL99" i="23"/>
  <c r="CL56" i="23"/>
  <c r="CL87" i="23"/>
  <c r="CL124" i="23"/>
  <c r="CL50" i="23"/>
  <c r="CM12" i="23"/>
  <c r="CL22" i="23"/>
  <c r="CL70" i="23"/>
  <c r="CL45" i="23"/>
  <c r="CL101" i="23"/>
  <c r="CL78" i="23"/>
  <c r="CL46" i="23"/>
  <c r="CL54" i="23"/>
  <c r="CL130" i="23"/>
  <c r="CL104" i="23"/>
  <c r="CL14" i="23"/>
  <c r="CL117" i="23"/>
  <c r="CL114" i="23"/>
  <c r="CL108" i="23"/>
  <c r="CL93" i="23"/>
  <c r="CL119" i="23"/>
  <c r="CL92" i="23"/>
  <c r="CL105" i="23"/>
  <c r="CL75" i="23"/>
  <c r="CL47" i="23"/>
  <c r="CL121" i="23"/>
  <c r="CD132" i="27"/>
  <c r="CD133" i="27" s="1"/>
  <c r="CD134" i="27" s="1"/>
  <c r="CE42" i="27"/>
  <c r="CE54" i="27"/>
  <c r="CE85" i="27"/>
  <c r="CE64" i="27"/>
  <c r="CE61" i="27"/>
  <c r="CE73" i="27"/>
  <c r="CE66" i="27"/>
  <c r="CE92" i="27"/>
  <c r="CE63" i="27"/>
  <c r="CE68" i="27"/>
  <c r="CE65" i="27"/>
  <c r="CE22" i="27"/>
  <c r="CE67" i="27"/>
  <c r="CE27" i="27"/>
  <c r="CE113" i="27"/>
  <c r="CE32" i="27"/>
  <c r="CE100" i="27"/>
  <c r="CE36" i="27"/>
  <c r="CE52" i="27"/>
  <c r="CE69" i="27"/>
  <c r="CE56" i="27"/>
  <c r="CE99" i="27"/>
  <c r="CE74" i="27"/>
  <c r="CE95" i="27"/>
  <c r="CE94" i="27"/>
  <c r="CE93" i="27"/>
  <c r="CE29" i="27"/>
  <c r="CE39" i="27"/>
  <c r="CE44" i="27"/>
  <c r="CE55" i="27"/>
  <c r="CE118" i="27"/>
  <c r="CE116" i="27"/>
  <c r="CE26" i="27"/>
  <c r="CE40" i="27"/>
  <c r="CE110" i="27"/>
  <c r="CF11" i="27"/>
  <c r="CE12" i="27"/>
  <c r="CE88" i="27"/>
  <c r="CE80" i="27"/>
  <c r="CE83" i="27"/>
  <c r="CE123" i="27"/>
  <c r="CE14" i="27"/>
  <c r="CE121" i="27"/>
  <c r="CE127" i="27"/>
  <c r="CE102" i="27"/>
  <c r="CE126" i="27"/>
  <c r="CE15" i="27"/>
  <c r="CE125" i="27"/>
  <c r="CE17" i="27"/>
  <c r="CE81" i="27"/>
  <c r="CE28" i="27"/>
  <c r="CE19" i="27"/>
  <c r="CE34" i="27"/>
  <c r="CE76" i="27"/>
  <c r="CE71" i="27"/>
  <c r="CE78" i="27"/>
  <c r="CE105" i="27"/>
  <c r="CE57" i="27"/>
  <c r="CE108" i="27"/>
  <c r="CE58" i="27"/>
  <c r="CE75" i="27"/>
  <c r="CE104" i="27"/>
  <c r="CE72" i="27"/>
  <c r="CE84" i="27"/>
  <c r="CE47" i="27"/>
  <c r="CE33" i="27"/>
  <c r="CE16" i="27"/>
  <c r="CE111" i="27"/>
  <c r="CE96" i="27"/>
  <c r="CE122" i="27"/>
  <c r="CE70" i="27"/>
  <c r="CE77" i="27"/>
  <c r="CE90" i="27"/>
  <c r="CE24" i="27"/>
  <c r="CE38" i="27"/>
  <c r="CE128" i="27"/>
  <c r="CE120" i="27"/>
  <c r="CE21" i="27"/>
  <c r="CE115" i="27"/>
  <c r="CE30" i="27"/>
  <c r="CE87" i="27"/>
  <c r="CE114" i="27"/>
  <c r="CE97" i="27"/>
  <c r="CE13" i="27"/>
  <c r="CE103" i="27"/>
  <c r="CE23" i="27"/>
  <c r="CE48" i="27"/>
  <c r="CE45" i="27"/>
  <c r="CE98" i="27"/>
  <c r="CE101" i="27"/>
  <c r="CE37" i="27"/>
  <c r="CE46" i="27"/>
  <c r="CE49" i="27"/>
  <c r="CE82" i="27"/>
  <c r="CE119" i="27"/>
  <c r="CE130" i="27"/>
  <c r="CE59" i="27"/>
  <c r="CE124" i="27"/>
  <c r="CE41" i="27"/>
  <c r="CE117" i="27"/>
  <c r="CE89" i="27"/>
  <c r="CE60" i="27"/>
  <c r="CE109" i="27"/>
  <c r="CE106" i="27"/>
  <c r="CE62" i="27"/>
  <c r="CE35" i="27"/>
  <c r="CE51" i="27"/>
  <c r="CE112" i="27"/>
  <c r="CE131" i="27"/>
  <c r="CE79" i="27"/>
  <c r="CE129" i="27"/>
  <c r="CE43" i="27"/>
  <c r="CE50" i="27"/>
  <c r="CE31" i="27"/>
  <c r="CE25" i="27"/>
  <c r="CE86" i="27"/>
  <c r="CE18" i="27"/>
  <c r="CE107" i="27"/>
  <c r="CE20" i="27"/>
  <c r="CE91" i="27"/>
  <c r="CE53" i="27"/>
  <c r="CC132" i="30" l="1"/>
  <c r="CC133" i="30" s="1"/>
  <c r="CC134" i="30" s="1"/>
  <c r="CD96" i="30"/>
  <c r="CD77" i="30"/>
  <c r="CD82" i="30"/>
  <c r="CD58" i="30"/>
  <c r="CD97" i="30"/>
  <c r="CD46" i="30"/>
  <c r="CD75" i="30"/>
  <c r="CD32" i="30"/>
  <c r="CD109" i="30"/>
  <c r="CD17" i="30"/>
  <c r="CD127" i="30"/>
  <c r="CD79" i="30"/>
  <c r="CD34" i="30"/>
  <c r="CD94" i="30"/>
  <c r="CD64" i="30"/>
  <c r="CD73" i="30"/>
  <c r="CD54" i="30"/>
  <c r="CD60" i="30"/>
  <c r="CD90" i="30"/>
  <c r="CD84" i="30"/>
  <c r="CD112" i="30"/>
  <c r="CD68" i="30"/>
  <c r="CD37" i="30"/>
  <c r="CD107" i="30"/>
  <c r="CD38" i="30"/>
  <c r="CD101" i="30"/>
  <c r="CD14" i="30"/>
  <c r="CD130" i="30"/>
  <c r="CD44" i="30"/>
  <c r="CD83" i="30"/>
  <c r="CD22" i="30"/>
  <c r="CD21" i="30"/>
  <c r="CD120" i="30"/>
  <c r="CD86" i="30"/>
  <c r="CD71" i="30"/>
  <c r="CD16" i="30"/>
  <c r="CD66" i="30"/>
  <c r="CD88" i="30"/>
  <c r="CD117" i="30"/>
  <c r="CD29" i="30"/>
  <c r="CD123" i="30"/>
  <c r="CD20" i="30"/>
  <c r="CD129" i="30"/>
  <c r="CD23" i="30"/>
  <c r="CD125" i="30"/>
  <c r="CD12" i="30"/>
  <c r="CD33" i="30"/>
  <c r="CD121" i="30"/>
  <c r="CD52" i="30"/>
  <c r="CD111" i="30"/>
  <c r="CD25" i="30"/>
  <c r="CD48" i="30"/>
  <c r="CD63" i="30"/>
  <c r="CD42" i="30"/>
  <c r="CD74" i="30"/>
  <c r="CD131" i="30"/>
  <c r="CD31" i="30"/>
  <c r="CE11" i="30"/>
  <c r="CD15" i="30"/>
  <c r="CD116" i="30"/>
  <c r="CD19" i="30"/>
  <c r="CD99" i="30"/>
  <c r="CD53" i="30"/>
  <c r="CD18" i="30"/>
  <c r="CD106" i="30"/>
  <c r="CD36" i="30"/>
  <c r="CD100" i="30"/>
  <c r="CD105" i="30"/>
  <c r="CD95" i="30"/>
  <c r="CD104" i="30"/>
  <c r="CD40" i="30"/>
  <c r="CD56" i="30"/>
  <c r="CD126" i="30"/>
  <c r="CD26" i="30"/>
  <c r="CD122" i="30"/>
  <c r="CD35" i="30"/>
  <c r="CD118" i="30"/>
  <c r="CD72" i="30"/>
  <c r="CD89" i="30"/>
  <c r="CD78" i="30"/>
  <c r="CD87" i="30"/>
  <c r="CD103" i="30"/>
  <c r="CD69" i="30"/>
  <c r="CD59" i="30"/>
  <c r="CD124" i="30"/>
  <c r="CD47" i="30"/>
  <c r="CD45" i="30"/>
  <c r="CD115" i="30"/>
  <c r="CD85" i="30"/>
  <c r="CD119" i="30"/>
  <c r="CD41" i="30"/>
  <c r="CD93" i="30"/>
  <c r="CD62" i="30"/>
  <c r="CD65" i="30"/>
  <c r="CD81" i="30"/>
  <c r="CD98" i="30"/>
  <c r="CD80" i="30"/>
  <c r="CD39" i="30"/>
  <c r="CD51" i="30"/>
  <c r="CD13" i="30"/>
  <c r="CD128" i="30"/>
  <c r="CD28" i="30"/>
  <c r="CD92" i="30"/>
  <c r="CD114" i="30"/>
  <c r="CD113" i="30"/>
  <c r="CD67" i="30"/>
  <c r="CD50" i="30"/>
  <c r="CD76" i="30"/>
  <c r="CD61" i="30"/>
  <c r="CD70" i="30"/>
  <c r="CD43" i="30"/>
  <c r="CD55" i="30"/>
  <c r="CD91" i="30"/>
  <c r="CD24" i="30"/>
  <c r="CD110" i="30"/>
  <c r="CD30" i="30"/>
  <c r="CD49" i="30"/>
  <c r="CD108" i="30"/>
  <c r="CD27" i="30"/>
  <c r="CD57" i="30"/>
  <c r="CD102" i="30"/>
  <c r="CL133" i="23"/>
  <c r="CL134" i="23" s="1"/>
  <c r="CL135" i="23" s="1"/>
  <c r="CM15" i="23"/>
  <c r="CM16" i="23"/>
  <c r="CM18" i="23"/>
  <c r="CM17" i="23"/>
  <c r="CM23" i="23"/>
  <c r="CM89" i="23"/>
  <c r="CM32" i="23"/>
  <c r="CM127" i="23"/>
  <c r="CM48" i="23"/>
  <c r="CM88" i="23"/>
  <c r="CM92" i="23"/>
  <c r="CM61" i="23"/>
  <c r="CM42" i="23"/>
  <c r="CM52" i="23"/>
  <c r="CM69" i="23"/>
  <c r="CM111" i="23"/>
  <c r="CM27" i="23"/>
  <c r="CM124" i="23"/>
  <c r="CM44" i="23"/>
  <c r="CM73" i="23"/>
  <c r="CM120" i="23"/>
  <c r="CM121" i="23"/>
  <c r="CM85" i="23"/>
  <c r="CM81" i="23"/>
  <c r="CM24" i="23"/>
  <c r="CM13" i="23"/>
  <c r="CM125" i="23"/>
  <c r="CM72" i="23"/>
  <c r="CM97" i="23"/>
  <c r="CM47" i="23"/>
  <c r="CM57" i="23"/>
  <c r="CM94" i="23"/>
  <c r="CM112" i="23"/>
  <c r="CM67" i="23"/>
  <c r="CM116" i="23"/>
  <c r="CM65" i="23"/>
  <c r="CM83" i="23"/>
  <c r="CM31" i="23"/>
  <c r="CM34" i="23"/>
  <c r="CM75" i="23"/>
  <c r="CM100" i="23"/>
  <c r="CM90" i="23"/>
  <c r="CM51" i="23"/>
  <c r="CM79" i="23"/>
  <c r="CM22" i="23"/>
  <c r="CM26" i="23"/>
  <c r="CM62" i="23"/>
  <c r="CM53" i="23"/>
  <c r="CM86" i="23"/>
  <c r="CM129" i="23"/>
  <c r="CM41" i="23"/>
  <c r="CM66" i="23"/>
  <c r="CM132" i="23"/>
  <c r="CM84" i="23"/>
  <c r="CM106" i="23"/>
  <c r="CN12" i="23"/>
  <c r="CM20" i="23"/>
  <c r="CM76" i="23"/>
  <c r="CM36" i="23"/>
  <c r="CM101" i="23"/>
  <c r="CM63" i="23"/>
  <c r="CM131" i="23"/>
  <c r="CM46" i="23"/>
  <c r="CM80" i="23"/>
  <c r="CM104" i="23"/>
  <c r="CM91" i="23"/>
  <c r="CM113" i="23"/>
  <c r="CM37" i="23"/>
  <c r="CM35" i="23"/>
  <c r="CM68" i="23"/>
  <c r="CM109" i="23"/>
  <c r="CM19" i="23"/>
  <c r="CM126" i="23"/>
  <c r="CM70" i="23"/>
  <c r="CM71" i="23"/>
  <c r="CM114" i="23"/>
  <c r="CM78" i="23"/>
  <c r="CM96" i="23"/>
  <c r="CM118" i="23"/>
  <c r="CM50" i="23"/>
  <c r="CM33" i="23"/>
  <c r="CM99" i="23"/>
  <c r="CM58" i="23"/>
  <c r="CM60" i="23"/>
  <c r="CM30" i="23"/>
  <c r="CM107" i="23"/>
  <c r="CM122" i="23"/>
  <c r="CM130" i="23"/>
  <c r="CM102" i="23"/>
  <c r="CM87" i="23"/>
  <c r="CM95" i="23"/>
  <c r="CM40" i="23"/>
  <c r="CM14" i="23"/>
  <c r="CM117" i="23"/>
  <c r="CM103" i="23"/>
  <c r="CM28" i="23"/>
  <c r="CM64" i="23"/>
  <c r="CM82" i="23"/>
  <c r="CM38" i="23"/>
  <c r="CM105" i="23"/>
  <c r="CM56" i="23"/>
  <c r="CM59" i="23"/>
  <c r="CM128" i="23"/>
  <c r="CM43" i="23"/>
  <c r="CM21" i="23"/>
  <c r="CM98" i="23"/>
  <c r="CM108" i="23"/>
  <c r="CM55" i="23"/>
  <c r="CM123" i="23"/>
  <c r="CM54" i="23"/>
  <c r="CM110" i="23"/>
  <c r="CM25" i="23"/>
  <c r="CM74" i="23"/>
  <c r="CM29" i="23"/>
  <c r="CM45" i="23"/>
  <c r="CM39" i="23"/>
  <c r="CM93" i="23"/>
  <c r="CM119" i="23"/>
  <c r="CM49" i="23"/>
  <c r="CM115" i="23"/>
  <c r="CM77" i="23"/>
  <c r="CE132" i="27"/>
  <c r="CE133" i="27" s="1"/>
  <c r="CE134" i="27" s="1"/>
  <c r="CF124" i="27"/>
  <c r="CF84" i="27"/>
  <c r="CF126" i="27"/>
  <c r="CF119" i="27"/>
  <c r="CF68" i="27"/>
  <c r="CF26" i="27"/>
  <c r="CF83" i="27"/>
  <c r="CF127" i="27"/>
  <c r="CF87" i="27"/>
  <c r="CF22" i="27"/>
  <c r="CF125" i="27"/>
  <c r="CF85" i="27"/>
  <c r="CF64" i="27"/>
  <c r="CF18" i="27"/>
  <c r="CF75" i="27"/>
  <c r="CF81" i="27"/>
  <c r="CF109" i="27"/>
  <c r="CF16" i="27"/>
  <c r="CF97" i="27"/>
  <c r="CF58" i="27"/>
  <c r="CF70" i="27"/>
  <c r="CF104" i="27"/>
  <c r="CF59" i="27"/>
  <c r="CF108" i="27"/>
  <c r="CF36" i="27"/>
  <c r="CF17" i="27"/>
  <c r="CF24" i="27"/>
  <c r="CF88" i="27"/>
  <c r="CF52" i="27"/>
  <c r="CF43" i="27"/>
  <c r="CF114" i="27"/>
  <c r="CF74" i="27"/>
  <c r="CF128" i="27"/>
  <c r="CF60" i="27"/>
  <c r="CF33" i="27"/>
  <c r="CF112" i="27"/>
  <c r="CF47" i="27"/>
  <c r="CF31" i="27"/>
  <c r="CF77" i="27"/>
  <c r="CF69" i="27"/>
  <c r="CF96" i="27"/>
  <c r="CF89" i="27"/>
  <c r="CF35" i="27"/>
  <c r="CF131" i="27"/>
  <c r="CF76" i="27"/>
  <c r="CF20" i="27"/>
  <c r="CF62" i="27"/>
  <c r="CF98" i="27"/>
  <c r="CF37" i="27"/>
  <c r="CF40" i="27"/>
  <c r="CF93" i="27"/>
  <c r="CF38" i="27"/>
  <c r="CF107" i="27"/>
  <c r="CF42" i="27"/>
  <c r="CF103" i="27"/>
  <c r="CF117" i="27"/>
  <c r="CF54" i="27"/>
  <c r="CF95" i="27"/>
  <c r="CF13" i="27"/>
  <c r="CF61" i="27"/>
  <c r="CF100" i="27"/>
  <c r="CF72" i="27"/>
  <c r="CF110" i="27"/>
  <c r="CF82" i="27"/>
  <c r="CF46" i="27"/>
  <c r="CF116" i="27"/>
  <c r="CF19" i="27"/>
  <c r="CF39" i="27"/>
  <c r="CF25" i="27"/>
  <c r="CF102" i="27"/>
  <c r="CF56" i="27"/>
  <c r="CF106" i="27"/>
  <c r="CF79" i="27"/>
  <c r="CF44" i="27"/>
  <c r="CF118" i="27"/>
  <c r="CF113" i="27"/>
  <c r="CF66" i="27"/>
  <c r="CF94" i="27"/>
  <c r="CF48" i="27"/>
  <c r="CF86" i="27"/>
  <c r="CF67" i="27"/>
  <c r="CF21" i="27"/>
  <c r="CF28" i="27"/>
  <c r="CF29" i="27"/>
  <c r="CF122" i="27"/>
  <c r="CF41" i="27"/>
  <c r="CF55" i="27"/>
  <c r="CF115" i="27"/>
  <c r="CF27" i="27"/>
  <c r="CF49" i="27"/>
  <c r="CF78" i="27"/>
  <c r="CF53" i="27"/>
  <c r="CF12" i="27"/>
  <c r="CF129" i="27"/>
  <c r="CF101" i="27"/>
  <c r="CF65" i="27"/>
  <c r="CF32" i="27"/>
  <c r="CF130" i="27"/>
  <c r="CF57" i="27"/>
  <c r="CG11" i="27"/>
  <c r="CF99" i="27"/>
  <c r="CF71" i="27"/>
  <c r="CF123" i="27"/>
  <c r="CF51" i="27"/>
  <c r="CF50" i="27"/>
  <c r="CF34" i="27"/>
  <c r="CF73" i="27"/>
  <c r="CF91" i="27"/>
  <c r="CF105" i="27"/>
  <c r="CF15" i="27"/>
  <c r="CF121" i="27"/>
  <c r="CF23" i="27"/>
  <c r="CF111" i="27"/>
  <c r="CF14" i="27"/>
  <c r="CF92" i="27"/>
  <c r="CF80" i="27"/>
  <c r="CF30" i="27"/>
  <c r="CF90" i="27"/>
  <c r="CF120" i="27"/>
  <c r="CF63" i="27"/>
  <c r="CF45" i="27"/>
  <c r="CD132" i="30" l="1"/>
  <c r="CD133" i="30" s="1"/>
  <c r="CD134" i="30" s="1"/>
  <c r="CE25" i="30"/>
  <c r="CE47" i="30"/>
  <c r="CE29" i="30"/>
  <c r="CE121" i="30"/>
  <c r="CE17" i="30"/>
  <c r="CE115" i="30"/>
  <c r="CE27" i="30"/>
  <c r="CE125" i="30"/>
  <c r="CE20" i="30"/>
  <c r="CE84" i="30"/>
  <c r="CE12" i="30"/>
  <c r="CE106" i="30"/>
  <c r="CE83" i="30"/>
  <c r="CE63" i="30"/>
  <c r="CE68" i="30"/>
  <c r="CE56" i="30"/>
  <c r="CE42" i="30"/>
  <c r="CE36" i="30"/>
  <c r="CE107" i="30"/>
  <c r="CE24" i="30"/>
  <c r="CE111" i="30"/>
  <c r="CE33" i="30"/>
  <c r="CE120" i="30"/>
  <c r="CE23" i="30"/>
  <c r="CE128" i="30"/>
  <c r="CE18" i="30"/>
  <c r="CE112" i="30"/>
  <c r="CE37" i="30"/>
  <c r="CE34" i="30"/>
  <c r="CE69" i="30"/>
  <c r="CE81" i="30"/>
  <c r="CE86" i="30"/>
  <c r="CE16" i="30"/>
  <c r="CE110" i="30"/>
  <c r="CE105" i="30"/>
  <c r="CE78" i="30"/>
  <c r="CE129" i="30"/>
  <c r="CE40" i="30"/>
  <c r="CF11" i="30"/>
  <c r="CE49" i="30"/>
  <c r="CE123" i="30"/>
  <c r="CE26" i="30"/>
  <c r="CE108" i="30"/>
  <c r="CE79" i="30"/>
  <c r="CE31" i="30"/>
  <c r="CE99" i="30"/>
  <c r="CE60" i="30"/>
  <c r="CE64" i="30"/>
  <c r="CE13" i="30"/>
  <c r="CE113" i="30"/>
  <c r="CE53" i="30"/>
  <c r="CE90" i="30"/>
  <c r="CE92" i="30"/>
  <c r="CE127" i="30"/>
  <c r="CE19" i="30"/>
  <c r="CE126" i="30"/>
  <c r="CE41" i="30"/>
  <c r="CE101" i="30"/>
  <c r="CE70" i="30"/>
  <c r="CE80" i="30"/>
  <c r="CE77" i="30"/>
  <c r="CE75" i="30"/>
  <c r="CE93" i="30"/>
  <c r="CE46" i="30"/>
  <c r="CE87" i="30"/>
  <c r="CE58" i="30"/>
  <c r="CE15" i="30"/>
  <c r="CE38" i="30"/>
  <c r="CE28" i="30"/>
  <c r="CE122" i="30"/>
  <c r="CE103" i="30"/>
  <c r="CE74" i="30"/>
  <c r="CE100" i="30"/>
  <c r="CE72" i="30"/>
  <c r="CE96" i="30"/>
  <c r="CE62" i="30"/>
  <c r="CE61" i="30"/>
  <c r="CE55" i="30"/>
  <c r="CE54" i="30"/>
  <c r="CE45" i="30"/>
  <c r="CE14" i="30"/>
  <c r="CE95" i="30"/>
  <c r="CE73" i="30"/>
  <c r="CE65" i="30"/>
  <c r="CE30" i="30"/>
  <c r="CE71" i="30"/>
  <c r="CE94" i="30"/>
  <c r="CE82" i="30"/>
  <c r="CE97" i="30"/>
  <c r="CE48" i="30"/>
  <c r="CE66" i="30"/>
  <c r="CE51" i="30"/>
  <c r="CE39" i="30"/>
  <c r="CE102" i="30"/>
  <c r="CE88" i="30"/>
  <c r="CE67" i="30"/>
  <c r="CE32" i="30"/>
  <c r="CE124" i="30"/>
  <c r="CE104" i="30"/>
  <c r="CE117" i="30"/>
  <c r="CE85" i="30"/>
  <c r="CE59" i="30"/>
  <c r="CE76" i="30"/>
  <c r="CE130" i="30"/>
  <c r="CE50" i="30"/>
  <c r="CE35" i="30"/>
  <c r="CE52" i="30"/>
  <c r="CE109" i="30"/>
  <c r="CE43" i="30"/>
  <c r="CE119" i="30"/>
  <c r="CE21" i="30"/>
  <c r="CE98" i="30"/>
  <c r="CE57" i="30"/>
  <c r="CE131" i="30"/>
  <c r="CE114" i="30"/>
  <c r="CE118" i="30"/>
  <c r="CE44" i="30"/>
  <c r="CE89" i="30"/>
  <c r="CE22" i="30"/>
  <c r="CE91" i="30"/>
  <c r="CE116" i="30"/>
  <c r="CM133" i="23"/>
  <c r="CM134" i="23" s="1"/>
  <c r="CM135" i="23" s="1"/>
  <c r="CN16" i="23"/>
  <c r="CN15" i="23"/>
  <c r="CN18" i="23"/>
  <c r="CN17" i="23"/>
  <c r="CN19" i="23"/>
  <c r="CN125" i="23"/>
  <c r="CN53" i="23"/>
  <c r="CN32" i="23"/>
  <c r="CN129" i="23"/>
  <c r="CN93" i="23"/>
  <c r="CN57" i="23"/>
  <c r="CN33" i="23"/>
  <c r="CN81" i="23"/>
  <c r="CN82" i="23"/>
  <c r="CN34" i="23"/>
  <c r="CN84" i="23"/>
  <c r="CN40" i="23"/>
  <c r="CN123" i="23"/>
  <c r="CN77" i="23"/>
  <c r="CN124" i="23"/>
  <c r="CN90" i="23"/>
  <c r="CN83" i="23"/>
  <c r="CN20" i="23"/>
  <c r="CN24" i="23"/>
  <c r="CN114" i="23"/>
  <c r="CN97" i="23"/>
  <c r="CN55" i="23"/>
  <c r="CN47" i="23"/>
  <c r="CN39" i="23"/>
  <c r="CN122" i="23"/>
  <c r="CN51" i="23"/>
  <c r="CN44" i="23"/>
  <c r="CN99" i="23"/>
  <c r="CN65" i="23"/>
  <c r="CN43" i="23"/>
  <c r="CN85" i="23"/>
  <c r="CN111" i="23"/>
  <c r="CN49" i="23"/>
  <c r="CN69" i="23"/>
  <c r="CN79" i="23"/>
  <c r="CN27" i="23"/>
  <c r="CN37" i="23"/>
  <c r="CN21" i="23"/>
  <c r="CN26" i="23"/>
  <c r="CN71" i="23"/>
  <c r="CN70" i="23"/>
  <c r="CN76" i="23"/>
  <c r="CN119" i="23"/>
  <c r="CN131" i="23"/>
  <c r="CN116" i="23"/>
  <c r="CN58" i="23"/>
  <c r="CN102" i="23"/>
  <c r="CN14" i="23"/>
  <c r="CN89" i="23"/>
  <c r="CN45" i="23"/>
  <c r="CN108" i="23"/>
  <c r="CN74" i="23"/>
  <c r="CN41" i="23"/>
  <c r="CN38" i="23"/>
  <c r="CN66" i="23"/>
  <c r="CN68" i="23"/>
  <c r="CN104" i="23"/>
  <c r="CN61" i="23"/>
  <c r="CN87" i="23"/>
  <c r="CN128" i="23"/>
  <c r="CN107" i="23"/>
  <c r="CN109" i="23"/>
  <c r="CN23" i="23"/>
  <c r="CN86" i="23"/>
  <c r="CN98" i="23"/>
  <c r="CN29" i="23"/>
  <c r="CN103" i="23"/>
  <c r="CN78" i="23"/>
  <c r="CN48" i="23"/>
  <c r="CN92" i="23"/>
  <c r="CN130" i="23"/>
  <c r="CN105" i="23"/>
  <c r="CN52" i="23"/>
  <c r="CN59" i="23"/>
  <c r="CN35" i="23"/>
  <c r="CN120" i="23"/>
  <c r="CN31" i="23"/>
  <c r="CN46" i="23"/>
  <c r="CN56" i="23"/>
  <c r="CN112" i="23"/>
  <c r="CN73" i="23"/>
  <c r="CN13" i="23"/>
  <c r="CN117" i="23"/>
  <c r="CN72" i="23"/>
  <c r="CN28" i="23"/>
  <c r="CN118" i="23"/>
  <c r="CN50" i="23"/>
  <c r="CN91" i="23"/>
  <c r="CN121" i="23"/>
  <c r="CN25" i="23"/>
  <c r="CN62" i="23"/>
  <c r="CN36" i="23"/>
  <c r="CN127" i="23"/>
  <c r="CN96" i="23"/>
  <c r="CN80" i="23"/>
  <c r="CN88" i="23"/>
  <c r="CN113" i="23"/>
  <c r="CN110" i="23"/>
  <c r="CN115" i="23"/>
  <c r="CN67" i="23"/>
  <c r="CN100" i="23"/>
  <c r="CN22" i="23"/>
  <c r="CN126" i="23"/>
  <c r="CN101" i="23"/>
  <c r="CN63" i="23"/>
  <c r="CN64" i="23"/>
  <c r="CN54" i="23"/>
  <c r="CN94" i="23"/>
  <c r="CN106" i="23"/>
  <c r="CN132" i="23"/>
  <c r="CN42" i="23"/>
  <c r="CN75" i="23"/>
  <c r="CN95" i="23"/>
  <c r="CN30" i="23"/>
  <c r="CN60" i="23"/>
  <c r="CO12" i="23"/>
  <c r="CF132" i="27"/>
  <c r="CF133" i="27" s="1"/>
  <c r="CF134" i="27" s="1"/>
  <c r="CG71" i="27"/>
  <c r="CG97" i="27"/>
  <c r="CG40" i="27"/>
  <c r="CG131" i="27"/>
  <c r="CG94" i="27"/>
  <c r="CG103" i="27"/>
  <c r="CG32" i="27"/>
  <c r="CG62" i="27"/>
  <c r="CG102" i="27"/>
  <c r="CG66" i="27"/>
  <c r="CG79" i="27"/>
  <c r="CG65" i="27"/>
  <c r="CG25" i="27"/>
  <c r="CG111" i="27"/>
  <c r="CG119" i="27"/>
  <c r="CG43" i="27"/>
  <c r="CG61" i="27"/>
  <c r="CG19" i="27"/>
  <c r="CG86" i="27"/>
  <c r="CG44" i="27"/>
  <c r="CG128" i="27"/>
  <c r="CG55" i="27"/>
  <c r="CG130" i="27"/>
  <c r="CG42" i="27"/>
  <c r="CG120" i="27"/>
  <c r="CG30" i="27"/>
  <c r="CG93" i="27"/>
  <c r="CG127" i="27"/>
  <c r="CG89" i="27"/>
  <c r="CG106" i="27"/>
  <c r="CG107" i="27"/>
  <c r="CG24" i="27"/>
  <c r="CG22" i="27"/>
  <c r="CG26" i="27"/>
  <c r="CG53" i="27"/>
  <c r="CG75" i="27"/>
  <c r="CG114" i="27"/>
  <c r="CG68" i="27"/>
  <c r="CG67" i="27"/>
  <c r="CG49" i="27"/>
  <c r="CH11" i="27"/>
  <c r="CG28" i="27"/>
  <c r="CG88" i="27"/>
  <c r="CG56" i="27"/>
  <c r="CG98" i="27"/>
  <c r="CG15" i="27"/>
  <c r="CG92" i="27"/>
  <c r="CG13" i="27"/>
  <c r="CG100" i="27"/>
  <c r="CG14" i="27"/>
  <c r="CG36" i="27"/>
  <c r="CG20" i="27"/>
  <c r="CG57" i="27"/>
  <c r="CG77" i="27"/>
  <c r="CG121" i="27"/>
  <c r="CG50" i="27"/>
  <c r="CG70" i="27"/>
  <c r="CG64" i="27"/>
  <c r="CG117" i="27"/>
  <c r="CG23" i="27"/>
  <c r="CG47" i="27"/>
  <c r="CG18" i="27"/>
  <c r="CG113" i="27"/>
  <c r="CG16" i="27"/>
  <c r="CG34" i="27"/>
  <c r="CG21" i="27"/>
  <c r="CG69" i="27"/>
  <c r="CG110" i="27"/>
  <c r="CG83" i="27"/>
  <c r="CG27" i="27"/>
  <c r="CG105" i="27"/>
  <c r="CG48" i="27"/>
  <c r="CG74" i="27"/>
  <c r="CG90" i="27"/>
  <c r="CG112" i="27"/>
  <c r="CG87" i="27"/>
  <c r="CG59" i="27"/>
  <c r="CG45" i="27"/>
  <c r="CG29" i="27"/>
  <c r="CG17" i="27"/>
  <c r="CG78" i="27"/>
  <c r="CG124" i="27"/>
  <c r="CG72" i="27"/>
  <c r="CG122" i="27"/>
  <c r="CG37" i="27"/>
  <c r="CG76" i="27"/>
  <c r="CG126" i="27"/>
  <c r="CG85" i="27"/>
  <c r="CG80" i="27"/>
  <c r="CG91" i="27"/>
  <c r="CG108" i="27"/>
  <c r="CG46" i="27"/>
  <c r="CG31" i="27"/>
  <c r="CG38" i="27"/>
  <c r="CG95" i="27"/>
  <c r="CG51" i="27"/>
  <c r="CG58" i="27"/>
  <c r="CG96" i="27"/>
  <c r="CG35" i="27"/>
  <c r="CG60" i="27"/>
  <c r="CG81" i="27"/>
  <c r="CG33" i="27"/>
  <c r="CG52" i="27"/>
  <c r="CG63" i="27"/>
  <c r="CG101" i="27"/>
  <c r="CG41" i="27"/>
  <c r="CG115" i="27"/>
  <c r="CG82" i="27"/>
  <c r="CG73" i="27"/>
  <c r="CG109" i="27"/>
  <c r="CG104" i="27"/>
  <c r="CG84" i="27"/>
  <c r="CG99" i="27"/>
  <c r="CG123" i="27"/>
  <c r="CG116" i="27"/>
  <c r="CG39" i="27"/>
  <c r="CG129" i="27"/>
  <c r="CG54" i="27"/>
  <c r="CG125" i="27"/>
  <c r="CG118" i="27"/>
  <c r="CG12" i="27"/>
  <c r="CE132" i="30" l="1"/>
  <c r="CE133" i="30" s="1"/>
  <c r="CE134" i="30" s="1"/>
  <c r="CF83" i="30"/>
  <c r="CF17" i="30"/>
  <c r="CF117" i="30"/>
  <c r="CF56" i="30"/>
  <c r="CF116" i="30"/>
  <c r="CF60" i="30"/>
  <c r="CF91" i="30"/>
  <c r="CF123" i="30"/>
  <c r="CF58" i="30"/>
  <c r="CF75" i="30"/>
  <c r="CF22" i="30"/>
  <c r="CF94" i="30"/>
  <c r="CF99" i="30"/>
  <c r="CF72" i="30"/>
  <c r="CF131" i="30"/>
  <c r="CF18" i="30"/>
  <c r="CF76" i="30"/>
  <c r="CF55" i="30"/>
  <c r="CF13" i="30"/>
  <c r="CF39" i="30"/>
  <c r="CF14" i="30"/>
  <c r="CF121" i="30"/>
  <c r="CF108" i="30"/>
  <c r="CF130" i="30"/>
  <c r="CF15" i="30"/>
  <c r="CF77" i="30"/>
  <c r="CF54" i="30"/>
  <c r="CF97" i="30"/>
  <c r="CF85" i="30"/>
  <c r="CF29" i="30"/>
  <c r="CF115" i="30"/>
  <c r="CG11" i="30"/>
  <c r="CF63" i="30"/>
  <c r="CF26" i="30"/>
  <c r="CF104" i="30"/>
  <c r="CF25" i="30"/>
  <c r="CF103" i="30"/>
  <c r="CF109" i="30"/>
  <c r="CF34" i="30"/>
  <c r="CF105" i="30"/>
  <c r="CF111" i="30"/>
  <c r="CF40" i="30"/>
  <c r="CF41" i="30"/>
  <c r="CF86" i="30"/>
  <c r="CF19" i="30"/>
  <c r="CF80" i="30"/>
  <c r="CF106" i="30"/>
  <c r="CF12" i="30"/>
  <c r="CF90" i="30"/>
  <c r="CF98" i="30"/>
  <c r="CF82" i="30"/>
  <c r="CF126" i="30"/>
  <c r="CF96" i="30"/>
  <c r="CF119" i="30"/>
  <c r="CF79" i="30"/>
  <c r="CF100" i="30"/>
  <c r="CF27" i="30"/>
  <c r="CF107" i="30"/>
  <c r="CF124" i="30"/>
  <c r="CF53" i="30"/>
  <c r="CF35" i="30"/>
  <c r="CF120" i="30"/>
  <c r="CF37" i="30"/>
  <c r="CF95" i="30"/>
  <c r="CF93" i="30"/>
  <c r="CF21" i="30"/>
  <c r="CF118" i="30"/>
  <c r="CF57" i="30"/>
  <c r="CF101" i="30"/>
  <c r="CF42" i="30"/>
  <c r="CF50" i="30"/>
  <c r="CF81" i="30"/>
  <c r="CF38" i="30"/>
  <c r="CF52" i="30"/>
  <c r="CF92" i="30"/>
  <c r="CF78" i="30"/>
  <c r="CF49" i="30"/>
  <c r="CF30" i="30"/>
  <c r="CF70" i="30"/>
  <c r="CF51" i="30"/>
  <c r="CF127" i="30"/>
  <c r="CF16" i="30"/>
  <c r="CF66" i="30"/>
  <c r="CF32" i="30"/>
  <c r="CF24" i="30"/>
  <c r="CF33" i="30"/>
  <c r="CF23" i="30"/>
  <c r="CF47" i="30"/>
  <c r="CF125" i="30"/>
  <c r="CF113" i="30"/>
  <c r="CF61" i="30"/>
  <c r="CF87" i="30"/>
  <c r="CF128" i="30"/>
  <c r="CF28" i="30"/>
  <c r="CF89" i="30"/>
  <c r="CF114" i="30"/>
  <c r="CF65" i="30"/>
  <c r="CF84" i="30"/>
  <c r="CF20" i="30"/>
  <c r="CF88" i="30"/>
  <c r="CF122" i="30"/>
  <c r="CF74" i="30"/>
  <c r="CF67" i="30"/>
  <c r="CF64" i="30"/>
  <c r="CF36" i="30"/>
  <c r="CF45" i="30"/>
  <c r="CF69" i="30"/>
  <c r="CF44" i="30"/>
  <c r="CF46" i="30"/>
  <c r="CF62" i="30"/>
  <c r="CF110" i="30"/>
  <c r="CF43" i="30"/>
  <c r="CF73" i="30"/>
  <c r="CF68" i="30"/>
  <c r="CF112" i="30"/>
  <c r="CF59" i="30"/>
  <c r="CF102" i="30"/>
  <c r="CF48" i="30"/>
  <c r="CF31" i="30"/>
  <c r="CF71" i="30"/>
  <c r="CF129" i="30"/>
  <c r="CN133" i="23"/>
  <c r="CN134" i="23" s="1"/>
  <c r="CN135" i="23" s="1"/>
  <c r="CO16" i="23"/>
  <c r="CO15" i="23"/>
  <c r="CO17" i="23"/>
  <c r="CO18" i="23"/>
  <c r="CO13" i="23"/>
  <c r="CO101" i="23"/>
  <c r="CO32" i="23"/>
  <c r="CO45" i="23"/>
  <c r="CO129" i="23"/>
  <c r="CO42" i="23"/>
  <c r="CO39" i="23"/>
  <c r="CO44" i="23"/>
  <c r="CO99" i="23"/>
  <c r="CO56" i="23"/>
  <c r="CO81" i="23"/>
  <c r="CO34" i="23"/>
  <c r="CO109" i="23"/>
  <c r="CO107" i="23"/>
  <c r="CO49" i="23"/>
  <c r="CO120" i="23"/>
  <c r="CO84" i="23"/>
  <c r="CO121" i="23"/>
  <c r="CO124" i="23"/>
  <c r="CO22" i="23"/>
  <c r="CO20" i="23"/>
  <c r="CO28" i="23"/>
  <c r="CO127" i="23"/>
  <c r="CO126" i="23"/>
  <c r="CO88" i="23"/>
  <c r="CO92" i="23"/>
  <c r="CO118" i="23"/>
  <c r="CO116" i="23"/>
  <c r="CO33" i="23"/>
  <c r="CO50" i="23"/>
  <c r="CO65" i="23"/>
  <c r="CO87" i="23"/>
  <c r="CO27" i="23"/>
  <c r="CO35" i="23"/>
  <c r="CO115" i="23"/>
  <c r="CO83" i="23"/>
  <c r="CO102" i="23"/>
  <c r="CO90" i="23"/>
  <c r="CO60" i="23"/>
  <c r="CO21" i="23"/>
  <c r="CO26" i="23"/>
  <c r="CO55" i="23"/>
  <c r="CO103" i="23"/>
  <c r="CO74" i="23"/>
  <c r="CO94" i="23"/>
  <c r="CO131" i="23"/>
  <c r="CO119" i="23"/>
  <c r="CO67" i="23"/>
  <c r="CO69" i="23"/>
  <c r="CO79" i="23"/>
  <c r="CO77" i="23"/>
  <c r="CO25" i="23"/>
  <c r="CO36" i="23"/>
  <c r="CO108" i="23"/>
  <c r="CO57" i="23"/>
  <c r="CO114" i="23"/>
  <c r="CO66" i="23"/>
  <c r="CO54" i="23"/>
  <c r="CO93" i="23"/>
  <c r="CO132" i="23"/>
  <c r="CO75" i="23"/>
  <c r="CO113" i="23"/>
  <c r="CO128" i="23"/>
  <c r="CO100" i="23"/>
  <c r="CO68" i="23"/>
  <c r="CO59" i="23"/>
  <c r="CO24" i="23"/>
  <c r="CO86" i="23"/>
  <c r="CO98" i="23"/>
  <c r="CO97" i="23"/>
  <c r="CO117" i="23"/>
  <c r="CO78" i="23"/>
  <c r="CO41" i="23"/>
  <c r="CO91" i="23"/>
  <c r="CO110" i="23"/>
  <c r="CO61" i="23"/>
  <c r="CO111" i="23"/>
  <c r="CO30" i="23"/>
  <c r="CO37" i="23"/>
  <c r="CO43" i="23"/>
  <c r="CO46" i="23"/>
  <c r="CO106" i="23"/>
  <c r="CO130" i="23"/>
  <c r="CO73" i="23"/>
  <c r="CO58" i="23"/>
  <c r="CO19" i="23"/>
  <c r="CO63" i="23"/>
  <c r="CO89" i="23"/>
  <c r="CO29" i="23"/>
  <c r="CO71" i="23"/>
  <c r="CO122" i="23"/>
  <c r="CO52" i="23"/>
  <c r="CO105" i="23"/>
  <c r="CO95" i="23"/>
  <c r="CO40" i="23"/>
  <c r="CP12" i="23"/>
  <c r="CO14" i="23"/>
  <c r="CO53" i="23"/>
  <c r="CO72" i="23"/>
  <c r="CO76" i="23"/>
  <c r="CO96" i="23"/>
  <c r="CO48" i="23"/>
  <c r="CO38" i="23"/>
  <c r="CO104" i="23"/>
  <c r="CO47" i="23"/>
  <c r="CO85" i="23"/>
  <c r="CO23" i="23"/>
  <c r="CO70" i="23"/>
  <c r="CO62" i="23"/>
  <c r="CO125" i="23"/>
  <c r="CO64" i="23"/>
  <c r="CO80" i="23"/>
  <c r="CO123" i="23"/>
  <c r="CO51" i="23"/>
  <c r="CO82" i="23"/>
  <c r="CO112" i="23"/>
  <c r="CO31" i="23"/>
  <c r="CG132" i="27"/>
  <c r="CG133" i="27" s="1"/>
  <c r="CG134" i="27" s="1"/>
  <c r="CH124" i="27"/>
  <c r="CH62" i="27"/>
  <c r="CH55" i="27"/>
  <c r="CH14" i="27"/>
  <c r="CH98" i="27"/>
  <c r="CH127" i="27"/>
  <c r="CH104" i="27"/>
  <c r="CH105" i="27"/>
  <c r="CH68" i="27"/>
  <c r="CH113" i="27"/>
  <c r="CH58" i="27"/>
  <c r="CH64" i="27"/>
  <c r="CH18" i="27"/>
  <c r="CH111" i="27"/>
  <c r="CH94" i="27"/>
  <c r="CH65" i="27"/>
  <c r="CH75" i="27"/>
  <c r="CH15" i="27"/>
  <c r="CH114" i="27"/>
  <c r="CH32" i="27"/>
  <c r="CH78" i="27"/>
  <c r="CH53" i="27"/>
  <c r="CH30" i="27"/>
  <c r="CH73" i="27"/>
  <c r="CH45" i="27"/>
  <c r="CH77" i="27"/>
  <c r="CH63" i="27"/>
  <c r="CH107" i="27"/>
  <c r="CH126" i="27"/>
  <c r="CH86" i="27"/>
  <c r="CH27" i="27"/>
  <c r="CH95" i="27"/>
  <c r="CH91" i="27"/>
  <c r="CH103" i="27"/>
  <c r="CH89" i="27"/>
  <c r="CH35" i="27"/>
  <c r="CH44" i="27"/>
  <c r="CH33" i="27"/>
  <c r="CH128" i="27"/>
  <c r="CH123" i="27"/>
  <c r="CH87" i="27"/>
  <c r="CH130" i="27"/>
  <c r="CH36" i="27"/>
  <c r="CH81" i="27"/>
  <c r="CH29" i="27"/>
  <c r="CH88" i="27"/>
  <c r="CH131" i="27"/>
  <c r="CH74" i="27"/>
  <c r="CH22" i="27"/>
  <c r="CH41" i="27"/>
  <c r="CH129" i="27"/>
  <c r="CH118" i="27"/>
  <c r="CH52" i="27"/>
  <c r="CH28" i="27"/>
  <c r="CH48" i="27"/>
  <c r="CH112" i="27"/>
  <c r="CH70" i="27"/>
  <c r="CH67" i="27"/>
  <c r="CH83" i="27"/>
  <c r="CH122" i="27"/>
  <c r="CH37" i="27"/>
  <c r="CH90" i="27"/>
  <c r="CH40" i="27"/>
  <c r="CH20" i="27"/>
  <c r="CH97" i="27"/>
  <c r="CH24" i="27"/>
  <c r="CH60" i="27"/>
  <c r="CH99" i="27"/>
  <c r="CH79" i="27"/>
  <c r="CH119" i="27"/>
  <c r="CH66" i="27"/>
  <c r="CH96" i="27"/>
  <c r="CH93" i="27"/>
  <c r="CH92" i="27"/>
  <c r="CH56" i="27"/>
  <c r="CH115" i="27"/>
  <c r="CH106" i="27"/>
  <c r="CH49" i="27"/>
  <c r="CH19" i="27"/>
  <c r="CH69" i="27"/>
  <c r="CH117" i="27"/>
  <c r="CH16" i="27"/>
  <c r="CH39" i="27"/>
  <c r="CH38" i="27"/>
  <c r="CH71" i="27"/>
  <c r="CH21" i="27"/>
  <c r="CH61" i="27"/>
  <c r="CH100" i="27"/>
  <c r="CH116" i="27"/>
  <c r="CH80" i="27"/>
  <c r="CH121" i="27"/>
  <c r="CH12" i="27"/>
  <c r="CH102" i="27"/>
  <c r="CH54" i="27"/>
  <c r="CH109" i="27"/>
  <c r="CH125" i="27"/>
  <c r="CH59" i="27"/>
  <c r="CH13" i="27"/>
  <c r="CI11" i="27"/>
  <c r="CH101" i="27"/>
  <c r="CH47" i="27"/>
  <c r="CH50" i="27"/>
  <c r="CH108" i="27"/>
  <c r="CH72" i="27"/>
  <c r="CH85" i="27"/>
  <c r="CH120" i="27"/>
  <c r="CH34" i="27"/>
  <c r="CH110" i="27"/>
  <c r="CH46" i="27"/>
  <c r="CH31" i="27"/>
  <c r="CH43" i="27"/>
  <c r="CH42" i="27"/>
  <c r="CH17" i="27"/>
  <c r="CH57" i="27"/>
  <c r="CH23" i="27"/>
  <c r="CH26" i="27"/>
  <c r="CH82" i="27"/>
  <c r="CH51" i="27"/>
  <c r="CH84" i="27"/>
  <c r="CH25" i="27"/>
  <c r="CH76" i="27"/>
  <c r="CF132" i="30" l="1"/>
  <c r="CF133" i="30" s="1"/>
  <c r="CF134" i="30" s="1"/>
  <c r="CG26" i="30"/>
  <c r="CG21" i="30"/>
  <c r="CG68" i="30"/>
  <c r="CG52" i="30"/>
  <c r="CG70" i="30"/>
  <c r="CG122" i="30"/>
  <c r="CG25" i="30"/>
  <c r="CG104" i="30"/>
  <c r="CG39" i="30"/>
  <c r="CG115" i="30"/>
  <c r="CG16" i="30"/>
  <c r="CG97" i="30"/>
  <c r="CG81" i="30"/>
  <c r="CG29" i="30"/>
  <c r="CG92" i="30"/>
  <c r="CG129" i="30"/>
  <c r="CG18" i="30"/>
  <c r="CG111" i="30"/>
  <c r="CG116" i="30"/>
  <c r="CG59" i="30"/>
  <c r="CG23" i="30"/>
  <c r="CG19" i="30"/>
  <c r="CG65" i="30"/>
  <c r="CG108" i="30"/>
  <c r="CG42" i="30"/>
  <c r="CG76" i="30"/>
  <c r="CG45" i="30"/>
  <c r="CG32" i="30"/>
  <c r="CG17" i="30"/>
  <c r="CG126" i="30"/>
  <c r="CG123" i="30"/>
  <c r="CG40" i="30"/>
  <c r="CG54" i="30"/>
  <c r="CG57" i="30"/>
  <c r="CG96" i="30"/>
  <c r="CG95" i="30"/>
  <c r="CG74" i="30"/>
  <c r="CG56" i="30"/>
  <c r="CG78" i="30"/>
  <c r="CG24" i="30"/>
  <c r="CG84" i="30"/>
  <c r="CG51" i="30"/>
  <c r="CG75" i="30"/>
  <c r="CG107" i="30"/>
  <c r="CG86" i="30"/>
  <c r="CG53" i="30"/>
  <c r="CG118" i="30"/>
  <c r="CG99" i="30"/>
  <c r="CG69" i="30"/>
  <c r="CG38" i="30"/>
  <c r="CG110" i="30"/>
  <c r="CG114" i="30"/>
  <c r="CG73" i="30"/>
  <c r="CG67" i="30"/>
  <c r="CG82" i="30"/>
  <c r="CG85" i="30"/>
  <c r="CG22" i="30"/>
  <c r="CG60" i="30"/>
  <c r="CG101" i="30"/>
  <c r="CG48" i="30"/>
  <c r="CG91" i="30"/>
  <c r="CG124" i="30"/>
  <c r="CG35" i="30"/>
  <c r="CG71" i="30"/>
  <c r="CG79" i="30"/>
  <c r="CG77" i="30"/>
  <c r="CG121" i="30"/>
  <c r="CG113" i="30"/>
  <c r="CG47" i="30"/>
  <c r="CG27" i="30"/>
  <c r="CG50" i="30"/>
  <c r="CG72" i="30"/>
  <c r="CG89" i="30"/>
  <c r="CG128" i="30"/>
  <c r="CG90" i="30"/>
  <c r="CG58" i="30"/>
  <c r="CG94" i="30"/>
  <c r="CG20" i="30"/>
  <c r="CG119" i="30"/>
  <c r="CG106" i="30"/>
  <c r="CG49" i="30"/>
  <c r="CG13" i="30"/>
  <c r="CG55" i="30"/>
  <c r="CG103" i="30"/>
  <c r="CG37" i="30"/>
  <c r="CG127" i="30"/>
  <c r="CG87" i="30"/>
  <c r="CG130" i="30"/>
  <c r="CG100" i="30"/>
  <c r="CG34" i="30"/>
  <c r="CG102" i="30"/>
  <c r="CG33" i="30"/>
  <c r="CG117" i="30"/>
  <c r="CG80" i="30"/>
  <c r="CG61" i="30"/>
  <c r="CG62" i="30"/>
  <c r="CG46" i="30"/>
  <c r="CG93" i="30"/>
  <c r="CG66" i="30"/>
  <c r="CG28" i="30"/>
  <c r="CG14" i="30"/>
  <c r="CG112" i="30"/>
  <c r="CG105" i="30"/>
  <c r="CG63" i="30"/>
  <c r="CG44" i="30"/>
  <c r="CG12" i="30"/>
  <c r="CG131" i="30"/>
  <c r="CG83" i="30"/>
  <c r="CG88" i="30"/>
  <c r="CH11" i="30"/>
  <c r="CG36" i="30"/>
  <c r="CG125" i="30"/>
  <c r="CG31" i="30"/>
  <c r="CG64" i="30"/>
  <c r="CG41" i="30"/>
  <c r="CG109" i="30"/>
  <c r="CG30" i="30"/>
  <c r="CG43" i="30"/>
  <c r="CG120" i="30"/>
  <c r="CG98" i="30"/>
  <c r="CG15" i="30"/>
  <c r="CO133" i="23"/>
  <c r="CO134" i="23" s="1"/>
  <c r="CO135" i="23" s="1"/>
  <c r="CP15" i="23"/>
  <c r="CP16" i="23"/>
  <c r="CP17" i="23"/>
  <c r="CP18" i="23"/>
  <c r="CP24" i="23"/>
  <c r="CP32" i="23"/>
  <c r="CP36" i="23"/>
  <c r="CP127" i="23"/>
  <c r="CP39" i="23"/>
  <c r="CP129" i="23"/>
  <c r="CP96" i="23"/>
  <c r="CP91" i="23"/>
  <c r="CP75" i="23"/>
  <c r="CP49" i="23"/>
  <c r="CP69" i="23"/>
  <c r="CP35" i="23"/>
  <c r="CP128" i="23"/>
  <c r="CP34" i="23"/>
  <c r="CP121" i="23"/>
  <c r="CP120" i="23"/>
  <c r="CP19" i="23"/>
  <c r="CP21" i="23"/>
  <c r="CP72" i="23"/>
  <c r="CP57" i="23"/>
  <c r="CP97" i="23"/>
  <c r="CP38" i="23"/>
  <c r="CP122" i="23"/>
  <c r="CP54" i="23"/>
  <c r="CP33" i="23"/>
  <c r="CP50" i="23"/>
  <c r="CP112" i="23"/>
  <c r="CP81" i="23"/>
  <c r="CP87" i="23"/>
  <c r="CP27" i="23"/>
  <c r="CP124" i="23"/>
  <c r="CP23" i="23"/>
  <c r="CP26" i="23"/>
  <c r="CP114" i="23"/>
  <c r="CP126" i="23"/>
  <c r="CP62" i="23"/>
  <c r="CP47" i="23"/>
  <c r="CP131" i="23"/>
  <c r="CP116" i="23"/>
  <c r="CP99" i="23"/>
  <c r="CP115" i="23"/>
  <c r="CP84" i="23"/>
  <c r="CP13" i="23"/>
  <c r="CP98" i="23"/>
  <c r="CP53" i="23"/>
  <c r="CP76" i="23"/>
  <c r="CP63" i="23"/>
  <c r="CP93" i="23"/>
  <c r="CP66" i="23"/>
  <c r="CP48" i="23"/>
  <c r="CP105" i="23"/>
  <c r="CP130" i="23"/>
  <c r="CP68" i="23"/>
  <c r="CP100" i="23"/>
  <c r="CP60" i="23"/>
  <c r="CP40" i="23"/>
  <c r="CP73" i="23"/>
  <c r="CP22" i="23"/>
  <c r="CP28" i="23"/>
  <c r="CP117" i="23"/>
  <c r="CP74" i="23"/>
  <c r="CP71" i="23"/>
  <c r="CP88" i="23"/>
  <c r="CP80" i="23"/>
  <c r="CP41" i="23"/>
  <c r="CP77" i="23"/>
  <c r="CP110" i="23"/>
  <c r="CP67" i="23"/>
  <c r="CP58" i="23"/>
  <c r="CP95" i="23"/>
  <c r="CP111" i="23"/>
  <c r="CP109" i="23"/>
  <c r="CP79" i="23"/>
  <c r="CP43" i="23"/>
  <c r="CP90" i="23"/>
  <c r="CP30" i="23"/>
  <c r="CQ12" i="23"/>
  <c r="CP14" i="23"/>
  <c r="CP55" i="23"/>
  <c r="CP29" i="23"/>
  <c r="CP101" i="23"/>
  <c r="CP103" i="23"/>
  <c r="CP94" i="23"/>
  <c r="CP123" i="23"/>
  <c r="CP113" i="23"/>
  <c r="CP42" i="23"/>
  <c r="CP106" i="23"/>
  <c r="CP104" i="23"/>
  <c r="CP59" i="23"/>
  <c r="CP83" i="23"/>
  <c r="CP25" i="23"/>
  <c r="CP86" i="23"/>
  <c r="CP89" i="23"/>
  <c r="CP125" i="23"/>
  <c r="CP78" i="23"/>
  <c r="CP64" i="23"/>
  <c r="CP46" i="23"/>
  <c r="CP61" i="23"/>
  <c r="CP52" i="23"/>
  <c r="CP51" i="23"/>
  <c r="CP44" i="23"/>
  <c r="CP102" i="23"/>
  <c r="CP107" i="23"/>
  <c r="CP20" i="23"/>
  <c r="CP108" i="23"/>
  <c r="CP70" i="23"/>
  <c r="CP45" i="23"/>
  <c r="CP92" i="23"/>
  <c r="CP118" i="23"/>
  <c r="CP119" i="23"/>
  <c r="CP132" i="23"/>
  <c r="CP56" i="23"/>
  <c r="CP82" i="23"/>
  <c r="CP65" i="23"/>
  <c r="CP37" i="23"/>
  <c r="CP31" i="23"/>
  <c r="CP85" i="23"/>
  <c r="CH132" i="27"/>
  <c r="CH133" i="27" s="1"/>
  <c r="CH134" i="27" s="1"/>
  <c r="CI73" i="27"/>
  <c r="CI37" i="27"/>
  <c r="CI114" i="27"/>
  <c r="CI51" i="27"/>
  <c r="CI102" i="27"/>
  <c r="CI108" i="27"/>
  <c r="CI115" i="27"/>
  <c r="CI41" i="27"/>
  <c r="CI106" i="27"/>
  <c r="CI128" i="27"/>
  <c r="CI32" i="27"/>
  <c r="CI130" i="27"/>
  <c r="CI94" i="27"/>
  <c r="CI64" i="27"/>
  <c r="CI103" i="27"/>
  <c r="CI54" i="27"/>
  <c r="CI118" i="27"/>
  <c r="CI96" i="27"/>
  <c r="CI17" i="27"/>
  <c r="CI44" i="27"/>
  <c r="CI68" i="27"/>
  <c r="CI65" i="27"/>
  <c r="CI66" i="27"/>
  <c r="CI55" i="27"/>
  <c r="CI56" i="27"/>
  <c r="CI63" i="27"/>
  <c r="CI87" i="27"/>
  <c r="CI83" i="27"/>
  <c r="CI119" i="27"/>
  <c r="CI33" i="27"/>
  <c r="CI88" i="27"/>
  <c r="CI18" i="27"/>
  <c r="CI117" i="27"/>
  <c r="CI52" i="27"/>
  <c r="CI89" i="27"/>
  <c r="CI121" i="27"/>
  <c r="CI82" i="27"/>
  <c r="CI40" i="27"/>
  <c r="CI124" i="27"/>
  <c r="CI113" i="27"/>
  <c r="CI107" i="27"/>
  <c r="CI47" i="27"/>
  <c r="CI25" i="27"/>
  <c r="CI125" i="27"/>
  <c r="CI12" i="27"/>
  <c r="CI69" i="27"/>
  <c r="CJ11" i="27"/>
  <c r="CI98" i="27"/>
  <c r="CI22" i="27"/>
  <c r="CI75" i="27"/>
  <c r="CI112" i="27"/>
  <c r="CI67" i="27"/>
  <c r="CI99" i="27"/>
  <c r="CI74" i="27"/>
  <c r="CI60" i="27"/>
  <c r="CI95" i="27"/>
  <c r="CI39" i="27"/>
  <c r="CI85" i="27"/>
  <c r="CI80" i="27"/>
  <c r="CI111" i="27"/>
  <c r="CI13" i="27"/>
  <c r="CI90" i="27"/>
  <c r="CI15" i="27"/>
  <c r="CI61" i="27"/>
  <c r="CI20" i="27"/>
  <c r="CI36" i="27"/>
  <c r="CI21" i="27"/>
  <c r="CI53" i="27"/>
  <c r="CI27" i="27"/>
  <c r="CI49" i="27"/>
  <c r="CI101" i="27"/>
  <c r="CI123" i="27"/>
  <c r="CI91" i="27"/>
  <c r="CI70" i="27"/>
  <c r="CI122" i="27"/>
  <c r="CI126" i="27"/>
  <c r="CI45" i="27"/>
  <c r="CI30" i="27"/>
  <c r="CI79" i="27"/>
  <c r="CI23" i="27"/>
  <c r="CI131" i="27"/>
  <c r="CI14" i="27"/>
  <c r="CI100" i="27"/>
  <c r="CI19" i="27"/>
  <c r="CI34" i="27"/>
  <c r="CI16" i="27"/>
  <c r="CI57" i="27"/>
  <c r="CI58" i="27"/>
  <c r="CI92" i="27"/>
  <c r="CI77" i="27"/>
  <c r="CI84" i="27"/>
  <c r="CI35" i="27"/>
  <c r="CI31" i="27"/>
  <c r="CI127" i="27"/>
  <c r="CI97" i="27"/>
  <c r="CI105" i="27"/>
  <c r="CI81" i="27"/>
  <c r="CI46" i="27"/>
  <c r="CI26" i="27"/>
  <c r="CI38" i="27"/>
  <c r="CI71" i="27"/>
  <c r="CI104" i="27"/>
  <c r="CI78" i="27"/>
  <c r="CI50" i="27"/>
  <c r="CI59" i="27"/>
  <c r="CI48" i="27"/>
  <c r="CI28" i="27"/>
  <c r="CI110" i="27"/>
  <c r="CI109" i="27"/>
  <c r="CI76" i="27"/>
  <c r="CI72" i="27"/>
  <c r="CI42" i="27"/>
  <c r="CI62" i="27"/>
  <c r="CI116" i="27"/>
  <c r="CI120" i="27"/>
  <c r="CI86" i="27"/>
  <c r="CI93" i="27"/>
  <c r="CI43" i="27"/>
  <c r="CI129" i="27"/>
  <c r="CI29" i="27"/>
  <c r="CI24" i="27"/>
  <c r="CG132" i="30" l="1"/>
  <c r="CG133" i="30" s="1"/>
  <c r="CG134" i="30" s="1"/>
  <c r="CH63" i="30"/>
  <c r="CH72" i="30"/>
  <c r="CH87" i="30"/>
  <c r="CH19" i="30"/>
  <c r="CH76" i="30"/>
  <c r="CH75" i="30"/>
  <c r="CH48" i="30"/>
  <c r="CH26" i="30"/>
  <c r="CH50" i="30"/>
  <c r="CH49" i="30"/>
  <c r="CH103" i="30"/>
  <c r="CH86" i="30"/>
  <c r="CH14" i="30"/>
  <c r="CH131" i="30"/>
  <c r="CH37" i="30"/>
  <c r="CH110" i="30"/>
  <c r="CH114" i="30"/>
  <c r="CH27" i="30"/>
  <c r="CH34" i="30"/>
  <c r="CH55" i="30"/>
  <c r="CH117" i="30"/>
  <c r="CH126" i="30"/>
  <c r="CH45" i="30"/>
  <c r="CH39" i="30"/>
  <c r="CH29" i="30"/>
  <c r="CH104" i="30"/>
  <c r="CH127" i="30"/>
  <c r="CH46" i="30"/>
  <c r="CH102" i="30"/>
  <c r="CH118" i="30"/>
  <c r="CH35" i="30"/>
  <c r="CH121" i="30"/>
  <c r="CH31" i="30"/>
  <c r="CH98" i="30"/>
  <c r="CH56" i="30"/>
  <c r="CH58" i="30"/>
  <c r="CH112" i="30"/>
  <c r="CH89" i="30"/>
  <c r="CH38" i="30"/>
  <c r="CH91" i="30"/>
  <c r="CH116" i="30"/>
  <c r="CH67" i="30"/>
  <c r="CH40" i="30"/>
  <c r="CH47" i="30"/>
  <c r="CH120" i="30"/>
  <c r="CH106" i="30"/>
  <c r="CH68" i="30"/>
  <c r="CH69" i="30"/>
  <c r="CH21" i="30"/>
  <c r="CH109" i="30"/>
  <c r="CH122" i="30"/>
  <c r="CH33" i="30"/>
  <c r="CH42" i="30"/>
  <c r="CH93" i="30"/>
  <c r="CH129" i="30"/>
  <c r="CH99" i="30"/>
  <c r="CH119" i="30"/>
  <c r="CH92" i="30"/>
  <c r="CH123" i="30"/>
  <c r="CH90" i="30"/>
  <c r="CH52" i="30"/>
  <c r="CH12" i="30"/>
  <c r="CH128" i="30"/>
  <c r="CH95" i="30"/>
  <c r="CH51" i="30"/>
  <c r="CH101" i="30"/>
  <c r="CH17" i="30"/>
  <c r="CH108" i="30"/>
  <c r="CH96" i="30"/>
  <c r="CH53" i="30"/>
  <c r="CH111" i="30"/>
  <c r="CH30" i="30"/>
  <c r="CH124" i="30"/>
  <c r="CH100" i="30"/>
  <c r="CH82" i="30"/>
  <c r="CH36" i="30"/>
  <c r="CH59" i="30"/>
  <c r="CH83" i="30"/>
  <c r="CH61" i="30"/>
  <c r="CH115" i="30"/>
  <c r="CH41" i="30"/>
  <c r="CH28" i="30"/>
  <c r="CH20" i="30"/>
  <c r="CH22" i="30"/>
  <c r="CH44" i="30"/>
  <c r="CH80" i="30"/>
  <c r="CH78" i="30"/>
  <c r="CH130" i="30"/>
  <c r="CH15" i="30"/>
  <c r="CI11" i="30"/>
  <c r="CH70" i="30"/>
  <c r="CH65" i="30"/>
  <c r="CH125" i="30"/>
  <c r="CH18" i="30"/>
  <c r="CH107" i="30"/>
  <c r="CH84" i="30"/>
  <c r="CH85" i="30"/>
  <c r="CH64" i="30"/>
  <c r="CH54" i="30"/>
  <c r="CH71" i="30"/>
  <c r="CH62" i="30"/>
  <c r="CH60" i="30"/>
  <c r="CH79" i="30"/>
  <c r="CH43" i="30"/>
  <c r="CH23" i="30"/>
  <c r="CH25" i="30"/>
  <c r="CH113" i="30"/>
  <c r="CH88" i="30"/>
  <c r="CH57" i="30"/>
  <c r="CH13" i="30"/>
  <c r="CH16" i="30"/>
  <c r="CH94" i="30"/>
  <c r="CH74" i="30"/>
  <c r="CH73" i="30"/>
  <c r="CH77" i="30"/>
  <c r="CH24" i="30"/>
  <c r="CH81" i="30"/>
  <c r="CH105" i="30"/>
  <c r="CH66" i="30"/>
  <c r="CH32" i="30"/>
  <c r="CH97" i="30"/>
  <c r="CP133" i="23"/>
  <c r="CP134" i="23" s="1"/>
  <c r="CP135" i="23" s="1"/>
  <c r="CQ16" i="23"/>
  <c r="CQ15" i="23"/>
  <c r="CQ17" i="23"/>
  <c r="CQ18" i="23"/>
  <c r="CQ24" i="23"/>
  <c r="CQ101" i="23"/>
  <c r="CQ86" i="23"/>
  <c r="CQ72" i="23"/>
  <c r="CQ123" i="23"/>
  <c r="CQ66" i="23"/>
  <c r="CQ119" i="23"/>
  <c r="CQ61" i="23"/>
  <c r="CQ67" i="23"/>
  <c r="CQ110" i="23"/>
  <c r="CQ81" i="23"/>
  <c r="CQ37" i="23"/>
  <c r="CQ60" i="23"/>
  <c r="CQ35" i="23"/>
  <c r="CQ94" i="23"/>
  <c r="CQ99" i="23"/>
  <c r="CQ87" i="23"/>
  <c r="CQ40" i="23"/>
  <c r="CQ21" i="23"/>
  <c r="CQ13" i="23"/>
  <c r="CQ108" i="23"/>
  <c r="CQ71" i="23"/>
  <c r="CQ63" i="23"/>
  <c r="CQ57" i="23"/>
  <c r="CQ122" i="23"/>
  <c r="CQ39" i="23"/>
  <c r="CQ75" i="23"/>
  <c r="CQ50" i="23"/>
  <c r="CQ105" i="23"/>
  <c r="CQ111" i="23"/>
  <c r="CQ85" i="23"/>
  <c r="CQ30" i="23"/>
  <c r="CQ77" i="23"/>
  <c r="CQ65" i="23"/>
  <c r="CQ73" i="23"/>
  <c r="CQ43" i="23"/>
  <c r="CQ23" i="23"/>
  <c r="CQ26" i="23"/>
  <c r="CQ32" i="23"/>
  <c r="CQ103" i="23"/>
  <c r="CQ76" i="23"/>
  <c r="CQ88" i="23"/>
  <c r="CQ93" i="23"/>
  <c r="CQ132" i="23"/>
  <c r="CQ95" i="23"/>
  <c r="CQ25" i="23"/>
  <c r="CQ97" i="23"/>
  <c r="CQ55" i="23"/>
  <c r="CQ125" i="23"/>
  <c r="CQ45" i="23"/>
  <c r="CQ82" i="23"/>
  <c r="CQ131" i="23"/>
  <c r="CQ52" i="23"/>
  <c r="CQ33" i="23"/>
  <c r="CQ91" i="23"/>
  <c r="CQ27" i="23"/>
  <c r="CQ83" i="23"/>
  <c r="CQ31" i="23"/>
  <c r="CQ107" i="23"/>
  <c r="CQ34" i="23"/>
  <c r="CQ20" i="23"/>
  <c r="CQ70" i="23"/>
  <c r="CQ127" i="23"/>
  <c r="CQ36" i="23"/>
  <c r="CQ114" i="23"/>
  <c r="CQ41" i="23"/>
  <c r="CQ46" i="23"/>
  <c r="CQ80" i="23"/>
  <c r="CQ112" i="23"/>
  <c r="CQ51" i="23"/>
  <c r="CQ115" i="23"/>
  <c r="CQ124" i="23"/>
  <c r="CQ79" i="23"/>
  <c r="CQ100" i="23"/>
  <c r="CQ109" i="23"/>
  <c r="CQ96" i="23"/>
  <c r="CQ56" i="23"/>
  <c r="CQ113" i="23"/>
  <c r="CQ128" i="23"/>
  <c r="CQ58" i="23"/>
  <c r="CQ14" i="23"/>
  <c r="CQ117" i="23"/>
  <c r="CQ126" i="23"/>
  <c r="CQ98" i="23"/>
  <c r="CQ118" i="23"/>
  <c r="CQ78" i="23"/>
  <c r="CQ42" i="23"/>
  <c r="CQ68" i="23"/>
  <c r="CQ121" i="23"/>
  <c r="CQ102" i="23"/>
  <c r="CQ19" i="23"/>
  <c r="CQ29" i="23"/>
  <c r="CQ74" i="23"/>
  <c r="CQ28" i="23"/>
  <c r="CQ129" i="23"/>
  <c r="CQ64" i="23"/>
  <c r="CQ38" i="23"/>
  <c r="CQ106" i="23"/>
  <c r="CQ104" i="23"/>
  <c r="CQ44" i="23"/>
  <c r="CQ130" i="23"/>
  <c r="CQ84" i="23"/>
  <c r="CQ22" i="23"/>
  <c r="CQ62" i="23"/>
  <c r="CQ53" i="23"/>
  <c r="CQ89" i="23"/>
  <c r="CQ54" i="23"/>
  <c r="CQ48" i="23"/>
  <c r="CQ92" i="23"/>
  <c r="CQ116" i="23"/>
  <c r="CQ47" i="23"/>
  <c r="CQ49" i="23"/>
  <c r="CQ69" i="23"/>
  <c r="CQ59" i="23"/>
  <c r="CQ120" i="23"/>
  <c r="CQ90" i="23"/>
  <c r="CR12" i="23"/>
  <c r="CI132" i="27"/>
  <c r="CI133" i="27" s="1"/>
  <c r="CI134" i="27" s="1"/>
  <c r="CJ27" i="27"/>
  <c r="CJ108" i="27"/>
  <c r="CJ73" i="27"/>
  <c r="CJ45" i="27"/>
  <c r="CJ110" i="27"/>
  <c r="CJ39" i="27"/>
  <c r="CJ114" i="27"/>
  <c r="CJ64" i="27"/>
  <c r="CJ21" i="27"/>
  <c r="CJ36" i="27"/>
  <c r="CJ15" i="27"/>
  <c r="CJ103" i="27"/>
  <c r="CJ18" i="27"/>
  <c r="CJ119" i="27"/>
  <c r="CJ118" i="27"/>
  <c r="CK11" i="27"/>
  <c r="CJ40" i="27"/>
  <c r="CJ97" i="27"/>
  <c r="CJ63" i="27"/>
  <c r="CJ33" i="27"/>
  <c r="CJ124" i="27"/>
  <c r="CJ123" i="27"/>
  <c r="CJ76" i="27"/>
  <c r="CJ109" i="27"/>
  <c r="CJ35" i="27"/>
  <c r="CJ41" i="27"/>
  <c r="CJ20" i="27"/>
  <c r="CJ98" i="27"/>
  <c r="CJ88" i="27"/>
  <c r="CJ55" i="27"/>
  <c r="CJ43" i="27"/>
  <c r="CJ30" i="27"/>
  <c r="CJ89" i="27"/>
  <c r="CJ38" i="27"/>
  <c r="CJ29" i="27"/>
  <c r="CJ102" i="27"/>
  <c r="CJ62" i="27"/>
  <c r="CJ60" i="27"/>
  <c r="CJ70" i="27"/>
  <c r="CJ91" i="27"/>
  <c r="CJ59" i="27"/>
  <c r="CJ46" i="27"/>
  <c r="CJ95" i="27"/>
  <c r="CJ28" i="27"/>
  <c r="CJ12" i="27"/>
  <c r="CJ106" i="27"/>
  <c r="CJ79" i="27"/>
  <c r="CJ65" i="27"/>
  <c r="CJ68" i="27"/>
  <c r="CJ44" i="27"/>
  <c r="CJ107" i="27"/>
  <c r="CJ84" i="27"/>
  <c r="CJ122" i="27"/>
  <c r="CJ26" i="27"/>
  <c r="CJ58" i="27"/>
  <c r="CJ72" i="27"/>
  <c r="CJ13" i="27"/>
  <c r="CJ61" i="27"/>
  <c r="CJ51" i="27"/>
  <c r="CJ24" i="27"/>
  <c r="CJ78" i="27"/>
  <c r="CJ47" i="27"/>
  <c r="CJ85" i="27"/>
  <c r="CJ100" i="27"/>
  <c r="CJ87" i="27"/>
  <c r="CJ104" i="27"/>
  <c r="CJ54" i="27"/>
  <c r="CJ129" i="27"/>
  <c r="CJ105" i="27"/>
  <c r="CJ52" i="27"/>
  <c r="CJ113" i="27"/>
  <c r="CJ17" i="27"/>
  <c r="CJ121" i="27"/>
  <c r="CJ23" i="27"/>
  <c r="CJ71" i="27"/>
  <c r="CJ14" i="27"/>
  <c r="CJ57" i="27"/>
  <c r="CJ19" i="27"/>
  <c r="CJ83" i="27"/>
  <c r="CJ131" i="27"/>
  <c r="CJ69" i="27"/>
  <c r="CJ42" i="27"/>
  <c r="CJ34" i="27"/>
  <c r="CJ32" i="27"/>
  <c r="CJ25" i="27"/>
  <c r="CJ96" i="27"/>
  <c r="CJ66" i="27"/>
  <c r="CJ101" i="27"/>
  <c r="CJ31" i="27"/>
  <c r="CJ94" i="27"/>
  <c r="CJ112" i="27"/>
  <c r="CJ111" i="27"/>
  <c r="CJ48" i="27"/>
  <c r="CJ86" i="27"/>
  <c r="CJ22" i="27"/>
  <c r="CJ125" i="27"/>
  <c r="CJ93" i="27"/>
  <c r="CJ53" i="27"/>
  <c r="CJ115" i="27"/>
  <c r="CJ117" i="27"/>
  <c r="CJ130" i="27"/>
  <c r="CJ50" i="27"/>
  <c r="CJ126" i="27"/>
  <c r="CJ82" i="27"/>
  <c r="CJ127" i="27"/>
  <c r="CJ99" i="27"/>
  <c r="CJ128" i="27"/>
  <c r="CJ81" i="27"/>
  <c r="CJ90" i="27"/>
  <c r="CJ116" i="27"/>
  <c r="CJ74" i="27"/>
  <c r="CJ16" i="27"/>
  <c r="CJ67" i="27"/>
  <c r="CJ56" i="27"/>
  <c r="CJ49" i="27"/>
  <c r="CJ75" i="27"/>
  <c r="CJ92" i="27"/>
  <c r="CJ120" i="27"/>
  <c r="CJ77" i="27"/>
  <c r="CJ37" i="27"/>
  <c r="CJ80" i="27"/>
  <c r="CH132" i="30" l="1"/>
  <c r="CH133" i="30" s="1"/>
  <c r="CH134" i="30" s="1"/>
  <c r="CI61" i="30"/>
  <c r="CI83" i="30"/>
  <c r="CI35" i="30"/>
  <c r="CI117" i="30"/>
  <c r="CI25" i="30"/>
  <c r="CI88" i="30"/>
  <c r="CI27" i="30"/>
  <c r="CJ11" i="30"/>
  <c r="CI32" i="30"/>
  <c r="CI125" i="30"/>
  <c r="CI41" i="30"/>
  <c r="CI106" i="30"/>
  <c r="CI30" i="30"/>
  <c r="CI96" i="30"/>
  <c r="CI65" i="30"/>
  <c r="CI98" i="30"/>
  <c r="CI42" i="30"/>
  <c r="CI39" i="30"/>
  <c r="CI115" i="30"/>
  <c r="CI55" i="30"/>
  <c r="CI38" i="30"/>
  <c r="CI34" i="30"/>
  <c r="CI17" i="30"/>
  <c r="CI36" i="30"/>
  <c r="CI47" i="30"/>
  <c r="CI13" i="30"/>
  <c r="CI64" i="30"/>
  <c r="CI107" i="30"/>
  <c r="CI19" i="30"/>
  <c r="CI131" i="30"/>
  <c r="CI28" i="30"/>
  <c r="CI130" i="30"/>
  <c r="CI26" i="30"/>
  <c r="CI123" i="30"/>
  <c r="CI20" i="30"/>
  <c r="CI110" i="30"/>
  <c r="CI31" i="30"/>
  <c r="CI97" i="30"/>
  <c r="CI68" i="30"/>
  <c r="CI76" i="30"/>
  <c r="CI75" i="30"/>
  <c r="CI74" i="30"/>
  <c r="CI50" i="30"/>
  <c r="CI24" i="30"/>
  <c r="CI100" i="30"/>
  <c r="CI72" i="30"/>
  <c r="CI63" i="30"/>
  <c r="CI124" i="30"/>
  <c r="CI86" i="30"/>
  <c r="CI49" i="30"/>
  <c r="CI29" i="30"/>
  <c r="CI111" i="30"/>
  <c r="CI45" i="30"/>
  <c r="CI120" i="30"/>
  <c r="CI12" i="30"/>
  <c r="CI112" i="30"/>
  <c r="CI15" i="30"/>
  <c r="CI122" i="30"/>
  <c r="CI14" i="30"/>
  <c r="CI89" i="30"/>
  <c r="CI58" i="30"/>
  <c r="CI77" i="30"/>
  <c r="CI57" i="30"/>
  <c r="CI56" i="30"/>
  <c r="CI104" i="30"/>
  <c r="CI71" i="30"/>
  <c r="CI105" i="30"/>
  <c r="CI23" i="30"/>
  <c r="CI103" i="30"/>
  <c r="CI69" i="30"/>
  <c r="CI78" i="30"/>
  <c r="CI81" i="30"/>
  <c r="CI67" i="30"/>
  <c r="CI46" i="30"/>
  <c r="CI18" i="30"/>
  <c r="CI54" i="30"/>
  <c r="CI40" i="30"/>
  <c r="CI66" i="30"/>
  <c r="CI92" i="30"/>
  <c r="CI21" i="30"/>
  <c r="CI118" i="30"/>
  <c r="CI53" i="30"/>
  <c r="CI70" i="30"/>
  <c r="CI82" i="30"/>
  <c r="CI48" i="30"/>
  <c r="CI22" i="30"/>
  <c r="CI116" i="30"/>
  <c r="CI33" i="30"/>
  <c r="CI114" i="30"/>
  <c r="CI51" i="30"/>
  <c r="CI113" i="30"/>
  <c r="CI37" i="30"/>
  <c r="CI93" i="30"/>
  <c r="CI62" i="30"/>
  <c r="CI94" i="30"/>
  <c r="CI60" i="30"/>
  <c r="CI44" i="30"/>
  <c r="CI52" i="30"/>
  <c r="CI95" i="30"/>
  <c r="CI43" i="30"/>
  <c r="CI101" i="30"/>
  <c r="CI80" i="30"/>
  <c r="CI87" i="30"/>
  <c r="CI91" i="30"/>
  <c r="CI129" i="30"/>
  <c r="CI126" i="30"/>
  <c r="CI84" i="30"/>
  <c r="CI85" i="30"/>
  <c r="CI79" i="30"/>
  <c r="CI109" i="30"/>
  <c r="CI128" i="30"/>
  <c r="CI59" i="30"/>
  <c r="CI16" i="30"/>
  <c r="CI90" i="30"/>
  <c r="CI73" i="30"/>
  <c r="CI99" i="30"/>
  <c r="CI121" i="30"/>
  <c r="CI102" i="30"/>
  <c r="CI119" i="30"/>
  <c r="CI127" i="30"/>
  <c r="CI108" i="30"/>
  <c r="CQ133" i="23"/>
  <c r="CQ134" i="23" s="1"/>
  <c r="CQ135" i="23" s="1"/>
  <c r="CR16" i="23"/>
  <c r="CR15" i="23"/>
  <c r="CR17" i="23"/>
  <c r="CR18" i="23"/>
  <c r="CR20" i="23"/>
  <c r="CR97" i="23"/>
  <c r="CR29" i="23"/>
  <c r="CR32" i="23"/>
  <c r="CR38" i="23"/>
  <c r="CR96" i="23"/>
  <c r="CR92" i="23"/>
  <c r="CR82" i="23"/>
  <c r="CR104" i="23"/>
  <c r="CR132" i="23"/>
  <c r="CR65" i="23"/>
  <c r="CR27" i="23"/>
  <c r="CR35" i="23"/>
  <c r="CR40" i="23"/>
  <c r="CR84" i="23"/>
  <c r="CR100" i="23"/>
  <c r="CR37" i="23"/>
  <c r="CR13" i="23"/>
  <c r="CR24" i="23"/>
  <c r="CR63" i="23"/>
  <c r="CR125" i="23"/>
  <c r="CR55" i="23"/>
  <c r="CR129" i="23"/>
  <c r="CR118" i="23"/>
  <c r="CR131" i="23"/>
  <c r="CR49" i="23"/>
  <c r="CR110" i="23"/>
  <c r="CR91" i="23"/>
  <c r="CR81" i="23"/>
  <c r="CR30" i="23"/>
  <c r="CR121" i="23"/>
  <c r="CR43" i="23"/>
  <c r="CR69" i="23"/>
  <c r="CR58" i="23"/>
  <c r="CR95" i="23"/>
  <c r="CR23" i="23"/>
  <c r="CR26" i="23"/>
  <c r="CR74" i="23"/>
  <c r="CR62" i="23"/>
  <c r="CR45" i="23"/>
  <c r="CR66" i="23"/>
  <c r="CR64" i="23"/>
  <c r="CR46" i="23"/>
  <c r="CR67" i="23"/>
  <c r="CR116" i="23"/>
  <c r="CR52" i="23"/>
  <c r="CR31" i="23"/>
  <c r="CR14" i="23"/>
  <c r="CR72" i="23"/>
  <c r="CR89" i="23"/>
  <c r="CR76" i="23"/>
  <c r="CR108" i="23"/>
  <c r="CR80" i="23"/>
  <c r="CR54" i="23"/>
  <c r="CR123" i="23"/>
  <c r="CR50" i="23"/>
  <c r="CR61" i="23"/>
  <c r="CR77" i="23"/>
  <c r="CR34" i="23"/>
  <c r="CR120" i="23"/>
  <c r="CR79" i="23"/>
  <c r="CR19" i="23"/>
  <c r="CR103" i="23"/>
  <c r="CR127" i="23"/>
  <c r="CR114" i="23"/>
  <c r="CR70" i="23"/>
  <c r="CR78" i="23"/>
  <c r="CR93" i="23"/>
  <c r="CR88" i="23"/>
  <c r="CR68" i="23"/>
  <c r="CR130" i="23"/>
  <c r="CR44" i="23"/>
  <c r="CR85" i="23"/>
  <c r="CR111" i="23"/>
  <c r="CR87" i="23"/>
  <c r="CR109" i="23"/>
  <c r="CR83" i="23"/>
  <c r="CR73" i="23"/>
  <c r="CR90" i="23"/>
  <c r="CR21" i="23"/>
  <c r="CR126" i="23"/>
  <c r="CR36" i="23"/>
  <c r="CR53" i="23"/>
  <c r="CR122" i="23"/>
  <c r="CR39" i="23"/>
  <c r="CR113" i="23"/>
  <c r="CR33" i="23"/>
  <c r="CR75" i="23"/>
  <c r="CR56" i="23"/>
  <c r="CR59" i="23"/>
  <c r="CR124" i="23"/>
  <c r="CR25" i="23"/>
  <c r="CR98" i="23"/>
  <c r="CR117" i="23"/>
  <c r="CR86" i="23"/>
  <c r="CR94" i="23"/>
  <c r="CR48" i="23"/>
  <c r="CR57" i="23"/>
  <c r="CR112" i="23"/>
  <c r="CR51" i="23"/>
  <c r="CR105" i="23"/>
  <c r="CR115" i="23"/>
  <c r="CR102" i="23"/>
  <c r="CR22" i="23"/>
  <c r="CR28" i="23"/>
  <c r="CR71" i="23"/>
  <c r="CR101" i="23"/>
  <c r="CR119" i="23"/>
  <c r="CR42" i="23"/>
  <c r="CR41" i="23"/>
  <c r="CR47" i="23"/>
  <c r="CR99" i="23"/>
  <c r="CR106" i="23"/>
  <c r="CR128" i="23"/>
  <c r="CR107" i="23"/>
  <c r="CR60" i="23"/>
  <c r="CS12" i="23"/>
  <c r="CJ132" i="27"/>
  <c r="CJ133" i="27" s="1"/>
  <c r="CJ134" i="27" s="1"/>
  <c r="CK58" i="27"/>
  <c r="CK109" i="27"/>
  <c r="CK73" i="27"/>
  <c r="CK84" i="27"/>
  <c r="CK83" i="27"/>
  <c r="CK105" i="27"/>
  <c r="CK44" i="27"/>
  <c r="CK128" i="27"/>
  <c r="CK76" i="27"/>
  <c r="CK131" i="27"/>
  <c r="CK30" i="27"/>
  <c r="CK130" i="27"/>
  <c r="CK94" i="27"/>
  <c r="CK79" i="27"/>
  <c r="CK125" i="27"/>
  <c r="CK115" i="27"/>
  <c r="CK104" i="27"/>
  <c r="CK32" i="27"/>
  <c r="CK59" i="27"/>
  <c r="CK63" i="27"/>
  <c r="CK126" i="27"/>
  <c r="CK91" i="27"/>
  <c r="CK66" i="27"/>
  <c r="CK42" i="27"/>
  <c r="CK89" i="27"/>
  <c r="CK55" i="27"/>
  <c r="CK119" i="27"/>
  <c r="CK93" i="27"/>
  <c r="CK117" i="27"/>
  <c r="CK23" i="27"/>
  <c r="CK75" i="27"/>
  <c r="CK71" i="27"/>
  <c r="CK33" i="27"/>
  <c r="CK102" i="27"/>
  <c r="CK56" i="27"/>
  <c r="CK118" i="27"/>
  <c r="CK129" i="27"/>
  <c r="CK107" i="27"/>
  <c r="CK65" i="27"/>
  <c r="CK25" i="27"/>
  <c r="CK96" i="27"/>
  <c r="CK68" i="27"/>
  <c r="CK61" i="27"/>
  <c r="CK17" i="27"/>
  <c r="CK36" i="27"/>
  <c r="CK99" i="27"/>
  <c r="CK108" i="27"/>
  <c r="CK82" i="27"/>
  <c r="CK120" i="27"/>
  <c r="CK24" i="27"/>
  <c r="CK64" i="27"/>
  <c r="CK111" i="27"/>
  <c r="CK43" i="27"/>
  <c r="CK69" i="27"/>
  <c r="CK12" i="27"/>
  <c r="CK98" i="27"/>
  <c r="CL11" i="27"/>
  <c r="CK121" i="27"/>
  <c r="CK20" i="27"/>
  <c r="CK86" i="27"/>
  <c r="CK124" i="27"/>
  <c r="CK103" i="27"/>
  <c r="CK110" i="27"/>
  <c r="CK62" i="27"/>
  <c r="CK74" i="27"/>
  <c r="CK100" i="27"/>
  <c r="CK13" i="27"/>
  <c r="CK92" i="27"/>
  <c r="CK15" i="27"/>
  <c r="CK26" i="27"/>
  <c r="CK21" i="27"/>
  <c r="CK80" i="27"/>
  <c r="CK18" i="27"/>
  <c r="CK47" i="27"/>
  <c r="CK40" i="27"/>
  <c r="CK113" i="27"/>
  <c r="CK48" i="27"/>
  <c r="CK97" i="27"/>
  <c r="CK60" i="27"/>
  <c r="CK41" i="27"/>
  <c r="CK77" i="27"/>
  <c r="CK88" i="27"/>
  <c r="CK14" i="27"/>
  <c r="CK34" i="27"/>
  <c r="CK22" i="27"/>
  <c r="CK53" i="27"/>
  <c r="CK19" i="27"/>
  <c r="CK67" i="27"/>
  <c r="CK16" i="27"/>
  <c r="CK57" i="27"/>
  <c r="CK101" i="27"/>
  <c r="CK28" i="27"/>
  <c r="CK114" i="27"/>
  <c r="CK90" i="27"/>
  <c r="CK85" i="27"/>
  <c r="CK39" i="27"/>
  <c r="CK106" i="27"/>
  <c r="CK31" i="27"/>
  <c r="CK78" i="27"/>
  <c r="CK35" i="27"/>
  <c r="CK45" i="27"/>
  <c r="CK122" i="27"/>
  <c r="CK123" i="27"/>
  <c r="CK46" i="27"/>
  <c r="CK70" i="27"/>
  <c r="CK112" i="27"/>
  <c r="CK37" i="27"/>
  <c r="CK116" i="27"/>
  <c r="CK51" i="27"/>
  <c r="CK50" i="27"/>
  <c r="CK87" i="27"/>
  <c r="CK127" i="27"/>
  <c r="CK72" i="27"/>
  <c r="CK38" i="27"/>
  <c r="CK29" i="27"/>
  <c r="CK81" i="27"/>
  <c r="CK27" i="27"/>
  <c r="CK49" i="27"/>
  <c r="CK95" i="27"/>
  <c r="CK52" i="27"/>
  <c r="CK54" i="27"/>
  <c r="CI132" i="30" l="1"/>
  <c r="CI133" i="30" s="1"/>
  <c r="CI134" i="30" s="1"/>
  <c r="CJ43" i="30"/>
  <c r="CJ86" i="30"/>
  <c r="CJ37" i="30"/>
  <c r="CJ102" i="30"/>
  <c r="CJ46" i="30"/>
  <c r="CJ99" i="30"/>
  <c r="CJ53" i="30"/>
  <c r="CJ117" i="30"/>
  <c r="CJ36" i="30"/>
  <c r="CJ115" i="30"/>
  <c r="CJ67" i="30"/>
  <c r="CJ124" i="30"/>
  <c r="CJ71" i="30"/>
  <c r="CJ65" i="30"/>
  <c r="CJ66" i="30"/>
  <c r="CJ29" i="30"/>
  <c r="CJ104" i="30"/>
  <c r="CJ18" i="30"/>
  <c r="CJ101" i="30"/>
  <c r="CJ39" i="30"/>
  <c r="CJ125" i="30"/>
  <c r="CJ59" i="30"/>
  <c r="CK11" i="30"/>
  <c r="CJ62" i="30"/>
  <c r="CJ126" i="30"/>
  <c r="CJ79" i="30"/>
  <c r="CJ73" i="30"/>
  <c r="CJ70" i="30"/>
  <c r="CJ49" i="30"/>
  <c r="CJ114" i="30"/>
  <c r="CJ120" i="30"/>
  <c r="CJ116" i="30"/>
  <c r="CJ20" i="30"/>
  <c r="CJ14" i="30"/>
  <c r="CJ91" i="30"/>
  <c r="CJ38" i="30"/>
  <c r="CJ119" i="30"/>
  <c r="CJ83" i="30"/>
  <c r="CJ13" i="30"/>
  <c r="CJ96" i="30"/>
  <c r="CJ22" i="30"/>
  <c r="CJ118" i="30"/>
  <c r="CJ48" i="30"/>
  <c r="CJ131" i="30"/>
  <c r="CJ69" i="30"/>
  <c r="CJ127" i="30"/>
  <c r="CJ81" i="30"/>
  <c r="CJ63" i="30"/>
  <c r="CJ75" i="30"/>
  <c r="CJ40" i="30"/>
  <c r="CJ95" i="30"/>
  <c r="CJ28" i="30"/>
  <c r="CJ93" i="30"/>
  <c r="CJ50" i="30"/>
  <c r="CJ19" i="30"/>
  <c r="CJ26" i="30"/>
  <c r="CJ107" i="30"/>
  <c r="CJ121" i="30"/>
  <c r="CJ16" i="30"/>
  <c r="CJ88" i="30"/>
  <c r="CJ47" i="30"/>
  <c r="CJ103" i="30"/>
  <c r="CJ64" i="30"/>
  <c r="CJ72" i="30"/>
  <c r="CJ76" i="30"/>
  <c r="CJ60" i="30"/>
  <c r="CJ68" i="30"/>
  <c r="CJ45" i="30"/>
  <c r="CJ106" i="30"/>
  <c r="CJ15" i="30"/>
  <c r="CJ85" i="30"/>
  <c r="CJ94" i="30"/>
  <c r="CJ80" i="30"/>
  <c r="CJ33" i="30"/>
  <c r="CJ77" i="30"/>
  <c r="CJ78" i="30"/>
  <c r="CJ32" i="30"/>
  <c r="CJ21" i="30"/>
  <c r="CJ58" i="30"/>
  <c r="CJ24" i="30"/>
  <c r="CJ129" i="30"/>
  <c r="CJ34" i="30"/>
  <c r="CJ56" i="30"/>
  <c r="CJ90" i="30"/>
  <c r="CJ57" i="30"/>
  <c r="CJ105" i="30"/>
  <c r="CJ61" i="30"/>
  <c r="CJ109" i="30"/>
  <c r="CJ35" i="30"/>
  <c r="CJ122" i="30"/>
  <c r="CJ44" i="30"/>
  <c r="CJ92" i="30"/>
  <c r="CJ25" i="30"/>
  <c r="CJ87" i="30"/>
  <c r="CJ74" i="30"/>
  <c r="CJ27" i="30"/>
  <c r="CJ41" i="30"/>
  <c r="CJ55" i="30"/>
  <c r="CJ54" i="30"/>
  <c r="CJ30" i="30"/>
  <c r="CJ89" i="30"/>
  <c r="CJ31" i="30"/>
  <c r="CJ108" i="30"/>
  <c r="CJ23" i="30"/>
  <c r="CJ110" i="30"/>
  <c r="CJ42" i="30"/>
  <c r="CJ84" i="30"/>
  <c r="CJ17" i="30"/>
  <c r="CJ82" i="30"/>
  <c r="CJ12" i="30"/>
  <c r="CJ128" i="30"/>
  <c r="CJ113" i="30"/>
  <c r="CJ100" i="30"/>
  <c r="CJ98" i="30"/>
  <c r="CJ97" i="30"/>
  <c r="CJ130" i="30"/>
  <c r="CJ51" i="30"/>
  <c r="CJ52" i="30"/>
  <c r="CJ111" i="30"/>
  <c r="CJ112" i="30"/>
  <c r="CJ123" i="30"/>
  <c r="CR133" i="23"/>
  <c r="CR134" i="23" s="1"/>
  <c r="CR135" i="23" s="1"/>
  <c r="CS16" i="23"/>
  <c r="CS15" i="23"/>
  <c r="CS18" i="23"/>
  <c r="CS17" i="23"/>
  <c r="CS21" i="23"/>
  <c r="CS101" i="23"/>
  <c r="CS108" i="23"/>
  <c r="CS28" i="23"/>
  <c r="CS93" i="23"/>
  <c r="CS78" i="23"/>
  <c r="CS57" i="23"/>
  <c r="CS112" i="23"/>
  <c r="CS132" i="23"/>
  <c r="CS81" i="23"/>
  <c r="CS34" i="23"/>
  <c r="CS79" i="23"/>
  <c r="CS59" i="23"/>
  <c r="CS130" i="23"/>
  <c r="CS120" i="23"/>
  <c r="CS73" i="23"/>
  <c r="CS107" i="23"/>
  <c r="CT12" i="23"/>
  <c r="CS23" i="23"/>
  <c r="CS22" i="23"/>
  <c r="CS74" i="23"/>
  <c r="CS98" i="23"/>
  <c r="CS55" i="23"/>
  <c r="CS66" i="23"/>
  <c r="CS96" i="23"/>
  <c r="CS46" i="23"/>
  <c r="CS105" i="23"/>
  <c r="CS49" i="23"/>
  <c r="CS113" i="23"/>
  <c r="CS69" i="23"/>
  <c r="CS37" i="23"/>
  <c r="CS95" i="23"/>
  <c r="CS83" i="23"/>
  <c r="CS65" i="23"/>
  <c r="CS85" i="23"/>
  <c r="CS30" i="23"/>
  <c r="CS102" i="23"/>
  <c r="CS13" i="23"/>
  <c r="CS26" i="23"/>
  <c r="CS127" i="23"/>
  <c r="CS89" i="23"/>
  <c r="CS53" i="23"/>
  <c r="CS129" i="23"/>
  <c r="CS38" i="23"/>
  <c r="CS77" i="23"/>
  <c r="CS104" i="23"/>
  <c r="CS43" i="23"/>
  <c r="CS20" i="23"/>
  <c r="CS70" i="23"/>
  <c r="CS117" i="23"/>
  <c r="CS36" i="23"/>
  <c r="CS62" i="23"/>
  <c r="CS48" i="23"/>
  <c r="CS92" i="23"/>
  <c r="CS88" i="23"/>
  <c r="CS91" i="23"/>
  <c r="CS110" i="23"/>
  <c r="CS75" i="23"/>
  <c r="CS100" i="23"/>
  <c r="CS90" i="23"/>
  <c r="CS14" i="23"/>
  <c r="CS76" i="23"/>
  <c r="CS72" i="23"/>
  <c r="CS29" i="23"/>
  <c r="CS86" i="23"/>
  <c r="CS54" i="23"/>
  <c r="CS94" i="23"/>
  <c r="CS64" i="23"/>
  <c r="CS115" i="23"/>
  <c r="CS116" i="23"/>
  <c r="CS82" i="23"/>
  <c r="CS60" i="23"/>
  <c r="CS27" i="23"/>
  <c r="CS58" i="23"/>
  <c r="CS124" i="23"/>
  <c r="CS131" i="23"/>
  <c r="CS68" i="23"/>
  <c r="CS52" i="23"/>
  <c r="CS31" i="23"/>
  <c r="CS35" i="23"/>
  <c r="CS24" i="23"/>
  <c r="CS125" i="23"/>
  <c r="CS45" i="23"/>
  <c r="CS32" i="23"/>
  <c r="CS118" i="23"/>
  <c r="CS39" i="23"/>
  <c r="CS123" i="23"/>
  <c r="CS44" i="23"/>
  <c r="CS87" i="23"/>
  <c r="CS19" i="23"/>
  <c r="CS114" i="23"/>
  <c r="CS97" i="23"/>
  <c r="CS63" i="23"/>
  <c r="CS122" i="23"/>
  <c r="CS80" i="23"/>
  <c r="CS47" i="23"/>
  <c r="CS99" i="23"/>
  <c r="CS61" i="23"/>
  <c r="CS56" i="23"/>
  <c r="CS33" i="23"/>
  <c r="CS109" i="23"/>
  <c r="CS40" i="23"/>
  <c r="CS121" i="23"/>
  <c r="CS25" i="23"/>
  <c r="CS126" i="23"/>
  <c r="CS71" i="23"/>
  <c r="CS103" i="23"/>
  <c r="CS119" i="23"/>
  <c r="CS41" i="23"/>
  <c r="CS42" i="23"/>
  <c r="CS67" i="23"/>
  <c r="CS50" i="23"/>
  <c r="CS106" i="23"/>
  <c r="CS51" i="23"/>
  <c r="CS128" i="23"/>
  <c r="CS111" i="23"/>
  <c r="CS84" i="23"/>
  <c r="CK132" i="27"/>
  <c r="CK133" i="27" s="1"/>
  <c r="CK134" i="27" s="1"/>
  <c r="CL81" i="27"/>
  <c r="CL80" i="27"/>
  <c r="CL104" i="27"/>
  <c r="CL64" i="27"/>
  <c r="CL19" i="27"/>
  <c r="CL47" i="27"/>
  <c r="CL95" i="27"/>
  <c r="CL34" i="27"/>
  <c r="CL99" i="27"/>
  <c r="CL131" i="27"/>
  <c r="CL74" i="27"/>
  <c r="CL50" i="27"/>
  <c r="CL82" i="27"/>
  <c r="CL35" i="27"/>
  <c r="CL105" i="27"/>
  <c r="CL128" i="27"/>
  <c r="CL70" i="27"/>
  <c r="CL115" i="27"/>
  <c r="CL87" i="27"/>
  <c r="CL27" i="27"/>
  <c r="CL28" i="27"/>
  <c r="CL40" i="27"/>
  <c r="CL41" i="27"/>
  <c r="CL16" i="27"/>
  <c r="CL100" i="27"/>
  <c r="CL117" i="27"/>
  <c r="CL29" i="27"/>
  <c r="CL124" i="27"/>
  <c r="CL65" i="27"/>
  <c r="CL79" i="27"/>
  <c r="CL122" i="27"/>
  <c r="CL103" i="27"/>
  <c r="CL76" i="27"/>
  <c r="CL26" i="27"/>
  <c r="CL60" i="27"/>
  <c r="CL97" i="27"/>
  <c r="CL17" i="27"/>
  <c r="CL24" i="27"/>
  <c r="CL46" i="27"/>
  <c r="CL127" i="27"/>
  <c r="CL89" i="27"/>
  <c r="CL85" i="27"/>
  <c r="CL37" i="27"/>
  <c r="CL42" i="27"/>
  <c r="CL56" i="27"/>
  <c r="CL73" i="27"/>
  <c r="CL92" i="27"/>
  <c r="CL112" i="27"/>
  <c r="CL78" i="27"/>
  <c r="CL77" i="27"/>
  <c r="CL113" i="27"/>
  <c r="CL58" i="27"/>
  <c r="CL39" i="27"/>
  <c r="CL120" i="27"/>
  <c r="CL67" i="27"/>
  <c r="CL118" i="27"/>
  <c r="CL44" i="27"/>
  <c r="CL25" i="27"/>
  <c r="CL86" i="27"/>
  <c r="CL12" i="27"/>
  <c r="CL96" i="27"/>
  <c r="CL33" i="27"/>
  <c r="CL32" i="27"/>
  <c r="CL90" i="27"/>
  <c r="CL116" i="27"/>
  <c r="CL109" i="27"/>
  <c r="CL91" i="27"/>
  <c r="CL108" i="27"/>
  <c r="CL13" i="27"/>
  <c r="CL125" i="27"/>
  <c r="CL71" i="27"/>
  <c r="CL63" i="27"/>
  <c r="CL22" i="27"/>
  <c r="CL114" i="27"/>
  <c r="CL69" i="27"/>
  <c r="CL88" i="27"/>
  <c r="CL20" i="27"/>
  <c r="CL18" i="27"/>
  <c r="CL36" i="27"/>
  <c r="CL111" i="27"/>
  <c r="CL30" i="27"/>
  <c r="CL68" i="27"/>
  <c r="CL119" i="27"/>
  <c r="CL43" i="27"/>
  <c r="CL102" i="27"/>
  <c r="CL84" i="27"/>
  <c r="CL59" i="27"/>
  <c r="CL23" i="27"/>
  <c r="CL31" i="27"/>
  <c r="CL110" i="27"/>
  <c r="CL51" i="27"/>
  <c r="CM11" i="27"/>
  <c r="CL61" i="27"/>
  <c r="CL129" i="27"/>
  <c r="CL55" i="27"/>
  <c r="CL107" i="27"/>
  <c r="CL94" i="27"/>
  <c r="CL130" i="27"/>
  <c r="CL38" i="27"/>
  <c r="CL72" i="27"/>
  <c r="CL48" i="27"/>
  <c r="CL45" i="27"/>
  <c r="CL15" i="27"/>
  <c r="CL98" i="27"/>
  <c r="CL121" i="27"/>
  <c r="CL52" i="27"/>
  <c r="CL62" i="27"/>
  <c r="CL21" i="27"/>
  <c r="CL75" i="27"/>
  <c r="CL126" i="27"/>
  <c r="CL49" i="27"/>
  <c r="CL106" i="27"/>
  <c r="CL57" i="27"/>
  <c r="CL54" i="27"/>
  <c r="CL83" i="27"/>
  <c r="CL66" i="27"/>
  <c r="CL101" i="27"/>
  <c r="CL123" i="27"/>
  <c r="CL14" i="27"/>
  <c r="CL53" i="27"/>
  <c r="CL93" i="27"/>
  <c r="CJ132" i="30" l="1"/>
  <c r="CJ133" i="30" s="1"/>
  <c r="CJ134" i="30" s="1"/>
  <c r="CK57" i="30"/>
  <c r="CK89" i="30"/>
  <c r="CK107" i="30"/>
  <c r="CK34" i="30"/>
  <c r="CK63" i="30"/>
  <c r="CK55" i="30"/>
  <c r="CK100" i="30"/>
  <c r="CK40" i="30"/>
  <c r="CK29" i="30"/>
  <c r="CK126" i="30"/>
  <c r="CK95" i="30"/>
  <c r="CK68" i="30"/>
  <c r="CK96" i="30"/>
  <c r="CK43" i="30"/>
  <c r="CK114" i="30"/>
  <c r="CK101" i="30"/>
  <c r="CK82" i="30"/>
  <c r="CK118" i="30"/>
  <c r="CK86" i="30"/>
  <c r="CK94" i="30"/>
  <c r="CK98" i="30"/>
  <c r="CK31" i="30"/>
  <c r="CK104" i="30"/>
  <c r="CK129" i="30"/>
  <c r="CK12" i="30"/>
  <c r="CK44" i="30"/>
  <c r="CK24" i="30"/>
  <c r="CK91" i="30"/>
  <c r="CK102" i="30"/>
  <c r="CK35" i="30"/>
  <c r="CK130" i="30"/>
  <c r="CK76" i="30"/>
  <c r="CK47" i="30"/>
  <c r="CK122" i="30"/>
  <c r="CK56" i="30"/>
  <c r="CK58" i="30"/>
  <c r="CK17" i="30"/>
  <c r="CK36" i="30"/>
  <c r="CK93" i="30"/>
  <c r="CK13" i="30"/>
  <c r="CK108" i="30"/>
  <c r="CK110" i="30"/>
  <c r="CK81" i="30"/>
  <c r="CK67" i="30"/>
  <c r="CK30" i="30"/>
  <c r="CK117" i="30"/>
  <c r="CK124" i="30"/>
  <c r="CK14" i="30"/>
  <c r="CK75" i="30"/>
  <c r="CK52" i="30"/>
  <c r="CK109" i="30"/>
  <c r="CK88" i="30"/>
  <c r="CK61" i="30"/>
  <c r="CK20" i="30"/>
  <c r="CK51" i="30"/>
  <c r="CK66" i="30"/>
  <c r="CK125" i="30"/>
  <c r="CK73" i="30"/>
  <c r="CK33" i="30"/>
  <c r="CK74" i="30"/>
  <c r="CK25" i="30"/>
  <c r="CK128" i="30"/>
  <c r="CK80" i="30"/>
  <c r="CK59" i="30"/>
  <c r="CK119" i="30"/>
  <c r="CK45" i="30"/>
  <c r="CL11" i="30"/>
  <c r="CK106" i="30"/>
  <c r="CK60" i="30"/>
  <c r="CK28" i="30"/>
  <c r="CK50" i="30"/>
  <c r="CK77" i="30"/>
  <c r="CK71" i="30"/>
  <c r="CK62" i="30"/>
  <c r="CK39" i="30"/>
  <c r="CK112" i="30"/>
  <c r="CK72" i="30"/>
  <c r="CK83" i="30"/>
  <c r="CK48" i="30"/>
  <c r="CK97" i="30"/>
  <c r="CK99" i="30"/>
  <c r="CK49" i="30"/>
  <c r="CK92" i="30"/>
  <c r="CK64" i="30"/>
  <c r="CK85" i="30"/>
  <c r="CK120" i="30"/>
  <c r="CK22" i="30"/>
  <c r="CK46" i="30"/>
  <c r="CK38" i="30"/>
  <c r="CK121" i="30"/>
  <c r="CK111" i="30"/>
  <c r="CK42" i="30"/>
  <c r="CK131" i="30"/>
  <c r="CK105" i="30"/>
  <c r="CK37" i="30"/>
  <c r="CK116" i="30"/>
  <c r="CK18" i="30"/>
  <c r="CK21" i="30"/>
  <c r="CK87" i="30"/>
  <c r="CK78" i="30"/>
  <c r="CK32" i="30"/>
  <c r="CK23" i="30"/>
  <c r="CK90" i="30"/>
  <c r="CK84" i="30"/>
  <c r="CK70" i="30"/>
  <c r="CK41" i="30"/>
  <c r="CK54" i="30"/>
  <c r="CK113" i="30"/>
  <c r="CK127" i="30"/>
  <c r="CK27" i="30"/>
  <c r="CK26" i="30"/>
  <c r="CK19" i="30"/>
  <c r="CK103" i="30"/>
  <c r="CK79" i="30"/>
  <c r="CK69" i="30"/>
  <c r="CK16" i="30"/>
  <c r="CK65" i="30"/>
  <c r="CK15" i="30"/>
  <c r="CK115" i="30"/>
  <c r="CK53" i="30"/>
  <c r="CK123" i="30"/>
  <c r="CS133" i="23"/>
  <c r="CS134" i="23" s="1"/>
  <c r="CS135" i="23" s="1"/>
  <c r="CT16" i="23"/>
  <c r="CT15" i="23"/>
  <c r="CT17" i="23"/>
  <c r="CT18" i="23"/>
  <c r="CT22" i="23"/>
  <c r="CT127" i="23"/>
  <c r="CT55" i="23"/>
  <c r="CT70" i="23"/>
  <c r="CT46" i="23"/>
  <c r="CT48" i="23"/>
  <c r="CT96" i="23"/>
  <c r="CT113" i="23"/>
  <c r="CT75" i="23"/>
  <c r="CT33" i="23"/>
  <c r="CT120" i="23"/>
  <c r="CT87" i="23"/>
  <c r="CT60" i="23"/>
  <c r="CT65" i="23"/>
  <c r="CT34" i="23"/>
  <c r="CT73" i="23"/>
  <c r="CT30" i="23"/>
  <c r="CT91" i="23"/>
  <c r="CT112" i="23"/>
  <c r="CT109" i="23"/>
  <c r="CT14" i="23"/>
  <c r="CT24" i="23"/>
  <c r="CT97" i="23"/>
  <c r="CT89" i="23"/>
  <c r="CT71" i="23"/>
  <c r="CT38" i="23"/>
  <c r="CT66" i="23"/>
  <c r="CT64" i="23"/>
  <c r="CT61" i="23"/>
  <c r="CT80" i="23"/>
  <c r="CT51" i="23"/>
  <c r="CT111" i="23"/>
  <c r="CT107" i="23"/>
  <c r="CT85" i="23"/>
  <c r="CT132" i="23"/>
  <c r="CT43" i="23"/>
  <c r="CT20" i="23"/>
  <c r="CT26" i="23"/>
  <c r="CT117" i="23"/>
  <c r="CT86" i="23"/>
  <c r="CT72" i="23"/>
  <c r="CT118" i="23"/>
  <c r="CT129" i="23"/>
  <c r="CT93" i="23"/>
  <c r="CT104" i="23"/>
  <c r="CT67" i="23"/>
  <c r="CT44" i="23"/>
  <c r="CT69" i="23"/>
  <c r="CT35" i="23"/>
  <c r="CT83" i="23"/>
  <c r="CT37" i="23"/>
  <c r="CT59" i="23"/>
  <c r="CT23" i="23"/>
  <c r="CT126" i="23"/>
  <c r="CT29" i="23"/>
  <c r="CT108" i="23"/>
  <c r="CT114" i="23"/>
  <c r="CT54" i="23"/>
  <c r="CT92" i="23"/>
  <c r="CT39" i="23"/>
  <c r="CT82" i="23"/>
  <c r="CT50" i="23"/>
  <c r="CT49" i="23"/>
  <c r="CT128" i="23"/>
  <c r="CT121" i="23"/>
  <c r="CT40" i="23"/>
  <c r="CT102" i="23"/>
  <c r="CT131" i="23"/>
  <c r="CT31" i="23"/>
  <c r="CU12" i="23"/>
  <c r="CT21" i="23"/>
  <c r="CT28" i="23"/>
  <c r="CT98" i="23"/>
  <c r="CT45" i="23"/>
  <c r="CT103" i="23"/>
  <c r="CT42" i="23"/>
  <c r="CT105" i="23"/>
  <c r="CT56" i="23"/>
  <c r="CT77" i="23"/>
  <c r="CT99" i="23"/>
  <c r="CT90" i="23"/>
  <c r="CT100" i="23"/>
  <c r="CT95" i="23"/>
  <c r="CT79" i="23"/>
  <c r="CT115" i="23"/>
  <c r="CT27" i="23"/>
  <c r="CT116" i="23"/>
  <c r="CT124" i="23"/>
  <c r="CT13" i="23"/>
  <c r="CT76" i="23"/>
  <c r="CT63" i="23"/>
  <c r="CT53" i="23"/>
  <c r="CT41" i="23"/>
  <c r="CT78" i="23"/>
  <c r="CT88" i="23"/>
  <c r="CT106" i="23"/>
  <c r="CT81" i="23"/>
  <c r="CT84" i="23"/>
  <c r="CT58" i="23"/>
  <c r="CT68" i="23"/>
  <c r="CT19" i="23"/>
  <c r="CT74" i="23"/>
  <c r="CT101" i="23"/>
  <c r="CT125" i="23"/>
  <c r="CT119" i="23"/>
  <c r="CT122" i="23"/>
  <c r="CT52" i="23"/>
  <c r="CT25" i="23"/>
  <c r="CT36" i="23"/>
  <c r="CT32" i="23"/>
  <c r="CT62" i="23"/>
  <c r="CT123" i="23"/>
  <c r="CT94" i="23"/>
  <c r="CT57" i="23"/>
  <c r="CT47" i="23"/>
  <c r="CT130" i="23"/>
  <c r="CT110" i="23"/>
  <c r="CL132" i="27"/>
  <c r="CL133" i="27" s="1"/>
  <c r="CL134" i="27" s="1"/>
  <c r="CM36" i="27"/>
  <c r="CM66" i="27"/>
  <c r="CM121" i="27"/>
  <c r="CM56" i="27"/>
  <c r="CM57" i="27"/>
  <c r="CM12" i="27"/>
  <c r="CM47" i="27"/>
  <c r="CN11" i="27"/>
  <c r="CM102" i="27"/>
  <c r="CM43" i="27"/>
  <c r="CM92" i="27"/>
  <c r="CM20" i="27"/>
  <c r="CM113" i="27"/>
  <c r="CM104" i="27"/>
  <c r="CM109" i="27"/>
  <c r="CM28" i="27"/>
  <c r="CM26" i="27"/>
  <c r="CM15" i="27"/>
  <c r="CM24" i="27"/>
  <c r="CM13" i="27"/>
  <c r="CM53" i="27"/>
  <c r="CM17" i="27"/>
  <c r="CM131" i="27"/>
  <c r="CM130" i="27"/>
  <c r="CM117" i="27"/>
  <c r="CM14" i="27"/>
  <c r="CM75" i="27"/>
  <c r="CM52" i="27"/>
  <c r="CM128" i="27"/>
  <c r="CM71" i="27"/>
  <c r="CM39" i="27"/>
  <c r="CM89" i="27"/>
  <c r="CM22" i="27"/>
  <c r="CM88" i="27"/>
  <c r="CM18" i="27"/>
  <c r="CM86" i="27"/>
  <c r="CM21" i="27"/>
  <c r="CM61" i="27"/>
  <c r="CM16" i="27"/>
  <c r="CM111" i="27"/>
  <c r="CM23" i="27"/>
  <c r="CM100" i="27"/>
  <c r="CM46" i="27"/>
  <c r="CM34" i="27"/>
  <c r="CM112" i="27"/>
  <c r="CM126" i="27"/>
  <c r="CM48" i="27"/>
  <c r="CM78" i="27"/>
  <c r="CM68" i="27"/>
  <c r="CM81" i="27"/>
  <c r="CM82" i="27"/>
  <c r="CM60" i="27"/>
  <c r="CM72" i="27"/>
  <c r="CM91" i="27"/>
  <c r="CM37" i="27"/>
  <c r="CM114" i="27"/>
  <c r="CM51" i="27"/>
  <c r="CM99" i="27"/>
  <c r="CM69" i="27"/>
  <c r="CM35" i="27"/>
  <c r="CM74" i="27"/>
  <c r="CM58" i="27"/>
  <c r="CM103" i="27"/>
  <c r="CM38" i="27"/>
  <c r="CM33" i="27"/>
  <c r="CM125" i="27"/>
  <c r="CM110" i="27"/>
  <c r="CM108" i="27"/>
  <c r="CM124" i="27"/>
  <c r="CM45" i="27"/>
  <c r="CM122" i="27"/>
  <c r="CM70" i="27"/>
  <c r="CM116" i="27"/>
  <c r="CM87" i="27"/>
  <c r="CM85" i="27"/>
  <c r="CM105" i="27"/>
  <c r="CM50" i="27"/>
  <c r="CM67" i="27"/>
  <c r="CM27" i="27"/>
  <c r="CM95" i="27"/>
  <c r="CM129" i="27"/>
  <c r="CM118" i="27"/>
  <c r="CM79" i="27"/>
  <c r="CM76" i="27"/>
  <c r="CM123" i="27"/>
  <c r="CM115" i="27"/>
  <c r="CM59" i="27"/>
  <c r="CM127" i="27"/>
  <c r="CM31" i="27"/>
  <c r="CM63" i="27"/>
  <c r="CM49" i="27"/>
  <c r="CM101" i="27"/>
  <c r="CM80" i="27"/>
  <c r="CM55" i="27"/>
  <c r="CM41" i="27"/>
  <c r="CM106" i="27"/>
  <c r="CM44" i="27"/>
  <c r="CM19" i="27"/>
  <c r="CM30" i="27"/>
  <c r="CM64" i="27"/>
  <c r="CM40" i="27"/>
  <c r="CM93" i="27"/>
  <c r="CM32" i="27"/>
  <c r="CM29" i="27"/>
  <c r="CM83" i="27"/>
  <c r="CM107" i="27"/>
  <c r="CM42" i="27"/>
  <c r="CM84" i="27"/>
  <c r="CM62" i="27"/>
  <c r="CM77" i="27"/>
  <c r="CM25" i="27"/>
  <c r="CM90" i="27"/>
  <c r="CM65" i="27"/>
  <c r="CM120" i="27"/>
  <c r="CM119" i="27"/>
  <c r="CM54" i="27"/>
  <c r="CM94" i="27"/>
  <c r="CM97" i="27"/>
  <c r="CM73" i="27"/>
  <c r="CM96" i="27"/>
  <c r="CM98" i="27"/>
  <c r="CK132" i="30" l="1"/>
  <c r="CK133" i="30" s="1"/>
  <c r="CK134" i="30" s="1"/>
  <c r="CL63" i="30"/>
  <c r="CL110" i="30"/>
  <c r="CL28" i="30"/>
  <c r="CL117" i="30"/>
  <c r="CL29" i="30"/>
  <c r="CL114" i="30"/>
  <c r="CL13" i="30"/>
  <c r="CM11" i="30"/>
  <c r="CL23" i="30"/>
  <c r="CL116" i="30"/>
  <c r="CL26" i="30"/>
  <c r="CL118" i="30"/>
  <c r="CL35" i="30"/>
  <c r="CL84" i="30"/>
  <c r="CL67" i="30"/>
  <c r="CL97" i="30"/>
  <c r="CL51" i="30"/>
  <c r="CL94" i="30"/>
  <c r="CL18" i="30"/>
  <c r="CL124" i="30"/>
  <c r="CL36" i="30"/>
  <c r="CL126" i="30"/>
  <c r="CL19" i="30"/>
  <c r="CL125" i="30"/>
  <c r="CL31" i="30"/>
  <c r="CL105" i="30"/>
  <c r="CL52" i="30"/>
  <c r="CL100" i="30"/>
  <c r="CL50" i="30"/>
  <c r="CL66" i="30"/>
  <c r="CL59" i="30"/>
  <c r="CL40" i="30"/>
  <c r="CL41" i="30"/>
  <c r="CL69" i="30"/>
  <c r="CL75" i="30"/>
  <c r="CL111" i="30"/>
  <c r="CL33" i="30"/>
  <c r="CL130" i="30"/>
  <c r="CL45" i="30"/>
  <c r="CL131" i="30"/>
  <c r="CL43" i="30"/>
  <c r="CL112" i="30"/>
  <c r="CL48" i="30"/>
  <c r="CL99" i="30"/>
  <c r="CL81" i="30"/>
  <c r="CL80" i="30"/>
  <c r="CL54" i="30"/>
  <c r="CL83" i="30"/>
  <c r="CL53" i="30"/>
  <c r="CL55" i="30"/>
  <c r="CL91" i="30"/>
  <c r="CL96" i="30"/>
  <c r="CL92" i="30"/>
  <c r="CL61" i="30"/>
  <c r="CL73" i="30"/>
  <c r="CL58" i="30"/>
  <c r="CL128" i="30"/>
  <c r="CL15" i="30"/>
  <c r="CL115" i="30"/>
  <c r="CL39" i="30"/>
  <c r="CL113" i="30"/>
  <c r="CL44" i="30"/>
  <c r="CL93" i="30"/>
  <c r="CL72" i="30"/>
  <c r="CL95" i="30"/>
  <c r="CL86" i="30"/>
  <c r="CL71" i="30"/>
  <c r="CL82" i="30"/>
  <c r="CL60" i="30"/>
  <c r="CL47" i="30"/>
  <c r="CL34" i="30"/>
  <c r="CL121" i="30"/>
  <c r="CL76" i="30"/>
  <c r="CL49" i="30"/>
  <c r="CL20" i="30"/>
  <c r="CL106" i="30"/>
  <c r="CL12" i="30"/>
  <c r="CL74" i="30"/>
  <c r="CL62" i="30"/>
  <c r="CL70" i="30"/>
  <c r="CL68" i="30"/>
  <c r="CL56" i="30"/>
  <c r="CL104" i="30"/>
  <c r="CL46" i="30"/>
  <c r="CL109" i="30"/>
  <c r="CL24" i="30"/>
  <c r="CL90" i="30"/>
  <c r="CL25" i="30"/>
  <c r="CL101" i="30"/>
  <c r="CL30" i="30"/>
  <c r="CL78" i="30"/>
  <c r="CL89" i="30"/>
  <c r="CL79" i="30"/>
  <c r="CL103" i="30"/>
  <c r="CL108" i="30"/>
  <c r="CL123" i="30"/>
  <c r="CL127" i="30"/>
  <c r="CL120" i="30"/>
  <c r="CL107" i="30"/>
  <c r="CL88" i="30"/>
  <c r="CL85" i="30"/>
  <c r="CL65" i="30"/>
  <c r="CL98" i="30"/>
  <c r="CL64" i="30"/>
  <c r="CL102" i="30"/>
  <c r="CL38" i="30"/>
  <c r="CL119" i="30"/>
  <c r="CL32" i="30"/>
  <c r="CL87" i="30"/>
  <c r="CL16" i="30"/>
  <c r="CL129" i="30"/>
  <c r="CL14" i="30"/>
  <c r="CL122" i="30"/>
  <c r="CL57" i="30"/>
  <c r="CL42" i="30"/>
  <c r="CL37" i="30"/>
  <c r="CL17" i="30"/>
  <c r="CL21" i="30"/>
  <c r="CL27" i="30"/>
  <c r="CL22" i="30"/>
  <c r="CL77" i="30"/>
  <c r="CT133" i="23"/>
  <c r="CT134" i="23" s="1"/>
  <c r="CT135" i="23" s="1"/>
  <c r="CU15" i="23"/>
  <c r="CU16" i="23"/>
  <c r="CU17" i="23"/>
  <c r="CU18" i="23"/>
  <c r="CU21" i="23"/>
  <c r="CU28" i="23"/>
  <c r="CU101" i="23"/>
  <c r="CU86" i="23"/>
  <c r="CU88" i="23"/>
  <c r="CU94" i="23"/>
  <c r="CU64" i="23"/>
  <c r="CU49" i="23"/>
  <c r="CU110" i="23"/>
  <c r="CU56" i="23"/>
  <c r="CU69" i="23"/>
  <c r="CU40" i="23"/>
  <c r="CU59" i="23"/>
  <c r="CU111" i="23"/>
  <c r="CU107" i="23"/>
  <c r="CU79" i="23"/>
  <c r="CU35" i="23"/>
  <c r="CU14" i="23"/>
  <c r="CU25" i="23"/>
  <c r="CU89" i="23"/>
  <c r="CU74" i="23"/>
  <c r="CU117" i="23"/>
  <c r="CU131" i="23"/>
  <c r="CU48" i="23"/>
  <c r="CU123" i="23"/>
  <c r="CU99" i="23"/>
  <c r="CU106" i="23"/>
  <c r="CU50" i="23"/>
  <c r="CU65" i="23"/>
  <c r="CU95" i="23"/>
  <c r="CU58" i="23"/>
  <c r="CU73" i="23"/>
  <c r="CU80" i="23"/>
  <c r="CU13" i="23"/>
  <c r="CU26" i="23"/>
  <c r="CU76" i="23"/>
  <c r="CU125" i="23"/>
  <c r="CU71" i="23"/>
  <c r="CU66" i="23"/>
  <c r="CU96" i="23"/>
  <c r="CU92" i="23"/>
  <c r="CU112" i="23"/>
  <c r="CU116" i="23"/>
  <c r="CU33" i="23"/>
  <c r="CU128" i="23"/>
  <c r="CU34" i="23"/>
  <c r="CU44" i="23"/>
  <c r="CU102" i="23"/>
  <c r="CU22" i="23"/>
  <c r="CU29" i="23"/>
  <c r="CU114" i="23"/>
  <c r="CU36" i="23"/>
  <c r="CU108" i="23"/>
  <c r="CU119" i="23"/>
  <c r="CU122" i="23"/>
  <c r="CU61" i="23"/>
  <c r="CU130" i="23"/>
  <c r="CU104" i="23"/>
  <c r="CU47" i="23"/>
  <c r="CU83" i="23"/>
  <c r="CU27" i="23"/>
  <c r="CU121" i="23"/>
  <c r="CU43" i="23"/>
  <c r="CU100" i="23"/>
  <c r="CU60" i="23"/>
  <c r="CU30" i="23"/>
  <c r="CU23" i="23"/>
  <c r="CU72" i="23"/>
  <c r="CU53" i="23"/>
  <c r="CU63" i="23"/>
  <c r="CU32" i="23"/>
  <c r="CU93" i="23"/>
  <c r="CU67" i="23"/>
  <c r="CU132" i="23"/>
  <c r="CU75" i="23"/>
  <c r="CU68" i="23"/>
  <c r="CU85" i="23"/>
  <c r="CU37" i="23"/>
  <c r="CU31" i="23"/>
  <c r="CU109" i="23"/>
  <c r="CU105" i="23"/>
  <c r="CU124" i="23"/>
  <c r="CU90" i="23"/>
  <c r="CV12" i="23"/>
  <c r="CU24" i="23"/>
  <c r="CU45" i="23"/>
  <c r="CU62" i="23"/>
  <c r="CU103" i="23"/>
  <c r="CU46" i="23"/>
  <c r="CU57" i="23"/>
  <c r="CU41" i="23"/>
  <c r="CU91" i="23"/>
  <c r="CU42" i="23"/>
  <c r="CU87" i="23"/>
  <c r="CU84" i="23"/>
  <c r="CU20" i="23"/>
  <c r="CU98" i="23"/>
  <c r="CU55" i="23"/>
  <c r="CU126" i="23"/>
  <c r="CU129" i="23"/>
  <c r="CU118" i="23"/>
  <c r="CU78" i="23"/>
  <c r="CU77" i="23"/>
  <c r="CU115" i="23"/>
  <c r="CU82" i="23"/>
  <c r="CU19" i="23"/>
  <c r="CU127" i="23"/>
  <c r="CU97" i="23"/>
  <c r="CU70" i="23"/>
  <c r="CU54" i="23"/>
  <c r="CU39" i="23"/>
  <c r="CU38" i="23"/>
  <c r="CU81" i="23"/>
  <c r="CU113" i="23"/>
  <c r="CU52" i="23"/>
  <c r="CU51" i="23"/>
  <c r="CU120" i="23"/>
  <c r="CM132" i="27"/>
  <c r="CM133" i="27" s="1"/>
  <c r="CM134" i="27" s="1"/>
  <c r="CN28" i="27"/>
  <c r="CN91" i="27"/>
  <c r="CN131" i="27"/>
  <c r="CN66" i="27"/>
  <c r="CN112" i="27"/>
  <c r="CN59" i="27"/>
  <c r="CN81" i="27"/>
  <c r="CN44" i="27"/>
  <c r="CN43" i="27"/>
  <c r="CN19" i="27"/>
  <c r="CN111" i="27"/>
  <c r="CN82" i="27"/>
  <c r="CN52" i="27"/>
  <c r="CN113" i="27"/>
  <c r="CN89" i="27"/>
  <c r="CN117" i="27"/>
  <c r="CN71" i="27"/>
  <c r="CN51" i="27"/>
  <c r="CN23" i="27"/>
  <c r="CN73" i="27"/>
  <c r="CN123" i="27"/>
  <c r="CN109" i="27"/>
  <c r="CN86" i="27"/>
  <c r="CN120" i="27"/>
  <c r="CN46" i="27"/>
  <c r="CN97" i="27"/>
  <c r="CN107" i="27"/>
  <c r="CN48" i="27"/>
  <c r="CN95" i="27"/>
  <c r="CN110" i="27"/>
  <c r="CN75" i="27"/>
  <c r="CN16" i="27"/>
  <c r="CN84" i="27"/>
  <c r="CN40" i="27"/>
  <c r="CN128" i="27"/>
  <c r="CN88" i="27"/>
  <c r="CN124" i="27"/>
  <c r="CN72" i="27"/>
  <c r="CN13" i="27"/>
  <c r="CN121" i="27"/>
  <c r="CN58" i="27"/>
  <c r="CN99" i="27"/>
  <c r="CN78" i="27"/>
  <c r="CN119" i="27"/>
  <c r="CN106" i="27"/>
  <c r="CN108" i="27"/>
  <c r="CN74" i="27"/>
  <c r="CN60" i="27"/>
  <c r="CN17" i="27"/>
  <c r="CN96" i="27"/>
  <c r="CN105" i="27"/>
  <c r="CN114" i="27"/>
  <c r="CN64" i="27"/>
  <c r="CN14" i="27"/>
  <c r="CN125" i="27"/>
  <c r="CN67" i="27"/>
  <c r="CN33" i="27"/>
  <c r="CN39" i="27"/>
  <c r="CN55" i="27"/>
  <c r="CN68" i="27"/>
  <c r="CN94" i="27"/>
  <c r="CN22" i="27"/>
  <c r="CN50" i="27"/>
  <c r="CN103" i="27"/>
  <c r="CN127" i="27"/>
  <c r="CN118" i="27"/>
  <c r="CN26" i="27"/>
  <c r="CN38" i="27"/>
  <c r="CN126" i="27"/>
  <c r="CN85" i="27"/>
  <c r="CN41" i="27"/>
  <c r="CN29" i="27"/>
  <c r="CN77" i="27"/>
  <c r="CN93" i="27"/>
  <c r="CN35" i="27"/>
  <c r="CN30" i="27"/>
  <c r="CN79" i="27"/>
  <c r="CN70" i="27"/>
  <c r="CN76" i="27"/>
  <c r="CN115" i="27"/>
  <c r="CN32" i="27"/>
  <c r="CN62" i="27"/>
  <c r="CN54" i="27"/>
  <c r="CN47" i="27"/>
  <c r="CN130" i="27"/>
  <c r="CN104" i="27"/>
  <c r="CN87" i="27"/>
  <c r="CN27" i="27"/>
  <c r="CN65" i="27"/>
  <c r="CN56" i="27"/>
  <c r="CN49" i="27"/>
  <c r="CN100" i="27"/>
  <c r="CO11" i="27"/>
  <c r="CN116" i="27"/>
  <c r="CN83" i="27"/>
  <c r="CN69" i="27"/>
  <c r="CN101" i="27"/>
  <c r="CN98" i="27"/>
  <c r="CN34" i="27"/>
  <c r="CN102" i="27"/>
  <c r="CN122" i="27"/>
  <c r="CN80" i="27"/>
  <c r="CN45" i="27"/>
  <c r="CN61" i="27"/>
  <c r="CN12" i="27"/>
  <c r="CN18" i="27"/>
  <c r="CN92" i="27"/>
  <c r="CN129" i="27"/>
  <c r="CN36" i="27"/>
  <c r="CN21" i="27"/>
  <c r="CN90" i="27"/>
  <c r="CN53" i="27"/>
  <c r="CN20" i="27"/>
  <c r="CN24" i="27"/>
  <c r="CN31" i="27"/>
  <c r="CN42" i="27"/>
  <c r="CN25" i="27"/>
  <c r="CN15" i="27"/>
  <c r="CN57" i="27"/>
  <c r="CN63" i="27"/>
  <c r="CN37" i="27"/>
  <c r="CL132" i="30" l="1"/>
  <c r="CL133" i="30" s="1"/>
  <c r="CL134" i="30" s="1"/>
  <c r="CM56" i="30"/>
  <c r="CM121" i="30"/>
  <c r="CM50" i="30"/>
  <c r="CM86" i="30"/>
  <c r="CM22" i="30"/>
  <c r="CM122" i="30"/>
  <c r="CM45" i="30"/>
  <c r="CN11" i="30"/>
  <c r="CM18" i="30"/>
  <c r="CM118" i="30"/>
  <c r="CM28" i="30"/>
  <c r="CM108" i="30"/>
  <c r="CM61" i="30"/>
  <c r="CM81" i="30"/>
  <c r="CM87" i="30"/>
  <c r="CM15" i="30"/>
  <c r="CM120" i="30"/>
  <c r="CM25" i="30"/>
  <c r="CM70" i="30"/>
  <c r="CM35" i="30"/>
  <c r="CM111" i="30"/>
  <c r="CM40" i="30"/>
  <c r="CM126" i="30"/>
  <c r="CM47" i="30"/>
  <c r="CM123" i="30"/>
  <c r="CM20" i="30"/>
  <c r="CM106" i="30"/>
  <c r="CM73" i="30"/>
  <c r="CM80" i="30"/>
  <c r="CM65" i="30"/>
  <c r="CM60" i="30"/>
  <c r="CM117" i="30"/>
  <c r="CM76" i="30"/>
  <c r="CM66" i="30"/>
  <c r="CM102" i="30"/>
  <c r="CM37" i="30"/>
  <c r="CM12" i="30"/>
  <c r="CM13" i="30"/>
  <c r="CM99" i="30"/>
  <c r="CM19" i="30"/>
  <c r="CM116" i="30"/>
  <c r="CM42" i="30"/>
  <c r="CM100" i="30"/>
  <c r="CM53" i="30"/>
  <c r="CM101" i="30"/>
  <c r="CM55" i="30"/>
  <c r="CM94" i="30"/>
  <c r="CM69" i="30"/>
  <c r="CM59" i="30"/>
  <c r="CM92" i="30"/>
  <c r="CM39" i="30"/>
  <c r="CM109" i="30"/>
  <c r="CM83" i="30"/>
  <c r="CM77" i="30"/>
  <c r="CM49" i="30"/>
  <c r="CM46" i="30"/>
  <c r="CM119" i="30"/>
  <c r="CM104" i="30"/>
  <c r="CM54" i="30"/>
  <c r="CM129" i="30"/>
  <c r="CM27" i="30"/>
  <c r="CM96" i="30"/>
  <c r="CM58" i="30"/>
  <c r="CM97" i="30"/>
  <c r="CM67" i="30"/>
  <c r="CM93" i="30"/>
  <c r="CM62" i="30"/>
  <c r="CM63" i="30"/>
  <c r="CM78" i="30"/>
  <c r="CM38" i="30"/>
  <c r="CM103" i="30"/>
  <c r="CM79" i="30"/>
  <c r="CM36" i="30"/>
  <c r="CM44" i="30"/>
  <c r="CM71" i="30"/>
  <c r="CM75" i="30"/>
  <c r="CM23" i="30"/>
  <c r="CM112" i="30"/>
  <c r="CM114" i="30"/>
  <c r="CM41" i="30"/>
  <c r="CM113" i="30"/>
  <c r="CM57" i="30"/>
  <c r="CM68" i="30"/>
  <c r="CM98" i="30"/>
  <c r="CM52" i="30"/>
  <c r="CM91" i="30"/>
  <c r="CM43" i="30"/>
  <c r="CM105" i="30"/>
  <c r="CM17" i="30"/>
  <c r="CM95" i="30"/>
  <c r="CM26" i="30"/>
  <c r="CM127" i="30"/>
  <c r="CM51" i="30"/>
  <c r="CM130" i="30"/>
  <c r="CM84" i="30"/>
  <c r="CM82" i="30"/>
  <c r="CM14" i="30"/>
  <c r="CM16" i="30"/>
  <c r="CM24" i="30"/>
  <c r="CM32" i="30"/>
  <c r="CM89" i="30"/>
  <c r="CM74" i="30"/>
  <c r="CM90" i="30"/>
  <c r="CM72" i="30"/>
  <c r="CM34" i="30"/>
  <c r="CM88" i="30"/>
  <c r="CM29" i="30"/>
  <c r="CM115" i="30"/>
  <c r="CM21" i="30"/>
  <c r="CM107" i="30"/>
  <c r="CM33" i="30"/>
  <c r="CM124" i="30"/>
  <c r="CM31" i="30"/>
  <c r="CM110" i="30"/>
  <c r="CM30" i="30"/>
  <c r="CM85" i="30"/>
  <c r="CM48" i="30"/>
  <c r="CM128" i="30"/>
  <c r="CM125" i="30"/>
  <c r="CM131" i="30"/>
  <c r="CM64" i="30"/>
  <c r="CU133" i="23"/>
  <c r="CU134" i="23" s="1"/>
  <c r="CU135" i="23" s="1"/>
  <c r="CV16" i="23"/>
  <c r="CV15" i="23"/>
  <c r="CV18" i="23"/>
  <c r="CV17" i="23"/>
  <c r="CV14" i="23"/>
  <c r="CV86" i="23"/>
  <c r="CV74" i="23"/>
  <c r="CV98" i="23"/>
  <c r="CV118" i="23"/>
  <c r="CV122" i="23"/>
  <c r="CV93" i="23"/>
  <c r="CV99" i="23"/>
  <c r="CV68" i="23"/>
  <c r="CV52" i="23"/>
  <c r="CV69" i="23"/>
  <c r="CV121" i="23"/>
  <c r="CV27" i="23"/>
  <c r="CV58" i="23"/>
  <c r="CV95" i="23"/>
  <c r="CV60" i="23"/>
  <c r="CV51" i="23"/>
  <c r="CV19" i="23"/>
  <c r="CV13" i="23"/>
  <c r="CV71" i="23"/>
  <c r="CV45" i="23"/>
  <c r="CV55" i="23"/>
  <c r="CV54" i="23"/>
  <c r="CV39" i="23"/>
  <c r="CV132" i="23"/>
  <c r="CV82" i="23"/>
  <c r="CV67" i="23"/>
  <c r="CV87" i="23"/>
  <c r="CV59" i="23"/>
  <c r="CV73" i="23"/>
  <c r="CV30" i="23"/>
  <c r="CV120" i="23"/>
  <c r="CV23" i="23"/>
  <c r="CV26" i="23"/>
  <c r="CV53" i="23"/>
  <c r="CV103" i="23"/>
  <c r="CV72" i="23"/>
  <c r="CV66" i="23"/>
  <c r="CV78" i="23"/>
  <c r="CV88" i="23"/>
  <c r="CV77" i="23"/>
  <c r="CV61" i="23"/>
  <c r="CV75" i="23"/>
  <c r="CV65" i="23"/>
  <c r="CV124" i="23"/>
  <c r="CV102" i="23"/>
  <c r="CV25" i="23"/>
  <c r="CV28" i="23"/>
  <c r="CV62" i="23"/>
  <c r="CV32" i="23"/>
  <c r="CV29" i="23"/>
  <c r="CV49" i="23"/>
  <c r="CV119" i="23"/>
  <c r="CV94" i="23"/>
  <c r="CV44" i="23"/>
  <c r="CV130" i="23"/>
  <c r="CV112" i="23"/>
  <c r="CV37" i="23"/>
  <c r="CV128" i="23"/>
  <c r="CV111" i="23"/>
  <c r="CV109" i="23"/>
  <c r="CV79" i="23"/>
  <c r="CV34" i="23"/>
  <c r="CV20" i="23"/>
  <c r="CV76" i="23"/>
  <c r="CV36" i="23"/>
  <c r="CV63" i="23"/>
  <c r="CV70" i="23"/>
  <c r="CV123" i="23"/>
  <c r="CV47" i="23"/>
  <c r="CV48" i="23"/>
  <c r="CV104" i="23"/>
  <c r="CV91" i="23"/>
  <c r="CV105" i="23"/>
  <c r="CV43" i="23"/>
  <c r="CV84" i="23"/>
  <c r="CV31" i="23"/>
  <c r="CV83" i="23"/>
  <c r="CV106" i="23"/>
  <c r="CV40" i="23"/>
  <c r="CV107" i="23"/>
  <c r="CV116" i="23"/>
  <c r="CW12" i="23"/>
  <c r="CV21" i="23"/>
  <c r="CV89" i="23"/>
  <c r="CV101" i="23"/>
  <c r="CV108" i="23"/>
  <c r="CV129" i="23"/>
  <c r="CV131" i="23"/>
  <c r="CV38" i="23"/>
  <c r="CV80" i="23"/>
  <c r="CV113" i="23"/>
  <c r="CV33" i="23"/>
  <c r="CV100" i="23"/>
  <c r="CV90" i="23"/>
  <c r="CV35" i="23"/>
  <c r="CV85" i="23"/>
  <c r="CV24" i="23"/>
  <c r="CV127" i="23"/>
  <c r="CV125" i="23"/>
  <c r="CV117" i="23"/>
  <c r="CV92" i="23"/>
  <c r="CV57" i="23"/>
  <c r="CV64" i="23"/>
  <c r="CV42" i="23"/>
  <c r="CV56" i="23"/>
  <c r="CV22" i="23"/>
  <c r="CV97" i="23"/>
  <c r="CV114" i="23"/>
  <c r="CV126" i="23"/>
  <c r="CV96" i="23"/>
  <c r="CV46" i="23"/>
  <c r="CV41" i="23"/>
  <c r="CV110" i="23"/>
  <c r="CV50" i="23"/>
  <c r="CV115" i="23"/>
  <c r="CV81" i="23"/>
  <c r="CN132" i="27"/>
  <c r="CN133" i="27" s="1"/>
  <c r="CN134" i="27" s="1"/>
  <c r="CO71" i="27"/>
  <c r="CO64" i="27"/>
  <c r="CO68" i="27"/>
  <c r="CO104" i="27"/>
  <c r="CO62" i="27"/>
  <c r="CO27" i="27"/>
  <c r="CO70" i="27"/>
  <c r="CO78" i="27"/>
  <c r="CO42" i="27"/>
  <c r="CO120" i="27"/>
  <c r="CO72" i="27"/>
  <c r="CO32" i="27"/>
  <c r="CO54" i="27"/>
  <c r="CO48" i="27"/>
  <c r="CO31" i="27"/>
  <c r="CO79" i="27"/>
  <c r="CO44" i="27"/>
  <c r="CO128" i="27"/>
  <c r="CO17" i="27"/>
  <c r="CO55" i="27"/>
  <c r="CO112" i="27"/>
  <c r="CO39" i="27"/>
  <c r="CO89" i="27"/>
  <c r="CO125" i="27"/>
  <c r="CP11" i="27"/>
  <c r="CO66" i="27"/>
  <c r="CO111" i="27"/>
  <c r="CO101" i="27"/>
  <c r="CO38" i="27"/>
  <c r="CO37" i="27"/>
  <c r="CO65" i="27"/>
  <c r="CO93" i="27"/>
  <c r="CO109" i="27"/>
  <c r="CO121" i="27"/>
  <c r="CO126" i="27"/>
  <c r="CO73" i="27"/>
  <c r="CO123" i="27"/>
  <c r="CO23" i="27"/>
  <c r="CO34" i="27"/>
  <c r="CO14" i="27"/>
  <c r="CO20" i="27"/>
  <c r="CO88" i="27"/>
  <c r="CO119" i="27"/>
  <c r="CO129" i="27"/>
  <c r="CO100" i="27"/>
  <c r="CO118" i="27"/>
  <c r="CO15" i="27"/>
  <c r="CO131" i="27"/>
  <c r="CO91" i="27"/>
  <c r="CO63" i="27"/>
  <c r="CO29" i="27"/>
  <c r="CO16" i="27"/>
  <c r="CO103" i="27"/>
  <c r="CO122" i="27"/>
  <c r="CO81" i="27"/>
  <c r="CO108" i="27"/>
  <c r="CO69" i="27"/>
  <c r="CO83" i="27"/>
  <c r="CO107" i="27"/>
  <c r="CO117" i="27"/>
  <c r="CO58" i="27"/>
  <c r="CO18" i="27"/>
  <c r="CO67" i="27"/>
  <c r="CO57" i="27"/>
  <c r="CO77" i="27"/>
  <c r="CO130" i="27"/>
  <c r="CO124" i="27"/>
  <c r="CO59" i="27"/>
  <c r="CO106" i="27"/>
  <c r="CO76" i="27"/>
  <c r="CO51" i="27"/>
  <c r="CO97" i="27"/>
  <c r="CO47" i="27"/>
  <c r="CO115" i="27"/>
  <c r="CO98" i="27"/>
  <c r="CO19" i="27"/>
  <c r="CO75" i="27"/>
  <c r="CO96" i="27"/>
  <c r="CO35" i="27"/>
  <c r="CO105" i="27"/>
  <c r="CO113" i="27"/>
  <c r="CO86" i="27"/>
  <c r="CO12" i="27"/>
  <c r="CO46" i="27"/>
  <c r="CO45" i="27"/>
  <c r="CO24" i="27"/>
  <c r="CO85" i="27"/>
  <c r="CO41" i="27"/>
  <c r="CO22" i="27"/>
  <c r="CO36" i="27"/>
  <c r="CO40" i="27"/>
  <c r="CO49" i="27"/>
  <c r="CO28" i="27"/>
  <c r="CO60" i="27"/>
  <c r="CO92" i="27"/>
  <c r="CO13" i="27"/>
  <c r="CO61" i="27"/>
  <c r="CO99" i="27"/>
  <c r="CO127" i="27"/>
  <c r="CO90" i="27"/>
  <c r="CO82" i="27"/>
  <c r="CO116" i="27"/>
  <c r="CO95" i="27"/>
  <c r="CO110" i="27"/>
  <c r="CO87" i="27"/>
  <c r="CO80" i="27"/>
  <c r="CO50" i="27"/>
  <c r="CO33" i="27"/>
  <c r="CO53" i="27"/>
  <c r="CO114" i="27"/>
  <c r="CO84" i="27"/>
  <c r="CO21" i="27"/>
  <c r="CO26" i="27"/>
  <c r="CO102" i="27"/>
  <c r="CO94" i="27"/>
  <c r="CO43" i="27"/>
  <c r="CO30" i="27"/>
  <c r="CO25" i="27"/>
  <c r="CO52" i="27"/>
  <c r="CO74" i="27"/>
  <c r="CO56" i="27"/>
  <c r="CM132" i="30" l="1"/>
  <c r="CM133" i="30" s="1"/>
  <c r="CM134" i="30" s="1"/>
  <c r="CN26" i="30"/>
  <c r="CN112" i="30"/>
  <c r="CN34" i="30"/>
  <c r="CN124" i="30"/>
  <c r="CN49" i="30"/>
  <c r="CN123" i="30"/>
  <c r="CN37" i="30"/>
  <c r="CN129" i="30"/>
  <c r="CN50" i="30"/>
  <c r="CN130" i="30"/>
  <c r="CN65" i="30"/>
  <c r="CN104" i="30"/>
  <c r="CN53" i="30"/>
  <c r="CN36" i="30"/>
  <c r="CN92" i="30"/>
  <c r="CN46" i="30"/>
  <c r="CN74" i="30"/>
  <c r="CN127" i="30"/>
  <c r="CN43" i="30"/>
  <c r="CN78" i="30"/>
  <c r="CN116" i="30"/>
  <c r="CN95" i="30"/>
  <c r="CN51" i="30"/>
  <c r="CN70" i="30"/>
  <c r="CN80" i="30"/>
  <c r="CN57" i="30"/>
  <c r="CN13" i="30"/>
  <c r="CN18" i="30"/>
  <c r="CN35" i="30"/>
  <c r="CN128" i="30"/>
  <c r="CN91" i="30"/>
  <c r="CN97" i="30"/>
  <c r="CN102" i="30"/>
  <c r="CN114" i="30"/>
  <c r="CN113" i="30"/>
  <c r="CN89" i="30"/>
  <c r="CN16" i="30"/>
  <c r="CN119" i="30"/>
  <c r="CN27" i="30"/>
  <c r="CN118" i="30"/>
  <c r="CN75" i="30"/>
  <c r="CN12" i="30"/>
  <c r="CN111" i="30"/>
  <c r="CN17" i="30"/>
  <c r="CN115" i="30"/>
  <c r="CN81" i="30"/>
  <c r="CN125" i="30"/>
  <c r="CN62" i="30"/>
  <c r="CO11" i="30"/>
  <c r="CN55" i="30"/>
  <c r="CN103" i="30"/>
  <c r="CN58" i="30"/>
  <c r="CN47" i="30"/>
  <c r="CN87" i="30"/>
  <c r="CN44" i="30"/>
  <c r="CN120" i="30"/>
  <c r="CN45" i="30"/>
  <c r="CN90" i="30"/>
  <c r="CN121" i="30"/>
  <c r="CN77" i="30"/>
  <c r="CN110" i="30"/>
  <c r="CN69" i="30"/>
  <c r="CN24" i="30"/>
  <c r="CN33" i="30"/>
  <c r="CN126" i="30"/>
  <c r="CN61" i="30"/>
  <c r="CN60" i="30"/>
  <c r="CN86" i="30"/>
  <c r="CN84" i="30"/>
  <c r="CN101" i="30"/>
  <c r="CN82" i="30"/>
  <c r="CN98" i="30"/>
  <c r="CN76" i="30"/>
  <c r="CN56" i="30"/>
  <c r="CN15" i="30"/>
  <c r="CN22" i="30"/>
  <c r="CN31" i="30"/>
  <c r="CN20" i="30"/>
  <c r="CN40" i="30"/>
  <c r="CN19" i="30"/>
  <c r="CN25" i="30"/>
  <c r="CN93" i="30"/>
  <c r="CN109" i="30"/>
  <c r="CN63" i="30"/>
  <c r="CN52" i="30"/>
  <c r="CN59" i="30"/>
  <c r="CN73" i="30"/>
  <c r="CN67" i="30"/>
  <c r="CN71" i="30"/>
  <c r="CN23" i="30"/>
  <c r="CN96" i="30"/>
  <c r="CN41" i="30"/>
  <c r="CN106" i="30"/>
  <c r="CN29" i="30"/>
  <c r="CN108" i="30"/>
  <c r="CN42" i="30"/>
  <c r="CN107" i="30"/>
  <c r="CN28" i="30"/>
  <c r="CN72" i="30"/>
  <c r="CN38" i="30"/>
  <c r="CN122" i="30"/>
  <c r="CN14" i="30"/>
  <c r="CN99" i="30"/>
  <c r="CN21" i="30"/>
  <c r="CN105" i="30"/>
  <c r="CN39" i="30"/>
  <c r="CN83" i="30"/>
  <c r="CN54" i="30"/>
  <c r="CN88" i="30"/>
  <c r="CN48" i="30"/>
  <c r="CN100" i="30"/>
  <c r="CN30" i="30"/>
  <c r="CN117" i="30"/>
  <c r="CN66" i="30"/>
  <c r="CN131" i="30"/>
  <c r="CN85" i="30"/>
  <c r="CN79" i="30"/>
  <c r="CN94" i="30"/>
  <c r="CN32" i="30"/>
  <c r="CN68" i="30"/>
  <c r="CN64" i="30"/>
  <c r="CV133" i="23"/>
  <c r="CV134" i="23" s="1"/>
  <c r="CV135" i="23" s="1"/>
  <c r="CW16" i="23"/>
  <c r="CW15" i="23"/>
  <c r="CW18" i="23"/>
  <c r="CW17" i="23"/>
  <c r="CW22" i="23"/>
  <c r="CW28" i="23"/>
  <c r="CW101" i="23"/>
  <c r="CW97" i="23"/>
  <c r="CW94" i="23"/>
  <c r="CW129" i="23"/>
  <c r="CW119" i="23"/>
  <c r="CW68" i="23"/>
  <c r="CW82" i="23"/>
  <c r="CW42" i="23"/>
  <c r="CW35" i="23"/>
  <c r="CW37" i="23"/>
  <c r="CW73" i="23"/>
  <c r="CW50" i="23"/>
  <c r="CW69" i="23"/>
  <c r="CW40" i="23"/>
  <c r="CW109" i="23"/>
  <c r="CW121" i="23"/>
  <c r="CX12" i="23"/>
  <c r="CW20" i="23"/>
  <c r="CW14" i="23"/>
  <c r="CW76" i="23"/>
  <c r="CW108" i="23"/>
  <c r="CW126" i="23"/>
  <c r="CW57" i="23"/>
  <c r="CW48" i="23"/>
  <c r="CW123" i="23"/>
  <c r="CW61" i="23"/>
  <c r="CW104" i="23"/>
  <c r="CW116" i="23"/>
  <c r="CW65" i="23"/>
  <c r="CW84" i="23"/>
  <c r="CW87" i="23"/>
  <c r="CW58" i="23"/>
  <c r="CW75" i="23"/>
  <c r="CW59" i="23"/>
  <c r="CW124" i="23"/>
  <c r="CW132" i="23"/>
  <c r="CW43" i="23"/>
  <c r="CW25" i="23"/>
  <c r="CW26" i="23"/>
  <c r="CW117" i="23"/>
  <c r="CW98" i="23"/>
  <c r="CW89" i="23"/>
  <c r="CW41" i="23"/>
  <c r="CW46" i="23"/>
  <c r="CW131" i="23"/>
  <c r="CW115" i="23"/>
  <c r="CW90" i="23"/>
  <c r="CW27" i="23"/>
  <c r="CW23" i="23"/>
  <c r="CW55" i="23"/>
  <c r="CW29" i="23"/>
  <c r="CW74" i="23"/>
  <c r="CW62" i="23"/>
  <c r="CW64" i="23"/>
  <c r="CW118" i="23"/>
  <c r="CW80" i="23"/>
  <c r="CW33" i="23"/>
  <c r="CW44" i="23"/>
  <c r="CW81" i="23"/>
  <c r="CW120" i="23"/>
  <c r="CW95" i="23"/>
  <c r="CW110" i="23"/>
  <c r="CW60" i="23"/>
  <c r="CW19" i="23"/>
  <c r="CW125" i="23"/>
  <c r="CW72" i="23"/>
  <c r="CW86" i="23"/>
  <c r="CW36" i="23"/>
  <c r="CW122" i="23"/>
  <c r="CW96" i="23"/>
  <c r="CW51" i="23"/>
  <c r="CW99" i="23"/>
  <c r="CW67" i="23"/>
  <c r="CW30" i="23"/>
  <c r="CW111" i="23"/>
  <c r="CW128" i="23"/>
  <c r="CW102" i="23"/>
  <c r="CW39" i="23"/>
  <c r="CW113" i="23"/>
  <c r="CW56" i="23"/>
  <c r="CW100" i="23"/>
  <c r="CW34" i="23"/>
  <c r="CW107" i="23"/>
  <c r="CW24" i="23"/>
  <c r="CW70" i="23"/>
  <c r="CW114" i="23"/>
  <c r="CW71" i="23"/>
  <c r="CW93" i="23"/>
  <c r="CW54" i="23"/>
  <c r="CW49" i="23"/>
  <c r="CW112" i="23"/>
  <c r="CW85" i="23"/>
  <c r="CW79" i="23"/>
  <c r="CW83" i="23"/>
  <c r="CW21" i="23"/>
  <c r="CW103" i="23"/>
  <c r="CW53" i="23"/>
  <c r="CW45" i="23"/>
  <c r="CW66" i="23"/>
  <c r="CW92" i="23"/>
  <c r="CW47" i="23"/>
  <c r="CW105" i="23"/>
  <c r="CW52" i="23"/>
  <c r="CW31" i="23"/>
  <c r="CW13" i="23"/>
  <c r="CW32" i="23"/>
  <c r="CW63" i="23"/>
  <c r="CW127" i="23"/>
  <c r="CW88" i="23"/>
  <c r="CW38" i="23"/>
  <c r="CW78" i="23"/>
  <c r="CW106" i="23"/>
  <c r="CW130" i="23"/>
  <c r="CW91" i="23"/>
  <c r="CW77" i="23"/>
  <c r="CO132" i="27"/>
  <c r="CO133" i="27" s="1"/>
  <c r="CO134" i="27" s="1"/>
  <c r="CP78" i="27"/>
  <c r="CP34" i="27"/>
  <c r="CP14" i="27"/>
  <c r="CP111" i="27"/>
  <c r="CP86" i="27"/>
  <c r="CP24" i="27"/>
  <c r="CP28" i="27"/>
  <c r="CP79" i="27"/>
  <c r="CP130" i="27"/>
  <c r="CP103" i="27"/>
  <c r="CP12" i="27"/>
  <c r="CP88" i="27"/>
  <c r="CP119" i="27"/>
  <c r="CP74" i="27"/>
  <c r="CP108" i="27"/>
  <c r="CP118" i="27"/>
  <c r="CP23" i="27"/>
  <c r="CP61" i="27"/>
  <c r="CP38" i="27"/>
  <c r="CP16" i="27"/>
  <c r="CP69" i="27"/>
  <c r="CP13" i="27"/>
  <c r="CP67" i="27"/>
  <c r="CP30" i="27"/>
  <c r="CP15" i="27"/>
  <c r="CP57" i="27"/>
  <c r="CP60" i="27"/>
  <c r="CP29" i="27"/>
  <c r="CP40" i="27"/>
  <c r="CP105" i="27"/>
  <c r="CP46" i="27"/>
  <c r="CP90" i="27"/>
  <c r="CP98" i="27"/>
  <c r="CP48" i="27"/>
  <c r="CP123" i="27"/>
  <c r="CP20" i="27"/>
  <c r="CP125" i="27"/>
  <c r="CP66" i="27"/>
  <c r="CP21" i="27"/>
  <c r="CP75" i="27"/>
  <c r="CP81" i="27"/>
  <c r="CP77" i="27"/>
  <c r="CP32" i="27"/>
  <c r="CP54" i="27"/>
  <c r="CP122" i="27"/>
  <c r="CP58" i="27"/>
  <c r="CP109" i="27"/>
  <c r="CP87" i="27"/>
  <c r="CP52" i="27"/>
  <c r="CP70" i="27"/>
  <c r="CP35" i="27"/>
  <c r="CP82" i="27"/>
  <c r="CP96" i="27"/>
  <c r="CP76" i="27"/>
  <c r="CP72" i="27"/>
  <c r="CP63" i="27"/>
  <c r="CP31" i="27"/>
  <c r="CP39" i="27"/>
  <c r="CQ11" i="27"/>
  <c r="CP45" i="27"/>
  <c r="CP124" i="27"/>
  <c r="CP62" i="27"/>
  <c r="CP36" i="27"/>
  <c r="CP27" i="27"/>
  <c r="CP37" i="27"/>
  <c r="CP91" i="27"/>
  <c r="CP51" i="27"/>
  <c r="CP49" i="27"/>
  <c r="CP85" i="27"/>
  <c r="CP26" i="27"/>
  <c r="CP92" i="27"/>
  <c r="CP17" i="27"/>
  <c r="CP117" i="27"/>
  <c r="CP18" i="27"/>
  <c r="CP99" i="27"/>
  <c r="CP83" i="27"/>
  <c r="CP41" i="27"/>
  <c r="CP33" i="27"/>
  <c r="CP42" i="27"/>
  <c r="CP56" i="27"/>
  <c r="CP102" i="27"/>
  <c r="CP113" i="27"/>
  <c r="CP19" i="27"/>
  <c r="CP65" i="27"/>
  <c r="CP84" i="27"/>
  <c r="CP128" i="27"/>
  <c r="CP22" i="27"/>
  <c r="CP47" i="27"/>
  <c r="CP101" i="27"/>
  <c r="CP100" i="27"/>
  <c r="CP106" i="27"/>
  <c r="CP89" i="27"/>
  <c r="CP73" i="27"/>
  <c r="CP50" i="27"/>
  <c r="CP64" i="27"/>
  <c r="CP127" i="27"/>
  <c r="CP107" i="27"/>
  <c r="CP110" i="27"/>
  <c r="CP114" i="27"/>
  <c r="CP43" i="27"/>
  <c r="CP68" i="27"/>
  <c r="CP115" i="27"/>
  <c r="CP97" i="27"/>
  <c r="CP55" i="27"/>
  <c r="CP94" i="27"/>
  <c r="CP44" i="27"/>
  <c r="CP104" i="27"/>
  <c r="CP93" i="27"/>
  <c r="CP80" i="27"/>
  <c r="CP121" i="27"/>
  <c r="CP120" i="27"/>
  <c r="CP129" i="27"/>
  <c r="CP126" i="27"/>
  <c r="CP131" i="27"/>
  <c r="CP116" i="27"/>
  <c r="CP25" i="27"/>
  <c r="CP71" i="27"/>
  <c r="CP112" i="27"/>
  <c r="CP95" i="27"/>
  <c r="CP53" i="27"/>
  <c r="CP59" i="27"/>
  <c r="CN132" i="30" l="1"/>
  <c r="CN133" i="30" s="1"/>
  <c r="CN134" i="30" s="1"/>
  <c r="CO58" i="30"/>
  <c r="CO89" i="30"/>
  <c r="CO55" i="30"/>
  <c r="CO93" i="30"/>
  <c r="CO14" i="30"/>
  <c r="CO97" i="30"/>
  <c r="CO31" i="30"/>
  <c r="CO96" i="30"/>
  <c r="CO25" i="30"/>
  <c r="CO115" i="30"/>
  <c r="CO26" i="30"/>
  <c r="CO123" i="30"/>
  <c r="CO47" i="30"/>
  <c r="CO106" i="30"/>
  <c r="CO39" i="30"/>
  <c r="CO12" i="30"/>
  <c r="CO116" i="30"/>
  <c r="CO66" i="30"/>
  <c r="CO90" i="30"/>
  <c r="CO75" i="30"/>
  <c r="CO45" i="30"/>
  <c r="CO49" i="30"/>
  <c r="CO95" i="30"/>
  <c r="CO87" i="30"/>
  <c r="CO60" i="30"/>
  <c r="CO46" i="30"/>
  <c r="CO16" i="30"/>
  <c r="CO122" i="30"/>
  <c r="CO61" i="30"/>
  <c r="CO70" i="30"/>
  <c r="CO64" i="30"/>
  <c r="CO114" i="30"/>
  <c r="CO98" i="30"/>
  <c r="CO57" i="30"/>
  <c r="CO54" i="30"/>
  <c r="CO52" i="30"/>
  <c r="CO59" i="30"/>
  <c r="CO117" i="30"/>
  <c r="CO29" i="30"/>
  <c r="CO74" i="30"/>
  <c r="CO33" i="30"/>
  <c r="CO100" i="30"/>
  <c r="CO102" i="30"/>
  <c r="CO53" i="30"/>
  <c r="CO38" i="30"/>
  <c r="CO28" i="30"/>
  <c r="CO78" i="30"/>
  <c r="CO34" i="30"/>
  <c r="CO107" i="30"/>
  <c r="CO36" i="30"/>
  <c r="CO131" i="30"/>
  <c r="CO23" i="30"/>
  <c r="CP11" i="30"/>
  <c r="CO18" i="30"/>
  <c r="CO124" i="30"/>
  <c r="CO27" i="30"/>
  <c r="CO108" i="30"/>
  <c r="CO42" i="30"/>
  <c r="CO80" i="30"/>
  <c r="CO50" i="30"/>
  <c r="CO126" i="30"/>
  <c r="CO56" i="30"/>
  <c r="CO111" i="30"/>
  <c r="CO68" i="30"/>
  <c r="CO91" i="30"/>
  <c r="CO21" i="30"/>
  <c r="CO88" i="30"/>
  <c r="CO83" i="30"/>
  <c r="CO67" i="30"/>
  <c r="CO105" i="30"/>
  <c r="CO118" i="30"/>
  <c r="CO81" i="30"/>
  <c r="CO65" i="30"/>
  <c r="CO13" i="30"/>
  <c r="CO129" i="30"/>
  <c r="CO99" i="30"/>
  <c r="CO92" i="30"/>
  <c r="CO101" i="30"/>
  <c r="CO121" i="30"/>
  <c r="CO40" i="30"/>
  <c r="CO71" i="30"/>
  <c r="CO103" i="30"/>
  <c r="CO110" i="30"/>
  <c r="CO32" i="30"/>
  <c r="CO113" i="30"/>
  <c r="CO15" i="30"/>
  <c r="CO104" i="30"/>
  <c r="CO20" i="30"/>
  <c r="CO119" i="30"/>
  <c r="CO19" i="30"/>
  <c r="CO130" i="30"/>
  <c r="CO22" i="30"/>
  <c r="CO125" i="30"/>
  <c r="CO30" i="30"/>
  <c r="CO112" i="30"/>
  <c r="CO86" i="30"/>
  <c r="CO76" i="30"/>
  <c r="CO44" i="30"/>
  <c r="CO63" i="30"/>
  <c r="CO82" i="30"/>
  <c r="CO43" i="30"/>
  <c r="CO120" i="30"/>
  <c r="CO62" i="30"/>
  <c r="CO84" i="30"/>
  <c r="CO41" i="30"/>
  <c r="CO72" i="30"/>
  <c r="CO85" i="30"/>
  <c r="CO94" i="30"/>
  <c r="CO69" i="30"/>
  <c r="CO79" i="30"/>
  <c r="CO51" i="30"/>
  <c r="CO48" i="30"/>
  <c r="CO17" i="30"/>
  <c r="CO77" i="30"/>
  <c r="CO109" i="30"/>
  <c r="CO24" i="30"/>
  <c r="CO127" i="30"/>
  <c r="CO73" i="30"/>
  <c r="CO37" i="30"/>
  <c r="CO35" i="30"/>
  <c r="CO128" i="30"/>
  <c r="CW133" i="23"/>
  <c r="CW134" i="23" s="1"/>
  <c r="CW135" i="23" s="1"/>
  <c r="CX15" i="23"/>
  <c r="CX16" i="23"/>
  <c r="CX17" i="23"/>
  <c r="CX18" i="23"/>
  <c r="CX20" i="23"/>
  <c r="CX101" i="23"/>
  <c r="CX103" i="23"/>
  <c r="CX108" i="23"/>
  <c r="CX88" i="23"/>
  <c r="CX118" i="23"/>
  <c r="CX66" i="23"/>
  <c r="CX112" i="23"/>
  <c r="CX61" i="23"/>
  <c r="CX91" i="23"/>
  <c r="CX69" i="23"/>
  <c r="CX59" i="23"/>
  <c r="CX87" i="23"/>
  <c r="CX79" i="23"/>
  <c r="CX43" i="23"/>
  <c r="CX124" i="23"/>
  <c r="CX109" i="23"/>
  <c r="CX121" i="23"/>
  <c r="CY12" i="23"/>
  <c r="CX22" i="23"/>
  <c r="CX19" i="23"/>
  <c r="CX125" i="23"/>
  <c r="CX117" i="23"/>
  <c r="CX28" i="23"/>
  <c r="CX96" i="23"/>
  <c r="CX92" i="23"/>
  <c r="CX80" i="23"/>
  <c r="CX104" i="23"/>
  <c r="CX52" i="23"/>
  <c r="CX115" i="23"/>
  <c r="CX128" i="23"/>
  <c r="CX58" i="23"/>
  <c r="CX83" i="23"/>
  <c r="CX105" i="23"/>
  <c r="CX14" i="23"/>
  <c r="CX26" i="23"/>
  <c r="CX53" i="23"/>
  <c r="CX71" i="23"/>
  <c r="CX86" i="23"/>
  <c r="CX122" i="23"/>
  <c r="CX131" i="23"/>
  <c r="CX123" i="23"/>
  <c r="CX77" i="23"/>
  <c r="CX130" i="23"/>
  <c r="CX113" i="23"/>
  <c r="CX65" i="23"/>
  <c r="CX100" i="23"/>
  <c r="CX84" i="23"/>
  <c r="CX40" i="23"/>
  <c r="CX25" i="23"/>
  <c r="CX29" i="23"/>
  <c r="CX70" i="23"/>
  <c r="CX126" i="23"/>
  <c r="CX55" i="23"/>
  <c r="CX38" i="23"/>
  <c r="CX78" i="23"/>
  <c r="CX33" i="23"/>
  <c r="CX75" i="23"/>
  <c r="CX110" i="23"/>
  <c r="CX34" i="23"/>
  <c r="CX111" i="23"/>
  <c r="CX60" i="23"/>
  <c r="CX116" i="23"/>
  <c r="CX31" i="23"/>
  <c r="CX21" i="23"/>
  <c r="CX74" i="23"/>
  <c r="CX98" i="23"/>
  <c r="CX72" i="23"/>
  <c r="CX62" i="23"/>
  <c r="CX39" i="23"/>
  <c r="CX129" i="23"/>
  <c r="CX54" i="23"/>
  <c r="CX51" i="23"/>
  <c r="CX132" i="23"/>
  <c r="CX50" i="23"/>
  <c r="CX35" i="23"/>
  <c r="CX95" i="23"/>
  <c r="CX85" i="23"/>
  <c r="CX102" i="23"/>
  <c r="CX42" i="23"/>
  <c r="CX120" i="23"/>
  <c r="CX27" i="23"/>
  <c r="CX67" i="23"/>
  <c r="CX23" i="23"/>
  <c r="CX45" i="23"/>
  <c r="CX32" i="23"/>
  <c r="CX114" i="23"/>
  <c r="CX119" i="23"/>
  <c r="CX57" i="23"/>
  <c r="CX94" i="23"/>
  <c r="CX99" i="23"/>
  <c r="CX44" i="23"/>
  <c r="CX106" i="23"/>
  <c r="CX30" i="23"/>
  <c r="CX73" i="23"/>
  <c r="CX107" i="23"/>
  <c r="CX37" i="23"/>
  <c r="CX24" i="23"/>
  <c r="CX36" i="23"/>
  <c r="CX76" i="23"/>
  <c r="CX127" i="23"/>
  <c r="CX93" i="23"/>
  <c r="CX46" i="23"/>
  <c r="CX48" i="23"/>
  <c r="CX81" i="23"/>
  <c r="CX90" i="23"/>
  <c r="CX13" i="23"/>
  <c r="CX63" i="23"/>
  <c r="CX89" i="23"/>
  <c r="CX97" i="23"/>
  <c r="CX47" i="23"/>
  <c r="CX64" i="23"/>
  <c r="CX41" i="23"/>
  <c r="CX49" i="23"/>
  <c r="CX82" i="23"/>
  <c r="CX56" i="23"/>
  <c r="CX68" i="23"/>
  <c r="CP132" i="27"/>
  <c r="CP133" i="27" s="1"/>
  <c r="CP134" i="27" s="1"/>
  <c r="CQ55" i="27"/>
  <c r="CQ116" i="27"/>
  <c r="CQ126" i="27"/>
  <c r="CQ84" i="27"/>
  <c r="CQ34" i="27"/>
  <c r="CR11" i="27"/>
  <c r="CQ48" i="27"/>
  <c r="CQ110" i="27"/>
  <c r="CQ54" i="27"/>
  <c r="CQ125" i="27"/>
  <c r="CQ63" i="27"/>
  <c r="CQ18" i="27"/>
  <c r="CQ47" i="27"/>
  <c r="CQ58" i="27"/>
  <c r="CQ40" i="27"/>
  <c r="CQ20" i="27"/>
  <c r="CQ113" i="27"/>
  <c r="CQ61" i="27"/>
  <c r="CQ32" i="27"/>
  <c r="CQ96" i="27"/>
  <c r="CQ114" i="27"/>
  <c r="CQ88" i="27"/>
  <c r="CQ12" i="27"/>
  <c r="CQ16" i="27"/>
  <c r="CQ131" i="27"/>
  <c r="CQ65" i="27"/>
  <c r="CQ90" i="27"/>
  <c r="CQ38" i="27"/>
  <c r="CQ91" i="27"/>
  <c r="CQ80" i="27"/>
  <c r="CQ75" i="27"/>
  <c r="CQ77" i="27"/>
  <c r="CQ51" i="27"/>
  <c r="CQ13" i="27"/>
  <c r="CQ36" i="27"/>
  <c r="CQ81" i="27"/>
  <c r="CQ122" i="27"/>
  <c r="CQ74" i="27"/>
  <c r="CQ111" i="27"/>
  <c r="CQ70" i="27"/>
  <c r="CQ42" i="27"/>
  <c r="CQ115" i="27"/>
  <c r="CQ123" i="27"/>
  <c r="CQ33" i="27"/>
  <c r="CQ46" i="27"/>
  <c r="CQ97" i="27"/>
  <c r="CQ69" i="27"/>
  <c r="CQ64" i="27"/>
  <c r="CQ30" i="27"/>
  <c r="CQ19" i="27"/>
  <c r="CQ92" i="27"/>
  <c r="CQ27" i="27"/>
  <c r="CQ112" i="27"/>
  <c r="CQ28" i="27"/>
  <c r="CQ82" i="27"/>
  <c r="CQ93" i="27"/>
  <c r="CQ53" i="27"/>
  <c r="CQ50" i="27"/>
  <c r="CQ37" i="27"/>
  <c r="CQ56" i="27"/>
  <c r="CQ94" i="27"/>
  <c r="CQ59" i="27"/>
  <c r="CQ108" i="27"/>
  <c r="CQ29" i="27"/>
  <c r="CQ14" i="27"/>
  <c r="CQ60" i="27"/>
  <c r="CQ105" i="27"/>
  <c r="CQ129" i="27"/>
  <c r="CQ25" i="27"/>
  <c r="CQ117" i="27"/>
  <c r="CQ45" i="27"/>
  <c r="CQ127" i="27"/>
  <c r="CQ128" i="27"/>
  <c r="CQ121" i="27"/>
  <c r="CQ31" i="27"/>
  <c r="CQ22" i="27"/>
  <c r="CQ119" i="27"/>
  <c r="CQ83" i="27"/>
  <c r="CQ66" i="27"/>
  <c r="CQ124" i="27"/>
  <c r="CQ99" i="27"/>
  <c r="CQ78" i="27"/>
  <c r="CQ26" i="27"/>
  <c r="CQ102" i="27"/>
  <c r="CQ68" i="27"/>
  <c r="CQ72" i="27"/>
  <c r="CQ35" i="27"/>
  <c r="CQ49" i="27"/>
  <c r="CQ104" i="27"/>
  <c r="CQ43" i="27"/>
  <c r="CQ87" i="27"/>
  <c r="CQ67" i="27"/>
  <c r="CQ118" i="27"/>
  <c r="CQ89" i="27"/>
  <c r="CQ52" i="27"/>
  <c r="CQ98" i="27"/>
  <c r="CQ106" i="27"/>
  <c r="CQ24" i="27"/>
  <c r="CQ103" i="27"/>
  <c r="CQ41" i="27"/>
  <c r="CQ73" i="27"/>
  <c r="CQ95" i="27"/>
  <c r="CQ79" i="27"/>
  <c r="CQ44" i="27"/>
  <c r="CQ120" i="27"/>
  <c r="CQ21" i="27"/>
  <c r="CQ71" i="27"/>
  <c r="CQ39" i="27"/>
  <c r="CQ57" i="27"/>
  <c r="CQ107" i="27"/>
  <c r="CQ62" i="27"/>
  <c r="CQ100" i="27"/>
  <c r="CQ23" i="27"/>
  <c r="CQ15" i="27"/>
  <c r="CQ109" i="27"/>
  <c r="CQ130" i="27"/>
  <c r="CQ85" i="27"/>
  <c r="CQ17" i="27"/>
  <c r="CQ101" i="27"/>
  <c r="CQ76" i="27"/>
  <c r="CQ86" i="27"/>
  <c r="CO132" i="30" l="1"/>
  <c r="CO133" i="30" s="1"/>
  <c r="CO134" i="30" s="1"/>
  <c r="CP79" i="30"/>
  <c r="CP53" i="30"/>
  <c r="CP80" i="30"/>
  <c r="CP72" i="30"/>
  <c r="CP47" i="30"/>
  <c r="CP121" i="30"/>
  <c r="CP41" i="30"/>
  <c r="CP104" i="30"/>
  <c r="CP45" i="30"/>
  <c r="CP97" i="30"/>
  <c r="CP25" i="30"/>
  <c r="CP108" i="30"/>
  <c r="CP12" i="30"/>
  <c r="CP122" i="30"/>
  <c r="CP31" i="30"/>
  <c r="CP48" i="30"/>
  <c r="CP44" i="30"/>
  <c r="CP57" i="30"/>
  <c r="CP105" i="30"/>
  <c r="CP78" i="30"/>
  <c r="CP98" i="30"/>
  <c r="CP63" i="30"/>
  <c r="CP42" i="30"/>
  <c r="CP60" i="30"/>
  <c r="CP77" i="30"/>
  <c r="CP71" i="30"/>
  <c r="CP109" i="30"/>
  <c r="CP38" i="30"/>
  <c r="CP115" i="30"/>
  <c r="CP32" i="30"/>
  <c r="CP85" i="30"/>
  <c r="CP24" i="30"/>
  <c r="CP107" i="30"/>
  <c r="CP26" i="30"/>
  <c r="CP124" i="30"/>
  <c r="CP43" i="30"/>
  <c r="CP99" i="30"/>
  <c r="CP86" i="30"/>
  <c r="CP130" i="30"/>
  <c r="CP118" i="30"/>
  <c r="CP65" i="30"/>
  <c r="CP74" i="30"/>
  <c r="CP110" i="30"/>
  <c r="CP13" i="30"/>
  <c r="CP23" i="30"/>
  <c r="CP58" i="30"/>
  <c r="CP81" i="30"/>
  <c r="CP51" i="30"/>
  <c r="CP91" i="30"/>
  <c r="CP116" i="30"/>
  <c r="CP40" i="30"/>
  <c r="CP70" i="30"/>
  <c r="CP61" i="30"/>
  <c r="CP28" i="30"/>
  <c r="CP127" i="30"/>
  <c r="CP100" i="30"/>
  <c r="CP92" i="30"/>
  <c r="CP94" i="30"/>
  <c r="CP120" i="30"/>
  <c r="CP21" i="30"/>
  <c r="CP52" i="30"/>
  <c r="CP101" i="30"/>
  <c r="CP37" i="30"/>
  <c r="CP111" i="30"/>
  <c r="CP14" i="30"/>
  <c r="CP128" i="30"/>
  <c r="CP19" i="30"/>
  <c r="CQ11" i="30"/>
  <c r="CP27" i="30"/>
  <c r="CP125" i="30"/>
  <c r="CP15" i="30"/>
  <c r="CP103" i="30"/>
  <c r="CP87" i="30"/>
  <c r="CP84" i="30"/>
  <c r="CP46" i="30"/>
  <c r="CP17" i="30"/>
  <c r="CP119" i="30"/>
  <c r="CP67" i="30"/>
  <c r="CP95" i="30"/>
  <c r="CP62" i="30"/>
  <c r="CP64" i="30"/>
  <c r="CP93" i="30"/>
  <c r="CP88" i="30"/>
  <c r="CP76" i="30"/>
  <c r="CP34" i="30"/>
  <c r="CP18" i="30"/>
  <c r="CP89" i="30"/>
  <c r="CP39" i="30"/>
  <c r="CP50" i="30"/>
  <c r="CP20" i="30"/>
  <c r="CP59" i="30"/>
  <c r="CP82" i="30"/>
  <c r="CP66" i="30"/>
  <c r="CP49" i="30"/>
  <c r="CP114" i="30"/>
  <c r="CP22" i="30"/>
  <c r="CP33" i="30"/>
  <c r="CP102" i="30"/>
  <c r="CP29" i="30"/>
  <c r="CP131" i="30"/>
  <c r="CP35" i="30"/>
  <c r="CP129" i="30"/>
  <c r="CP30" i="30"/>
  <c r="CP126" i="30"/>
  <c r="CP36" i="30"/>
  <c r="CP112" i="30"/>
  <c r="CP73" i="30"/>
  <c r="CP83" i="30"/>
  <c r="CP69" i="30"/>
  <c r="CP56" i="30"/>
  <c r="CP68" i="30"/>
  <c r="CP16" i="30"/>
  <c r="CP113" i="30"/>
  <c r="CP54" i="30"/>
  <c r="CP96" i="30"/>
  <c r="CP55" i="30"/>
  <c r="CP106" i="30"/>
  <c r="CP75" i="30"/>
  <c r="CP90" i="30"/>
  <c r="CP117" i="30"/>
  <c r="CP123" i="30"/>
  <c r="CX133" i="23"/>
  <c r="CX134" i="23" s="1"/>
  <c r="CX135" i="23" s="1"/>
  <c r="CY16" i="23"/>
  <c r="CY15" i="23"/>
  <c r="CY18" i="23"/>
  <c r="CY17" i="23"/>
  <c r="CY24" i="23"/>
  <c r="CY72" i="23"/>
  <c r="CY53" i="23"/>
  <c r="CY86" i="23"/>
  <c r="CY92" i="23"/>
  <c r="CY93" i="23"/>
  <c r="CY38" i="23"/>
  <c r="CY115" i="23"/>
  <c r="CY50" i="23"/>
  <c r="CY106" i="23"/>
  <c r="CY65" i="23"/>
  <c r="CY102" i="23"/>
  <c r="CY100" i="23"/>
  <c r="CY59" i="23"/>
  <c r="CY84" i="23"/>
  <c r="CY44" i="23"/>
  <c r="CY40" i="23"/>
  <c r="CY28" i="23"/>
  <c r="CY27" i="23"/>
  <c r="CY20" i="23"/>
  <c r="CY21" i="23"/>
  <c r="CY103" i="23"/>
  <c r="CY62" i="23"/>
  <c r="CY55" i="23"/>
  <c r="CY39" i="23"/>
  <c r="CY129" i="23"/>
  <c r="CY123" i="23"/>
  <c r="CY105" i="23"/>
  <c r="CY112" i="23"/>
  <c r="CY81" i="23"/>
  <c r="CY109" i="23"/>
  <c r="CY31" i="23"/>
  <c r="CY69" i="23"/>
  <c r="CY43" i="23"/>
  <c r="CY29" i="23"/>
  <c r="CY60" i="23"/>
  <c r="CY19" i="23"/>
  <c r="CY26" i="23"/>
  <c r="CY32" i="23"/>
  <c r="CY101" i="23"/>
  <c r="CY76" i="23"/>
  <c r="CY94" i="23"/>
  <c r="CY64" i="23"/>
  <c r="CY88" i="23"/>
  <c r="CY77" i="23"/>
  <c r="CY67" i="23"/>
  <c r="CY34" i="23"/>
  <c r="CY89" i="23"/>
  <c r="CY110" i="23"/>
  <c r="CY23" i="23"/>
  <c r="CY49" i="23"/>
  <c r="CY14" i="23"/>
  <c r="CY108" i="23"/>
  <c r="CY70" i="23"/>
  <c r="CY114" i="23"/>
  <c r="CY117" i="23"/>
  <c r="CY46" i="23"/>
  <c r="CY66" i="23"/>
  <c r="CY47" i="23"/>
  <c r="CY68" i="23"/>
  <c r="CY56" i="23"/>
  <c r="CY52" i="23"/>
  <c r="CY121" i="23"/>
  <c r="CY111" i="23"/>
  <c r="CY120" i="23"/>
  <c r="CY87" i="23"/>
  <c r="CY130" i="23"/>
  <c r="CY30" i="23"/>
  <c r="CY35" i="23"/>
  <c r="CY61" i="23"/>
  <c r="CY85" i="23"/>
  <c r="CY128" i="23"/>
  <c r="CY131" i="23"/>
  <c r="CY25" i="23"/>
  <c r="CY98" i="23"/>
  <c r="CY63" i="23"/>
  <c r="CY127" i="23"/>
  <c r="CY96" i="23"/>
  <c r="CY119" i="23"/>
  <c r="CY80" i="23"/>
  <c r="CY82" i="23"/>
  <c r="CY42" i="23"/>
  <c r="CY51" i="23"/>
  <c r="CY95" i="23"/>
  <c r="CY79" i="23"/>
  <c r="CY104" i="23"/>
  <c r="CY124" i="23"/>
  <c r="CY107" i="23"/>
  <c r="CY57" i="23"/>
  <c r="CY37" i="23"/>
  <c r="CY13" i="23"/>
  <c r="CY74" i="23"/>
  <c r="CY71" i="23"/>
  <c r="CY97" i="23"/>
  <c r="CY122" i="23"/>
  <c r="CY78" i="23"/>
  <c r="CY75" i="23"/>
  <c r="CY113" i="23"/>
  <c r="CY83" i="23"/>
  <c r="CY58" i="23"/>
  <c r="CY48" i="23"/>
  <c r="CY73" i="23"/>
  <c r="CY22" i="23"/>
  <c r="CY125" i="23"/>
  <c r="CY45" i="23"/>
  <c r="CY36" i="23"/>
  <c r="CY54" i="23"/>
  <c r="CY118" i="23"/>
  <c r="CY41" i="23"/>
  <c r="CY33" i="23"/>
  <c r="CY99" i="23"/>
  <c r="CY132" i="23"/>
  <c r="CY91" i="23"/>
  <c r="CY90" i="23"/>
  <c r="CZ12" i="23"/>
  <c r="CY126" i="23"/>
  <c r="CY116" i="23"/>
  <c r="CQ132" i="27"/>
  <c r="CQ133" i="27" s="1"/>
  <c r="CQ134" i="27" s="1"/>
  <c r="CR27" i="27"/>
  <c r="CR56" i="27"/>
  <c r="CR52" i="27"/>
  <c r="CR91" i="27"/>
  <c r="CR60" i="27"/>
  <c r="CR36" i="27"/>
  <c r="CR120" i="27"/>
  <c r="CR13" i="27"/>
  <c r="CR69" i="27"/>
  <c r="CR58" i="27"/>
  <c r="CR72" i="27"/>
  <c r="CR89" i="27"/>
  <c r="CR76" i="27"/>
  <c r="CR95" i="27"/>
  <c r="CR49" i="27"/>
  <c r="CR124" i="27"/>
  <c r="CR19" i="27"/>
  <c r="CR114" i="27"/>
  <c r="CR28" i="27"/>
  <c r="CR42" i="27"/>
  <c r="CR123" i="27"/>
  <c r="CR106" i="27"/>
  <c r="CR111" i="27"/>
  <c r="CR126" i="27"/>
  <c r="CR24" i="27"/>
  <c r="CR70" i="27"/>
  <c r="CR85" i="27"/>
  <c r="CR118" i="27"/>
  <c r="CR20" i="27"/>
  <c r="CR35" i="27"/>
  <c r="CR112" i="27"/>
  <c r="CR68" i="27"/>
  <c r="CR50" i="27"/>
  <c r="CR104" i="27"/>
  <c r="CR31" i="27"/>
  <c r="CR128" i="27"/>
  <c r="CR90" i="27"/>
  <c r="CR40" i="27"/>
  <c r="CR84" i="27"/>
  <c r="CR79" i="27"/>
  <c r="CR115" i="27"/>
  <c r="CR55" i="27"/>
  <c r="CR121" i="27"/>
  <c r="CR12" i="27"/>
  <c r="CR26" i="27"/>
  <c r="CR44" i="27"/>
  <c r="CR43" i="27"/>
  <c r="CR108" i="27"/>
  <c r="CR77" i="27"/>
  <c r="CR82" i="27"/>
  <c r="CR100" i="27"/>
  <c r="CR39" i="27"/>
  <c r="CR45" i="27"/>
  <c r="CR125" i="27"/>
  <c r="CR117" i="27"/>
  <c r="CR48" i="27"/>
  <c r="CR88" i="27"/>
  <c r="CR54" i="27"/>
  <c r="CR119" i="27"/>
  <c r="CR73" i="27"/>
  <c r="CR122" i="27"/>
  <c r="CR29" i="27"/>
  <c r="CR15" i="27"/>
  <c r="CR130" i="27"/>
  <c r="CS11" i="27"/>
  <c r="CR99" i="27"/>
  <c r="CR62" i="27"/>
  <c r="CR101" i="27"/>
  <c r="CR116" i="27"/>
  <c r="CR87" i="27"/>
  <c r="CR51" i="27"/>
  <c r="CR23" i="27"/>
  <c r="CR105" i="27"/>
  <c r="CR65" i="27"/>
  <c r="CR97" i="27"/>
  <c r="CR94" i="27"/>
  <c r="CR98" i="27"/>
  <c r="CR16" i="27"/>
  <c r="CR53" i="27"/>
  <c r="CR131" i="27"/>
  <c r="CR22" i="27"/>
  <c r="CR92" i="27"/>
  <c r="CR81" i="27"/>
  <c r="CR32" i="27"/>
  <c r="CR109" i="27"/>
  <c r="CR83" i="27"/>
  <c r="CR127" i="27"/>
  <c r="CR78" i="27"/>
  <c r="CR59" i="27"/>
  <c r="CR66" i="27"/>
  <c r="CR33" i="27"/>
  <c r="CR67" i="27"/>
  <c r="CR38" i="27"/>
  <c r="CR129" i="27"/>
  <c r="CR93" i="27"/>
  <c r="CR18" i="27"/>
  <c r="CR46" i="27"/>
  <c r="CR14" i="27"/>
  <c r="CR30" i="27"/>
  <c r="CR25" i="27"/>
  <c r="CR107" i="27"/>
  <c r="CR47" i="27"/>
  <c r="CR110" i="27"/>
  <c r="CR41" i="27"/>
  <c r="CR80" i="27"/>
  <c r="CR21" i="27"/>
  <c r="CR75" i="27"/>
  <c r="CR61" i="27"/>
  <c r="CR63" i="27"/>
  <c r="CR34" i="27"/>
  <c r="CR74" i="27"/>
  <c r="CR71" i="27"/>
  <c r="CR86" i="27"/>
  <c r="CR17" i="27"/>
  <c r="CR96" i="27"/>
  <c r="CR113" i="27"/>
  <c r="CR102" i="27"/>
  <c r="CR103" i="27"/>
  <c r="CR37" i="27"/>
  <c r="CR57" i="27"/>
  <c r="CR64" i="27"/>
  <c r="CP132" i="30" l="1"/>
  <c r="CP133" i="30" s="1"/>
  <c r="CP134" i="30" s="1"/>
  <c r="CQ63" i="30"/>
  <c r="CQ67" i="30"/>
  <c r="CQ84" i="30"/>
  <c r="CQ66" i="30"/>
  <c r="CQ18" i="30"/>
  <c r="CQ129" i="30"/>
  <c r="CQ16" i="30"/>
  <c r="CR11" i="30"/>
  <c r="CQ24" i="30"/>
  <c r="CQ126" i="30"/>
  <c r="CQ49" i="30"/>
  <c r="CQ110" i="30"/>
  <c r="CQ78" i="30"/>
  <c r="CQ89" i="30"/>
  <c r="CQ58" i="30"/>
  <c r="CQ112" i="30"/>
  <c r="CQ51" i="30"/>
  <c r="CQ32" i="30"/>
  <c r="CQ85" i="30"/>
  <c r="CQ81" i="30"/>
  <c r="CQ98" i="30"/>
  <c r="CQ31" i="30"/>
  <c r="CQ74" i="30"/>
  <c r="CQ121" i="30"/>
  <c r="CQ124" i="30"/>
  <c r="CQ123" i="30"/>
  <c r="CQ119" i="30"/>
  <c r="CQ35" i="30"/>
  <c r="CQ12" i="30"/>
  <c r="CQ101" i="30"/>
  <c r="CQ27" i="30"/>
  <c r="CQ23" i="30"/>
  <c r="CQ108" i="30"/>
  <c r="CQ39" i="30"/>
  <c r="CQ95" i="30"/>
  <c r="CQ59" i="30"/>
  <c r="CQ128" i="30"/>
  <c r="CQ15" i="30"/>
  <c r="CQ130" i="30"/>
  <c r="CQ20" i="30"/>
  <c r="CQ127" i="30"/>
  <c r="CQ41" i="30"/>
  <c r="CQ114" i="30"/>
  <c r="CQ70" i="30"/>
  <c r="CQ97" i="30"/>
  <c r="CQ54" i="30"/>
  <c r="CQ72" i="30"/>
  <c r="CQ60" i="30"/>
  <c r="CQ44" i="30"/>
  <c r="CQ38" i="30"/>
  <c r="CQ73" i="30"/>
  <c r="CQ92" i="30"/>
  <c r="CQ30" i="30"/>
  <c r="CQ69" i="30"/>
  <c r="CQ83" i="30"/>
  <c r="CQ104" i="30"/>
  <c r="CQ43" i="30"/>
  <c r="CQ36" i="30"/>
  <c r="CQ14" i="30"/>
  <c r="CQ90" i="30"/>
  <c r="CQ77" i="30"/>
  <c r="CQ117" i="30"/>
  <c r="CQ125" i="30"/>
  <c r="CQ17" i="30"/>
  <c r="CQ99" i="30"/>
  <c r="CQ46" i="30"/>
  <c r="CQ106" i="30"/>
  <c r="CQ13" i="30"/>
  <c r="CQ113" i="30"/>
  <c r="CQ64" i="30"/>
  <c r="CQ94" i="30"/>
  <c r="CQ86" i="30"/>
  <c r="CQ76" i="30"/>
  <c r="CQ91" i="30"/>
  <c r="CQ80" i="30"/>
  <c r="CQ52" i="30"/>
  <c r="CQ115" i="30"/>
  <c r="CQ116" i="30"/>
  <c r="CQ107" i="30"/>
  <c r="CQ56" i="30"/>
  <c r="CQ34" i="30"/>
  <c r="CQ19" i="30"/>
  <c r="CQ100" i="30"/>
  <c r="CQ79" i="30"/>
  <c r="CQ42" i="30"/>
  <c r="CQ120" i="30"/>
  <c r="CQ102" i="30"/>
  <c r="CQ75" i="30"/>
  <c r="CQ111" i="30"/>
  <c r="CQ33" i="30"/>
  <c r="CQ37" i="30"/>
  <c r="CQ22" i="30"/>
  <c r="CQ131" i="30"/>
  <c r="CQ21" i="30"/>
  <c r="CQ103" i="30"/>
  <c r="CQ68" i="30"/>
  <c r="CQ93" i="30"/>
  <c r="CQ62" i="30"/>
  <c r="CQ96" i="30"/>
  <c r="CQ87" i="30"/>
  <c r="CQ71" i="30"/>
  <c r="CQ47" i="30"/>
  <c r="CQ48" i="30"/>
  <c r="CQ109" i="30"/>
  <c r="CQ25" i="30"/>
  <c r="CQ105" i="30"/>
  <c r="CQ26" i="30"/>
  <c r="CQ53" i="30"/>
  <c r="CQ65" i="30"/>
  <c r="CQ40" i="30"/>
  <c r="CQ29" i="30"/>
  <c r="CQ57" i="30"/>
  <c r="CQ50" i="30"/>
  <c r="CQ55" i="30"/>
  <c r="CQ45" i="30"/>
  <c r="CQ61" i="30"/>
  <c r="CQ118" i="30"/>
  <c r="CQ122" i="30"/>
  <c r="CQ28" i="30"/>
  <c r="CQ88" i="30"/>
  <c r="CQ82" i="30"/>
  <c r="CY133" i="23"/>
  <c r="CY134" i="23" s="1"/>
  <c r="CY135" i="23" s="1"/>
  <c r="CZ16" i="23"/>
  <c r="CZ15" i="23"/>
  <c r="CZ17" i="23"/>
  <c r="CZ18" i="23"/>
  <c r="CZ24" i="23"/>
  <c r="CZ98" i="23"/>
  <c r="CZ126" i="23"/>
  <c r="CZ101" i="23"/>
  <c r="CZ94" i="23"/>
  <c r="CZ78" i="23"/>
  <c r="CZ80" i="23"/>
  <c r="CZ77" i="23"/>
  <c r="CZ132" i="23"/>
  <c r="CZ130" i="23"/>
  <c r="CZ85" i="23"/>
  <c r="CZ58" i="23"/>
  <c r="CZ100" i="23"/>
  <c r="CZ52" i="23"/>
  <c r="CZ91" i="23"/>
  <c r="CZ35" i="23"/>
  <c r="CZ84" i="23"/>
  <c r="CZ19" i="23"/>
  <c r="CZ23" i="23"/>
  <c r="CZ74" i="23"/>
  <c r="CZ108" i="23"/>
  <c r="CZ36" i="23"/>
  <c r="CZ57" i="23"/>
  <c r="CZ39" i="23"/>
  <c r="CZ54" i="23"/>
  <c r="CZ115" i="23"/>
  <c r="CZ82" i="23"/>
  <c r="CZ56" i="23"/>
  <c r="CZ69" i="23"/>
  <c r="CZ34" i="23"/>
  <c r="CZ124" i="23"/>
  <c r="CZ79" i="23"/>
  <c r="CZ129" i="23"/>
  <c r="CZ65" i="23"/>
  <c r="CZ107" i="23"/>
  <c r="CZ95" i="23"/>
  <c r="CZ87" i="23"/>
  <c r="CZ20" i="23"/>
  <c r="CZ26" i="23"/>
  <c r="CZ97" i="23"/>
  <c r="CZ76" i="23"/>
  <c r="CZ71" i="23"/>
  <c r="CZ46" i="23"/>
  <c r="CZ103" i="23"/>
  <c r="CZ113" i="23"/>
  <c r="CZ30" i="23"/>
  <c r="CZ90" i="23"/>
  <c r="CZ21" i="23"/>
  <c r="CZ72" i="23"/>
  <c r="CZ55" i="23"/>
  <c r="CZ125" i="23"/>
  <c r="CZ32" i="23"/>
  <c r="CZ64" i="23"/>
  <c r="CZ119" i="23"/>
  <c r="CZ48" i="23"/>
  <c r="CZ106" i="23"/>
  <c r="CZ105" i="23"/>
  <c r="CZ99" i="23"/>
  <c r="CZ27" i="23"/>
  <c r="CZ111" i="23"/>
  <c r="CZ25" i="23"/>
  <c r="CZ127" i="23"/>
  <c r="CZ114" i="23"/>
  <c r="CZ45" i="23"/>
  <c r="CZ41" i="23"/>
  <c r="CZ131" i="23"/>
  <c r="CZ96" i="23"/>
  <c r="CZ66" i="23"/>
  <c r="CZ51" i="23"/>
  <c r="CZ44" i="23"/>
  <c r="CZ75" i="23"/>
  <c r="CZ40" i="23"/>
  <c r="CZ59" i="23"/>
  <c r="CZ109" i="23"/>
  <c r="CZ83" i="23"/>
  <c r="CZ61" i="23"/>
  <c r="CZ104" i="23"/>
  <c r="CZ73" i="23"/>
  <c r="CZ37" i="23"/>
  <c r="CZ43" i="23"/>
  <c r="DA12" i="23"/>
  <c r="CZ22" i="23"/>
  <c r="CZ53" i="23"/>
  <c r="CZ29" i="23"/>
  <c r="CZ89" i="23"/>
  <c r="CZ38" i="23"/>
  <c r="CZ122" i="23"/>
  <c r="CZ118" i="23"/>
  <c r="CZ50" i="23"/>
  <c r="CZ33" i="23"/>
  <c r="CZ128" i="23"/>
  <c r="CZ121" i="23"/>
  <c r="CZ13" i="23"/>
  <c r="CZ62" i="23"/>
  <c r="CZ28" i="23"/>
  <c r="CZ86" i="23"/>
  <c r="CZ123" i="23"/>
  <c r="CZ93" i="23"/>
  <c r="CZ112" i="23"/>
  <c r="CZ68" i="23"/>
  <c r="CZ110" i="23"/>
  <c r="CZ116" i="23"/>
  <c r="CZ102" i="23"/>
  <c r="CZ120" i="23"/>
  <c r="CZ14" i="23"/>
  <c r="CZ117" i="23"/>
  <c r="CZ70" i="23"/>
  <c r="CZ63" i="23"/>
  <c r="CZ88" i="23"/>
  <c r="CZ47" i="23"/>
  <c r="CZ92" i="23"/>
  <c r="CZ67" i="23"/>
  <c r="CZ49" i="23"/>
  <c r="CZ42" i="23"/>
  <c r="CZ81" i="23"/>
  <c r="CZ60" i="23"/>
  <c r="CZ31" i="23"/>
  <c r="CR132" i="27"/>
  <c r="CR133" i="27" s="1"/>
  <c r="CR134" i="27" s="1"/>
  <c r="CS37" i="27"/>
  <c r="CS13" i="27"/>
  <c r="CS61" i="27"/>
  <c r="CS30" i="27"/>
  <c r="CS50" i="27"/>
  <c r="CS33" i="27"/>
  <c r="CS22" i="27"/>
  <c r="CS21" i="27"/>
  <c r="CS100" i="27"/>
  <c r="CS71" i="27"/>
  <c r="CS53" i="27"/>
  <c r="CS42" i="27"/>
  <c r="CS79" i="27"/>
  <c r="CS121" i="27"/>
  <c r="CS46" i="27"/>
  <c r="CS20" i="27"/>
  <c r="CS56" i="27"/>
  <c r="CS114" i="27"/>
  <c r="CS36" i="27"/>
  <c r="CS105" i="27"/>
  <c r="CS116" i="27"/>
  <c r="CS124" i="27"/>
  <c r="CS12" i="27"/>
  <c r="CS72" i="27"/>
  <c r="CS45" i="27"/>
  <c r="CS97" i="27"/>
  <c r="CS76" i="27"/>
  <c r="CS35" i="27"/>
  <c r="CS84" i="27"/>
  <c r="CS70" i="27"/>
  <c r="CS127" i="27"/>
  <c r="CS78" i="27"/>
  <c r="CS102" i="27"/>
  <c r="CS27" i="27"/>
  <c r="CS41" i="27"/>
  <c r="CS15" i="27"/>
  <c r="CS113" i="27"/>
  <c r="CS65" i="27"/>
  <c r="CS96" i="27"/>
  <c r="CS73" i="27"/>
  <c r="CS128" i="27"/>
  <c r="CS40" i="27"/>
  <c r="CS93" i="27"/>
  <c r="CS89" i="27"/>
  <c r="CS81" i="27"/>
  <c r="CS95" i="27"/>
  <c r="CS31" i="27"/>
  <c r="CS83" i="27"/>
  <c r="CS25" i="27"/>
  <c r="CS131" i="27"/>
  <c r="CS117" i="27"/>
  <c r="CS74" i="27"/>
  <c r="CS29" i="27"/>
  <c r="CS38" i="27"/>
  <c r="CS91" i="27"/>
  <c r="CS87" i="27"/>
  <c r="CS99" i="27"/>
  <c r="CS123" i="27"/>
  <c r="CS23" i="27"/>
  <c r="CS106" i="27"/>
  <c r="CS19" i="27"/>
  <c r="CS125" i="27"/>
  <c r="CS115" i="27"/>
  <c r="CS94" i="27"/>
  <c r="CS14" i="27"/>
  <c r="CS82" i="27"/>
  <c r="CS58" i="27"/>
  <c r="CS111" i="27"/>
  <c r="CS63" i="27"/>
  <c r="CS86" i="27"/>
  <c r="CS51" i="27"/>
  <c r="CS120" i="27"/>
  <c r="CS60" i="27"/>
  <c r="CS126" i="27"/>
  <c r="CS80" i="27"/>
  <c r="CS62" i="27"/>
  <c r="CS119" i="27"/>
  <c r="CS118" i="27"/>
  <c r="CS98" i="27"/>
  <c r="CS122" i="27"/>
  <c r="CS90" i="27"/>
  <c r="CS44" i="27"/>
  <c r="CS69" i="27"/>
  <c r="CS110" i="27"/>
  <c r="CS67" i="27"/>
  <c r="CS16" i="27"/>
  <c r="CS75" i="27"/>
  <c r="CS18" i="27"/>
  <c r="CS55" i="27"/>
  <c r="CS85" i="27"/>
  <c r="CS112" i="27"/>
  <c r="CS109" i="27"/>
  <c r="CS57" i="27"/>
  <c r="CS59" i="27"/>
  <c r="CS103" i="27"/>
  <c r="CS68" i="27"/>
  <c r="CS130" i="27"/>
  <c r="CS24" i="27"/>
  <c r="CS54" i="27"/>
  <c r="CS104" i="27"/>
  <c r="CS26" i="27"/>
  <c r="CS64" i="27"/>
  <c r="CS107" i="27"/>
  <c r="CS92" i="27"/>
  <c r="CS17" i="27"/>
  <c r="CS88" i="27"/>
  <c r="CS77" i="27"/>
  <c r="CS39" i="27"/>
  <c r="CS34" i="27"/>
  <c r="CS66" i="27"/>
  <c r="CS43" i="27"/>
  <c r="CS28" i="27"/>
  <c r="CS32" i="27"/>
  <c r="CS48" i="27"/>
  <c r="CS47" i="27"/>
  <c r="CS52" i="27"/>
  <c r="CS129" i="27"/>
  <c r="CS108" i="27"/>
  <c r="CS49" i="27"/>
  <c r="CT11" i="27"/>
  <c r="CS101" i="27"/>
  <c r="CQ132" i="30" l="1"/>
  <c r="CQ133" i="30" s="1"/>
  <c r="CQ134" i="30" s="1"/>
  <c r="CR36" i="30"/>
  <c r="CR87" i="30"/>
  <c r="CR22" i="30"/>
  <c r="CR93" i="30"/>
  <c r="CR26" i="30"/>
  <c r="CR120" i="30"/>
  <c r="CR17" i="30"/>
  <c r="CR119" i="30"/>
  <c r="CR25" i="30"/>
  <c r="CR118" i="30"/>
  <c r="CR47" i="30"/>
  <c r="CR124" i="30"/>
  <c r="CR86" i="30"/>
  <c r="CR65" i="30"/>
  <c r="CR71" i="30"/>
  <c r="CR69" i="30"/>
  <c r="CR63" i="30"/>
  <c r="CR56" i="30"/>
  <c r="CR59" i="30"/>
  <c r="CR19" i="30"/>
  <c r="CR33" i="30"/>
  <c r="CR95" i="30"/>
  <c r="CR116" i="30"/>
  <c r="CR85" i="30"/>
  <c r="CR21" i="30"/>
  <c r="CR121" i="30"/>
  <c r="CR18" i="30"/>
  <c r="CR112" i="30"/>
  <c r="CR67" i="30"/>
  <c r="CR128" i="30"/>
  <c r="CR66" i="30"/>
  <c r="CS11" i="30"/>
  <c r="CR74" i="30"/>
  <c r="CR126" i="30"/>
  <c r="CR82" i="30"/>
  <c r="CR61" i="30"/>
  <c r="CR68" i="30"/>
  <c r="CR54" i="30"/>
  <c r="CR101" i="30"/>
  <c r="CR110" i="30"/>
  <c r="CR80" i="30"/>
  <c r="CR30" i="30"/>
  <c r="CR111" i="30"/>
  <c r="CR91" i="30"/>
  <c r="CR35" i="30"/>
  <c r="CR102" i="30"/>
  <c r="CR123" i="30"/>
  <c r="CR41" i="30"/>
  <c r="CR96" i="30"/>
  <c r="CR29" i="30"/>
  <c r="CR125" i="30"/>
  <c r="CR78" i="30"/>
  <c r="CR131" i="30"/>
  <c r="CR60" i="30"/>
  <c r="CR127" i="30"/>
  <c r="CR84" i="30"/>
  <c r="CR64" i="30"/>
  <c r="CR46" i="30"/>
  <c r="CR57" i="30"/>
  <c r="CR88" i="30"/>
  <c r="CR23" i="30"/>
  <c r="CR76" i="30"/>
  <c r="CR48" i="30"/>
  <c r="CR55" i="30"/>
  <c r="CR105" i="30"/>
  <c r="CR94" i="30"/>
  <c r="CR14" i="30"/>
  <c r="CR28" i="30"/>
  <c r="CR39" i="30"/>
  <c r="CR62" i="30"/>
  <c r="CR24" i="30"/>
  <c r="CR122" i="30"/>
  <c r="CR58" i="30"/>
  <c r="CR104" i="30"/>
  <c r="CR81" i="30"/>
  <c r="CR98" i="30"/>
  <c r="CR79" i="30"/>
  <c r="CR72" i="30"/>
  <c r="CR42" i="30"/>
  <c r="CR52" i="30"/>
  <c r="CR70" i="30"/>
  <c r="CR31" i="30"/>
  <c r="CR106" i="30"/>
  <c r="CR12" i="30"/>
  <c r="CR108" i="30"/>
  <c r="CR51" i="30"/>
  <c r="CR44" i="30"/>
  <c r="CR73" i="30"/>
  <c r="CR103" i="30"/>
  <c r="CR114" i="30"/>
  <c r="CR97" i="30"/>
  <c r="CR53" i="30"/>
  <c r="CR107" i="30"/>
  <c r="CR129" i="30"/>
  <c r="CR113" i="30"/>
  <c r="CR50" i="30"/>
  <c r="CR75" i="30"/>
  <c r="CR83" i="30"/>
  <c r="CR45" i="30"/>
  <c r="CR100" i="30"/>
  <c r="CR43" i="30"/>
  <c r="CR117" i="30"/>
  <c r="CR37" i="30"/>
  <c r="CR90" i="30"/>
  <c r="CR13" i="30"/>
  <c r="CR89" i="30"/>
  <c r="CR38" i="30"/>
  <c r="CR92" i="30"/>
  <c r="CR27" i="30"/>
  <c r="CR115" i="30"/>
  <c r="CR77" i="30"/>
  <c r="CR40" i="30"/>
  <c r="CR109" i="30"/>
  <c r="CR15" i="30"/>
  <c r="CR20" i="30"/>
  <c r="CR32" i="30"/>
  <c r="CR130" i="30"/>
  <c r="CR49" i="30"/>
  <c r="CR99" i="30"/>
  <c r="CR34" i="30"/>
  <c r="CR16" i="30"/>
  <c r="CZ133" i="23"/>
  <c r="CZ134" i="23" s="1"/>
  <c r="CZ135" i="23" s="1"/>
  <c r="DA15" i="23"/>
  <c r="DA16" i="23"/>
  <c r="DA18" i="23"/>
  <c r="DA17" i="23"/>
  <c r="DA14" i="23"/>
  <c r="DA103" i="23"/>
  <c r="DA29" i="23"/>
  <c r="DA62" i="23"/>
  <c r="DA47" i="23"/>
  <c r="DA119" i="23"/>
  <c r="DA93" i="23"/>
  <c r="DA81" i="23"/>
  <c r="DA112" i="23"/>
  <c r="DA113" i="23"/>
  <c r="DA65" i="23"/>
  <c r="DA84" i="23"/>
  <c r="DA111" i="23"/>
  <c r="DA60" i="23"/>
  <c r="DA77" i="23"/>
  <c r="DA61" i="23"/>
  <c r="DA59" i="23"/>
  <c r="DA90" i="23"/>
  <c r="DA51" i="23"/>
  <c r="DA40" i="23"/>
  <c r="DA23" i="23"/>
  <c r="DA22" i="23"/>
  <c r="DA76" i="23"/>
  <c r="DA127" i="23"/>
  <c r="DA63" i="23"/>
  <c r="DA46" i="23"/>
  <c r="DA54" i="23"/>
  <c r="DA56" i="23"/>
  <c r="DA73" i="23"/>
  <c r="DA37" i="23"/>
  <c r="DB12" i="23"/>
  <c r="DA20" i="23"/>
  <c r="DA26" i="23"/>
  <c r="DA86" i="23"/>
  <c r="DA53" i="23"/>
  <c r="DA71" i="23"/>
  <c r="DA96" i="23"/>
  <c r="DA92" i="23"/>
  <c r="DA80" i="23"/>
  <c r="DA33" i="23"/>
  <c r="DA50" i="23"/>
  <c r="DA130" i="23"/>
  <c r="DA69" i="23"/>
  <c r="DA100" i="23"/>
  <c r="DA30" i="23"/>
  <c r="DA124" i="23"/>
  <c r="DA91" i="23"/>
  <c r="DA121" i="23"/>
  <c r="DA21" i="23"/>
  <c r="DA98" i="23"/>
  <c r="DA28" i="23"/>
  <c r="DA70" i="23"/>
  <c r="DA108" i="23"/>
  <c r="DA64" i="23"/>
  <c r="DA66" i="23"/>
  <c r="DA48" i="23"/>
  <c r="DA52" i="23"/>
  <c r="DA132" i="23"/>
  <c r="DA104" i="23"/>
  <c r="DA128" i="23"/>
  <c r="DA85" i="23"/>
  <c r="DA43" i="23"/>
  <c r="DA83" i="23"/>
  <c r="DA116" i="23"/>
  <c r="DA27" i="23"/>
  <c r="DA25" i="23"/>
  <c r="DA32" i="23"/>
  <c r="DA126" i="23"/>
  <c r="DA72" i="23"/>
  <c r="DA114" i="23"/>
  <c r="DA39" i="23"/>
  <c r="DA41" i="23"/>
  <c r="DA78" i="23"/>
  <c r="DA110" i="23"/>
  <c r="DA75" i="23"/>
  <c r="DA99" i="23"/>
  <c r="DA35" i="23"/>
  <c r="DA34" i="23"/>
  <c r="DA79" i="23"/>
  <c r="DA58" i="23"/>
  <c r="DA106" i="23"/>
  <c r="DA120" i="23"/>
  <c r="DA102" i="23"/>
  <c r="DA87" i="23"/>
  <c r="DA95" i="23"/>
  <c r="DA13" i="23"/>
  <c r="DA55" i="23"/>
  <c r="DA89" i="23"/>
  <c r="DA97" i="23"/>
  <c r="DA88" i="23"/>
  <c r="DA131" i="23"/>
  <c r="DA38" i="23"/>
  <c r="DA123" i="23"/>
  <c r="DA105" i="23"/>
  <c r="DA67" i="23"/>
  <c r="DA107" i="23"/>
  <c r="DA109" i="23"/>
  <c r="DA115" i="23"/>
  <c r="DA24" i="23"/>
  <c r="DA74" i="23"/>
  <c r="DA101" i="23"/>
  <c r="DA36" i="23"/>
  <c r="DA94" i="23"/>
  <c r="DA42" i="23"/>
  <c r="DA118" i="23"/>
  <c r="DA49" i="23"/>
  <c r="DA31" i="23"/>
  <c r="DA19" i="23"/>
  <c r="DA125" i="23"/>
  <c r="DA117" i="23"/>
  <c r="DA45" i="23"/>
  <c r="DA122" i="23"/>
  <c r="DA57" i="23"/>
  <c r="DA129" i="23"/>
  <c r="DA44" i="23"/>
  <c r="DA68" i="23"/>
  <c r="DA82" i="23"/>
  <c r="CS132" i="27"/>
  <c r="CS133" i="27" s="1"/>
  <c r="CS134" i="27" s="1"/>
  <c r="CT76" i="27"/>
  <c r="CT123" i="27"/>
  <c r="CT18" i="27"/>
  <c r="CT87" i="27"/>
  <c r="CT80" i="27"/>
  <c r="CT115" i="27"/>
  <c r="CT31" i="27"/>
  <c r="CT56" i="27"/>
  <c r="CT91" i="27"/>
  <c r="CT51" i="27"/>
  <c r="CT24" i="27"/>
  <c r="CT12" i="27"/>
  <c r="CT19" i="27"/>
  <c r="CT61" i="27"/>
  <c r="CT130" i="27"/>
  <c r="CT58" i="27"/>
  <c r="CT62" i="27"/>
  <c r="CT39" i="27"/>
  <c r="CT28" i="27"/>
  <c r="CT64" i="27"/>
  <c r="CT59" i="27"/>
  <c r="CT14" i="27"/>
  <c r="CT70" i="27"/>
  <c r="CT38" i="27"/>
  <c r="CT82" i="27"/>
  <c r="CT88" i="27"/>
  <c r="CT53" i="27"/>
  <c r="CT106" i="27"/>
  <c r="CT131" i="27"/>
  <c r="CT92" i="27"/>
  <c r="CT45" i="27"/>
  <c r="CT110" i="27"/>
  <c r="CT78" i="27"/>
  <c r="CT69" i="27"/>
  <c r="CT33" i="27"/>
  <c r="CT42" i="27"/>
  <c r="CT112" i="27"/>
  <c r="CT60" i="27"/>
  <c r="CT50" i="27"/>
  <c r="CT43" i="27"/>
  <c r="CT77" i="27"/>
  <c r="CT26" i="27"/>
  <c r="CT101" i="27"/>
  <c r="CT113" i="27"/>
  <c r="CT54" i="27"/>
  <c r="CT40" i="27"/>
  <c r="CT103" i="27"/>
  <c r="CT67" i="27"/>
  <c r="CT34" i="27"/>
  <c r="CT16" i="27"/>
  <c r="CT55" i="27"/>
  <c r="CT36" i="27"/>
  <c r="CT27" i="27"/>
  <c r="CT104" i="27"/>
  <c r="CT105" i="27"/>
  <c r="CT79" i="27"/>
  <c r="CT81" i="27"/>
  <c r="CT117" i="27"/>
  <c r="CT96" i="27"/>
  <c r="CT23" i="27"/>
  <c r="CT99" i="27"/>
  <c r="CT22" i="27"/>
  <c r="CT75" i="27"/>
  <c r="CT102" i="27"/>
  <c r="CT107" i="27"/>
  <c r="CT95" i="27"/>
  <c r="CT74" i="27"/>
  <c r="CT129" i="27"/>
  <c r="CT128" i="27"/>
  <c r="CT72" i="27"/>
  <c r="CT52" i="27"/>
  <c r="CT85" i="27"/>
  <c r="CT90" i="27"/>
  <c r="CT98" i="27"/>
  <c r="CT119" i="27"/>
  <c r="CT118" i="27"/>
  <c r="CT111" i="27"/>
  <c r="CT86" i="27"/>
  <c r="CT114" i="27"/>
  <c r="CT66" i="27"/>
  <c r="CT44" i="27"/>
  <c r="CT29" i="27"/>
  <c r="CT71" i="27"/>
  <c r="CT63" i="27"/>
  <c r="CT120" i="27"/>
  <c r="CT100" i="27"/>
  <c r="CT83" i="27"/>
  <c r="CT21" i="27"/>
  <c r="CT35" i="27"/>
  <c r="CT15" i="27"/>
  <c r="CT48" i="27"/>
  <c r="CT32" i="27"/>
  <c r="CT124" i="27"/>
  <c r="CT13" i="27"/>
  <c r="CT73" i="27"/>
  <c r="CT25" i="27"/>
  <c r="CT108" i="27"/>
  <c r="CT122" i="27"/>
  <c r="CT97" i="27"/>
  <c r="CT68" i="27"/>
  <c r="CT94" i="27"/>
  <c r="CT30" i="27"/>
  <c r="CT17" i="27"/>
  <c r="CT121" i="27"/>
  <c r="CT93" i="27"/>
  <c r="CT46" i="27"/>
  <c r="CT127" i="27"/>
  <c r="CT89" i="27"/>
  <c r="CT84" i="27"/>
  <c r="CT47" i="27"/>
  <c r="CU11" i="27"/>
  <c r="CT41" i="27"/>
  <c r="CT109" i="27"/>
  <c r="CT125" i="27"/>
  <c r="CT57" i="27"/>
  <c r="CT20" i="27"/>
  <c r="CT65" i="27"/>
  <c r="CT116" i="27"/>
  <c r="CT49" i="27"/>
  <c r="CT126" i="27"/>
  <c r="CT37" i="27"/>
  <c r="CR132" i="30" l="1"/>
  <c r="CR133" i="30" s="1"/>
  <c r="CR134" i="30" s="1"/>
  <c r="CS65" i="30"/>
  <c r="CS69" i="30"/>
  <c r="CS110" i="30"/>
  <c r="CS85" i="30"/>
  <c r="CS13" i="30"/>
  <c r="CS117" i="30"/>
  <c r="CS19" i="30"/>
  <c r="CS126" i="30"/>
  <c r="CS15" i="30"/>
  <c r="CS115" i="30"/>
  <c r="CS53" i="30"/>
  <c r="CS125" i="30"/>
  <c r="CS22" i="30"/>
  <c r="CS80" i="30"/>
  <c r="CS81" i="30"/>
  <c r="CS16" i="30"/>
  <c r="CS105" i="30"/>
  <c r="CS114" i="30"/>
  <c r="CS56" i="30"/>
  <c r="CS60" i="30"/>
  <c r="CS52" i="30"/>
  <c r="CS50" i="30"/>
  <c r="CS55" i="30"/>
  <c r="CS97" i="30"/>
  <c r="CS83" i="30"/>
  <c r="CS100" i="30"/>
  <c r="CS29" i="30"/>
  <c r="CS131" i="30"/>
  <c r="CS44" i="30"/>
  <c r="CT11" i="30"/>
  <c r="CS45" i="30"/>
  <c r="CS116" i="30"/>
  <c r="CS39" i="30"/>
  <c r="CS92" i="30"/>
  <c r="CS72" i="30"/>
  <c r="CS71" i="30"/>
  <c r="CS47" i="30"/>
  <c r="CS54" i="30"/>
  <c r="CS82" i="30"/>
  <c r="CS99" i="30"/>
  <c r="CS73" i="30"/>
  <c r="CS93" i="30"/>
  <c r="CS84" i="30"/>
  <c r="CS67" i="30"/>
  <c r="CS28" i="30"/>
  <c r="CS41" i="30"/>
  <c r="CS103" i="30"/>
  <c r="CS76" i="30"/>
  <c r="CS108" i="30"/>
  <c r="CS30" i="30"/>
  <c r="CS124" i="30"/>
  <c r="CS27" i="30"/>
  <c r="CS122" i="30"/>
  <c r="CS26" i="30"/>
  <c r="CS95" i="30"/>
  <c r="CS68" i="30"/>
  <c r="CS79" i="30"/>
  <c r="CS34" i="30"/>
  <c r="CS57" i="30"/>
  <c r="CS89" i="30"/>
  <c r="CS106" i="30"/>
  <c r="CS77" i="30"/>
  <c r="CS101" i="30"/>
  <c r="CS21" i="30"/>
  <c r="CS78" i="30"/>
  <c r="CS61" i="30"/>
  <c r="CS40" i="30"/>
  <c r="CS20" i="30"/>
  <c r="CS14" i="30"/>
  <c r="CS63" i="30"/>
  <c r="CS90" i="30"/>
  <c r="CS59" i="30"/>
  <c r="CS109" i="30"/>
  <c r="CS74" i="30"/>
  <c r="CS107" i="30"/>
  <c r="CS64" i="30"/>
  <c r="CS123" i="30"/>
  <c r="CS37" i="30"/>
  <c r="CS98" i="30"/>
  <c r="CS18" i="30"/>
  <c r="CS127" i="30"/>
  <c r="CS87" i="30"/>
  <c r="CS51" i="30"/>
  <c r="CS62" i="30"/>
  <c r="CS70" i="30"/>
  <c r="CS23" i="30"/>
  <c r="CS32" i="30"/>
  <c r="CS36" i="30"/>
  <c r="CS25" i="30"/>
  <c r="CS17" i="30"/>
  <c r="CS33" i="30"/>
  <c r="CS88" i="30"/>
  <c r="CS66" i="30"/>
  <c r="CS102" i="30"/>
  <c r="CS112" i="30"/>
  <c r="CS42" i="30"/>
  <c r="CS111" i="30"/>
  <c r="CS35" i="30"/>
  <c r="CS46" i="30"/>
  <c r="CS104" i="30"/>
  <c r="CS58" i="30"/>
  <c r="CS113" i="30"/>
  <c r="CS48" i="30"/>
  <c r="CS119" i="30"/>
  <c r="CS24" i="30"/>
  <c r="CS94" i="30"/>
  <c r="CS12" i="30"/>
  <c r="CS130" i="30"/>
  <c r="CS38" i="30"/>
  <c r="CS49" i="30"/>
  <c r="CS120" i="30"/>
  <c r="CS31" i="30"/>
  <c r="CS91" i="30"/>
  <c r="CS121" i="30"/>
  <c r="CS128" i="30"/>
  <c r="CS118" i="30"/>
  <c r="CS129" i="30"/>
  <c r="CS43" i="30"/>
  <c r="CS75" i="30"/>
  <c r="CS86" i="30"/>
  <c r="CS96" i="30"/>
  <c r="DA133" i="23"/>
  <c r="DA134" i="23" s="1"/>
  <c r="DA135" i="23" s="1"/>
  <c r="DB16" i="23"/>
  <c r="DB15" i="23"/>
  <c r="DB17" i="23"/>
  <c r="DB18" i="23"/>
  <c r="DB24" i="23"/>
  <c r="DB28" i="23"/>
  <c r="DB36" i="23"/>
  <c r="DB74" i="23"/>
  <c r="DB122" i="23"/>
  <c r="DB38" i="23"/>
  <c r="DB123" i="23"/>
  <c r="DB113" i="23"/>
  <c r="DB112" i="23"/>
  <c r="DB99" i="23"/>
  <c r="DB35" i="23"/>
  <c r="DB128" i="23"/>
  <c r="DB102" i="23"/>
  <c r="DB105" i="23"/>
  <c r="DB65" i="23"/>
  <c r="DB120" i="23"/>
  <c r="DB34" i="23"/>
  <c r="DB20" i="23"/>
  <c r="DB13" i="23"/>
  <c r="DB114" i="23"/>
  <c r="DB63" i="23"/>
  <c r="DB127" i="23"/>
  <c r="DB92" i="23"/>
  <c r="DB94" i="23"/>
  <c r="DB93" i="23"/>
  <c r="DB110" i="23"/>
  <c r="DB56" i="23"/>
  <c r="DB104" i="23"/>
  <c r="DB69" i="23"/>
  <c r="DB121" i="23"/>
  <c r="DB100" i="23"/>
  <c r="DB40" i="23"/>
  <c r="DB50" i="23"/>
  <c r="DB87" i="23"/>
  <c r="DB43" i="23"/>
  <c r="DB73" i="23"/>
  <c r="DC12" i="23"/>
  <c r="DB19" i="23"/>
  <c r="DB26" i="23"/>
  <c r="DB126" i="23"/>
  <c r="DB97" i="23"/>
  <c r="DB117" i="23"/>
  <c r="DB39" i="23"/>
  <c r="DB80" i="23"/>
  <c r="DB116" i="23"/>
  <c r="DB37" i="23"/>
  <c r="DB22" i="23"/>
  <c r="DB32" i="23"/>
  <c r="DB98" i="23"/>
  <c r="DB62" i="23"/>
  <c r="DB72" i="23"/>
  <c r="DB88" i="23"/>
  <c r="DB47" i="23"/>
  <c r="DB78" i="23"/>
  <c r="DB77" i="23"/>
  <c r="DB33" i="23"/>
  <c r="DB68" i="23"/>
  <c r="DB60" i="23"/>
  <c r="DB84" i="23"/>
  <c r="DB30" i="23"/>
  <c r="DB25" i="23"/>
  <c r="DB103" i="23"/>
  <c r="DB55" i="23"/>
  <c r="DB29" i="23"/>
  <c r="DB101" i="23"/>
  <c r="DB96" i="23"/>
  <c r="DB41" i="23"/>
  <c r="DB119" i="23"/>
  <c r="DB42" i="23"/>
  <c r="DB51" i="23"/>
  <c r="DB61" i="23"/>
  <c r="DB85" i="23"/>
  <c r="DB95" i="23"/>
  <c r="DB111" i="23"/>
  <c r="DB124" i="23"/>
  <c r="DB46" i="23"/>
  <c r="DB49" i="23"/>
  <c r="DB52" i="23"/>
  <c r="DB83" i="23"/>
  <c r="DB79" i="23"/>
  <c r="DB23" i="23"/>
  <c r="DB57" i="23"/>
  <c r="DB89" i="23"/>
  <c r="DB76" i="23"/>
  <c r="DB71" i="23"/>
  <c r="DB131" i="23"/>
  <c r="DB48" i="23"/>
  <c r="DB115" i="23"/>
  <c r="DB109" i="23"/>
  <c r="DB31" i="23"/>
  <c r="DB21" i="23"/>
  <c r="DB108" i="23"/>
  <c r="DB125" i="23"/>
  <c r="DB70" i="23"/>
  <c r="DB64" i="23"/>
  <c r="DB66" i="23"/>
  <c r="DB118" i="23"/>
  <c r="DB130" i="23"/>
  <c r="DB91" i="23"/>
  <c r="DB75" i="23"/>
  <c r="DB67" i="23"/>
  <c r="DB59" i="23"/>
  <c r="DB58" i="23"/>
  <c r="DB14" i="23"/>
  <c r="DB53" i="23"/>
  <c r="DB45" i="23"/>
  <c r="DB86" i="23"/>
  <c r="DB129" i="23"/>
  <c r="DB82" i="23"/>
  <c r="DB54" i="23"/>
  <c r="DB132" i="23"/>
  <c r="DB81" i="23"/>
  <c r="DB106" i="23"/>
  <c r="DB44" i="23"/>
  <c r="DB27" i="23"/>
  <c r="DB107" i="23"/>
  <c r="DB90" i="23"/>
  <c r="CT132" i="27"/>
  <c r="CT133" i="27" s="1"/>
  <c r="CT134" i="27" s="1"/>
  <c r="CU73" i="27"/>
  <c r="CU37" i="27"/>
  <c r="CU77" i="27"/>
  <c r="CU41" i="27"/>
  <c r="CU76" i="27"/>
  <c r="CU26" i="27"/>
  <c r="CU114" i="27"/>
  <c r="CU17" i="27"/>
  <c r="CU100" i="27"/>
  <c r="CU23" i="27"/>
  <c r="CU88" i="27"/>
  <c r="CU20" i="27"/>
  <c r="CU111" i="27"/>
  <c r="CU19" i="27"/>
  <c r="CU86" i="27"/>
  <c r="CU123" i="27"/>
  <c r="CU85" i="27"/>
  <c r="CU58" i="27"/>
  <c r="CU84" i="27"/>
  <c r="CU127" i="27"/>
  <c r="CU92" i="27"/>
  <c r="CU72" i="27"/>
  <c r="CU124" i="27"/>
  <c r="CU70" i="27"/>
  <c r="CU97" i="27"/>
  <c r="CU95" i="27"/>
  <c r="CU119" i="27"/>
  <c r="CU81" i="27"/>
  <c r="CU108" i="27"/>
  <c r="CU33" i="27"/>
  <c r="CU34" i="27"/>
  <c r="CU25" i="27"/>
  <c r="CU115" i="27"/>
  <c r="CU32" i="27"/>
  <c r="CU49" i="27"/>
  <c r="CU105" i="27"/>
  <c r="CU117" i="27"/>
  <c r="CU126" i="27"/>
  <c r="CU24" i="27"/>
  <c r="CU118" i="27"/>
  <c r="CU104" i="27"/>
  <c r="CU107" i="27"/>
  <c r="CU42" i="27"/>
  <c r="CU55" i="27"/>
  <c r="CU51" i="27"/>
  <c r="CU30" i="27"/>
  <c r="CU74" i="27"/>
  <c r="CU116" i="27"/>
  <c r="CU64" i="27"/>
  <c r="CU106" i="27"/>
  <c r="CU78" i="27"/>
  <c r="CU61" i="27"/>
  <c r="CU131" i="27"/>
  <c r="CU67" i="27"/>
  <c r="CU113" i="27"/>
  <c r="CU43" i="27"/>
  <c r="CU89" i="27"/>
  <c r="CU79" i="27"/>
  <c r="CU54" i="27"/>
  <c r="CU99" i="27"/>
  <c r="CU122" i="27"/>
  <c r="CU22" i="27"/>
  <c r="CU15" i="27"/>
  <c r="CU53" i="27"/>
  <c r="CU12" i="27"/>
  <c r="CU125" i="27"/>
  <c r="CU129" i="27"/>
  <c r="CU65" i="27"/>
  <c r="CU96" i="27"/>
  <c r="CU90" i="27"/>
  <c r="CU91" i="27"/>
  <c r="CU71" i="27"/>
  <c r="CU87" i="27"/>
  <c r="CU18" i="27"/>
  <c r="CU36" i="27"/>
  <c r="CU13" i="27"/>
  <c r="CU39" i="27"/>
  <c r="CU16" i="27"/>
  <c r="CU47" i="27"/>
  <c r="CU40" i="27"/>
  <c r="CU120" i="27"/>
  <c r="CU102" i="27"/>
  <c r="CU29" i="27"/>
  <c r="CU38" i="27"/>
  <c r="CU68" i="27"/>
  <c r="CU94" i="27"/>
  <c r="CU93" i="27"/>
  <c r="CU52" i="27"/>
  <c r="CU31" i="27"/>
  <c r="CU80" i="27"/>
  <c r="CU112" i="27"/>
  <c r="CU48" i="27"/>
  <c r="CU128" i="27"/>
  <c r="CU63" i="27"/>
  <c r="CU101" i="27"/>
  <c r="CU35" i="27"/>
  <c r="CU83" i="27"/>
  <c r="CU50" i="27"/>
  <c r="CU46" i="27"/>
  <c r="CU45" i="27"/>
  <c r="CU110" i="27"/>
  <c r="CU62" i="27"/>
  <c r="CU14" i="27"/>
  <c r="CU75" i="27"/>
  <c r="CU21" i="27"/>
  <c r="CU103" i="27"/>
  <c r="CU121" i="27"/>
  <c r="CU130" i="27"/>
  <c r="CU57" i="27"/>
  <c r="CU59" i="27"/>
  <c r="CU69" i="27"/>
  <c r="CU66" i="27"/>
  <c r="CU98" i="27"/>
  <c r="CV11" i="27"/>
  <c r="CU44" i="27"/>
  <c r="CU27" i="27"/>
  <c r="CU60" i="27"/>
  <c r="CU109" i="27"/>
  <c r="CU28" i="27"/>
  <c r="CU82" i="27"/>
  <c r="CU56" i="27"/>
  <c r="CS132" i="30" l="1"/>
  <c r="CS133" i="30" s="1"/>
  <c r="CS134" i="30" s="1"/>
  <c r="CT56" i="30"/>
  <c r="CT114" i="30"/>
  <c r="CT74" i="30"/>
  <c r="CT90" i="30"/>
  <c r="CT43" i="30"/>
  <c r="CT126" i="30"/>
  <c r="CT54" i="30"/>
  <c r="CT97" i="30"/>
  <c r="CT39" i="30"/>
  <c r="CT86" i="30"/>
  <c r="CT47" i="30"/>
  <c r="CT116" i="30"/>
  <c r="CT26" i="30"/>
  <c r="CT66" i="30"/>
  <c r="CT94" i="30"/>
  <c r="CT15" i="30"/>
  <c r="CT64" i="30"/>
  <c r="CT80" i="30"/>
  <c r="CT63" i="30"/>
  <c r="CT45" i="30"/>
  <c r="CT38" i="30"/>
  <c r="CT91" i="30"/>
  <c r="CT55" i="30"/>
  <c r="CT112" i="30"/>
  <c r="CT53" i="30"/>
  <c r="CT115" i="30"/>
  <c r="CT77" i="30"/>
  <c r="CT125" i="30"/>
  <c r="CT31" i="30"/>
  <c r="CT122" i="30"/>
  <c r="CT36" i="30"/>
  <c r="CT103" i="30"/>
  <c r="CT87" i="30"/>
  <c r="CT37" i="30"/>
  <c r="CT120" i="30"/>
  <c r="CT17" i="30"/>
  <c r="CT71" i="30"/>
  <c r="CT61" i="30"/>
  <c r="CT72" i="30"/>
  <c r="CT33" i="30"/>
  <c r="CT105" i="30"/>
  <c r="CT75" i="30"/>
  <c r="CT14" i="30"/>
  <c r="CT98" i="30"/>
  <c r="CT32" i="30"/>
  <c r="CT92" i="30"/>
  <c r="CT35" i="30"/>
  <c r="CT93" i="30"/>
  <c r="CT68" i="30"/>
  <c r="CT99" i="30"/>
  <c r="CT44" i="30"/>
  <c r="CT100" i="30"/>
  <c r="CT69" i="30"/>
  <c r="CT89" i="30"/>
  <c r="CT85" i="30"/>
  <c r="CT20" i="30"/>
  <c r="CT119" i="30"/>
  <c r="CT128" i="30"/>
  <c r="CT70" i="30"/>
  <c r="CT59" i="30"/>
  <c r="CT83" i="30"/>
  <c r="CT117" i="30"/>
  <c r="CT127" i="30"/>
  <c r="CT40" i="30"/>
  <c r="CT46" i="30"/>
  <c r="CT104" i="30"/>
  <c r="CT60" i="30"/>
  <c r="CT30" i="30"/>
  <c r="CT106" i="30"/>
  <c r="CT50" i="30"/>
  <c r="CT121" i="30"/>
  <c r="CT78" i="30"/>
  <c r="CT24" i="30"/>
  <c r="CT109" i="30"/>
  <c r="CT25" i="30"/>
  <c r="CT79" i="30"/>
  <c r="CT49" i="30"/>
  <c r="CT102" i="30"/>
  <c r="CT51" i="30"/>
  <c r="CT110" i="30"/>
  <c r="CT34" i="30"/>
  <c r="CT118" i="30"/>
  <c r="CT41" i="30"/>
  <c r="CT124" i="30"/>
  <c r="CT76" i="30"/>
  <c r="CT48" i="30"/>
  <c r="CT95" i="30"/>
  <c r="CT18" i="30"/>
  <c r="CT130" i="30"/>
  <c r="CT19" i="30"/>
  <c r="CT13" i="30"/>
  <c r="CT129" i="30"/>
  <c r="CT84" i="30"/>
  <c r="CT57" i="30"/>
  <c r="CT65" i="30"/>
  <c r="CT123" i="30"/>
  <c r="CT88" i="30"/>
  <c r="CT52" i="30"/>
  <c r="CT113" i="30"/>
  <c r="CT62" i="30"/>
  <c r="CT21" i="30"/>
  <c r="CT101" i="30"/>
  <c r="CT16" i="30"/>
  <c r="CT111" i="30"/>
  <c r="CT28" i="30"/>
  <c r="CT107" i="30"/>
  <c r="CT29" i="30"/>
  <c r="CT108" i="30"/>
  <c r="CT23" i="30"/>
  <c r="CT96" i="30"/>
  <c r="CT81" i="30"/>
  <c r="CT82" i="30"/>
  <c r="CT22" i="30"/>
  <c r="CU11" i="30"/>
  <c r="CT131" i="30"/>
  <c r="CT27" i="30"/>
  <c r="CT67" i="30"/>
  <c r="CT12" i="30"/>
  <c r="CT58" i="30"/>
  <c r="CT73" i="30"/>
  <c r="CT42" i="30"/>
  <c r="DB133" i="23"/>
  <c r="DB134" i="23" s="1"/>
  <c r="DB135" i="23" s="1"/>
  <c r="DC15" i="23"/>
  <c r="DC16" i="23"/>
  <c r="DC17" i="23"/>
  <c r="DC18" i="23"/>
  <c r="DC13" i="23"/>
  <c r="DC72" i="23"/>
  <c r="DC89" i="23"/>
  <c r="DC74" i="23"/>
  <c r="DC129" i="23"/>
  <c r="DC41" i="23"/>
  <c r="DC46" i="23"/>
  <c r="DC115" i="23"/>
  <c r="DC116" i="23"/>
  <c r="DC75" i="23"/>
  <c r="DC69" i="23"/>
  <c r="DC87" i="23"/>
  <c r="DC35" i="23"/>
  <c r="DC121" i="23"/>
  <c r="DC73" i="23"/>
  <c r="DC91" i="23"/>
  <c r="DC58" i="23"/>
  <c r="DC107" i="23"/>
  <c r="DC68" i="23"/>
  <c r="DC21" i="23"/>
  <c r="DC24" i="23"/>
  <c r="DC29" i="23"/>
  <c r="DC45" i="23"/>
  <c r="DC114" i="23"/>
  <c r="DC48" i="23"/>
  <c r="DC39" i="23"/>
  <c r="DC78" i="23"/>
  <c r="DC49" i="23"/>
  <c r="DC106" i="23"/>
  <c r="DC110" i="23"/>
  <c r="DC40" i="23"/>
  <c r="DC43" i="23"/>
  <c r="DC65" i="23"/>
  <c r="DC79" i="23"/>
  <c r="DC31" i="23"/>
  <c r="DC102" i="23"/>
  <c r="DC14" i="23"/>
  <c r="DC26" i="23"/>
  <c r="DC97" i="23"/>
  <c r="DC36" i="23"/>
  <c r="DC127" i="23"/>
  <c r="DC122" i="23"/>
  <c r="DC131" i="23"/>
  <c r="DC92" i="23"/>
  <c r="DC130" i="23"/>
  <c r="DC81" i="23"/>
  <c r="DC27" i="23"/>
  <c r="DC132" i="23"/>
  <c r="DC20" i="23"/>
  <c r="DC28" i="23"/>
  <c r="DC101" i="23"/>
  <c r="DC98" i="23"/>
  <c r="DC53" i="23"/>
  <c r="DC47" i="23"/>
  <c r="DC96" i="23"/>
  <c r="DC119" i="23"/>
  <c r="DC50" i="23"/>
  <c r="DC99" i="23"/>
  <c r="DC82" i="23"/>
  <c r="DC59" i="23"/>
  <c r="DC111" i="23"/>
  <c r="DC128" i="23"/>
  <c r="DC34" i="23"/>
  <c r="DC90" i="23"/>
  <c r="DC23" i="23"/>
  <c r="DC70" i="23"/>
  <c r="DC103" i="23"/>
  <c r="DC86" i="23"/>
  <c r="DC62" i="23"/>
  <c r="DC57" i="23"/>
  <c r="DC64" i="23"/>
  <c r="DC51" i="23"/>
  <c r="DC105" i="23"/>
  <c r="DC56" i="23"/>
  <c r="DC84" i="23"/>
  <c r="DC30" i="23"/>
  <c r="DC100" i="23"/>
  <c r="DC109" i="23"/>
  <c r="DC85" i="23"/>
  <c r="DC95" i="23"/>
  <c r="DC83" i="23"/>
  <c r="DD12" i="23"/>
  <c r="DC22" i="23"/>
  <c r="DC71" i="23"/>
  <c r="DC55" i="23"/>
  <c r="DC117" i="23"/>
  <c r="DC38" i="23"/>
  <c r="DC54" i="23"/>
  <c r="DC123" i="23"/>
  <c r="DC94" i="23"/>
  <c r="DC113" i="23"/>
  <c r="DC52" i="23"/>
  <c r="DC104" i="23"/>
  <c r="DC60" i="23"/>
  <c r="DC37" i="23"/>
  <c r="DC19" i="23"/>
  <c r="DC126" i="23"/>
  <c r="DC63" i="23"/>
  <c r="DC108" i="23"/>
  <c r="DC118" i="23"/>
  <c r="DC93" i="23"/>
  <c r="DC66" i="23"/>
  <c r="DC112" i="23"/>
  <c r="DC61" i="23"/>
  <c r="DC124" i="23"/>
  <c r="DC25" i="23"/>
  <c r="DC125" i="23"/>
  <c r="DC32" i="23"/>
  <c r="DC76" i="23"/>
  <c r="DC88" i="23"/>
  <c r="DC80" i="23"/>
  <c r="DC42" i="23"/>
  <c r="DC77" i="23"/>
  <c r="DC67" i="23"/>
  <c r="DC44" i="23"/>
  <c r="DC33" i="23"/>
  <c r="DC120" i="23"/>
  <c r="CU132" i="27"/>
  <c r="CU133" i="27" s="1"/>
  <c r="CU134" i="27" s="1"/>
  <c r="CV38" i="27"/>
  <c r="CV31" i="27"/>
  <c r="CV44" i="27"/>
  <c r="CV52" i="27"/>
  <c r="CV50" i="27"/>
  <c r="CV127" i="27"/>
  <c r="CV107" i="27"/>
  <c r="CV48" i="27"/>
  <c r="CV51" i="27"/>
  <c r="CV20" i="27"/>
  <c r="CV111" i="27"/>
  <c r="CV103" i="27"/>
  <c r="CV21" i="27"/>
  <c r="CV67" i="27"/>
  <c r="CV47" i="27"/>
  <c r="CV59" i="27"/>
  <c r="CV60" i="27"/>
  <c r="CV110" i="27"/>
  <c r="CV92" i="27"/>
  <c r="CV66" i="27"/>
  <c r="CV18" i="27"/>
  <c r="CV109" i="27"/>
  <c r="CV115" i="27"/>
  <c r="CV73" i="27"/>
  <c r="CV88" i="27"/>
  <c r="CV116" i="27"/>
  <c r="CV81" i="27"/>
  <c r="CV69" i="27"/>
  <c r="CV14" i="27"/>
  <c r="CV82" i="27"/>
  <c r="CV91" i="27"/>
  <c r="CV100" i="27"/>
  <c r="CV64" i="27"/>
  <c r="CV124" i="27"/>
  <c r="CV90" i="27"/>
  <c r="CV122" i="27"/>
  <c r="CV105" i="27"/>
  <c r="CV42" i="27"/>
  <c r="CV17" i="27"/>
  <c r="CV57" i="27"/>
  <c r="CV35" i="27"/>
  <c r="CV106" i="27"/>
  <c r="CV29" i="27"/>
  <c r="CV77" i="27"/>
  <c r="CV126" i="27"/>
  <c r="CV86" i="27"/>
  <c r="CV76" i="27"/>
  <c r="CV26" i="27"/>
  <c r="CV68" i="27"/>
  <c r="CV114" i="27"/>
  <c r="CV49" i="27"/>
  <c r="CV85" i="27"/>
  <c r="CV55" i="27"/>
  <c r="CV30" i="27"/>
  <c r="CV112" i="27"/>
  <c r="CV41" i="27"/>
  <c r="CV24" i="27"/>
  <c r="CV63" i="27"/>
  <c r="CV118" i="27"/>
  <c r="CV129" i="27"/>
  <c r="CV39" i="27"/>
  <c r="CV96" i="27"/>
  <c r="CV130" i="27"/>
  <c r="CV121" i="27"/>
  <c r="CV37" i="27"/>
  <c r="CV56" i="27"/>
  <c r="CV71" i="27"/>
  <c r="CV70" i="27"/>
  <c r="CV53" i="27"/>
  <c r="CV102" i="27"/>
  <c r="CV40" i="27"/>
  <c r="CV54" i="27"/>
  <c r="CV78" i="27"/>
  <c r="CV104" i="27"/>
  <c r="CV99" i="27"/>
  <c r="CV74" i="27"/>
  <c r="CV123" i="27"/>
  <c r="CV89" i="27"/>
  <c r="CV128" i="27"/>
  <c r="CV65" i="27"/>
  <c r="CV32" i="27"/>
  <c r="CV43" i="27"/>
  <c r="CV83" i="27"/>
  <c r="CV19" i="27"/>
  <c r="CV45" i="27"/>
  <c r="CV58" i="27"/>
  <c r="CV72" i="27"/>
  <c r="CV13" i="27"/>
  <c r="CV75" i="27"/>
  <c r="CV61" i="27"/>
  <c r="CV131" i="27"/>
  <c r="CV12" i="27"/>
  <c r="CV93" i="27"/>
  <c r="CV36" i="27"/>
  <c r="CW11" i="27"/>
  <c r="CV84" i="27"/>
  <c r="CV117" i="27"/>
  <c r="CV87" i="27"/>
  <c r="CV27" i="27"/>
  <c r="CV33" i="27"/>
  <c r="CV98" i="27"/>
  <c r="CV119" i="27"/>
  <c r="CV28" i="27"/>
  <c r="CV94" i="27"/>
  <c r="CV101" i="27"/>
  <c r="CV16" i="27"/>
  <c r="CV62" i="27"/>
  <c r="CV23" i="27"/>
  <c r="CV125" i="27"/>
  <c r="CV15" i="27"/>
  <c r="CV80" i="27"/>
  <c r="CV120" i="27"/>
  <c r="CV22" i="27"/>
  <c r="CV34" i="27"/>
  <c r="CV108" i="27"/>
  <c r="CV46" i="27"/>
  <c r="CV79" i="27"/>
  <c r="CV97" i="27"/>
  <c r="CV113" i="27"/>
  <c r="CV25" i="27"/>
  <c r="CV95" i="27"/>
  <c r="CT132" i="30" l="1"/>
  <c r="CT133" i="30" s="1"/>
  <c r="CT134" i="30" s="1"/>
  <c r="CU84" i="30"/>
  <c r="CU69" i="30"/>
  <c r="CU35" i="30"/>
  <c r="CU91" i="30"/>
  <c r="CU22" i="30"/>
  <c r="CU111" i="30"/>
  <c r="CU20" i="30"/>
  <c r="CU78" i="30"/>
  <c r="CU18" i="30"/>
  <c r="CU120" i="30"/>
  <c r="CU36" i="30"/>
  <c r="CU112" i="30"/>
  <c r="CU24" i="30"/>
  <c r="CU106" i="30"/>
  <c r="CU68" i="30"/>
  <c r="CU50" i="30"/>
  <c r="CU82" i="30"/>
  <c r="CU13" i="30"/>
  <c r="CU95" i="30"/>
  <c r="CU45" i="30"/>
  <c r="CU130" i="30"/>
  <c r="CU14" i="30"/>
  <c r="CV11" i="30"/>
  <c r="CU27" i="30"/>
  <c r="CU126" i="30"/>
  <c r="CU16" i="30"/>
  <c r="CU103" i="30"/>
  <c r="CU73" i="30"/>
  <c r="CU81" i="30"/>
  <c r="CU61" i="30"/>
  <c r="CU25" i="30"/>
  <c r="CU15" i="30"/>
  <c r="CU114" i="30"/>
  <c r="CU97" i="30"/>
  <c r="CU93" i="30"/>
  <c r="CU94" i="30"/>
  <c r="CU63" i="30"/>
  <c r="CU39" i="30"/>
  <c r="CU12" i="30"/>
  <c r="CU21" i="30"/>
  <c r="CU29" i="30"/>
  <c r="CU122" i="30"/>
  <c r="CU26" i="30"/>
  <c r="CU128" i="30"/>
  <c r="CU51" i="30"/>
  <c r="CU123" i="30"/>
  <c r="CU40" i="30"/>
  <c r="CU127" i="30"/>
  <c r="CU28" i="30"/>
  <c r="CU108" i="30"/>
  <c r="CU55" i="30"/>
  <c r="CU80" i="30"/>
  <c r="CU58" i="30"/>
  <c r="CU64" i="30"/>
  <c r="CU99" i="30"/>
  <c r="CU32" i="30"/>
  <c r="CU129" i="30"/>
  <c r="CU31" i="30"/>
  <c r="CU116" i="30"/>
  <c r="CU49" i="30"/>
  <c r="CU100" i="30"/>
  <c r="CU53" i="30"/>
  <c r="CU101" i="30"/>
  <c r="CU59" i="30"/>
  <c r="CU96" i="30"/>
  <c r="CU83" i="30"/>
  <c r="CU66" i="30"/>
  <c r="CU86" i="30"/>
  <c r="CU109" i="30"/>
  <c r="CU57" i="30"/>
  <c r="CU72" i="30"/>
  <c r="CU70" i="30"/>
  <c r="CU79" i="30"/>
  <c r="CU67" i="30"/>
  <c r="CU105" i="30"/>
  <c r="CU104" i="30"/>
  <c r="CU17" i="30"/>
  <c r="CU118" i="30"/>
  <c r="CU48" i="30"/>
  <c r="CU90" i="30"/>
  <c r="CU74" i="30"/>
  <c r="CU71" i="30"/>
  <c r="CU37" i="30"/>
  <c r="CU76" i="30"/>
  <c r="CU75" i="30"/>
  <c r="CU60" i="30"/>
  <c r="CU65" i="30"/>
  <c r="CU38" i="30"/>
  <c r="CU98" i="30"/>
  <c r="CU19" i="30"/>
  <c r="CU88" i="30"/>
  <c r="CU41" i="30"/>
  <c r="CU131" i="30"/>
  <c r="CU113" i="30"/>
  <c r="CU54" i="30"/>
  <c r="CU85" i="30"/>
  <c r="CU87" i="30"/>
  <c r="CU56" i="30"/>
  <c r="CU121" i="30"/>
  <c r="CU46" i="30"/>
  <c r="CU119" i="30"/>
  <c r="CU43" i="30"/>
  <c r="CU92" i="30"/>
  <c r="CU30" i="30"/>
  <c r="CU77" i="30"/>
  <c r="CU44" i="30"/>
  <c r="CU125" i="30"/>
  <c r="CU47" i="30"/>
  <c r="CU115" i="30"/>
  <c r="CU89" i="30"/>
  <c r="CU62" i="30"/>
  <c r="CU52" i="30"/>
  <c r="CU117" i="30"/>
  <c r="CU34" i="30"/>
  <c r="CU107" i="30"/>
  <c r="CU102" i="30"/>
  <c r="CU110" i="30"/>
  <c r="CU23" i="30"/>
  <c r="CU124" i="30"/>
  <c r="CU42" i="30"/>
  <c r="CU33" i="30"/>
  <c r="DC133" i="23"/>
  <c r="DC134" i="23" s="1"/>
  <c r="DC135" i="23" s="1"/>
  <c r="DD16" i="23"/>
  <c r="DD15" i="23"/>
  <c r="DD18" i="23"/>
  <c r="DD17" i="23"/>
  <c r="DD14" i="23"/>
  <c r="DD28" i="23"/>
  <c r="DD89" i="23"/>
  <c r="DD117" i="23"/>
  <c r="DD46" i="23"/>
  <c r="DD47" i="23"/>
  <c r="DD78" i="23"/>
  <c r="DD52" i="23"/>
  <c r="DD51" i="23"/>
  <c r="DD112" i="23"/>
  <c r="DD69" i="23"/>
  <c r="DD120" i="23"/>
  <c r="DD30" i="23"/>
  <c r="DD95" i="23"/>
  <c r="DD48" i="23"/>
  <c r="DD113" i="23"/>
  <c r="DD128" i="23"/>
  <c r="DD100" i="23"/>
  <c r="DD60" i="23"/>
  <c r="DD22" i="23"/>
  <c r="DD25" i="23"/>
  <c r="DD55" i="23"/>
  <c r="DD127" i="23"/>
  <c r="DD108" i="23"/>
  <c r="DD64" i="23"/>
  <c r="DD118" i="23"/>
  <c r="DD129" i="23"/>
  <c r="DD67" i="23"/>
  <c r="DD44" i="23"/>
  <c r="DD106" i="23"/>
  <c r="DD85" i="23"/>
  <c r="DD79" i="23"/>
  <c r="DD34" i="23"/>
  <c r="DD56" i="23"/>
  <c r="DD65" i="23"/>
  <c r="DD40" i="23"/>
  <c r="DD31" i="23"/>
  <c r="DD23" i="23"/>
  <c r="DD26" i="23"/>
  <c r="DD70" i="23"/>
  <c r="DD53" i="23"/>
  <c r="DD32" i="23"/>
  <c r="DD39" i="23"/>
  <c r="DD122" i="23"/>
  <c r="DD115" i="23"/>
  <c r="DD27" i="23"/>
  <c r="DD21" i="23"/>
  <c r="DD76" i="23"/>
  <c r="DD126" i="23"/>
  <c r="DD63" i="23"/>
  <c r="DD45" i="23"/>
  <c r="DD119" i="23"/>
  <c r="DD123" i="23"/>
  <c r="DD80" i="23"/>
  <c r="DD110" i="23"/>
  <c r="DD75" i="23"/>
  <c r="DD61" i="23"/>
  <c r="DD37" i="23"/>
  <c r="DD59" i="23"/>
  <c r="DD121" i="23"/>
  <c r="DD58" i="23"/>
  <c r="DD73" i="23"/>
  <c r="DD109" i="23"/>
  <c r="DD19" i="23"/>
  <c r="DD114" i="23"/>
  <c r="DD74" i="23"/>
  <c r="DD29" i="23"/>
  <c r="DD97" i="23"/>
  <c r="DD96" i="23"/>
  <c r="DD94" i="23"/>
  <c r="DD92" i="23"/>
  <c r="DD49" i="23"/>
  <c r="DD132" i="23"/>
  <c r="DD104" i="23"/>
  <c r="DD43" i="23"/>
  <c r="DD124" i="23"/>
  <c r="DD87" i="23"/>
  <c r="DD83" i="23"/>
  <c r="DD77" i="23"/>
  <c r="DD50" i="23"/>
  <c r="DD24" i="23"/>
  <c r="DD62" i="23"/>
  <c r="DD36" i="23"/>
  <c r="DD125" i="23"/>
  <c r="DD38" i="23"/>
  <c r="DD131" i="23"/>
  <c r="DD82" i="23"/>
  <c r="DD33" i="23"/>
  <c r="DD102" i="23"/>
  <c r="DD13" i="23"/>
  <c r="DD101" i="23"/>
  <c r="DD71" i="23"/>
  <c r="DD72" i="23"/>
  <c r="DD54" i="23"/>
  <c r="DD88" i="23"/>
  <c r="DD41" i="23"/>
  <c r="DD130" i="23"/>
  <c r="DD68" i="23"/>
  <c r="DD116" i="23"/>
  <c r="DD105" i="23"/>
  <c r="DD90" i="23"/>
  <c r="DD20" i="23"/>
  <c r="DD103" i="23"/>
  <c r="DD98" i="23"/>
  <c r="DD86" i="23"/>
  <c r="DD93" i="23"/>
  <c r="DD66" i="23"/>
  <c r="DD57" i="23"/>
  <c r="DD91" i="23"/>
  <c r="DD42" i="23"/>
  <c r="DD99" i="23"/>
  <c r="DD81" i="23"/>
  <c r="DD35" i="23"/>
  <c r="DD107" i="23"/>
  <c r="DD111" i="23"/>
  <c r="DE12" i="23"/>
  <c r="DD84" i="23"/>
  <c r="CV132" i="27"/>
  <c r="CV133" i="27" s="1"/>
  <c r="CV134" i="27" s="1"/>
  <c r="CW131" i="27"/>
  <c r="CW91" i="27"/>
  <c r="CW105" i="27"/>
  <c r="CW65" i="27"/>
  <c r="CW39" i="27"/>
  <c r="CW96" i="27"/>
  <c r="CW109" i="27"/>
  <c r="CW127" i="27"/>
  <c r="CW84" i="27"/>
  <c r="CW116" i="27"/>
  <c r="CW29" i="27"/>
  <c r="CW106" i="27"/>
  <c r="CW87" i="27"/>
  <c r="CW125" i="27"/>
  <c r="CW93" i="27"/>
  <c r="CW70" i="27"/>
  <c r="CW102" i="27"/>
  <c r="CW25" i="27"/>
  <c r="CW94" i="27"/>
  <c r="CW74" i="27"/>
  <c r="CW61" i="27"/>
  <c r="CW99" i="27"/>
  <c r="CW100" i="27"/>
  <c r="CW36" i="27"/>
  <c r="CW114" i="27"/>
  <c r="CW55" i="27"/>
  <c r="CW119" i="27"/>
  <c r="CW69" i="27"/>
  <c r="CW115" i="27"/>
  <c r="CW23" i="27"/>
  <c r="CW44" i="27"/>
  <c r="CW33" i="27"/>
  <c r="CW42" i="27"/>
  <c r="CW118" i="27"/>
  <c r="CW129" i="27"/>
  <c r="CW12" i="27"/>
  <c r="CW28" i="27"/>
  <c r="CX11" i="27"/>
  <c r="CW59" i="27"/>
  <c r="CW52" i="27"/>
  <c r="CW43" i="27"/>
  <c r="CW34" i="27"/>
  <c r="CW13" i="27"/>
  <c r="CW53" i="27"/>
  <c r="CW16" i="27"/>
  <c r="CW111" i="27"/>
  <c r="CW21" i="27"/>
  <c r="CW86" i="27"/>
  <c r="CW71" i="27"/>
  <c r="CW113" i="27"/>
  <c r="CW110" i="27"/>
  <c r="CW37" i="27"/>
  <c r="CW73" i="27"/>
  <c r="CW72" i="27"/>
  <c r="CW56" i="27"/>
  <c r="CW46" i="27"/>
  <c r="CW15" i="27"/>
  <c r="CW18" i="27"/>
  <c r="CW24" i="27"/>
  <c r="CW98" i="27"/>
  <c r="CW85" i="27"/>
  <c r="CW112" i="27"/>
  <c r="CW58" i="27"/>
  <c r="CW76" i="27"/>
  <c r="CW45" i="27"/>
  <c r="CW20" i="27"/>
  <c r="CW82" i="27"/>
  <c r="CW14" i="27"/>
  <c r="CW47" i="27"/>
  <c r="CW17" i="27"/>
  <c r="CW90" i="27"/>
  <c r="CW49" i="27"/>
  <c r="CW97" i="27"/>
  <c r="CW126" i="27"/>
  <c r="CW54" i="27"/>
  <c r="CW130" i="27"/>
  <c r="CW117" i="27"/>
  <c r="CW38" i="27"/>
  <c r="CW22" i="27"/>
  <c r="CW26" i="27"/>
  <c r="CW35" i="27"/>
  <c r="CW103" i="27"/>
  <c r="CW124" i="27"/>
  <c r="CW78" i="27"/>
  <c r="CW122" i="27"/>
  <c r="CW108" i="27"/>
  <c r="CW101" i="27"/>
  <c r="CW51" i="27"/>
  <c r="CW104" i="27"/>
  <c r="CW41" i="27"/>
  <c r="CW48" i="27"/>
  <c r="CW92" i="27"/>
  <c r="CW66" i="27"/>
  <c r="CW79" i="27"/>
  <c r="CW88" i="27"/>
  <c r="CW107" i="27"/>
  <c r="CW120" i="27"/>
  <c r="CW121" i="27"/>
  <c r="CW75" i="27"/>
  <c r="CW57" i="27"/>
  <c r="CW77" i="27"/>
  <c r="CW128" i="27"/>
  <c r="CW27" i="27"/>
  <c r="CW62" i="27"/>
  <c r="CW60" i="27"/>
  <c r="CW67" i="27"/>
  <c r="CW81" i="27"/>
  <c r="CW31" i="27"/>
  <c r="CW50" i="27"/>
  <c r="CW123" i="27"/>
  <c r="CW63" i="27"/>
  <c r="CW89" i="27"/>
  <c r="CW40" i="27"/>
  <c r="CW64" i="27"/>
  <c r="CW95" i="27"/>
  <c r="CW32" i="27"/>
  <c r="CW68" i="27"/>
  <c r="CW83" i="27"/>
  <c r="CW30" i="27"/>
  <c r="CW80" i="27"/>
  <c r="CW19" i="27"/>
  <c r="CU132" i="30" l="1"/>
  <c r="CU133" i="30" s="1"/>
  <c r="CU134" i="30" s="1"/>
  <c r="CV36" i="30"/>
  <c r="CV92" i="30"/>
  <c r="CV24" i="30"/>
  <c r="CV96" i="30"/>
  <c r="CV12" i="30"/>
  <c r="CV100" i="30"/>
  <c r="CV21" i="30"/>
  <c r="CV104" i="30"/>
  <c r="CV28" i="30"/>
  <c r="CV121" i="30"/>
  <c r="CV86" i="30"/>
  <c r="CV118" i="30"/>
  <c r="CV50" i="30"/>
  <c r="CV105" i="30"/>
  <c r="CV55" i="30"/>
  <c r="CV117" i="30"/>
  <c r="CV127" i="30"/>
  <c r="CV54" i="30"/>
  <c r="CV111" i="30"/>
  <c r="CV87" i="30"/>
  <c r="CV57" i="30"/>
  <c r="CV46" i="30"/>
  <c r="CV14" i="30"/>
  <c r="CV107" i="30"/>
  <c r="CV26" i="30"/>
  <c r="CV88" i="30"/>
  <c r="CV73" i="30"/>
  <c r="CV93" i="30"/>
  <c r="CV71" i="30"/>
  <c r="CV125" i="30"/>
  <c r="CV80" i="30"/>
  <c r="CV130" i="30"/>
  <c r="CV37" i="30"/>
  <c r="CV110" i="30"/>
  <c r="CV53" i="30"/>
  <c r="CV45" i="30"/>
  <c r="CV58" i="30"/>
  <c r="CV126" i="30"/>
  <c r="CV51" i="30"/>
  <c r="CV70" i="30"/>
  <c r="CV33" i="30"/>
  <c r="CV94" i="30"/>
  <c r="CV128" i="30"/>
  <c r="CV85" i="30"/>
  <c r="CV52" i="30"/>
  <c r="CV116" i="30"/>
  <c r="CV25" i="30"/>
  <c r="CV112" i="30"/>
  <c r="CV27" i="30"/>
  <c r="CV115" i="30"/>
  <c r="CV49" i="30"/>
  <c r="CV129" i="30"/>
  <c r="CV61" i="30"/>
  <c r="CW11" i="30"/>
  <c r="CV40" i="30"/>
  <c r="CV123" i="30"/>
  <c r="CV41" i="30"/>
  <c r="CV60" i="30"/>
  <c r="CV74" i="30"/>
  <c r="CV31" i="30"/>
  <c r="CV119" i="30"/>
  <c r="CV48" i="30"/>
  <c r="CV69" i="30"/>
  <c r="CV38" i="30"/>
  <c r="CV124" i="30"/>
  <c r="CV56" i="30"/>
  <c r="CV62" i="30"/>
  <c r="CV78" i="30"/>
  <c r="CV59" i="30"/>
  <c r="CV76" i="30"/>
  <c r="CV90" i="30"/>
  <c r="CV95" i="30"/>
  <c r="CV72" i="30"/>
  <c r="CV99" i="30"/>
  <c r="CV83" i="30"/>
  <c r="CV30" i="30"/>
  <c r="CV79" i="30"/>
  <c r="CV15" i="30"/>
  <c r="CV82" i="30"/>
  <c r="CV32" i="30"/>
  <c r="CV89" i="30"/>
  <c r="CV20" i="30"/>
  <c r="CV101" i="30"/>
  <c r="CV19" i="30"/>
  <c r="CV120" i="30"/>
  <c r="CV35" i="30"/>
  <c r="CV103" i="30"/>
  <c r="CV13" i="30"/>
  <c r="CV34" i="30"/>
  <c r="CV39" i="30"/>
  <c r="CV22" i="30"/>
  <c r="CV44" i="30"/>
  <c r="CV84" i="30"/>
  <c r="CV66" i="30"/>
  <c r="CV64" i="30"/>
  <c r="CV16" i="30"/>
  <c r="CV17" i="30"/>
  <c r="CV98" i="30"/>
  <c r="CV65" i="30"/>
  <c r="CV75" i="30"/>
  <c r="CV63" i="30"/>
  <c r="CV47" i="30"/>
  <c r="CV91" i="30"/>
  <c r="CV23" i="30"/>
  <c r="CV97" i="30"/>
  <c r="CV29" i="30"/>
  <c r="CV102" i="30"/>
  <c r="CV42" i="30"/>
  <c r="CV114" i="30"/>
  <c r="CV43" i="30"/>
  <c r="CV81" i="30"/>
  <c r="CV68" i="30"/>
  <c r="CV122" i="30"/>
  <c r="CV18" i="30"/>
  <c r="CV67" i="30"/>
  <c r="CV77" i="30"/>
  <c r="CV106" i="30"/>
  <c r="CV109" i="30"/>
  <c r="CV108" i="30"/>
  <c r="CV113" i="30"/>
  <c r="CV131" i="30"/>
  <c r="DD133" i="23"/>
  <c r="DD134" i="23" s="1"/>
  <c r="DD135" i="23" s="1"/>
  <c r="DE15" i="23"/>
  <c r="DE16" i="23"/>
  <c r="DE17" i="23"/>
  <c r="DE18" i="23"/>
  <c r="DE23" i="23"/>
  <c r="DE28" i="23"/>
  <c r="DE29" i="23"/>
  <c r="DE98" i="23"/>
  <c r="DE38" i="23"/>
  <c r="DE80" i="23"/>
  <c r="DE42" i="23"/>
  <c r="DE52" i="23"/>
  <c r="DE115" i="23"/>
  <c r="DE61" i="23"/>
  <c r="DE85" i="23"/>
  <c r="DE107" i="23"/>
  <c r="DE40" i="23"/>
  <c r="DE124" i="23"/>
  <c r="DE73" i="23"/>
  <c r="DE95" i="23"/>
  <c r="DE100" i="23"/>
  <c r="DE43" i="23"/>
  <c r="DE60" i="23"/>
  <c r="DE13" i="23"/>
  <c r="DE14" i="23"/>
  <c r="DE36" i="23"/>
  <c r="DE55" i="23"/>
  <c r="DE126" i="23"/>
  <c r="DE123" i="23"/>
  <c r="DE93" i="23"/>
  <c r="DE56" i="23"/>
  <c r="DE68" i="23"/>
  <c r="DE67" i="23"/>
  <c r="DE69" i="23"/>
  <c r="DE102" i="23"/>
  <c r="DE27" i="23"/>
  <c r="DE91" i="23"/>
  <c r="DE24" i="23"/>
  <c r="DE26" i="23"/>
  <c r="DE72" i="23"/>
  <c r="DE74" i="23"/>
  <c r="DE127" i="23"/>
  <c r="DE48" i="23"/>
  <c r="DE47" i="23"/>
  <c r="DE94" i="23"/>
  <c r="DE33" i="23"/>
  <c r="DE77" i="23"/>
  <c r="DE104" i="23"/>
  <c r="DE65" i="23"/>
  <c r="DE120" i="23"/>
  <c r="DE84" i="23"/>
  <c r="DE22" i="23"/>
  <c r="DE45" i="23"/>
  <c r="DE53" i="23"/>
  <c r="DE97" i="23"/>
  <c r="DE101" i="23"/>
  <c r="DE131" i="23"/>
  <c r="DE57" i="23"/>
  <c r="DE66" i="23"/>
  <c r="DE116" i="23"/>
  <c r="DE113" i="23"/>
  <c r="DE75" i="23"/>
  <c r="DE128" i="23"/>
  <c r="DE121" i="23"/>
  <c r="DE58" i="23"/>
  <c r="DE87" i="23"/>
  <c r="DE79" i="23"/>
  <c r="DF12" i="23"/>
  <c r="DE21" i="23"/>
  <c r="DE114" i="23"/>
  <c r="DE89" i="23"/>
  <c r="DE63" i="23"/>
  <c r="DE103" i="23"/>
  <c r="DE82" i="23"/>
  <c r="DE78" i="23"/>
  <c r="DE64" i="23"/>
  <c r="DE99" i="23"/>
  <c r="DE112" i="23"/>
  <c r="DE110" i="23"/>
  <c r="DE35" i="23"/>
  <c r="DE111" i="23"/>
  <c r="DE31" i="23"/>
  <c r="DE109" i="23"/>
  <c r="DE19" i="23"/>
  <c r="DE62" i="23"/>
  <c r="DE70" i="23"/>
  <c r="DE117" i="23"/>
  <c r="DE119" i="23"/>
  <c r="DE46" i="23"/>
  <c r="DE118" i="23"/>
  <c r="DE129" i="23"/>
  <c r="DE106" i="23"/>
  <c r="DE50" i="23"/>
  <c r="DE132" i="23"/>
  <c r="DE30" i="23"/>
  <c r="DE83" i="23"/>
  <c r="DE37" i="23"/>
  <c r="DE34" i="23"/>
  <c r="DE25" i="23"/>
  <c r="DE86" i="23"/>
  <c r="DE76" i="23"/>
  <c r="DE71" i="23"/>
  <c r="DE39" i="23"/>
  <c r="DE92" i="23"/>
  <c r="DE54" i="23"/>
  <c r="DE122" i="23"/>
  <c r="DE130" i="23"/>
  <c r="DE51" i="23"/>
  <c r="DE59" i="23"/>
  <c r="DE20" i="23"/>
  <c r="DE32" i="23"/>
  <c r="DE125" i="23"/>
  <c r="DE108" i="23"/>
  <c r="DE41" i="23"/>
  <c r="DE96" i="23"/>
  <c r="DE88" i="23"/>
  <c r="DE49" i="23"/>
  <c r="DE44" i="23"/>
  <c r="DE105" i="23"/>
  <c r="DE81" i="23"/>
  <c r="DE90" i="23"/>
  <c r="CW132" i="27"/>
  <c r="CW133" i="27" s="1"/>
  <c r="CW134" i="27" s="1"/>
  <c r="CX60" i="27"/>
  <c r="CX97" i="27"/>
  <c r="CX55" i="27"/>
  <c r="CX42" i="27"/>
  <c r="CX130" i="27"/>
  <c r="CX81" i="27"/>
  <c r="CX51" i="27"/>
  <c r="CX76" i="27"/>
  <c r="CX112" i="27"/>
  <c r="CX31" i="27"/>
  <c r="CX43" i="27"/>
  <c r="CX53" i="27"/>
  <c r="CX16" i="27"/>
  <c r="CX116" i="27"/>
  <c r="CX95" i="27"/>
  <c r="CX33" i="27"/>
  <c r="CX84" i="27"/>
  <c r="CX59" i="27"/>
  <c r="CX65" i="27"/>
  <c r="CX114" i="27"/>
  <c r="CX74" i="27"/>
  <c r="CX80" i="27"/>
  <c r="CX94" i="27"/>
  <c r="CX71" i="27"/>
  <c r="CX12" i="27"/>
  <c r="CX15" i="27"/>
  <c r="CX29" i="27"/>
  <c r="CX125" i="27"/>
  <c r="CX40" i="27"/>
  <c r="CX120" i="27"/>
  <c r="CX121" i="27"/>
  <c r="CX66" i="27"/>
  <c r="CX63" i="27"/>
  <c r="CX118" i="27"/>
  <c r="CX20" i="27"/>
  <c r="CX61" i="27"/>
  <c r="CX34" i="27"/>
  <c r="CX96" i="27"/>
  <c r="CX79" i="27"/>
  <c r="CX24" i="27"/>
  <c r="CX36" i="27"/>
  <c r="CX104" i="27"/>
  <c r="CX48" i="27"/>
  <c r="CX70" i="27"/>
  <c r="CX56" i="27"/>
  <c r="CX26" i="27"/>
  <c r="CX115" i="27"/>
  <c r="CX92" i="27"/>
  <c r="CX90" i="27"/>
  <c r="CX101" i="27"/>
  <c r="CX126" i="27"/>
  <c r="CY11" i="27"/>
  <c r="CX86" i="27"/>
  <c r="CX44" i="27"/>
  <c r="CX19" i="27"/>
  <c r="CX38" i="27"/>
  <c r="CX128" i="27"/>
  <c r="CX62" i="27"/>
  <c r="CX49" i="27"/>
  <c r="CX68" i="27"/>
  <c r="CX82" i="27"/>
  <c r="CX98" i="27"/>
  <c r="CX18" i="27"/>
  <c r="CX27" i="27"/>
  <c r="CX105" i="27"/>
  <c r="CX69" i="27"/>
  <c r="CX75" i="27"/>
  <c r="CX91" i="27"/>
  <c r="CX32" i="27"/>
  <c r="CX119" i="27"/>
  <c r="CX67" i="27"/>
  <c r="CX13" i="27"/>
  <c r="CX39" i="27"/>
  <c r="CX124" i="27"/>
  <c r="CX99" i="27"/>
  <c r="CX45" i="27"/>
  <c r="CX22" i="27"/>
  <c r="CX88" i="27"/>
  <c r="CX17" i="27"/>
  <c r="CX35" i="27"/>
  <c r="CX111" i="27"/>
  <c r="CX103" i="27"/>
  <c r="CX93" i="27"/>
  <c r="CX110" i="27"/>
  <c r="CX131" i="27"/>
  <c r="CX72" i="27"/>
  <c r="CX109" i="27"/>
  <c r="CX89" i="27"/>
  <c r="CX102" i="27"/>
  <c r="CX57" i="27"/>
  <c r="CX41" i="27"/>
  <c r="CX127" i="27"/>
  <c r="CX122" i="27"/>
  <c r="CX107" i="27"/>
  <c r="CX83" i="27"/>
  <c r="CX73" i="27"/>
  <c r="CX14" i="27"/>
  <c r="CX28" i="27"/>
  <c r="CX85" i="27"/>
  <c r="CX50" i="27"/>
  <c r="CX113" i="27"/>
  <c r="CX21" i="27"/>
  <c r="CX100" i="27"/>
  <c r="CX46" i="27"/>
  <c r="CX52" i="27"/>
  <c r="CX64" i="27"/>
  <c r="CX108" i="27"/>
  <c r="CX30" i="27"/>
  <c r="CX54" i="27"/>
  <c r="CX58" i="27"/>
  <c r="CX78" i="27"/>
  <c r="CX87" i="27"/>
  <c r="CX77" i="27"/>
  <c r="CX106" i="27"/>
  <c r="CX47" i="27"/>
  <c r="CX23" i="27"/>
  <c r="CX129" i="27"/>
  <c r="CX37" i="27"/>
  <c r="CX123" i="27"/>
  <c r="CX117" i="27"/>
  <c r="CX25" i="27"/>
  <c r="CV132" i="30" l="1"/>
  <c r="CV133" i="30" s="1"/>
  <c r="CV134" i="30" s="1"/>
  <c r="CW58" i="30"/>
  <c r="CW113" i="30"/>
  <c r="CW28" i="30"/>
  <c r="CW91" i="30"/>
  <c r="CW17" i="30"/>
  <c r="CW117" i="30"/>
  <c r="CW26" i="30"/>
  <c r="CW86" i="30"/>
  <c r="CW31" i="30"/>
  <c r="CW104" i="30"/>
  <c r="CW18" i="30"/>
  <c r="CW124" i="30"/>
  <c r="CW42" i="30"/>
  <c r="CW92" i="30"/>
  <c r="CW47" i="30"/>
  <c r="CW25" i="30"/>
  <c r="CW45" i="30"/>
  <c r="CW112" i="30"/>
  <c r="CW78" i="30"/>
  <c r="CW61" i="30"/>
  <c r="CW119" i="30"/>
  <c r="CW116" i="30"/>
  <c r="CW76" i="30"/>
  <c r="CW34" i="30"/>
  <c r="CW37" i="30"/>
  <c r="CW94" i="30"/>
  <c r="CW12" i="30"/>
  <c r="CW102" i="30"/>
  <c r="CW35" i="30"/>
  <c r="CW131" i="30"/>
  <c r="CW43" i="30"/>
  <c r="CX11" i="30"/>
  <c r="CW14" i="30"/>
  <c r="CW122" i="30"/>
  <c r="CW21" i="30"/>
  <c r="CW106" i="30"/>
  <c r="CW66" i="30"/>
  <c r="CW79" i="30"/>
  <c r="CW40" i="30"/>
  <c r="CW126" i="30"/>
  <c r="CW57" i="30"/>
  <c r="CW56" i="30"/>
  <c r="CW80" i="30"/>
  <c r="CW109" i="30"/>
  <c r="CW77" i="30"/>
  <c r="CW67" i="30"/>
  <c r="CW96" i="30"/>
  <c r="CW107" i="30"/>
  <c r="CW15" i="30"/>
  <c r="CW100" i="30"/>
  <c r="CW36" i="30"/>
  <c r="CW128" i="30"/>
  <c r="CW19" i="30"/>
  <c r="CW130" i="30"/>
  <c r="CW22" i="30"/>
  <c r="CW125" i="30"/>
  <c r="CW29" i="30"/>
  <c r="CW99" i="30"/>
  <c r="CW44" i="30"/>
  <c r="CW71" i="30"/>
  <c r="CW85" i="30"/>
  <c r="CW60" i="30"/>
  <c r="CW115" i="30"/>
  <c r="CW110" i="30"/>
  <c r="CW108" i="30"/>
  <c r="CW72" i="30"/>
  <c r="CW48" i="30"/>
  <c r="CW123" i="30"/>
  <c r="CW87" i="30"/>
  <c r="CW83" i="30"/>
  <c r="CW62" i="30"/>
  <c r="CW63" i="30"/>
  <c r="CW51" i="30"/>
  <c r="CW59" i="30"/>
  <c r="CW69" i="30"/>
  <c r="CW70" i="30"/>
  <c r="CW97" i="30"/>
  <c r="CW41" i="30"/>
  <c r="CW90" i="30"/>
  <c r="CW13" i="30"/>
  <c r="CW105" i="30"/>
  <c r="CW54" i="30"/>
  <c r="CW129" i="30"/>
  <c r="CW89" i="30"/>
  <c r="CW111" i="30"/>
  <c r="CW82" i="30"/>
  <c r="CW98" i="30"/>
  <c r="CW103" i="30"/>
  <c r="CW118" i="30"/>
  <c r="CW50" i="30"/>
  <c r="CW84" i="30"/>
  <c r="CW88" i="30"/>
  <c r="CW68" i="30"/>
  <c r="CW16" i="30"/>
  <c r="CW95" i="30"/>
  <c r="CW49" i="30"/>
  <c r="CW75" i="30"/>
  <c r="CW81" i="30"/>
  <c r="CW65" i="30"/>
  <c r="CW101" i="30"/>
  <c r="CW55" i="30"/>
  <c r="CW121" i="30"/>
  <c r="CW46" i="30"/>
  <c r="CW114" i="30"/>
  <c r="CW20" i="30"/>
  <c r="CW93" i="30"/>
  <c r="CW27" i="30"/>
  <c r="CW127" i="30"/>
  <c r="CW39" i="30"/>
  <c r="CW73" i="30"/>
  <c r="CW74" i="30"/>
  <c r="CW52" i="30"/>
  <c r="CW33" i="30"/>
  <c r="CW32" i="30"/>
  <c r="CW24" i="30"/>
  <c r="CW30" i="30"/>
  <c r="CW23" i="30"/>
  <c r="CW53" i="30"/>
  <c r="CW38" i="30"/>
  <c r="CW64" i="30"/>
  <c r="CW120" i="30"/>
  <c r="DE133" i="23"/>
  <c r="DE134" i="23" s="1"/>
  <c r="DE135" i="23" s="1"/>
  <c r="DF16" i="23"/>
  <c r="DF15" i="23"/>
  <c r="DF17" i="23"/>
  <c r="DF18" i="23"/>
  <c r="DF13" i="23"/>
  <c r="DF98" i="23"/>
  <c r="DF125" i="23"/>
  <c r="DF89" i="23"/>
  <c r="DF119" i="23"/>
  <c r="DF88" i="23"/>
  <c r="DF129" i="23"/>
  <c r="DF50" i="23"/>
  <c r="DF52" i="23"/>
  <c r="DF110" i="23"/>
  <c r="DF65" i="23"/>
  <c r="DF83" i="23"/>
  <c r="DF59" i="23"/>
  <c r="DF31" i="23"/>
  <c r="DF82" i="23"/>
  <c r="DF58" i="23"/>
  <c r="DF23" i="23"/>
  <c r="DF20" i="23"/>
  <c r="DF32" i="23"/>
  <c r="DF53" i="23"/>
  <c r="DF72" i="23"/>
  <c r="DF64" i="23"/>
  <c r="DF131" i="23"/>
  <c r="DF122" i="23"/>
  <c r="DF106" i="23"/>
  <c r="DF112" i="23"/>
  <c r="DF51" i="23"/>
  <c r="DF69" i="23"/>
  <c r="DF37" i="23"/>
  <c r="DF43" i="23"/>
  <c r="DF90" i="23"/>
  <c r="DF96" i="23"/>
  <c r="DF44" i="23"/>
  <c r="DF27" i="23"/>
  <c r="DF21" i="23"/>
  <c r="DF26" i="23"/>
  <c r="DF114" i="23"/>
  <c r="DF36" i="23"/>
  <c r="DF45" i="23"/>
  <c r="DF94" i="23"/>
  <c r="DF33" i="23"/>
  <c r="DF100" i="23"/>
  <c r="DF14" i="23"/>
  <c r="DF103" i="23"/>
  <c r="DF70" i="23"/>
  <c r="DF71" i="23"/>
  <c r="DF127" i="23"/>
  <c r="DF47" i="23"/>
  <c r="DF48" i="23"/>
  <c r="DF54" i="23"/>
  <c r="DF105" i="23"/>
  <c r="DF116" i="23"/>
  <c r="DF67" i="23"/>
  <c r="DF35" i="23"/>
  <c r="DF120" i="23"/>
  <c r="DF111" i="23"/>
  <c r="DF79" i="23"/>
  <c r="DF25" i="23"/>
  <c r="DF28" i="23"/>
  <c r="DF126" i="23"/>
  <c r="DF55" i="23"/>
  <c r="DF86" i="23"/>
  <c r="DF78" i="23"/>
  <c r="DF80" i="23"/>
  <c r="DF93" i="23"/>
  <c r="DF132" i="23"/>
  <c r="DF115" i="23"/>
  <c r="DF104" i="23"/>
  <c r="DF40" i="23"/>
  <c r="DF84" i="23"/>
  <c r="DF95" i="23"/>
  <c r="DF124" i="23"/>
  <c r="DF49" i="23"/>
  <c r="DF61" i="23"/>
  <c r="DF73" i="23"/>
  <c r="DF19" i="23"/>
  <c r="DF117" i="23"/>
  <c r="DF97" i="23"/>
  <c r="DF62" i="23"/>
  <c r="DF41" i="23"/>
  <c r="DF38" i="23"/>
  <c r="DF57" i="23"/>
  <c r="DF56" i="23"/>
  <c r="DF42" i="23"/>
  <c r="DF81" i="23"/>
  <c r="DF77" i="23"/>
  <c r="DF128" i="23"/>
  <c r="DF107" i="23"/>
  <c r="DF85" i="23"/>
  <c r="DF109" i="23"/>
  <c r="DF113" i="23"/>
  <c r="DF121" i="23"/>
  <c r="DF102" i="23"/>
  <c r="DF22" i="23"/>
  <c r="DF63" i="23"/>
  <c r="DF108" i="23"/>
  <c r="DF29" i="23"/>
  <c r="DF46" i="23"/>
  <c r="DF123" i="23"/>
  <c r="DF92" i="23"/>
  <c r="DF130" i="23"/>
  <c r="DF34" i="23"/>
  <c r="DF24" i="23"/>
  <c r="DF101" i="23"/>
  <c r="DF76" i="23"/>
  <c r="DF74" i="23"/>
  <c r="DF66" i="23"/>
  <c r="DF39" i="23"/>
  <c r="DF118" i="23"/>
  <c r="DF99" i="23"/>
  <c r="DF91" i="23"/>
  <c r="DF75" i="23"/>
  <c r="DF68" i="23"/>
  <c r="DF60" i="23"/>
  <c r="DF87" i="23"/>
  <c r="DF30" i="23"/>
  <c r="DG12" i="23"/>
  <c r="CX132" i="27"/>
  <c r="CX133" i="27" s="1"/>
  <c r="CX134" i="27" s="1"/>
  <c r="CY73" i="27"/>
  <c r="CY80" i="27"/>
  <c r="CY51" i="27"/>
  <c r="CY75" i="27"/>
  <c r="CY93" i="27"/>
  <c r="CY104" i="27"/>
  <c r="CY109" i="27"/>
  <c r="CY57" i="27"/>
  <c r="CY49" i="27"/>
  <c r="CY72" i="27"/>
  <c r="CY19" i="27"/>
  <c r="CY86" i="27"/>
  <c r="CY28" i="27"/>
  <c r="CY44" i="27"/>
  <c r="CY66" i="27"/>
  <c r="CY64" i="27"/>
  <c r="CY110" i="27"/>
  <c r="CZ11" i="27"/>
  <c r="CY83" i="27"/>
  <c r="CY116" i="27"/>
  <c r="CY27" i="27"/>
  <c r="CY103" i="27"/>
  <c r="CY118" i="27"/>
  <c r="CY125" i="27"/>
  <c r="CY45" i="27"/>
  <c r="CY42" i="27"/>
  <c r="CY41" i="27"/>
  <c r="CY111" i="27"/>
  <c r="CY26" i="27"/>
  <c r="CY12" i="27"/>
  <c r="CY58" i="27"/>
  <c r="CY95" i="27"/>
  <c r="CY123" i="27"/>
  <c r="CY38" i="27"/>
  <c r="CY79" i="27"/>
  <c r="CY128" i="27"/>
  <c r="CY84" i="27"/>
  <c r="CY60" i="27"/>
  <c r="CY76" i="27"/>
  <c r="CY114" i="27"/>
  <c r="CY97" i="27"/>
  <c r="CY17" i="27"/>
  <c r="CY121" i="27"/>
  <c r="CY18" i="27"/>
  <c r="CY115" i="27"/>
  <c r="CY107" i="27"/>
  <c r="CY62" i="27"/>
  <c r="CY52" i="27"/>
  <c r="CY36" i="27"/>
  <c r="CY81" i="27"/>
  <c r="CY39" i="27"/>
  <c r="CY106" i="27"/>
  <c r="CY47" i="27"/>
  <c r="CY21" i="27"/>
  <c r="CY90" i="27"/>
  <c r="CY68" i="27"/>
  <c r="CY55" i="27"/>
  <c r="CY16" i="27"/>
  <c r="CY119" i="27"/>
  <c r="CY33" i="27"/>
  <c r="CY101" i="27"/>
  <c r="CY59" i="27"/>
  <c r="CY100" i="27"/>
  <c r="CY67" i="27"/>
  <c r="CY89" i="27"/>
  <c r="CY126" i="27"/>
  <c r="CY78" i="27"/>
  <c r="CY43" i="27"/>
  <c r="CY108" i="27"/>
  <c r="CY20" i="27"/>
  <c r="CY113" i="27"/>
  <c r="CY77" i="27"/>
  <c r="CY131" i="27"/>
  <c r="CY24" i="27"/>
  <c r="CY98" i="27"/>
  <c r="CY30" i="27"/>
  <c r="CY53" i="27"/>
  <c r="CY127" i="27"/>
  <c r="CY56" i="27"/>
  <c r="CY46" i="27"/>
  <c r="CY82" i="27"/>
  <c r="CY15" i="27"/>
  <c r="CY34" i="27"/>
  <c r="CY14" i="27"/>
  <c r="CY31" i="27"/>
  <c r="CY13" i="27"/>
  <c r="CY85" i="27"/>
  <c r="CY63" i="27"/>
  <c r="CY29" i="27"/>
  <c r="CY112" i="27"/>
  <c r="CY117" i="27"/>
  <c r="CY65" i="27"/>
  <c r="CY124" i="27"/>
  <c r="CY91" i="27"/>
  <c r="CY74" i="27"/>
  <c r="CY129" i="27"/>
  <c r="CY96" i="27"/>
  <c r="CY32" i="27"/>
  <c r="CY54" i="27"/>
  <c r="CY50" i="27"/>
  <c r="CY87" i="27"/>
  <c r="CY23" i="27"/>
  <c r="CY92" i="27"/>
  <c r="CY99" i="27"/>
  <c r="CY130" i="27"/>
  <c r="CY122" i="27"/>
  <c r="CY105" i="27"/>
  <c r="CY102" i="27"/>
  <c r="CY120" i="27"/>
  <c r="CY48" i="27"/>
  <c r="CY70" i="27"/>
  <c r="CY37" i="27"/>
  <c r="CY35" i="27"/>
  <c r="CY25" i="27"/>
  <c r="CY88" i="27"/>
  <c r="CY61" i="27"/>
  <c r="CY94" i="27"/>
  <c r="CY40" i="27"/>
  <c r="CY71" i="27"/>
  <c r="CY22" i="27"/>
  <c r="CY69" i="27"/>
  <c r="AE132" i="27"/>
  <c r="AE133" i="27" s="1"/>
  <c r="AC132" i="27"/>
  <c r="AC133" i="27" s="1"/>
  <c r="AC134" i="27" s="1"/>
  <c r="CW132" i="30" l="1"/>
  <c r="CW133" i="30" s="1"/>
  <c r="CW134" i="30" s="1"/>
  <c r="CX47" i="30"/>
  <c r="CX119" i="30"/>
  <c r="CX34" i="30"/>
  <c r="CX91" i="30"/>
  <c r="CX26" i="30"/>
  <c r="CX127" i="30"/>
  <c r="CX27" i="30"/>
  <c r="CY11" i="30"/>
  <c r="CX30" i="30"/>
  <c r="CX79" i="30"/>
  <c r="CX24" i="30"/>
  <c r="CX111" i="30"/>
  <c r="CX18" i="30"/>
  <c r="CX123" i="30"/>
  <c r="CX23" i="30"/>
  <c r="CX126" i="30"/>
  <c r="CX35" i="30"/>
  <c r="CX125" i="30"/>
  <c r="CX15" i="30"/>
  <c r="CX99" i="30"/>
  <c r="CX61" i="30"/>
  <c r="CX89" i="30"/>
  <c r="CX78" i="30"/>
  <c r="CX71" i="30"/>
  <c r="CX77" i="30"/>
  <c r="CX22" i="30"/>
  <c r="CX131" i="30"/>
  <c r="CX36" i="30"/>
  <c r="CX112" i="30"/>
  <c r="CX51" i="30"/>
  <c r="CX106" i="30"/>
  <c r="CX62" i="30"/>
  <c r="CX107" i="30"/>
  <c r="CX72" i="30"/>
  <c r="CX84" i="30"/>
  <c r="CX64" i="30"/>
  <c r="CX66" i="30"/>
  <c r="CX85" i="30"/>
  <c r="CX37" i="30"/>
  <c r="CX104" i="30"/>
  <c r="CX69" i="30"/>
  <c r="CX56" i="30"/>
  <c r="CX32" i="30"/>
  <c r="CX116" i="30"/>
  <c r="CX57" i="30"/>
  <c r="CX93" i="30"/>
  <c r="CX53" i="30"/>
  <c r="CX75" i="30"/>
  <c r="CX39" i="30"/>
  <c r="CX74" i="30"/>
  <c r="CX45" i="30"/>
  <c r="CX76" i="30"/>
  <c r="CX67" i="30"/>
  <c r="CX54" i="30"/>
  <c r="CX121" i="30"/>
  <c r="CX33" i="30"/>
  <c r="CX114" i="30"/>
  <c r="CX20" i="30"/>
  <c r="CX129" i="30"/>
  <c r="CX46" i="30"/>
  <c r="CX98" i="30"/>
  <c r="CX101" i="30"/>
  <c r="CX97" i="30"/>
  <c r="CX103" i="30"/>
  <c r="CX130" i="30"/>
  <c r="CX118" i="30"/>
  <c r="CX60" i="30"/>
  <c r="CX41" i="30"/>
  <c r="CX25" i="30"/>
  <c r="CX14" i="30"/>
  <c r="CX17" i="30"/>
  <c r="CX40" i="30"/>
  <c r="CX43" i="30"/>
  <c r="CX73" i="30"/>
  <c r="CX124" i="30"/>
  <c r="CX100" i="30"/>
  <c r="CX81" i="30"/>
  <c r="CX113" i="30"/>
  <c r="CX88" i="30"/>
  <c r="CX58" i="30"/>
  <c r="CX83" i="30"/>
  <c r="CX87" i="30"/>
  <c r="CX94" i="30"/>
  <c r="CX95" i="30"/>
  <c r="CX86" i="30"/>
  <c r="CX70" i="30"/>
  <c r="CX68" i="30"/>
  <c r="CX52" i="30"/>
  <c r="CX105" i="30"/>
  <c r="CX59" i="30"/>
  <c r="CX108" i="30"/>
  <c r="CX55" i="30"/>
  <c r="CX110" i="30"/>
  <c r="CX38" i="30"/>
  <c r="CX109" i="30"/>
  <c r="CX16" i="30"/>
  <c r="CX128" i="30"/>
  <c r="CX12" i="30"/>
  <c r="CX80" i="30"/>
  <c r="CX49" i="30"/>
  <c r="CX42" i="30"/>
  <c r="CX28" i="30"/>
  <c r="CX29" i="30"/>
  <c r="CX21" i="30"/>
  <c r="CX48" i="30"/>
  <c r="CX44" i="30"/>
  <c r="CX82" i="30"/>
  <c r="CX120" i="30"/>
  <c r="CX102" i="30"/>
  <c r="CX117" i="30"/>
  <c r="CX115" i="30"/>
  <c r="CX122" i="30"/>
  <c r="CX92" i="30"/>
  <c r="CX13" i="30"/>
  <c r="CX65" i="30"/>
  <c r="CX19" i="30"/>
  <c r="CX31" i="30"/>
  <c r="CX96" i="30"/>
  <c r="CX50" i="30"/>
  <c r="CX63" i="30"/>
  <c r="CX90" i="30"/>
  <c r="DF133" i="23"/>
  <c r="DF134" i="23" s="1"/>
  <c r="DF135" i="23" s="1"/>
  <c r="DG15" i="23"/>
  <c r="DG16" i="23"/>
  <c r="DG18" i="23"/>
  <c r="DG17" i="23"/>
  <c r="DG14" i="23"/>
  <c r="DG114" i="23"/>
  <c r="DG57" i="23"/>
  <c r="DG108" i="23"/>
  <c r="DG122" i="23"/>
  <c r="DG78" i="23"/>
  <c r="DG64" i="23"/>
  <c r="DG47" i="23"/>
  <c r="DG77" i="23"/>
  <c r="DG99" i="23"/>
  <c r="DG65" i="23"/>
  <c r="DG128" i="23"/>
  <c r="DG59" i="23"/>
  <c r="DG73" i="23"/>
  <c r="DG52" i="23"/>
  <c r="DG124" i="23"/>
  <c r="DG27" i="23"/>
  <c r="DG113" i="23"/>
  <c r="DG85" i="23"/>
  <c r="DG19" i="23"/>
  <c r="DG21" i="23"/>
  <c r="DG53" i="23"/>
  <c r="DG32" i="23"/>
  <c r="DG55" i="23"/>
  <c r="DG39" i="23"/>
  <c r="DG119" i="23"/>
  <c r="DG93" i="23"/>
  <c r="DG56" i="23"/>
  <c r="DG116" i="23"/>
  <c r="DG68" i="23"/>
  <c r="DG69" i="23"/>
  <c r="DG30" i="23"/>
  <c r="DG35" i="23"/>
  <c r="DG109" i="23"/>
  <c r="DG58" i="23"/>
  <c r="DG90" i="23"/>
  <c r="DG84" i="23"/>
  <c r="DG79" i="23"/>
  <c r="DG23" i="23"/>
  <c r="DG26" i="23"/>
  <c r="DG101" i="23"/>
  <c r="DG74" i="23"/>
  <c r="DG125" i="23"/>
  <c r="DG88" i="23"/>
  <c r="DG48" i="23"/>
  <c r="DG110" i="23"/>
  <c r="DG130" i="23"/>
  <c r="DG95" i="23"/>
  <c r="DG91" i="23"/>
  <c r="DH12" i="23"/>
  <c r="J8" i="23" s="1"/>
  <c r="DG25" i="23"/>
  <c r="DG29" i="23"/>
  <c r="DG127" i="23"/>
  <c r="DG36" i="23"/>
  <c r="DG72" i="23"/>
  <c r="DG41" i="23"/>
  <c r="DG131" i="23"/>
  <c r="DG94" i="23"/>
  <c r="DG33" i="23"/>
  <c r="DG106" i="23"/>
  <c r="DG112" i="23"/>
  <c r="DG34" i="23"/>
  <c r="DG100" i="23"/>
  <c r="DG49" i="23"/>
  <c r="DG40" i="23"/>
  <c r="DG20" i="23"/>
  <c r="DG89" i="23"/>
  <c r="DG28" i="23"/>
  <c r="DG70" i="23"/>
  <c r="DG45" i="23"/>
  <c r="DG123" i="23"/>
  <c r="DG80" i="23"/>
  <c r="DG67" i="23"/>
  <c r="DG42" i="23"/>
  <c r="DG115" i="23"/>
  <c r="DG105" i="23"/>
  <c r="DG43" i="23"/>
  <c r="DG120" i="23"/>
  <c r="DG111" i="23"/>
  <c r="DG107" i="23"/>
  <c r="DG82" i="23"/>
  <c r="DG132" i="23"/>
  <c r="DG121" i="23"/>
  <c r="DG87" i="23"/>
  <c r="DG31" i="23"/>
  <c r="DG13" i="23"/>
  <c r="DG117" i="23"/>
  <c r="DG76" i="23"/>
  <c r="DG63" i="23"/>
  <c r="DG86" i="23"/>
  <c r="DG92" i="23"/>
  <c r="DG38" i="23"/>
  <c r="DG75" i="23"/>
  <c r="DG81" i="23"/>
  <c r="DG37" i="23"/>
  <c r="DG102" i="23"/>
  <c r="DG44" i="23"/>
  <c r="DG22" i="23"/>
  <c r="DG126" i="23"/>
  <c r="DG62" i="23"/>
  <c r="DG71" i="23"/>
  <c r="DG129" i="23"/>
  <c r="DG66" i="23"/>
  <c r="DG54" i="23"/>
  <c r="DG104" i="23"/>
  <c r="DG60" i="23"/>
  <c r="DG24" i="23"/>
  <c r="DG98" i="23"/>
  <c r="DG97" i="23"/>
  <c r="DG103" i="23"/>
  <c r="DG96" i="23"/>
  <c r="DG118" i="23"/>
  <c r="DG46" i="23"/>
  <c r="DG50" i="23"/>
  <c r="DG61" i="23"/>
  <c r="DG51" i="23"/>
  <c r="DG83" i="23"/>
  <c r="CY132" i="27"/>
  <c r="CY133" i="27" s="1"/>
  <c r="CY134" i="27" s="1"/>
  <c r="CZ27" i="27"/>
  <c r="CZ78" i="27"/>
  <c r="CZ110" i="27"/>
  <c r="CZ95" i="27"/>
  <c r="CZ114" i="27"/>
  <c r="CZ51" i="27"/>
  <c r="CZ21" i="27"/>
  <c r="CZ53" i="27"/>
  <c r="CZ124" i="27"/>
  <c r="CZ83" i="27"/>
  <c r="CZ60" i="27"/>
  <c r="CZ61" i="27"/>
  <c r="CZ14" i="27"/>
  <c r="CZ90" i="27"/>
  <c r="CZ43" i="27"/>
  <c r="CZ40" i="27"/>
  <c r="CZ104" i="27"/>
  <c r="CZ39" i="27"/>
  <c r="CZ101" i="27"/>
  <c r="CZ85" i="27"/>
  <c r="CZ42" i="27"/>
  <c r="CZ70" i="27"/>
  <c r="CZ73" i="27"/>
  <c r="CZ82" i="27"/>
  <c r="CZ76" i="27"/>
  <c r="CZ31" i="27"/>
  <c r="CZ35" i="27"/>
  <c r="CZ97" i="27"/>
  <c r="CZ81" i="27"/>
  <c r="CZ64" i="27"/>
  <c r="CZ46" i="27"/>
  <c r="CZ105" i="27"/>
  <c r="CZ122" i="27"/>
  <c r="CZ75" i="27"/>
  <c r="CZ77" i="27"/>
  <c r="CZ66" i="27"/>
  <c r="CZ126" i="27"/>
  <c r="CZ48" i="27"/>
  <c r="CZ109" i="27"/>
  <c r="CZ87" i="27"/>
  <c r="CZ67" i="27"/>
  <c r="CZ56" i="27"/>
  <c r="CZ94" i="27"/>
  <c r="CZ89" i="27"/>
  <c r="CZ52" i="27"/>
  <c r="CZ63" i="27"/>
  <c r="CZ103" i="27"/>
  <c r="CZ55" i="27"/>
  <c r="CZ108" i="27"/>
  <c r="CZ127" i="27"/>
  <c r="CZ45" i="27"/>
  <c r="CZ71" i="27"/>
  <c r="CZ59" i="27"/>
  <c r="CZ96" i="27"/>
  <c r="CZ112" i="27"/>
  <c r="CZ24" i="27"/>
  <c r="CZ121" i="27"/>
  <c r="CZ91" i="27"/>
  <c r="CZ32" i="27"/>
  <c r="CZ100" i="27"/>
  <c r="CZ117" i="27"/>
  <c r="CZ36" i="27"/>
  <c r="CZ128" i="27"/>
  <c r="CZ30" i="27"/>
  <c r="CZ79" i="27"/>
  <c r="CZ125" i="27"/>
  <c r="CZ130" i="27"/>
  <c r="CZ102" i="27"/>
  <c r="CZ120" i="27"/>
  <c r="CZ68" i="27"/>
  <c r="CZ106" i="27"/>
  <c r="CZ84" i="27"/>
  <c r="CZ47" i="27"/>
  <c r="CZ49" i="27"/>
  <c r="CZ13" i="27"/>
  <c r="DA11" i="27"/>
  <c r="CZ111" i="27"/>
  <c r="CZ54" i="27"/>
  <c r="CZ19" i="27"/>
  <c r="CZ113" i="27"/>
  <c r="CZ15" i="27"/>
  <c r="CZ34" i="27"/>
  <c r="CZ33" i="27"/>
  <c r="CZ98" i="27"/>
  <c r="CZ12" i="27"/>
  <c r="CZ38" i="27"/>
  <c r="CZ29" i="27"/>
  <c r="CZ44" i="27"/>
  <c r="CZ107" i="27"/>
  <c r="CZ65" i="27"/>
  <c r="CZ25" i="27"/>
  <c r="CZ129" i="27"/>
  <c r="CZ118" i="27"/>
  <c r="CZ57" i="27"/>
  <c r="CZ16" i="27"/>
  <c r="CZ26" i="27"/>
  <c r="CZ88" i="27"/>
  <c r="CZ22" i="27"/>
  <c r="CZ72" i="27"/>
  <c r="CZ80" i="27"/>
  <c r="CZ99" i="27"/>
  <c r="CZ41" i="27"/>
  <c r="CZ116" i="27"/>
  <c r="CZ37" i="27"/>
  <c r="CZ20" i="27"/>
  <c r="CZ69" i="27"/>
  <c r="CZ17" i="27"/>
  <c r="CZ92" i="27"/>
  <c r="CZ18" i="27"/>
  <c r="CZ28" i="27"/>
  <c r="CZ23" i="27"/>
  <c r="CZ131" i="27"/>
  <c r="CZ123" i="27"/>
  <c r="CZ86" i="27"/>
  <c r="CZ115" i="27"/>
  <c r="CZ93" i="27"/>
  <c r="CZ119" i="27"/>
  <c r="CZ50" i="27"/>
  <c r="CZ62" i="27"/>
  <c r="CZ58" i="27"/>
  <c r="CZ74" i="27"/>
  <c r="AE134" i="27"/>
  <c r="CX132" i="30" l="1"/>
  <c r="CX133" i="30" s="1"/>
  <c r="CX134" i="30" s="1"/>
  <c r="CY76" i="30"/>
  <c r="CY41" i="30"/>
  <c r="CY60" i="30"/>
  <c r="CY78" i="30"/>
  <c r="CY21" i="30"/>
  <c r="CY87" i="30"/>
  <c r="CY22" i="30"/>
  <c r="CY99" i="30"/>
  <c r="CY17" i="30"/>
  <c r="CY109" i="30"/>
  <c r="CY27" i="30"/>
  <c r="CY123" i="30"/>
  <c r="CY37" i="30"/>
  <c r="CY110" i="30"/>
  <c r="CY82" i="30"/>
  <c r="CY68" i="30"/>
  <c r="CY24" i="30"/>
  <c r="CY101" i="30"/>
  <c r="CY54" i="30"/>
  <c r="CY56" i="30"/>
  <c r="CY48" i="30"/>
  <c r="CY38" i="30"/>
  <c r="CY121" i="30"/>
  <c r="CY39" i="30"/>
  <c r="CY115" i="30"/>
  <c r="CY20" i="30"/>
  <c r="CY124" i="30"/>
  <c r="CY28" i="30"/>
  <c r="CZ11" i="30"/>
  <c r="CY33" i="30"/>
  <c r="CY125" i="30"/>
  <c r="CY26" i="30"/>
  <c r="CY112" i="30"/>
  <c r="CY70" i="30"/>
  <c r="CY89" i="30"/>
  <c r="CY67" i="30"/>
  <c r="CY94" i="30"/>
  <c r="CY118" i="30"/>
  <c r="CY64" i="30"/>
  <c r="CY81" i="30"/>
  <c r="CY74" i="30"/>
  <c r="CY98" i="30"/>
  <c r="CY25" i="30"/>
  <c r="CY117" i="30"/>
  <c r="CY35" i="30"/>
  <c r="CY129" i="30"/>
  <c r="CY23" i="30"/>
  <c r="CY130" i="30"/>
  <c r="CY61" i="30"/>
  <c r="CY126" i="30"/>
  <c r="CY18" i="30"/>
  <c r="CY113" i="30"/>
  <c r="CY47" i="30"/>
  <c r="CY77" i="30"/>
  <c r="CY69" i="30"/>
  <c r="CY16" i="30"/>
  <c r="CY104" i="30"/>
  <c r="CY44" i="30"/>
  <c r="CY51" i="30"/>
  <c r="CY111" i="30"/>
  <c r="CY19" i="30"/>
  <c r="CY13" i="30"/>
  <c r="CY128" i="30"/>
  <c r="CY12" i="30"/>
  <c r="CY106" i="30"/>
  <c r="CY40" i="30"/>
  <c r="CY120" i="30"/>
  <c r="CY57" i="30"/>
  <c r="CY108" i="30"/>
  <c r="CY53" i="30"/>
  <c r="CY97" i="30"/>
  <c r="CY75" i="30"/>
  <c r="CY71" i="30"/>
  <c r="CY62" i="30"/>
  <c r="CY72" i="30"/>
  <c r="CY107" i="30"/>
  <c r="CY93" i="30"/>
  <c r="CY34" i="30"/>
  <c r="CY116" i="30"/>
  <c r="CY30" i="30"/>
  <c r="CY114" i="30"/>
  <c r="CY45" i="30"/>
  <c r="CY84" i="30"/>
  <c r="CY65" i="30"/>
  <c r="CY85" i="30"/>
  <c r="CY73" i="30"/>
  <c r="CY80" i="30"/>
  <c r="CY49" i="30"/>
  <c r="CY55" i="30"/>
  <c r="CY66" i="30"/>
  <c r="CY29" i="30"/>
  <c r="CY105" i="30"/>
  <c r="CY36" i="30"/>
  <c r="CY131" i="30"/>
  <c r="CY58" i="30"/>
  <c r="CY92" i="30"/>
  <c r="CY91" i="30"/>
  <c r="CY119" i="30"/>
  <c r="CY31" i="30"/>
  <c r="CY103" i="30"/>
  <c r="CY79" i="30"/>
  <c r="CY100" i="30"/>
  <c r="CY59" i="30"/>
  <c r="CY63" i="30"/>
  <c r="CY83" i="30"/>
  <c r="CY50" i="30"/>
  <c r="CY88" i="30"/>
  <c r="CY52" i="30"/>
  <c r="CY102" i="30"/>
  <c r="CY46" i="30"/>
  <c r="CY95" i="30"/>
  <c r="CY14" i="30"/>
  <c r="CY127" i="30"/>
  <c r="CY32" i="30"/>
  <c r="CY96" i="30"/>
  <c r="CY86" i="30"/>
  <c r="CY90" i="30"/>
  <c r="CY42" i="30"/>
  <c r="CY43" i="30"/>
  <c r="CY15" i="30"/>
  <c r="CY122" i="30"/>
  <c r="DG133" i="23"/>
  <c r="DG134" i="23" s="1"/>
  <c r="DG135" i="23" s="1"/>
  <c r="R13" i="25"/>
  <c r="B14" i="25" s="1"/>
  <c r="DH16" i="23"/>
  <c r="J16" i="23" s="1"/>
  <c r="DH15" i="23"/>
  <c r="J15" i="23" s="1"/>
  <c r="DH17" i="23"/>
  <c r="J17" i="23" s="1"/>
  <c r="DH18" i="23"/>
  <c r="J18" i="23" s="1"/>
  <c r="DH24" i="23"/>
  <c r="J24" i="23" s="1"/>
  <c r="DH36" i="23"/>
  <c r="J36" i="23" s="1"/>
  <c r="DH53" i="23"/>
  <c r="J53" i="23" s="1"/>
  <c r="DH71" i="23"/>
  <c r="J71" i="23" s="1"/>
  <c r="DH70" i="23"/>
  <c r="J70" i="23" s="1"/>
  <c r="DH94" i="23"/>
  <c r="J94" i="23" s="1"/>
  <c r="DH88" i="23"/>
  <c r="J88" i="23" s="1"/>
  <c r="DH115" i="23"/>
  <c r="J115" i="23" s="1"/>
  <c r="DH68" i="23"/>
  <c r="J68" i="23" s="1"/>
  <c r="DH33" i="23"/>
  <c r="J33" i="23" s="1"/>
  <c r="DH30" i="23"/>
  <c r="J30" i="23" s="1"/>
  <c r="DH59" i="23"/>
  <c r="J59" i="23" s="1"/>
  <c r="DH43" i="23"/>
  <c r="J43" i="23" s="1"/>
  <c r="DH84" i="23"/>
  <c r="J84" i="23" s="1"/>
  <c r="DH50" i="23"/>
  <c r="J50" i="23" s="1"/>
  <c r="DH31" i="23"/>
  <c r="J31" i="23" s="1"/>
  <c r="DH107" i="23"/>
  <c r="J107" i="23" s="1"/>
  <c r="DH35" i="23"/>
  <c r="J35" i="23" s="1"/>
  <c r="DH14" i="23"/>
  <c r="J14" i="23" s="1"/>
  <c r="DH19" i="23"/>
  <c r="J19" i="23" s="1"/>
  <c r="DH117" i="23"/>
  <c r="J117" i="23" s="1"/>
  <c r="DH101" i="23"/>
  <c r="J101" i="23" s="1"/>
  <c r="DH114" i="23"/>
  <c r="J114" i="23" s="1"/>
  <c r="DH119" i="23"/>
  <c r="J119" i="23" s="1"/>
  <c r="DH57" i="23"/>
  <c r="J57" i="23" s="1"/>
  <c r="DH131" i="23"/>
  <c r="J131" i="23" s="1"/>
  <c r="DH106" i="23"/>
  <c r="J106" i="23" s="1"/>
  <c r="DH44" i="23"/>
  <c r="J44" i="23" s="1"/>
  <c r="DH81" i="23"/>
  <c r="J81" i="23" s="1"/>
  <c r="DH52" i="23"/>
  <c r="J52" i="23" s="1"/>
  <c r="DH87" i="23"/>
  <c r="J87" i="23" s="1"/>
  <c r="DH85" i="23"/>
  <c r="J85" i="23" s="1"/>
  <c r="DH90" i="23"/>
  <c r="J90" i="23" s="1"/>
  <c r="DH27" i="23"/>
  <c r="J27" i="23" s="1"/>
  <c r="DH47" i="23"/>
  <c r="J47" i="23" s="1"/>
  <c r="DH60" i="23"/>
  <c r="J60" i="23" s="1"/>
  <c r="DH124" i="23"/>
  <c r="J124" i="23" s="1"/>
  <c r="DH58" i="23"/>
  <c r="J58" i="23" s="1"/>
  <c r="DH100" i="23"/>
  <c r="J100" i="23" s="1"/>
  <c r="DH25" i="23"/>
  <c r="J25" i="23" s="1"/>
  <c r="DH23" i="23"/>
  <c r="J23" i="23" s="1"/>
  <c r="DH32" i="23"/>
  <c r="J32" i="23" s="1"/>
  <c r="DH76" i="23"/>
  <c r="J76" i="23" s="1"/>
  <c r="DH97" i="23"/>
  <c r="J97" i="23" s="1"/>
  <c r="DH123" i="23"/>
  <c r="J123" i="23" s="1"/>
  <c r="DH96" i="23"/>
  <c r="J96" i="23" s="1"/>
  <c r="DH46" i="23"/>
  <c r="J46" i="23" s="1"/>
  <c r="DH56" i="23"/>
  <c r="J56" i="23" s="1"/>
  <c r="DH82" i="23"/>
  <c r="J82" i="23" s="1"/>
  <c r="DH73" i="23"/>
  <c r="J73" i="23" s="1"/>
  <c r="DH40" i="23"/>
  <c r="J40" i="23" s="1"/>
  <c r="DH13" i="23"/>
  <c r="J13" i="23" s="1"/>
  <c r="DH74" i="23"/>
  <c r="J74" i="23" s="1"/>
  <c r="DH86" i="23"/>
  <c r="J86" i="23" s="1"/>
  <c r="DH98" i="23"/>
  <c r="J98" i="23" s="1"/>
  <c r="DH66" i="23"/>
  <c r="J66" i="23" s="1"/>
  <c r="DH93" i="23"/>
  <c r="J93" i="23" s="1"/>
  <c r="DH64" i="23"/>
  <c r="J64" i="23" s="1"/>
  <c r="DH105" i="23"/>
  <c r="J105" i="23" s="1"/>
  <c r="DH99" i="23"/>
  <c r="J99" i="23" s="1"/>
  <c r="DH113" i="23"/>
  <c r="J113" i="23" s="1"/>
  <c r="DH51" i="23"/>
  <c r="J51" i="23" s="1"/>
  <c r="DH102" i="23"/>
  <c r="J102" i="23" s="1"/>
  <c r="DH22" i="23"/>
  <c r="J22" i="23" s="1"/>
  <c r="DH89" i="23"/>
  <c r="J89" i="23" s="1"/>
  <c r="DH103" i="23"/>
  <c r="J103" i="23" s="1"/>
  <c r="DH55" i="23"/>
  <c r="J55" i="23" s="1"/>
  <c r="DH41" i="23"/>
  <c r="J41" i="23" s="1"/>
  <c r="DH39" i="23"/>
  <c r="J39" i="23" s="1"/>
  <c r="DH129" i="23"/>
  <c r="J129" i="23" s="1"/>
  <c r="DH49" i="23"/>
  <c r="J49" i="23" s="1"/>
  <c r="DH104" i="23"/>
  <c r="J104" i="23" s="1"/>
  <c r="DH75" i="23"/>
  <c r="J75" i="23" s="1"/>
  <c r="DH109" i="23"/>
  <c r="J109" i="23" s="1"/>
  <c r="DH79" i="23"/>
  <c r="J79" i="23" s="1"/>
  <c r="DH128" i="23"/>
  <c r="J128" i="23" s="1"/>
  <c r="DH48" i="23"/>
  <c r="J48" i="23" s="1"/>
  <c r="DH112" i="23"/>
  <c r="J112" i="23" s="1"/>
  <c r="DH110" i="23"/>
  <c r="J110" i="23" s="1"/>
  <c r="DH34" i="23"/>
  <c r="J34" i="23" s="1"/>
  <c r="DH20" i="23"/>
  <c r="J20" i="23" s="1"/>
  <c r="DH125" i="23"/>
  <c r="J125" i="23" s="1"/>
  <c r="DH29" i="23"/>
  <c r="J29" i="23" s="1"/>
  <c r="DH72" i="23"/>
  <c r="J72" i="23" s="1"/>
  <c r="DH38" i="23"/>
  <c r="J38" i="23" s="1"/>
  <c r="DH80" i="23"/>
  <c r="J80" i="23" s="1"/>
  <c r="DH77" i="23"/>
  <c r="J77" i="23" s="1"/>
  <c r="DH65" i="23"/>
  <c r="J65" i="23" s="1"/>
  <c r="DH21" i="23"/>
  <c r="J21" i="23" s="1"/>
  <c r="DH26" i="23"/>
  <c r="J26" i="23" s="1"/>
  <c r="DH63" i="23"/>
  <c r="J63" i="23" s="1"/>
  <c r="DH28" i="23"/>
  <c r="J28" i="23" s="1"/>
  <c r="DH45" i="23"/>
  <c r="J45" i="23" s="1"/>
  <c r="DH92" i="23"/>
  <c r="J92" i="23" s="1"/>
  <c r="DH118" i="23"/>
  <c r="J118" i="23" s="1"/>
  <c r="DH54" i="23"/>
  <c r="J54" i="23" s="1"/>
  <c r="DH67" i="23"/>
  <c r="J67" i="23" s="1"/>
  <c r="DH61" i="23"/>
  <c r="J61" i="23" s="1"/>
  <c r="DH132" i="23"/>
  <c r="J132" i="23" s="1"/>
  <c r="DH69" i="23"/>
  <c r="J69" i="23" s="1"/>
  <c r="DH120" i="23"/>
  <c r="J120" i="23" s="1"/>
  <c r="DH95" i="23"/>
  <c r="J95" i="23" s="1"/>
  <c r="DH126" i="23"/>
  <c r="J126" i="23" s="1"/>
  <c r="DH108" i="23"/>
  <c r="J108" i="23" s="1"/>
  <c r="DH127" i="23"/>
  <c r="J127" i="23" s="1"/>
  <c r="DH62" i="23"/>
  <c r="J62" i="23" s="1"/>
  <c r="DH42" i="23"/>
  <c r="J42" i="23" s="1"/>
  <c r="DH122" i="23"/>
  <c r="J122" i="23" s="1"/>
  <c r="DH78" i="23"/>
  <c r="J78" i="23" s="1"/>
  <c r="DH116" i="23"/>
  <c r="J116" i="23" s="1"/>
  <c r="DH130" i="23"/>
  <c r="J130" i="23" s="1"/>
  <c r="DH91" i="23"/>
  <c r="J91" i="23" s="1"/>
  <c r="DH37" i="23"/>
  <c r="J37" i="23" s="1"/>
  <c r="DH111" i="23"/>
  <c r="J111" i="23" s="1"/>
  <c r="DH83" i="23"/>
  <c r="J83" i="23" s="1"/>
  <c r="DH121" i="23"/>
  <c r="J121" i="23" s="1"/>
  <c r="CZ132" i="27"/>
  <c r="CZ133" i="27" s="1"/>
  <c r="CZ134" i="27" s="1"/>
  <c r="DA38" i="27"/>
  <c r="DA29" i="27"/>
  <c r="DA46" i="27"/>
  <c r="DA103" i="27"/>
  <c r="DA118" i="27"/>
  <c r="DA39" i="27"/>
  <c r="DA99" i="27"/>
  <c r="DA123" i="27"/>
  <c r="DA14" i="27"/>
  <c r="DA47" i="27"/>
  <c r="DA50" i="27"/>
  <c r="DA73" i="27"/>
  <c r="DA12" i="27"/>
  <c r="DA91" i="27"/>
  <c r="DA54" i="27"/>
  <c r="DA40" i="27"/>
  <c r="DA18" i="27"/>
  <c r="DA128" i="27"/>
  <c r="DA86" i="27"/>
  <c r="DB11" i="27"/>
  <c r="DA24" i="27"/>
  <c r="DA82" i="27"/>
  <c r="DA119" i="27"/>
  <c r="DA41" i="27"/>
  <c r="DA68" i="27"/>
  <c r="DA78" i="27"/>
  <c r="DA102" i="27"/>
  <c r="DA67" i="27"/>
  <c r="DA48" i="27"/>
  <c r="DA95" i="27"/>
  <c r="DA61" i="27"/>
  <c r="DA83" i="27"/>
  <c r="DA122" i="27"/>
  <c r="DA65" i="27"/>
  <c r="DA56" i="27"/>
  <c r="DA63" i="27"/>
  <c r="DA113" i="27"/>
  <c r="DA112" i="27"/>
  <c r="DA31" i="27"/>
  <c r="DA21" i="27"/>
  <c r="DA70" i="27"/>
  <c r="DA81" i="27"/>
  <c r="DA26" i="27"/>
  <c r="DA34" i="27"/>
  <c r="DA32" i="27"/>
  <c r="DA25" i="27"/>
  <c r="DA52" i="27"/>
  <c r="DA30" i="27"/>
  <c r="DA127" i="27"/>
  <c r="DA59" i="27"/>
  <c r="DA22" i="27"/>
  <c r="DA117" i="27"/>
  <c r="DA16" i="27"/>
  <c r="DA36" i="27"/>
  <c r="DA115" i="27"/>
  <c r="DA84" i="27"/>
  <c r="DA108" i="27"/>
  <c r="DA53" i="27"/>
  <c r="DA42" i="27"/>
  <c r="DA62" i="27"/>
  <c r="DA124" i="27"/>
  <c r="DA97" i="27"/>
  <c r="DA66" i="27"/>
  <c r="DA92" i="27"/>
  <c r="DA94" i="27"/>
  <c r="DA35" i="27"/>
  <c r="DA111" i="27"/>
  <c r="DA90" i="27"/>
  <c r="DA93" i="27"/>
  <c r="DA114" i="27"/>
  <c r="DA64" i="27"/>
  <c r="DA71" i="27"/>
  <c r="DA33" i="27"/>
  <c r="DA19" i="27"/>
  <c r="DA131" i="27"/>
  <c r="DA105" i="27"/>
  <c r="DA77" i="27"/>
  <c r="DA116" i="27"/>
  <c r="DA45" i="27"/>
  <c r="DA51" i="27"/>
  <c r="DA110" i="27"/>
  <c r="DA80" i="27"/>
  <c r="DA20" i="27"/>
  <c r="DA100" i="27"/>
  <c r="DA75" i="27"/>
  <c r="DA76" i="27"/>
  <c r="DA109" i="27"/>
  <c r="DA98" i="27"/>
  <c r="DA17" i="27"/>
  <c r="DA106" i="27"/>
  <c r="DA130" i="27"/>
  <c r="DA85" i="27"/>
  <c r="DA37" i="27"/>
  <c r="DA27" i="27"/>
  <c r="DA87" i="27"/>
  <c r="DA49" i="27"/>
  <c r="DA23" i="27"/>
  <c r="DA89" i="27"/>
  <c r="DA101" i="27"/>
  <c r="DA96" i="27"/>
  <c r="DA69" i="27"/>
  <c r="DA104" i="27"/>
  <c r="DA126" i="27"/>
  <c r="DA60" i="27"/>
  <c r="DA28" i="27"/>
  <c r="DA43" i="27"/>
  <c r="DA57" i="27"/>
  <c r="DA58" i="27"/>
  <c r="DA72" i="27"/>
  <c r="DA13" i="27"/>
  <c r="DA121" i="27"/>
  <c r="DA79" i="27"/>
  <c r="DA44" i="27"/>
  <c r="DA120" i="27"/>
  <c r="DA129" i="27"/>
  <c r="DA74" i="27"/>
  <c r="DA125" i="27"/>
  <c r="DA107" i="27"/>
  <c r="DA55" i="27"/>
  <c r="DA15" i="27"/>
  <c r="DA88" i="27"/>
  <c r="CY132" i="30" l="1"/>
  <c r="CY133" i="30" s="1"/>
  <c r="CY134" i="30" s="1"/>
  <c r="CZ32" i="30"/>
  <c r="CZ116" i="30"/>
  <c r="CZ38" i="30"/>
  <c r="CZ43" i="30"/>
  <c r="CZ78" i="30"/>
  <c r="CZ63" i="30"/>
  <c r="CZ59" i="30"/>
  <c r="CZ126" i="30"/>
  <c r="CZ82" i="30"/>
  <c r="CZ128" i="30"/>
  <c r="CZ62" i="30"/>
  <c r="CZ111" i="30"/>
  <c r="CZ50" i="30"/>
  <c r="CZ56" i="30"/>
  <c r="CZ55" i="30"/>
  <c r="CZ12" i="30"/>
  <c r="CZ121" i="30"/>
  <c r="CZ74" i="30"/>
  <c r="CZ39" i="30"/>
  <c r="CZ101" i="30"/>
  <c r="CZ37" i="30"/>
  <c r="CZ77" i="30"/>
  <c r="CZ65" i="30"/>
  <c r="CZ60" i="30"/>
  <c r="CZ51" i="30"/>
  <c r="CZ71" i="30"/>
  <c r="CZ52" i="30"/>
  <c r="CZ54" i="30"/>
  <c r="CZ24" i="30"/>
  <c r="CZ96" i="30"/>
  <c r="CZ124" i="30"/>
  <c r="CZ18" i="30"/>
  <c r="CZ99" i="30"/>
  <c r="CZ86" i="30"/>
  <c r="CZ44" i="30"/>
  <c r="CZ22" i="30"/>
  <c r="CZ91" i="30"/>
  <c r="CZ112" i="30"/>
  <c r="CZ27" i="30"/>
  <c r="CZ90" i="30"/>
  <c r="CZ26" i="30"/>
  <c r="CZ115" i="30"/>
  <c r="CZ31" i="30"/>
  <c r="CZ76" i="30"/>
  <c r="CZ23" i="30"/>
  <c r="CZ94" i="30"/>
  <c r="CZ35" i="30"/>
  <c r="CZ92" i="30"/>
  <c r="CZ13" i="30"/>
  <c r="CZ100" i="30"/>
  <c r="CZ69" i="30"/>
  <c r="CZ19" i="30"/>
  <c r="CZ114" i="30"/>
  <c r="CZ29" i="30"/>
  <c r="CZ83" i="30"/>
  <c r="CZ20" i="30"/>
  <c r="CZ119" i="30"/>
  <c r="CZ46" i="30"/>
  <c r="CZ97" i="30"/>
  <c r="CZ122" i="30"/>
  <c r="CZ57" i="30"/>
  <c r="CZ108" i="30"/>
  <c r="CZ16" i="30"/>
  <c r="CZ109" i="30"/>
  <c r="CZ17" i="30"/>
  <c r="CZ80" i="30"/>
  <c r="CZ25" i="30"/>
  <c r="CZ106" i="30"/>
  <c r="CZ14" i="30"/>
  <c r="CZ105" i="30"/>
  <c r="CZ28" i="30"/>
  <c r="CZ95" i="30"/>
  <c r="CZ33" i="30"/>
  <c r="CZ15" i="30"/>
  <c r="CZ107" i="30"/>
  <c r="CZ93" i="30"/>
  <c r="CZ104" i="30"/>
  <c r="CZ30" i="30"/>
  <c r="CZ88" i="30"/>
  <c r="CZ125" i="30"/>
  <c r="CZ48" i="30"/>
  <c r="CZ123" i="30"/>
  <c r="CZ45" i="30"/>
  <c r="CZ102" i="30"/>
  <c r="CZ41" i="30"/>
  <c r="CZ117" i="30"/>
  <c r="CZ36" i="30"/>
  <c r="CZ118" i="30"/>
  <c r="CZ34" i="30"/>
  <c r="CZ130" i="30"/>
  <c r="CZ73" i="30"/>
  <c r="CZ84" i="30"/>
  <c r="CZ61" i="30"/>
  <c r="CZ47" i="30"/>
  <c r="CZ72" i="30"/>
  <c r="CZ81" i="30"/>
  <c r="CZ103" i="30"/>
  <c r="CZ79" i="30"/>
  <c r="CZ40" i="30"/>
  <c r="CZ98" i="30"/>
  <c r="CZ68" i="30"/>
  <c r="CZ53" i="30"/>
  <c r="CZ58" i="30"/>
  <c r="DA11" i="30"/>
  <c r="CZ64" i="30"/>
  <c r="CZ129" i="30"/>
  <c r="CZ70" i="30"/>
  <c r="CZ120" i="30"/>
  <c r="CZ75" i="30"/>
  <c r="CZ127" i="30"/>
  <c r="CZ87" i="30"/>
  <c r="CZ89" i="30"/>
  <c r="CZ49" i="30"/>
  <c r="CZ67" i="30"/>
  <c r="CZ21" i="30"/>
  <c r="CZ66" i="30"/>
  <c r="CZ131" i="30"/>
  <c r="CZ42" i="30"/>
  <c r="CZ85" i="30"/>
  <c r="CZ110" i="30"/>
  <c r="CZ113" i="30"/>
  <c r="DH133" i="23"/>
  <c r="DH134" i="23" s="1"/>
  <c r="DA132" i="27"/>
  <c r="DA133" i="27" s="1"/>
  <c r="DB101" i="27"/>
  <c r="DB108" i="27"/>
  <c r="DB38" i="27"/>
  <c r="DB45" i="27"/>
  <c r="DB74" i="27"/>
  <c r="DB44" i="27"/>
  <c r="DB68" i="27"/>
  <c r="DB129" i="27"/>
  <c r="DB120" i="27"/>
  <c r="DB65" i="27"/>
  <c r="DB79" i="27"/>
  <c r="DB42" i="27"/>
  <c r="DB56" i="27"/>
  <c r="DB86" i="27"/>
  <c r="DB25" i="27"/>
  <c r="DB24" i="27"/>
  <c r="DB12" i="27"/>
  <c r="DC11" i="27"/>
  <c r="DB83" i="27"/>
  <c r="DB102" i="27"/>
  <c r="DB78" i="27"/>
  <c r="DB55" i="27"/>
  <c r="DB73" i="27"/>
  <c r="DB66" i="27"/>
  <c r="DB127" i="27"/>
  <c r="DB89" i="27"/>
  <c r="DB63" i="27"/>
  <c r="DB93" i="27"/>
  <c r="DB106" i="27"/>
  <c r="DB43" i="27"/>
  <c r="DB111" i="27"/>
  <c r="DB19" i="27"/>
  <c r="DB125" i="27"/>
  <c r="DB94" i="27"/>
  <c r="DB107" i="27"/>
  <c r="DB47" i="27"/>
  <c r="DB88" i="27"/>
  <c r="DB116" i="27"/>
  <c r="DB49" i="27"/>
  <c r="DB130" i="27"/>
  <c r="DB80" i="27"/>
  <c r="DB15" i="27"/>
  <c r="DB61" i="27"/>
  <c r="DB13" i="27"/>
  <c r="DB34" i="27"/>
  <c r="DB23" i="27"/>
  <c r="DB57" i="27"/>
  <c r="DB14" i="27"/>
  <c r="DB53" i="27"/>
  <c r="DB77" i="27"/>
  <c r="DB26" i="27"/>
  <c r="DB110" i="27"/>
  <c r="DB33" i="27"/>
  <c r="DB114" i="27"/>
  <c r="DB131" i="27"/>
  <c r="DB27" i="27"/>
  <c r="DB128" i="27"/>
  <c r="DB32" i="27"/>
  <c r="DB29" i="27"/>
  <c r="DB117" i="27"/>
  <c r="DB18" i="27"/>
  <c r="DB98" i="27"/>
  <c r="DB21" i="27"/>
  <c r="DB121" i="27"/>
  <c r="DB16" i="27"/>
  <c r="DB92" i="27"/>
  <c r="DB17" i="27"/>
  <c r="DB28" i="27"/>
  <c r="DB112" i="27"/>
  <c r="DB90" i="27"/>
  <c r="DB48" i="27"/>
  <c r="DB31" i="27"/>
  <c r="DB91" i="27"/>
  <c r="DB70" i="27"/>
  <c r="DB76" i="27"/>
  <c r="DB51" i="27"/>
  <c r="DB81" i="27"/>
  <c r="DB105" i="27"/>
  <c r="DB119" i="27"/>
  <c r="DB22" i="27"/>
  <c r="DB36" i="27"/>
  <c r="DB85" i="27"/>
  <c r="DB109" i="27"/>
  <c r="DB124" i="27"/>
  <c r="DB59" i="27"/>
  <c r="DB71" i="27"/>
  <c r="DB87" i="27"/>
  <c r="DB46" i="27"/>
  <c r="DB67" i="27"/>
  <c r="DB58" i="27"/>
  <c r="DB72" i="27"/>
  <c r="DB52" i="27"/>
  <c r="DB41" i="27"/>
  <c r="DB115" i="27"/>
  <c r="DB39" i="27"/>
  <c r="DB103" i="27"/>
  <c r="DB50" i="27"/>
  <c r="DB97" i="27"/>
  <c r="DB35" i="27"/>
  <c r="DB126" i="27"/>
  <c r="DB60" i="27"/>
  <c r="DB64" i="27"/>
  <c r="DB99" i="27"/>
  <c r="DB84" i="27"/>
  <c r="DB122" i="27"/>
  <c r="DB123" i="27"/>
  <c r="DB30" i="27"/>
  <c r="DB82" i="27"/>
  <c r="DB104" i="27"/>
  <c r="DB95" i="27"/>
  <c r="DB40" i="27"/>
  <c r="DB37" i="27"/>
  <c r="DB96" i="27"/>
  <c r="DB62" i="27"/>
  <c r="DB75" i="27"/>
  <c r="DB118" i="27"/>
  <c r="DB100" i="27"/>
  <c r="DB54" i="27"/>
  <c r="DB69" i="27"/>
  <c r="DB20" i="27"/>
  <c r="DB113" i="27"/>
  <c r="CZ132" i="30" l="1"/>
  <c r="CZ133" i="30" s="1"/>
  <c r="CZ134" i="30" s="1"/>
  <c r="DA58" i="30"/>
  <c r="DA78" i="30"/>
  <c r="DA52" i="30"/>
  <c r="DA102" i="30"/>
  <c r="DA29" i="30"/>
  <c r="DA129" i="30"/>
  <c r="DA49" i="30"/>
  <c r="DB11" i="30"/>
  <c r="DA62" i="30"/>
  <c r="DA124" i="30"/>
  <c r="DA30" i="30"/>
  <c r="DA95" i="30"/>
  <c r="DA85" i="30"/>
  <c r="DA76" i="30"/>
  <c r="DA77" i="30"/>
  <c r="DA45" i="30"/>
  <c r="DA70" i="30"/>
  <c r="DA74" i="30"/>
  <c r="DA103" i="30"/>
  <c r="DA123" i="30"/>
  <c r="DA37" i="30"/>
  <c r="DA100" i="30"/>
  <c r="DA31" i="30"/>
  <c r="DA130" i="30"/>
  <c r="DA34" i="30"/>
  <c r="DA127" i="30"/>
  <c r="DA22" i="30"/>
  <c r="DA125" i="30"/>
  <c r="DA17" i="30"/>
  <c r="DA106" i="30"/>
  <c r="DA86" i="30"/>
  <c r="DA79" i="30"/>
  <c r="DA43" i="30"/>
  <c r="DA55" i="30"/>
  <c r="DA90" i="30"/>
  <c r="DA50" i="30"/>
  <c r="DA47" i="30"/>
  <c r="DA66" i="30"/>
  <c r="DA94" i="30"/>
  <c r="DA57" i="30"/>
  <c r="DA101" i="30"/>
  <c r="DA16" i="30"/>
  <c r="DA104" i="30"/>
  <c r="DA20" i="30"/>
  <c r="DA110" i="30"/>
  <c r="DA53" i="30"/>
  <c r="DA112" i="30"/>
  <c r="DA60" i="30"/>
  <c r="DA99" i="30"/>
  <c r="DA68" i="30"/>
  <c r="DA75" i="30"/>
  <c r="DA67" i="30"/>
  <c r="DA59" i="30"/>
  <c r="DA108" i="30"/>
  <c r="DA41" i="30"/>
  <c r="DA81" i="30"/>
  <c r="DA113" i="30"/>
  <c r="DA40" i="30"/>
  <c r="DA63" i="30"/>
  <c r="DA107" i="30"/>
  <c r="DA19" i="30"/>
  <c r="DA42" i="30"/>
  <c r="DA15" i="30"/>
  <c r="DA126" i="30"/>
  <c r="DA21" i="30"/>
  <c r="DA83" i="30"/>
  <c r="DA72" i="30"/>
  <c r="DA84" i="30"/>
  <c r="DA80" i="30"/>
  <c r="DA73" i="30"/>
  <c r="DA51" i="30"/>
  <c r="DA65" i="30"/>
  <c r="DA96" i="30"/>
  <c r="DA13" i="30"/>
  <c r="DA91" i="30"/>
  <c r="DA116" i="30"/>
  <c r="DA44" i="30"/>
  <c r="DA114" i="30"/>
  <c r="DA56" i="30"/>
  <c r="DA46" i="30"/>
  <c r="DA119" i="30"/>
  <c r="DA54" i="30"/>
  <c r="DA93" i="30"/>
  <c r="DA48" i="30"/>
  <c r="DA97" i="30"/>
  <c r="DA28" i="30"/>
  <c r="DA105" i="30"/>
  <c r="DA26" i="30"/>
  <c r="DA128" i="30"/>
  <c r="DA38" i="30"/>
  <c r="DA109" i="30"/>
  <c r="DA71" i="30"/>
  <c r="DA61" i="30"/>
  <c r="DA14" i="30"/>
  <c r="DA18" i="30"/>
  <c r="DA12" i="30"/>
  <c r="DA25" i="30"/>
  <c r="DA36" i="30"/>
  <c r="DA87" i="30"/>
  <c r="DA82" i="30"/>
  <c r="DA88" i="30"/>
  <c r="DA35" i="30"/>
  <c r="DA23" i="30"/>
  <c r="DA115" i="30"/>
  <c r="DA32" i="30"/>
  <c r="DA117" i="30"/>
  <c r="DA24" i="30"/>
  <c r="DA98" i="30"/>
  <c r="DA27" i="30"/>
  <c r="DA131" i="30"/>
  <c r="DA33" i="30"/>
  <c r="DA118" i="30"/>
  <c r="DA39" i="30"/>
  <c r="DA69" i="30"/>
  <c r="DA89" i="30"/>
  <c r="DA121" i="30"/>
  <c r="DA111" i="30"/>
  <c r="DA120" i="30"/>
  <c r="DA122" i="30"/>
  <c r="DA92" i="30"/>
  <c r="DA64" i="30"/>
  <c r="DH135" i="23"/>
  <c r="J9" i="23"/>
  <c r="DB132" i="27"/>
  <c r="DB133" i="27" s="1"/>
  <c r="DB134" i="27" s="1"/>
  <c r="DC124" i="27"/>
  <c r="DC39" i="27"/>
  <c r="DC14" i="27"/>
  <c r="DC125" i="27"/>
  <c r="DC105" i="27"/>
  <c r="DC88" i="27"/>
  <c r="DC61" i="27"/>
  <c r="DC91" i="27"/>
  <c r="DC70" i="27"/>
  <c r="DC99" i="27"/>
  <c r="DC26" i="27"/>
  <c r="DC22" i="27"/>
  <c r="DC78" i="27"/>
  <c r="DC18" i="27"/>
  <c r="DC123" i="27"/>
  <c r="DC87" i="27"/>
  <c r="DC128" i="27"/>
  <c r="DC86" i="27"/>
  <c r="DC106" i="27"/>
  <c r="DC48" i="27"/>
  <c r="DC127" i="27"/>
  <c r="DC117" i="27"/>
  <c r="DC35" i="27"/>
  <c r="DC67" i="27"/>
  <c r="DC130" i="27"/>
  <c r="DC93" i="27"/>
  <c r="DC92" i="27"/>
  <c r="DC104" i="27"/>
  <c r="DC107" i="27"/>
  <c r="DC85" i="27"/>
  <c r="DC72" i="27"/>
  <c r="DC71" i="27"/>
  <c r="DC103" i="27"/>
  <c r="DC115" i="27"/>
  <c r="DC108" i="27"/>
  <c r="DC60" i="27"/>
  <c r="DC23" i="27"/>
  <c r="DC89" i="27"/>
  <c r="DC74" i="27"/>
  <c r="DC84" i="27"/>
  <c r="DC40" i="27"/>
  <c r="DC122" i="27"/>
  <c r="DC59" i="27"/>
  <c r="DC17" i="27"/>
  <c r="DC110" i="27"/>
  <c r="DC95" i="27"/>
  <c r="DC75" i="27"/>
  <c r="DC54" i="27"/>
  <c r="DC30" i="27"/>
  <c r="DC25" i="27"/>
  <c r="DC94" i="27"/>
  <c r="DC97" i="27"/>
  <c r="DC50" i="27"/>
  <c r="DC64" i="27"/>
  <c r="DC116" i="27"/>
  <c r="DC96" i="27"/>
  <c r="DC55" i="27"/>
  <c r="DC15" i="27"/>
  <c r="DC109" i="27"/>
  <c r="DC24" i="27"/>
  <c r="DC81" i="27"/>
  <c r="DC63" i="27"/>
  <c r="DC131" i="27"/>
  <c r="DC58" i="27"/>
  <c r="DC77" i="27"/>
  <c r="DC79" i="27"/>
  <c r="DC28" i="27"/>
  <c r="DC12" i="27"/>
  <c r="DC119" i="27"/>
  <c r="DC126" i="27"/>
  <c r="DC102" i="27"/>
  <c r="DC118" i="27"/>
  <c r="DC44" i="27"/>
  <c r="DC56" i="27"/>
  <c r="DC53" i="27"/>
  <c r="DC42" i="27"/>
  <c r="DC51" i="27"/>
  <c r="DC31" i="27"/>
  <c r="DD11" i="27"/>
  <c r="DC16" i="27"/>
  <c r="DC111" i="27"/>
  <c r="DC57" i="27"/>
  <c r="DC66" i="27"/>
  <c r="DC73" i="27"/>
  <c r="DC52" i="27"/>
  <c r="DC20" i="27"/>
  <c r="DC69" i="27"/>
  <c r="DC113" i="27"/>
  <c r="DC80" i="27"/>
  <c r="DC68" i="27"/>
  <c r="DC76" i="27"/>
  <c r="DC62" i="27"/>
  <c r="DC114" i="27"/>
  <c r="DC29" i="27"/>
  <c r="DC41" i="27"/>
  <c r="DC43" i="27"/>
  <c r="DC46" i="27"/>
  <c r="DC100" i="27"/>
  <c r="DC34" i="27"/>
  <c r="DC98" i="27"/>
  <c r="DC27" i="27"/>
  <c r="DC37" i="27"/>
  <c r="DC45" i="27"/>
  <c r="DC121" i="27"/>
  <c r="DC38" i="27"/>
  <c r="DC83" i="27"/>
  <c r="DC129" i="27"/>
  <c r="DC101" i="27"/>
  <c r="DC82" i="27"/>
  <c r="DC19" i="27"/>
  <c r="DC49" i="27"/>
  <c r="DC13" i="27"/>
  <c r="DC36" i="27"/>
  <c r="DC21" i="27"/>
  <c r="DC47" i="27"/>
  <c r="DC120" i="27"/>
  <c r="DC32" i="27"/>
  <c r="DC33" i="27"/>
  <c r="DC65" i="27"/>
  <c r="DC112" i="27"/>
  <c r="DC90" i="27"/>
  <c r="DA134" i="27"/>
  <c r="DA132" i="30" l="1"/>
  <c r="DA133" i="30" s="1"/>
  <c r="DA134" i="30" s="1"/>
  <c r="DB75" i="30"/>
  <c r="DB90" i="30"/>
  <c r="DB58" i="30"/>
  <c r="DB124" i="30"/>
  <c r="DB34" i="30"/>
  <c r="DB109" i="30"/>
  <c r="DB28" i="30"/>
  <c r="DB108" i="30"/>
  <c r="DB29" i="30"/>
  <c r="DB129" i="30"/>
  <c r="DB31" i="30"/>
  <c r="DB116" i="30"/>
  <c r="DB13" i="30"/>
  <c r="DB103" i="30"/>
  <c r="DB69" i="30"/>
  <c r="DB115" i="30"/>
  <c r="DB61" i="30"/>
  <c r="DB93" i="30"/>
  <c r="DB67" i="30"/>
  <c r="DB24" i="30"/>
  <c r="DB68" i="30"/>
  <c r="DB71" i="30"/>
  <c r="DB16" i="30"/>
  <c r="DB51" i="30"/>
  <c r="DB102" i="30"/>
  <c r="DB33" i="30"/>
  <c r="DB98" i="30"/>
  <c r="DB12" i="30"/>
  <c r="DB130" i="30"/>
  <c r="DB22" i="30"/>
  <c r="DC11" i="30"/>
  <c r="DB19" i="30"/>
  <c r="DB118" i="30"/>
  <c r="DB54" i="30"/>
  <c r="DB100" i="30"/>
  <c r="DB44" i="30"/>
  <c r="DB83" i="30"/>
  <c r="DB72" i="30"/>
  <c r="DB60" i="30"/>
  <c r="DB41" i="30"/>
  <c r="DB79" i="30"/>
  <c r="DB73" i="30"/>
  <c r="DB81" i="30"/>
  <c r="DB122" i="30"/>
  <c r="DB96" i="30"/>
  <c r="DB48" i="30"/>
  <c r="DB111" i="30"/>
  <c r="DB25" i="30"/>
  <c r="DB91" i="30"/>
  <c r="DB20" i="30"/>
  <c r="DB119" i="30"/>
  <c r="DB27" i="30"/>
  <c r="DB126" i="30"/>
  <c r="DB30" i="30"/>
  <c r="DB125" i="30"/>
  <c r="DB52" i="30"/>
  <c r="DB99" i="30"/>
  <c r="DB43" i="30"/>
  <c r="DB89" i="30"/>
  <c r="DB35" i="30"/>
  <c r="DB66" i="30"/>
  <c r="DB82" i="30"/>
  <c r="DB39" i="30"/>
  <c r="DB26" i="30"/>
  <c r="DB15" i="30"/>
  <c r="DB47" i="30"/>
  <c r="DB64" i="30"/>
  <c r="DB49" i="30"/>
  <c r="DB95" i="30"/>
  <c r="DB110" i="30"/>
  <c r="DB53" i="30"/>
  <c r="DB32" i="30"/>
  <c r="DB14" i="30"/>
  <c r="DB128" i="30"/>
  <c r="DB113" i="30"/>
  <c r="DB112" i="30"/>
  <c r="DB107" i="30"/>
  <c r="DB80" i="30"/>
  <c r="DB77" i="30"/>
  <c r="DB120" i="30"/>
  <c r="DB23" i="30"/>
  <c r="DB92" i="30"/>
  <c r="DB85" i="30"/>
  <c r="DB55" i="30"/>
  <c r="DB76" i="30"/>
  <c r="DB62" i="30"/>
  <c r="DB127" i="30"/>
  <c r="DB78" i="30"/>
  <c r="DB88" i="30"/>
  <c r="DB87" i="30"/>
  <c r="DB74" i="30"/>
  <c r="DB57" i="30"/>
  <c r="DB65" i="30"/>
  <c r="DB101" i="30"/>
  <c r="DB59" i="30"/>
  <c r="DB94" i="30"/>
  <c r="DB56" i="30"/>
  <c r="DB114" i="30"/>
  <c r="DB38" i="30"/>
  <c r="DB97" i="30"/>
  <c r="DB21" i="30"/>
  <c r="DB131" i="30"/>
  <c r="DB50" i="30"/>
  <c r="DB84" i="30"/>
  <c r="DB86" i="30"/>
  <c r="DB63" i="30"/>
  <c r="DB104" i="30"/>
  <c r="DB42" i="30"/>
  <c r="DB105" i="30"/>
  <c r="DB37" i="30"/>
  <c r="DB117" i="30"/>
  <c r="DB45" i="30"/>
  <c r="DB121" i="30"/>
  <c r="DB17" i="30"/>
  <c r="DB123" i="30"/>
  <c r="DB18" i="30"/>
  <c r="DB106" i="30"/>
  <c r="DB36" i="30"/>
  <c r="DB40" i="30"/>
  <c r="DB70" i="30"/>
  <c r="DB46" i="30"/>
  <c r="Q21" i="25"/>
  <c r="J136" i="23"/>
  <c r="L8" i="23" s="1"/>
  <c r="R14" i="25" s="1"/>
  <c r="D14" i="25" s="1"/>
  <c r="J14" i="25" s="1"/>
  <c r="J137" i="23"/>
  <c r="J135" i="23"/>
  <c r="DC132" i="27"/>
  <c r="DC133" i="27" s="1"/>
  <c r="DC134" i="27" s="1"/>
  <c r="DD36" i="27"/>
  <c r="DD68" i="27"/>
  <c r="DD75" i="27"/>
  <c r="DD56" i="27"/>
  <c r="DD111" i="27"/>
  <c r="DD79" i="27"/>
  <c r="DD102" i="27"/>
  <c r="DD93" i="27"/>
  <c r="DD38" i="27"/>
  <c r="DD107" i="27"/>
  <c r="DD44" i="27"/>
  <c r="DD118" i="27"/>
  <c r="DD30" i="27"/>
  <c r="DD54" i="27"/>
  <c r="DD61" i="27"/>
  <c r="DD100" i="27"/>
  <c r="DD130" i="27"/>
  <c r="DD24" i="27"/>
  <c r="DD13" i="27"/>
  <c r="DD34" i="27"/>
  <c r="DD72" i="27"/>
  <c r="DD88" i="27"/>
  <c r="DD12" i="27"/>
  <c r="DD47" i="27"/>
  <c r="DE11" i="27"/>
  <c r="DD86" i="27"/>
  <c r="DD43" i="27"/>
  <c r="DD113" i="27"/>
  <c r="DD21" i="27"/>
  <c r="DD57" i="27"/>
  <c r="DD14" i="27"/>
  <c r="DD28" i="27"/>
  <c r="DD22" i="27"/>
  <c r="DD98" i="27"/>
  <c r="DD60" i="27"/>
  <c r="DD16" i="27"/>
  <c r="DD117" i="27"/>
  <c r="DD17" i="27"/>
  <c r="DD15" i="27"/>
  <c r="DD83" i="27"/>
  <c r="DD18" i="27"/>
  <c r="DD103" i="27"/>
  <c r="DD122" i="27"/>
  <c r="DD78" i="27"/>
  <c r="DD46" i="27"/>
  <c r="DD108" i="27"/>
  <c r="DD91" i="27"/>
  <c r="DD105" i="27"/>
  <c r="DD19" i="27"/>
  <c r="DD90" i="27"/>
  <c r="DD20" i="27"/>
  <c r="DD53" i="27"/>
  <c r="DD76" i="27"/>
  <c r="DD67" i="27"/>
  <c r="DD124" i="27"/>
  <c r="DD26" i="27"/>
  <c r="DD116" i="27"/>
  <c r="DD82" i="27"/>
  <c r="DD33" i="27"/>
  <c r="DD66" i="27"/>
  <c r="DD64" i="27"/>
  <c r="DD40" i="27"/>
  <c r="DD27" i="27"/>
  <c r="DD41" i="27"/>
  <c r="DD114" i="27"/>
  <c r="DD97" i="27"/>
  <c r="DD85" i="27"/>
  <c r="DD131" i="27"/>
  <c r="DD101" i="27"/>
  <c r="DD31" i="27"/>
  <c r="DD35" i="27"/>
  <c r="DD70" i="27"/>
  <c r="DD112" i="27"/>
  <c r="DD84" i="27"/>
  <c r="DD48" i="27"/>
  <c r="DD59" i="27"/>
  <c r="DD99" i="27"/>
  <c r="DD123" i="27"/>
  <c r="DD106" i="27"/>
  <c r="DD129" i="27"/>
  <c r="DD128" i="27"/>
  <c r="DD104" i="27"/>
  <c r="DD45" i="27"/>
  <c r="DD58" i="27"/>
  <c r="DD49" i="27"/>
  <c r="DD81" i="27"/>
  <c r="DD95" i="27"/>
  <c r="DD77" i="27"/>
  <c r="DD37" i="27"/>
  <c r="DD52" i="27"/>
  <c r="DD80" i="27"/>
  <c r="DD50" i="27"/>
  <c r="DD51" i="27"/>
  <c r="DD71" i="27"/>
  <c r="DD74" i="27"/>
  <c r="DD110" i="27"/>
  <c r="DD109" i="27"/>
  <c r="DD63" i="27"/>
  <c r="DD126" i="27"/>
  <c r="DD32" i="27"/>
  <c r="DD39" i="27"/>
  <c r="DD73" i="27"/>
  <c r="DD65" i="27"/>
  <c r="DD55" i="27"/>
  <c r="DD120" i="27"/>
  <c r="DD115" i="27"/>
  <c r="DD62" i="27"/>
  <c r="DD127" i="27"/>
  <c r="DD25" i="27"/>
  <c r="DD96" i="27"/>
  <c r="DD89" i="27"/>
  <c r="DD119" i="27"/>
  <c r="DD87" i="27"/>
  <c r="DD94" i="27"/>
  <c r="DD29" i="27"/>
  <c r="DD42" i="27"/>
  <c r="DD125" i="27"/>
  <c r="DD92" i="27"/>
  <c r="DD69" i="27"/>
  <c r="DD23" i="27"/>
  <c r="DD121" i="27"/>
  <c r="DB132" i="30" l="1"/>
  <c r="DB133" i="30" s="1"/>
  <c r="DB134" i="30" s="1"/>
  <c r="DC63" i="30"/>
  <c r="DC48" i="30"/>
  <c r="DC46" i="30"/>
  <c r="DC105" i="30"/>
  <c r="DC12" i="30"/>
  <c r="DC115" i="30"/>
  <c r="DC32" i="30"/>
  <c r="DC95" i="30"/>
  <c r="DC18" i="30"/>
  <c r="DC122" i="30"/>
  <c r="DC26" i="30"/>
  <c r="DC112" i="30"/>
  <c r="DC30" i="30"/>
  <c r="DC101" i="30"/>
  <c r="DC55" i="30"/>
  <c r="DC31" i="30"/>
  <c r="DC104" i="30"/>
  <c r="DC44" i="30"/>
  <c r="DC13" i="30"/>
  <c r="DC33" i="30"/>
  <c r="DC20" i="30"/>
  <c r="DC40" i="30"/>
  <c r="DC70" i="30"/>
  <c r="DC57" i="30"/>
  <c r="DC121" i="30"/>
  <c r="DC15" i="30"/>
  <c r="DC39" i="30"/>
  <c r="DC99" i="30"/>
  <c r="DC22" i="30"/>
  <c r="DC111" i="30"/>
  <c r="DC23" i="30"/>
  <c r="DC128" i="30"/>
  <c r="DC41" i="30"/>
  <c r="DD11" i="30"/>
  <c r="DC36" i="30"/>
  <c r="DC123" i="30"/>
  <c r="DC42" i="30"/>
  <c r="DC100" i="30"/>
  <c r="DC68" i="30"/>
  <c r="DC94" i="30"/>
  <c r="DC79" i="30"/>
  <c r="DC131" i="30"/>
  <c r="DC127" i="30"/>
  <c r="DC126" i="30"/>
  <c r="DC116" i="30"/>
  <c r="DC93" i="30"/>
  <c r="DC60" i="30"/>
  <c r="DC89" i="30"/>
  <c r="DC74" i="30"/>
  <c r="DC37" i="30"/>
  <c r="DC17" i="30"/>
  <c r="DC35" i="30"/>
  <c r="DC45" i="30"/>
  <c r="DC129" i="30"/>
  <c r="DC19" i="30"/>
  <c r="DC118" i="30"/>
  <c r="DC64" i="30"/>
  <c r="DC113" i="30"/>
  <c r="DC86" i="30"/>
  <c r="DC110" i="30"/>
  <c r="DC49" i="30"/>
  <c r="DC96" i="30"/>
  <c r="DC72" i="30"/>
  <c r="DC66" i="30"/>
  <c r="DC53" i="30"/>
  <c r="DC38" i="30"/>
  <c r="DC98" i="30"/>
  <c r="DC62" i="30"/>
  <c r="DC119" i="30"/>
  <c r="DC51" i="30"/>
  <c r="DC97" i="30"/>
  <c r="DC87" i="30"/>
  <c r="DC88" i="30"/>
  <c r="DC90" i="30"/>
  <c r="DC71" i="30"/>
  <c r="DC43" i="30"/>
  <c r="DC102" i="30"/>
  <c r="DC107" i="30"/>
  <c r="DC114" i="30"/>
  <c r="DC47" i="30"/>
  <c r="DC106" i="30"/>
  <c r="DC69" i="30"/>
  <c r="DC84" i="30"/>
  <c r="DC58" i="30"/>
  <c r="DC85" i="30"/>
  <c r="DC75" i="30"/>
  <c r="DC76" i="30"/>
  <c r="DC78" i="30"/>
  <c r="DC52" i="30"/>
  <c r="DC117" i="30"/>
  <c r="DC21" i="30"/>
  <c r="DC91" i="30"/>
  <c r="DC24" i="30"/>
  <c r="DC125" i="30"/>
  <c r="DC73" i="30"/>
  <c r="DC50" i="30"/>
  <c r="DC61" i="30"/>
  <c r="DC29" i="30"/>
  <c r="DC103" i="30"/>
  <c r="DC124" i="30"/>
  <c r="DC27" i="30"/>
  <c r="DC80" i="30"/>
  <c r="DC83" i="30"/>
  <c r="DC59" i="30"/>
  <c r="DC109" i="30"/>
  <c r="DC34" i="30"/>
  <c r="DC130" i="30"/>
  <c r="DC120" i="30"/>
  <c r="DC108" i="30"/>
  <c r="DC81" i="30"/>
  <c r="DC54" i="30"/>
  <c r="DC56" i="30"/>
  <c r="DC77" i="30"/>
  <c r="DC65" i="30"/>
  <c r="DC82" i="30"/>
  <c r="DC16" i="30"/>
  <c r="DC67" i="30"/>
  <c r="DC25" i="30"/>
  <c r="DC92" i="30"/>
  <c r="DC14" i="30"/>
  <c r="DC28" i="30"/>
  <c r="L14" i="25"/>
  <c r="L9" i="23"/>
  <c r="Q22" i="25" s="1"/>
  <c r="DD132" i="27"/>
  <c r="DD133" i="27" s="1"/>
  <c r="DD134" i="27" s="1"/>
  <c r="DE91" i="27"/>
  <c r="DE59" i="27"/>
  <c r="DE114" i="27"/>
  <c r="DE105" i="27"/>
  <c r="DE77" i="27"/>
  <c r="DE95" i="27"/>
  <c r="DE81" i="27"/>
  <c r="DE113" i="27"/>
  <c r="DE71" i="27"/>
  <c r="DE131" i="27"/>
  <c r="DE15" i="27"/>
  <c r="DE36" i="27"/>
  <c r="DE115" i="27"/>
  <c r="DE119" i="27"/>
  <c r="DE62" i="27"/>
  <c r="DE99" i="27"/>
  <c r="DE121" i="27"/>
  <c r="DE18" i="27"/>
  <c r="DE80" i="27"/>
  <c r="DE17" i="27"/>
  <c r="DE56" i="27"/>
  <c r="DE110" i="27"/>
  <c r="DE84" i="27"/>
  <c r="DE35" i="27"/>
  <c r="DE23" i="27"/>
  <c r="DE43" i="27"/>
  <c r="DE102" i="27"/>
  <c r="DE97" i="27"/>
  <c r="DE30" i="27"/>
  <c r="DE33" i="27"/>
  <c r="DE50" i="27"/>
  <c r="DE67" i="27"/>
  <c r="DE104" i="27"/>
  <c r="DE74" i="27"/>
  <c r="DE124" i="27"/>
  <c r="DE103" i="27"/>
  <c r="DE22" i="27"/>
  <c r="DE111" i="27"/>
  <c r="DE70" i="27"/>
  <c r="DE26" i="27"/>
  <c r="DE12" i="27"/>
  <c r="DE109" i="27"/>
  <c r="DE83" i="27"/>
  <c r="DE28" i="27"/>
  <c r="DE24" i="27"/>
  <c r="DE129" i="27"/>
  <c r="DE112" i="27"/>
  <c r="DE37" i="27"/>
  <c r="DE88" i="27"/>
  <c r="DE44" i="27"/>
  <c r="DE66" i="27"/>
  <c r="DE55" i="27"/>
  <c r="DE68" i="27"/>
  <c r="DE76" i="27"/>
  <c r="DE108" i="27"/>
  <c r="DE101" i="27"/>
  <c r="DE72" i="27"/>
  <c r="DE60" i="27"/>
  <c r="DE51" i="27"/>
  <c r="DE13" i="27"/>
  <c r="DE61" i="27"/>
  <c r="DE54" i="27"/>
  <c r="DE79" i="27"/>
  <c r="DE19" i="27"/>
  <c r="DE46" i="27"/>
  <c r="DE92" i="27"/>
  <c r="DE65" i="27"/>
  <c r="DE130" i="27"/>
  <c r="DE32" i="27"/>
  <c r="DE120" i="27"/>
  <c r="DE94" i="27"/>
  <c r="DE25" i="27"/>
  <c r="DE127" i="27"/>
  <c r="DE82" i="27"/>
  <c r="DE63" i="27"/>
  <c r="DE87" i="27"/>
  <c r="DE122" i="27"/>
  <c r="DE78" i="27"/>
  <c r="DF11" i="27"/>
  <c r="DE100" i="27"/>
  <c r="DE45" i="27"/>
  <c r="DE31" i="27"/>
  <c r="DE126" i="27"/>
  <c r="DE16" i="27"/>
  <c r="DE117" i="27"/>
  <c r="DE14" i="27"/>
  <c r="DE53" i="27"/>
  <c r="DE123" i="27"/>
  <c r="DE86" i="27"/>
  <c r="DE42" i="27"/>
  <c r="DE34" i="27"/>
  <c r="DE128" i="27"/>
  <c r="DE47" i="27"/>
  <c r="DE107" i="27"/>
  <c r="DE106" i="27"/>
  <c r="DE93" i="27"/>
  <c r="DE58" i="27"/>
  <c r="DE64" i="27"/>
  <c r="DE116" i="27"/>
  <c r="DE96" i="27"/>
  <c r="DE73" i="27"/>
  <c r="DE38" i="27"/>
  <c r="DE27" i="27"/>
  <c r="DE39" i="27"/>
  <c r="DE40" i="27"/>
  <c r="DE85" i="27"/>
  <c r="DE57" i="27"/>
  <c r="DE48" i="27"/>
  <c r="DE98" i="27"/>
  <c r="DE20" i="27"/>
  <c r="DE49" i="27"/>
  <c r="DE69" i="27"/>
  <c r="DE75" i="27"/>
  <c r="DE125" i="27"/>
  <c r="DE52" i="27"/>
  <c r="DE29" i="27"/>
  <c r="DE41" i="27"/>
  <c r="DE21" i="27"/>
  <c r="DE118" i="27"/>
  <c r="DE90" i="27"/>
  <c r="DE89" i="27"/>
  <c r="DC132" i="30" l="1"/>
  <c r="DC133" i="30" s="1"/>
  <c r="DC134" i="30" s="1"/>
  <c r="DD123" i="30"/>
  <c r="DD13" i="30"/>
  <c r="DD15" i="30"/>
  <c r="DD55" i="30"/>
  <c r="DD109" i="30"/>
  <c r="DD41" i="30"/>
  <c r="DD60" i="30"/>
  <c r="DD67" i="30"/>
  <c r="DD54" i="30"/>
  <c r="DD71" i="30"/>
  <c r="DD64" i="30"/>
  <c r="DD70" i="30"/>
  <c r="DD25" i="30"/>
  <c r="DD93" i="30"/>
  <c r="DD37" i="30"/>
  <c r="DD121" i="30"/>
  <c r="DD14" i="30"/>
  <c r="DD94" i="30"/>
  <c r="DD100" i="30"/>
  <c r="DD34" i="30"/>
  <c r="DD24" i="30"/>
  <c r="DD107" i="30"/>
  <c r="DD99" i="30"/>
  <c r="DD85" i="30"/>
  <c r="DD95" i="30"/>
  <c r="DD128" i="30"/>
  <c r="DD80" i="30"/>
  <c r="DD48" i="30"/>
  <c r="DD28" i="30"/>
  <c r="DD18" i="30"/>
  <c r="DD127" i="30"/>
  <c r="DD83" i="30"/>
  <c r="DD91" i="30"/>
  <c r="DD78" i="30"/>
  <c r="DD131" i="30"/>
  <c r="DD58" i="30"/>
  <c r="DD16" i="30"/>
  <c r="DD39" i="30"/>
  <c r="DD12" i="30"/>
  <c r="DD56" i="30"/>
  <c r="DD17" i="30"/>
  <c r="DD74" i="30"/>
  <c r="DD31" i="30"/>
  <c r="DD105" i="30"/>
  <c r="DD26" i="30"/>
  <c r="DD82" i="30"/>
  <c r="DD38" i="30"/>
  <c r="DD52" i="30"/>
  <c r="DD76" i="30"/>
  <c r="DD19" i="30"/>
  <c r="DD21" i="30"/>
  <c r="DD46" i="30"/>
  <c r="DD27" i="30"/>
  <c r="DD73" i="30"/>
  <c r="DD23" i="30"/>
  <c r="DD102" i="30"/>
  <c r="DD129" i="30"/>
  <c r="DD72" i="30"/>
  <c r="DD63" i="30"/>
  <c r="DD69" i="30"/>
  <c r="DD111" i="30"/>
  <c r="DD89" i="30"/>
  <c r="DD45" i="30"/>
  <c r="DD96" i="30"/>
  <c r="DD57" i="30"/>
  <c r="DD103" i="30"/>
  <c r="DD62" i="30"/>
  <c r="DD87" i="30"/>
  <c r="DD40" i="30"/>
  <c r="DD50" i="30"/>
  <c r="DD117" i="30"/>
  <c r="DD22" i="30"/>
  <c r="DD116" i="30"/>
  <c r="DD29" i="30"/>
  <c r="DD119" i="30"/>
  <c r="DD30" i="30"/>
  <c r="DD101" i="30"/>
  <c r="DD59" i="30"/>
  <c r="DD120" i="30"/>
  <c r="DD90" i="30"/>
  <c r="DD125" i="30"/>
  <c r="DD112" i="30"/>
  <c r="DD115" i="30"/>
  <c r="DD118" i="30"/>
  <c r="DD126" i="30"/>
  <c r="DD110" i="30"/>
  <c r="DD77" i="30"/>
  <c r="DD97" i="30"/>
  <c r="DE11" i="30"/>
  <c r="DD108" i="30"/>
  <c r="DD113" i="30"/>
  <c r="DD124" i="30"/>
  <c r="DD35" i="30"/>
  <c r="DD36" i="30"/>
  <c r="DD84" i="30"/>
  <c r="DD106" i="30"/>
  <c r="DD61" i="30"/>
  <c r="DD32" i="30"/>
  <c r="DD114" i="30"/>
  <c r="DD42" i="30"/>
  <c r="DD122" i="30"/>
  <c r="DD20" i="30"/>
  <c r="DD88" i="30"/>
  <c r="DD53" i="30"/>
  <c r="DD130" i="30"/>
  <c r="DD81" i="30"/>
  <c r="DD104" i="30"/>
  <c r="DD51" i="30"/>
  <c r="DD43" i="30"/>
  <c r="DD75" i="30"/>
  <c r="DD65" i="30"/>
  <c r="DD68" i="30"/>
  <c r="DD79" i="30"/>
  <c r="DD98" i="30"/>
  <c r="DD49" i="30"/>
  <c r="DD44" i="30"/>
  <c r="DD47" i="30"/>
  <c r="DD33" i="30"/>
  <c r="DD86" i="30"/>
  <c r="DD92" i="30"/>
  <c r="DD66" i="30"/>
  <c r="DE132" i="27"/>
  <c r="DE133" i="27" s="1"/>
  <c r="DE134" i="27" s="1"/>
  <c r="DF100" i="27"/>
  <c r="DF79" i="27"/>
  <c r="DF69" i="27"/>
  <c r="DF28" i="27"/>
  <c r="DF34" i="27"/>
  <c r="DF23" i="27"/>
  <c r="DF24" i="27"/>
  <c r="DF19" i="27"/>
  <c r="DF86" i="27"/>
  <c r="DF16" i="27"/>
  <c r="DF67" i="27"/>
  <c r="DF20" i="27"/>
  <c r="DF121" i="27"/>
  <c r="DF22" i="27"/>
  <c r="DF131" i="27"/>
  <c r="DF52" i="27"/>
  <c r="DF49" i="27"/>
  <c r="DF46" i="27"/>
  <c r="DF72" i="27"/>
  <c r="DF56" i="27"/>
  <c r="DF66" i="27"/>
  <c r="DF75" i="27"/>
  <c r="DF17" i="27"/>
  <c r="DF13" i="27"/>
  <c r="DF83" i="27"/>
  <c r="DF18" i="27"/>
  <c r="DF88" i="27"/>
  <c r="DF48" i="27"/>
  <c r="DF41" i="27"/>
  <c r="DF110" i="27"/>
  <c r="DF87" i="27"/>
  <c r="DF60" i="27"/>
  <c r="DF84" i="27"/>
  <c r="DF101" i="27"/>
  <c r="DF92" i="27"/>
  <c r="DF77" i="27"/>
  <c r="DF47" i="27"/>
  <c r="DF58" i="27"/>
  <c r="DF59" i="27"/>
  <c r="DF116" i="27"/>
  <c r="DF109" i="27"/>
  <c r="DF29" i="27"/>
  <c r="DF25" i="27"/>
  <c r="DF12" i="27"/>
  <c r="DF125" i="27"/>
  <c r="DF15" i="27"/>
  <c r="DF120" i="27"/>
  <c r="DF122" i="27"/>
  <c r="DF105" i="27"/>
  <c r="DF99" i="27"/>
  <c r="DF97" i="27"/>
  <c r="DF91" i="27"/>
  <c r="DF33" i="27"/>
  <c r="DF85" i="27"/>
  <c r="DF64" i="27"/>
  <c r="DF81" i="27"/>
  <c r="DF26" i="27"/>
  <c r="DF35" i="27"/>
  <c r="DF103" i="27"/>
  <c r="DF71" i="27"/>
  <c r="DF108" i="27"/>
  <c r="DF127" i="27"/>
  <c r="DF37" i="27"/>
  <c r="DF38" i="27"/>
  <c r="DF111" i="27"/>
  <c r="DG11" i="27"/>
  <c r="I135" i="27" s="1"/>
  <c r="DF80" i="27"/>
  <c r="DF82" i="27"/>
  <c r="DF73" i="27"/>
  <c r="DF51" i="27"/>
  <c r="DF114" i="27"/>
  <c r="DF31" i="27"/>
  <c r="DF50" i="27"/>
  <c r="DF70" i="27"/>
  <c r="DF76" i="27"/>
  <c r="DF123" i="27"/>
  <c r="DF104" i="27"/>
  <c r="DF95" i="27"/>
  <c r="DF112" i="27"/>
  <c r="DF39" i="27"/>
  <c r="DF55" i="27"/>
  <c r="DF78" i="27"/>
  <c r="DF53" i="27"/>
  <c r="DF32" i="27"/>
  <c r="DF57" i="27"/>
  <c r="DF21" i="27"/>
  <c r="DF117" i="27"/>
  <c r="DF27" i="27"/>
  <c r="DF45" i="27"/>
  <c r="DF65" i="27"/>
  <c r="DF74" i="27"/>
  <c r="DF115" i="27"/>
  <c r="DF126" i="27"/>
  <c r="DF129" i="27"/>
  <c r="DF93" i="27"/>
  <c r="DF68" i="27"/>
  <c r="DF44" i="27"/>
  <c r="DF128" i="27"/>
  <c r="DF63" i="27"/>
  <c r="DF130" i="27"/>
  <c r="DF61" i="27"/>
  <c r="DF106" i="27"/>
  <c r="DF36" i="27"/>
  <c r="DF118" i="27"/>
  <c r="DF113" i="27"/>
  <c r="DF14" i="27"/>
  <c r="DF102" i="27"/>
  <c r="DF90" i="27"/>
  <c r="DF96" i="27"/>
  <c r="DF62" i="27"/>
  <c r="DF94" i="27"/>
  <c r="DF54" i="27"/>
  <c r="DF40" i="27"/>
  <c r="DF107" i="27"/>
  <c r="DF42" i="27"/>
  <c r="DF43" i="27"/>
  <c r="DF119" i="27"/>
  <c r="DF30" i="27"/>
  <c r="DF89" i="27"/>
  <c r="DF98" i="27"/>
  <c r="DF124" i="27"/>
  <c r="DD132" i="30" l="1"/>
  <c r="DD133" i="30" s="1"/>
  <c r="DD134" i="30" s="1"/>
  <c r="DE63" i="30"/>
  <c r="DE69" i="30"/>
  <c r="DE59" i="30"/>
  <c r="DE51" i="30"/>
  <c r="DE15" i="30"/>
  <c r="DE81" i="30"/>
  <c r="DE20" i="30"/>
  <c r="DE94" i="30"/>
  <c r="DE13" i="30"/>
  <c r="DE107" i="30"/>
  <c r="DE21" i="30"/>
  <c r="DE127" i="30"/>
  <c r="DE43" i="30"/>
  <c r="DE122" i="30"/>
  <c r="DE56" i="30"/>
  <c r="DE87" i="30"/>
  <c r="DE60" i="30"/>
  <c r="DE26" i="30"/>
  <c r="DE62" i="30"/>
  <c r="DE76" i="30"/>
  <c r="DE33" i="30"/>
  <c r="DE130" i="30"/>
  <c r="DE48" i="30"/>
  <c r="DE120" i="30"/>
  <c r="DE46" i="30"/>
  <c r="DE74" i="30"/>
  <c r="DE18" i="30"/>
  <c r="DE102" i="30"/>
  <c r="DE25" i="30"/>
  <c r="DE100" i="30"/>
  <c r="DE23" i="30"/>
  <c r="DE109" i="30"/>
  <c r="DE35" i="30"/>
  <c r="DE116" i="30"/>
  <c r="DE78" i="30"/>
  <c r="DE83" i="30"/>
  <c r="DE86" i="30"/>
  <c r="DE112" i="30"/>
  <c r="DE54" i="30"/>
  <c r="DE129" i="30"/>
  <c r="DE41" i="30"/>
  <c r="DE42" i="30"/>
  <c r="DE37" i="30"/>
  <c r="DE96" i="30"/>
  <c r="DE16" i="30"/>
  <c r="DE105" i="30"/>
  <c r="DE38" i="30"/>
  <c r="DE131" i="30"/>
  <c r="DE19" i="30"/>
  <c r="DF11" i="30"/>
  <c r="DE17" i="30"/>
  <c r="DE123" i="30"/>
  <c r="DE75" i="30"/>
  <c r="DE95" i="30"/>
  <c r="DE66" i="30"/>
  <c r="DE70" i="30"/>
  <c r="DE40" i="30"/>
  <c r="DE111" i="30"/>
  <c r="DE97" i="30"/>
  <c r="DE57" i="30"/>
  <c r="DE82" i="30"/>
  <c r="DE114" i="30"/>
  <c r="DE27" i="30"/>
  <c r="DE113" i="30"/>
  <c r="DE22" i="30"/>
  <c r="DE117" i="30"/>
  <c r="DE39" i="30"/>
  <c r="DE125" i="30"/>
  <c r="DE29" i="30"/>
  <c r="DE124" i="30"/>
  <c r="DE49" i="30"/>
  <c r="DE92" i="30"/>
  <c r="DE67" i="30"/>
  <c r="DE73" i="30"/>
  <c r="DE85" i="30"/>
  <c r="DE58" i="30"/>
  <c r="DE119" i="30"/>
  <c r="DE65" i="30"/>
  <c r="DE28" i="30"/>
  <c r="DE77" i="30"/>
  <c r="DE12" i="30"/>
  <c r="DE31" i="30"/>
  <c r="DE128" i="30"/>
  <c r="DE30" i="30"/>
  <c r="DE108" i="30"/>
  <c r="DE53" i="30"/>
  <c r="DE106" i="30"/>
  <c r="DE61" i="30"/>
  <c r="DE99" i="30"/>
  <c r="DE64" i="30"/>
  <c r="DE71" i="30"/>
  <c r="DE72" i="30"/>
  <c r="DE52" i="30"/>
  <c r="DE89" i="30"/>
  <c r="DE24" i="30"/>
  <c r="DE98" i="30"/>
  <c r="DE93" i="30"/>
  <c r="DE84" i="30"/>
  <c r="DE34" i="30"/>
  <c r="DE110" i="30"/>
  <c r="DE14" i="30"/>
  <c r="DE126" i="30"/>
  <c r="DE44" i="30"/>
  <c r="DE88" i="30"/>
  <c r="DE91" i="30"/>
  <c r="DE80" i="30"/>
  <c r="DE50" i="30"/>
  <c r="DE79" i="30"/>
  <c r="DE68" i="30"/>
  <c r="DE55" i="30"/>
  <c r="DE115" i="30"/>
  <c r="DE32" i="30"/>
  <c r="DE90" i="30"/>
  <c r="DE36" i="30"/>
  <c r="DE103" i="30"/>
  <c r="DE118" i="30"/>
  <c r="DE47" i="30"/>
  <c r="DE121" i="30"/>
  <c r="DE104" i="30"/>
  <c r="DE101" i="30"/>
  <c r="DE45" i="30"/>
  <c r="DF132" i="27"/>
  <c r="DF133" i="27" s="1"/>
  <c r="DF134" i="27" s="1"/>
  <c r="DG42" i="27"/>
  <c r="I42" i="27" s="1"/>
  <c r="DG105" i="27"/>
  <c r="I105" i="27" s="1"/>
  <c r="DG119" i="27"/>
  <c r="I119" i="27" s="1"/>
  <c r="DG66" i="27"/>
  <c r="I66" i="27" s="1"/>
  <c r="DG111" i="27"/>
  <c r="I111" i="27" s="1"/>
  <c r="DG93" i="27"/>
  <c r="I93" i="27" s="1"/>
  <c r="DG73" i="27"/>
  <c r="I73" i="27" s="1"/>
  <c r="DG96" i="27"/>
  <c r="I96" i="27" s="1"/>
  <c r="DG87" i="27"/>
  <c r="I87" i="27" s="1"/>
  <c r="DG102" i="27"/>
  <c r="I102" i="27" s="1"/>
  <c r="DG120" i="27"/>
  <c r="I120" i="27" s="1"/>
  <c r="DG57" i="27"/>
  <c r="I57" i="27" s="1"/>
  <c r="DG21" i="27"/>
  <c r="I21" i="27" s="1"/>
  <c r="DG34" i="27"/>
  <c r="I34" i="27" s="1"/>
  <c r="DG67" i="27"/>
  <c r="I67" i="27" s="1"/>
  <c r="DG76" i="27"/>
  <c r="I76" i="27" s="1"/>
  <c r="DG69" i="27"/>
  <c r="I69" i="27" s="1"/>
  <c r="DG106" i="27"/>
  <c r="I106" i="27" s="1"/>
  <c r="DG107" i="27"/>
  <c r="I107" i="27" s="1"/>
  <c r="DG38" i="27"/>
  <c r="I38" i="27" s="1"/>
  <c r="DG47" i="27"/>
  <c r="I47" i="27" s="1"/>
  <c r="DG131" i="27"/>
  <c r="I131" i="27" s="1"/>
  <c r="DG88" i="27"/>
  <c r="I88" i="27" s="1"/>
  <c r="DG125" i="27"/>
  <c r="I125" i="27" s="1"/>
  <c r="DG72" i="27"/>
  <c r="I72" i="27" s="1"/>
  <c r="DG41" i="27"/>
  <c r="I41" i="27" s="1"/>
  <c r="DG36" i="27"/>
  <c r="I36" i="27" s="1"/>
  <c r="DG13" i="27"/>
  <c r="I13" i="27" s="1"/>
  <c r="DG44" i="27"/>
  <c r="I44" i="27" s="1"/>
  <c r="DG22" i="27"/>
  <c r="I22" i="27" s="1"/>
  <c r="DG79" i="27"/>
  <c r="I79" i="27" s="1"/>
  <c r="DG52" i="27"/>
  <c r="I52" i="27" s="1"/>
  <c r="DG32" i="27"/>
  <c r="I32" i="27" s="1"/>
  <c r="DG127" i="27"/>
  <c r="I127" i="27" s="1"/>
  <c r="DG130" i="27"/>
  <c r="I130" i="27" s="1"/>
  <c r="DG61" i="27"/>
  <c r="I61" i="27" s="1"/>
  <c r="DG20" i="27"/>
  <c r="I20" i="27" s="1"/>
  <c r="DG100" i="27"/>
  <c r="I100" i="27" s="1"/>
  <c r="DG46" i="27"/>
  <c r="I46" i="27" s="1"/>
  <c r="DG31" i="27"/>
  <c r="I31" i="27" s="1"/>
  <c r="DG95" i="27"/>
  <c r="I95" i="27" s="1"/>
  <c r="DG113" i="27"/>
  <c r="I113" i="27" s="1"/>
  <c r="DG54" i="27"/>
  <c r="I54" i="27" s="1"/>
  <c r="DG64" i="27"/>
  <c r="I64" i="27" s="1"/>
  <c r="DG80" i="27"/>
  <c r="I80" i="27" s="1"/>
  <c r="DG118" i="27"/>
  <c r="I118" i="27" s="1"/>
  <c r="DG103" i="27"/>
  <c r="I103" i="27" s="1"/>
  <c r="DG16" i="27"/>
  <c r="I16" i="27" s="1"/>
  <c r="DG48" i="27"/>
  <c r="I48" i="27" s="1"/>
  <c r="DG110" i="27"/>
  <c r="I110" i="27" s="1"/>
  <c r="DG68" i="27"/>
  <c r="I68" i="27" s="1"/>
  <c r="DG122" i="27"/>
  <c r="I122" i="27" s="1"/>
  <c r="DG90" i="27"/>
  <c r="I90" i="27" s="1"/>
  <c r="DG128" i="27"/>
  <c r="I128" i="27" s="1"/>
  <c r="DG50" i="27"/>
  <c r="I50" i="27" s="1"/>
  <c r="DG19" i="27"/>
  <c r="I19" i="27" s="1"/>
  <c r="DG83" i="27"/>
  <c r="I83" i="27" s="1"/>
  <c r="DG99" i="27"/>
  <c r="I99" i="27" s="1"/>
  <c r="DG26" i="27"/>
  <c r="I26" i="27" s="1"/>
  <c r="DG114" i="27"/>
  <c r="I114" i="27" s="1"/>
  <c r="DG82" i="27"/>
  <c r="I82" i="27" s="1"/>
  <c r="DG115" i="27"/>
  <c r="I115" i="27" s="1"/>
  <c r="DG123" i="27"/>
  <c r="I123" i="27" s="1"/>
  <c r="DG17" i="27"/>
  <c r="I17" i="27" s="1"/>
  <c r="DG98" i="27"/>
  <c r="I98" i="27" s="1"/>
  <c r="DG86" i="27"/>
  <c r="I86" i="27" s="1"/>
  <c r="DG18" i="27"/>
  <c r="I18" i="27" s="1"/>
  <c r="DG121" i="27"/>
  <c r="I121" i="27" s="1"/>
  <c r="DG75" i="27"/>
  <c r="I75" i="27" s="1"/>
  <c r="DG15" i="27"/>
  <c r="I15" i="27" s="1"/>
  <c r="DG28" i="27"/>
  <c r="I28" i="27" s="1"/>
  <c r="DG91" i="27"/>
  <c r="I91" i="27" s="1"/>
  <c r="DG81" i="27"/>
  <c r="I81" i="27" s="1"/>
  <c r="DG40" i="27"/>
  <c r="I40" i="27" s="1"/>
  <c r="DG94" i="27"/>
  <c r="I94" i="27" s="1"/>
  <c r="DG62" i="27"/>
  <c r="I62" i="27" s="1"/>
  <c r="DG78" i="27"/>
  <c r="I78" i="27" s="1"/>
  <c r="DG104" i="27"/>
  <c r="I104" i="27" s="1"/>
  <c r="DG12" i="27"/>
  <c r="I12" i="27" s="1"/>
  <c r="DG55" i="27"/>
  <c r="I55" i="27" s="1"/>
  <c r="DG63" i="27"/>
  <c r="I63" i="27" s="1"/>
  <c r="DG89" i="27"/>
  <c r="I89" i="27" s="1"/>
  <c r="DG14" i="27"/>
  <c r="I14" i="27" s="1"/>
  <c r="DG24" i="27"/>
  <c r="I24" i="27" s="1"/>
  <c r="DG27" i="27"/>
  <c r="I27" i="27" s="1"/>
  <c r="DG92" i="27"/>
  <c r="I92" i="27" s="1"/>
  <c r="DG112" i="27"/>
  <c r="I112" i="27" s="1"/>
  <c r="DG84" i="27"/>
  <c r="I84" i="27" s="1"/>
  <c r="DG77" i="27"/>
  <c r="I77" i="27" s="1"/>
  <c r="DG33" i="27"/>
  <c r="I33" i="27" s="1"/>
  <c r="DG85" i="27"/>
  <c r="I85" i="27" s="1"/>
  <c r="DG59" i="27"/>
  <c r="I59" i="27" s="1"/>
  <c r="DG109" i="27"/>
  <c r="I109" i="27" s="1"/>
  <c r="DG35" i="27"/>
  <c r="I35" i="27" s="1"/>
  <c r="DG37" i="27"/>
  <c r="I37" i="27" s="1"/>
  <c r="DG74" i="27"/>
  <c r="I74" i="27" s="1"/>
  <c r="DG23" i="27"/>
  <c r="I23" i="27" s="1"/>
  <c r="DG49" i="27"/>
  <c r="I49" i="27" s="1"/>
  <c r="DG58" i="27"/>
  <c r="I58" i="27" s="1"/>
  <c r="DG51" i="27"/>
  <c r="I51" i="27" s="1"/>
  <c r="DG71" i="27"/>
  <c r="I71" i="27" s="1"/>
  <c r="DG108" i="27"/>
  <c r="I108" i="27" s="1"/>
  <c r="DG65" i="27"/>
  <c r="I65" i="27" s="1"/>
  <c r="DG70" i="27"/>
  <c r="I70" i="27" s="1"/>
  <c r="DG30" i="27"/>
  <c r="I30" i="27" s="1"/>
  <c r="DG56" i="27"/>
  <c r="I56" i="27" s="1"/>
  <c r="DG124" i="27"/>
  <c r="I124" i="27" s="1"/>
  <c r="DG126" i="27"/>
  <c r="I126" i="27" s="1"/>
  <c r="DG43" i="27"/>
  <c r="I43" i="27" s="1"/>
  <c r="DG60" i="27"/>
  <c r="I60" i="27" s="1"/>
  <c r="DG53" i="27"/>
  <c r="I53" i="27" s="1"/>
  <c r="DG29" i="27"/>
  <c r="I29" i="27" s="1"/>
  <c r="DG39" i="27"/>
  <c r="I39" i="27" s="1"/>
  <c r="DG97" i="27"/>
  <c r="I97" i="27" s="1"/>
  <c r="DG117" i="27"/>
  <c r="I117" i="27" s="1"/>
  <c r="DG116" i="27"/>
  <c r="I116" i="27" s="1"/>
  <c r="DG101" i="27"/>
  <c r="I101" i="27" s="1"/>
  <c r="DG45" i="27"/>
  <c r="I45" i="27" s="1"/>
  <c r="DG25" i="27"/>
  <c r="I25" i="27" s="1"/>
  <c r="DG129" i="27"/>
  <c r="I129" i="27" s="1"/>
  <c r="DE132" i="30" l="1"/>
  <c r="DE133" i="30" s="1"/>
  <c r="DE134" i="30" s="1"/>
  <c r="DF71" i="30"/>
  <c r="DF115" i="30"/>
  <c r="DF61" i="30"/>
  <c r="DF104" i="30"/>
  <c r="DF15" i="30"/>
  <c r="DF129" i="30"/>
  <c r="DF22" i="30"/>
  <c r="DG11" i="30"/>
  <c r="DF18" i="30"/>
  <c r="DF125" i="30"/>
  <c r="DF44" i="30"/>
  <c r="DF100" i="30"/>
  <c r="DF51" i="30"/>
  <c r="DF79" i="30"/>
  <c r="DF68" i="30"/>
  <c r="DF121" i="30"/>
  <c r="DF75" i="30"/>
  <c r="DF55" i="30"/>
  <c r="DF123" i="30"/>
  <c r="DF92" i="30"/>
  <c r="DF37" i="30"/>
  <c r="DF101" i="30"/>
  <c r="DF41" i="30"/>
  <c r="DF90" i="30"/>
  <c r="DF27" i="30"/>
  <c r="DF126" i="30"/>
  <c r="DF30" i="30"/>
  <c r="DF122" i="30"/>
  <c r="DF39" i="30"/>
  <c r="DF99" i="30"/>
  <c r="DF53" i="30"/>
  <c r="DF89" i="30"/>
  <c r="DF58" i="30"/>
  <c r="DF76" i="30"/>
  <c r="DF107" i="30"/>
  <c r="DF74" i="30"/>
  <c r="DF63" i="30"/>
  <c r="DF38" i="30"/>
  <c r="DF105" i="30"/>
  <c r="DF24" i="30"/>
  <c r="DF87" i="30"/>
  <c r="DF25" i="30"/>
  <c r="DF112" i="30"/>
  <c r="DF48" i="30"/>
  <c r="DF106" i="30"/>
  <c r="DF85" i="30"/>
  <c r="DF103" i="30"/>
  <c r="DF40" i="30"/>
  <c r="DF84" i="30"/>
  <c r="DF82" i="30"/>
  <c r="DF56" i="30"/>
  <c r="DF102" i="30"/>
  <c r="DF66" i="30"/>
  <c r="DF127" i="30"/>
  <c r="DF45" i="30"/>
  <c r="DF43" i="30"/>
  <c r="DF86" i="30"/>
  <c r="DF19" i="30"/>
  <c r="DF13" i="30"/>
  <c r="DF131" i="30"/>
  <c r="DF12" i="30"/>
  <c r="DF88" i="30"/>
  <c r="DF50" i="30"/>
  <c r="DF95" i="30"/>
  <c r="DF64" i="30"/>
  <c r="DF83" i="30"/>
  <c r="DF78" i="30"/>
  <c r="DF59" i="30"/>
  <c r="DF91" i="30"/>
  <c r="DF52" i="30"/>
  <c r="DF109" i="30"/>
  <c r="DF32" i="30"/>
  <c r="DF117" i="30"/>
  <c r="DF23" i="30"/>
  <c r="DF35" i="30"/>
  <c r="DF67" i="30"/>
  <c r="DF94" i="30"/>
  <c r="DF36" i="30"/>
  <c r="DF110" i="30"/>
  <c r="DF118" i="30"/>
  <c r="DF47" i="30"/>
  <c r="DF113" i="30"/>
  <c r="DF31" i="30"/>
  <c r="DF60" i="30"/>
  <c r="DF108" i="30"/>
  <c r="DF49" i="30"/>
  <c r="DF111" i="30"/>
  <c r="DF54" i="30"/>
  <c r="DF120" i="30"/>
  <c r="DF29" i="30"/>
  <c r="DF73" i="30"/>
  <c r="DF14" i="30"/>
  <c r="DF128" i="30"/>
  <c r="DF26" i="30"/>
  <c r="DF130" i="30"/>
  <c r="DF80" i="30"/>
  <c r="DF77" i="30"/>
  <c r="DF81" i="30"/>
  <c r="DF21" i="30"/>
  <c r="DF20" i="30"/>
  <c r="DF124" i="30"/>
  <c r="DF72" i="30"/>
  <c r="DF93" i="30"/>
  <c r="DF62" i="30"/>
  <c r="DF96" i="30"/>
  <c r="DF69" i="30"/>
  <c r="DF42" i="30"/>
  <c r="DF97" i="30"/>
  <c r="DF28" i="30"/>
  <c r="DF114" i="30"/>
  <c r="DF34" i="30"/>
  <c r="DF65" i="30"/>
  <c r="DF16" i="30"/>
  <c r="DF119" i="30"/>
  <c r="DF33" i="30"/>
  <c r="DF116" i="30"/>
  <c r="DF46" i="30"/>
  <c r="DF70" i="30"/>
  <c r="DF98" i="30"/>
  <c r="DF17" i="30"/>
  <c r="DF57" i="30"/>
  <c r="DG132" i="27"/>
  <c r="DG133" i="27" s="1"/>
  <c r="DF132" i="30" l="1"/>
  <c r="DF133" i="30" s="1"/>
  <c r="DF134" i="30" s="1"/>
  <c r="DG85" i="30"/>
  <c r="I85" i="30" s="1"/>
  <c r="DG64" i="30"/>
  <c r="I64" i="30" s="1"/>
  <c r="DG52" i="30"/>
  <c r="I52" i="30" s="1"/>
  <c r="DG107" i="30"/>
  <c r="I107" i="30" s="1"/>
  <c r="DG43" i="30"/>
  <c r="I43" i="30" s="1"/>
  <c r="DG117" i="30"/>
  <c r="I117" i="30" s="1"/>
  <c r="DG34" i="30"/>
  <c r="I34" i="30" s="1"/>
  <c r="DG119" i="30"/>
  <c r="I119" i="30" s="1"/>
  <c r="DG29" i="30"/>
  <c r="I29" i="30" s="1"/>
  <c r="DG115" i="30"/>
  <c r="I115" i="30" s="1"/>
  <c r="DG23" i="30"/>
  <c r="I23" i="30" s="1"/>
  <c r="DG131" i="30"/>
  <c r="I131" i="30" s="1"/>
  <c r="DG30" i="30"/>
  <c r="I30" i="30" s="1"/>
  <c r="DG123" i="30"/>
  <c r="I123" i="30" s="1"/>
  <c r="DG36" i="30"/>
  <c r="I36" i="30" s="1"/>
  <c r="DG14" i="30"/>
  <c r="I14" i="30" s="1"/>
  <c r="DG114" i="30"/>
  <c r="I114" i="30" s="1"/>
  <c r="DG84" i="30"/>
  <c r="I84" i="30" s="1"/>
  <c r="DG128" i="30"/>
  <c r="I128" i="30" s="1"/>
  <c r="DG113" i="30"/>
  <c r="I113" i="30" s="1"/>
  <c r="DG68" i="30"/>
  <c r="I68" i="30" s="1"/>
  <c r="DG106" i="30"/>
  <c r="I106" i="30" s="1"/>
  <c r="DG90" i="30"/>
  <c r="I90" i="30" s="1"/>
  <c r="DG72" i="30"/>
  <c r="I72" i="30" s="1"/>
  <c r="DG55" i="30"/>
  <c r="I55" i="30" s="1"/>
  <c r="DG103" i="30"/>
  <c r="I103" i="30" s="1"/>
  <c r="DG42" i="30"/>
  <c r="I42" i="30" s="1"/>
  <c r="DG111" i="30"/>
  <c r="I111" i="30" s="1"/>
  <c r="DG12" i="30"/>
  <c r="I12" i="30" s="1"/>
  <c r="DG78" i="30"/>
  <c r="I78" i="30" s="1"/>
  <c r="DG20" i="30"/>
  <c r="I20" i="30" s="1"/>
  <c r="DG99" i="30"/>
  <c r="I99" i="30" s="1"/>
  <c r="DG26" i="30"/>
  <c r="I26" i="30" s="1"/>
  <c r="DG79" i="30"/>
  <c r="I79" i="30" s="1"/>
  <c r="DG33" i="30"/>
  <c r="I33" i="30" s="1"/>
  <c r="DG122" i="30"/>
  <c r="I122" i="30" s="1"/>
  <c r="DG62" i="30"/>
  <c r="I62" i="30" s="1"/>
  <c r="DG100" i="30"/>
  <c r="I100" i="30" s="1"/>
  <c r="DG44" i="30"/>
  <c r="I44" i="30" s="1"/>
  <c r="DG125" i="30"/>
  <c r="I125" i="30" s="1"/>
  <c r="DG32" i="30"/>
  <c r="I32" i="30" s="1"/>
  <c r="DG87" i="30"/>
  <c r="I87" i="30" s="1"/>
  <c r="DG57" i="30"/>
  <c r="I57" i="30" s="1"/>
  <c r="DG48" i="30"/>
  <c r="I48" i="30" s="1"/>
  <c r="DG46" i="30"/>
  <c r="I46" i="30" s="1"/>
  <c r="DG105" i="30"/>
  <c r="I105" i="30" s="1"/>
  <c r="DG13" i="30"/>
  <c r="I13" i="30" s="1"/>
  <c r="DG109" i="30"/>
  <c r="I109" i="30" s="1"/>
  <c r="DG31" i="30"/>
  <c r="I31" i="30" s="1"/>
  <c r="DG124" i="30"/>
  <c r="I124" i="30" s="1"/>
  <c r="DG15" i="30"/>
  <c r="I15" i="30" s="1"/>
  <c r="DG83" i="30"/>
  <c r="I83" i="30" s="1"/>
  <c r="DG66" i="30"/>
  <c r="I66" i="30" s="1"/>
  <c r="DG21" i="30"/>
  <c r="I21" i="30" s="1"/>
  <c r="DG104" i="30"/>
  <c r="I104" i="30" s="1"/>
  <c r="DG24" i="30"/>
  <c r="I24" i="30" s="1"/>
  <c r="DG129" i="30"/>
  <c r="I129" i="30" s="1"/>
  <c r="DG18" i="30"/>
  <c r="I18" i="30" s="1"/>
  <c r="DG130" i="30"/>
  <c r="I130" i="30" s="1"/>
  <c r="DG28" i="30"/>
  <c r="I28" i="30" s="1"/>
  <c r="DG126" i="30"/>
  <c r="I126" i="30" s="1"/>
  <c r="DG27" i="30"/>
  <c r="I27" i="30" s="1"/>
  <c r="DG108" i="30"/>
  <c r="I108" i="30" s="1"/>
  <c r="DG65" i="30"/>
  <c r="I65" i="30" s="1"/>
  <c r="DG97" i="30"/>
  <c r="I97" i="30" s="1"/>
  <c r="DG67" i="30"/>
  <c r="I67" i="30" s="1"/>
  <c r="DG50" i="30"/>
  <c r="I50" i="30" s="1"/>
  <c r="DG74" i="30"/>
  <c r="I74" i="30" s="1"/>
  <c r="DG16" i="30"/>
  <c r="I16" i="30" s="1"/>
  <c r="DG54" i="30"/>
  <c r="I54" i="30" s="1"/>
  <c r="DG112" i="30"/>
  <c r="I112" i="30" s="1"/>
  <c r="DG53" i="30"/>
  <c r="I53" i="30" s="1"/>
  <c r="DG51" i="30"/>
  <c r="I51" i="30" s="1"/>
  <c r="DG98" i="30"/>
  <c r="I98" i="30" s="1"/>
  <c r="DG47" i="30"/>
  <c r="I47" i="30" s="1"/>
  <c r="DG110" i="30"/>
  <c r="I110" i="30" s="1"/>
  <c r="DG41" i="30"/>
  <c r="I41" i="30" s="1"/>
  <c r="DG96" i="30"/>
  <c r="I96" i="30" s="1"/>
  <c r="DG70" i="30"/>
  <c r="I70" i="30" s="1"/>
  <c r="DG94" i="30"/>
  <c r="I94" i="30" s="1"/>
  <c r="DG75" i="30"/>
  <c r="I75" i="30" s="1"/>
  <c r="DG89" i="30"/>
  <c r="I89" i="30" s="1"/>
  <c r="DG45" i="30"/>
  <c r="I45" i="30" s="1"/>
  <c r="DG60" i="30"/>
  <c r="I60" i="30" s="1"/>
  <c r="DG73" i="30"/>
  <c r="I73" i="30" s="1"/>
  <c r="DG39" i="30"/>
  <c r="I39" i="30" s="1"/>
  <c r="DG121" i="30"/>
  <c r="I121" i="30" s="1"/>
  <c r="DG17" i="30"/>
  <c r="I17" i="30" s="1"/>
  <c r="DG95" i="30"/>
  <c r="I95" i="30" s="1"/>
  <c r="DG101" i="30"/>
  <c r="I101" i="30" s="1"/>
  <c r="DG80" i="30"/>
  <c r="I80" i="30" s="1"/>
  <c r="DG59" i="30"/>
  <c r="I59" i="30" s="1"/>
  <c r="DG56" i="30"/>
  <c r="I56" i="30" s="1"/>
  <c r="DG63" i="30"/>
  <c r="I63" i="30" s="1"/>
  <c r="DG35" i="30"/>
  <c r="I35" i="30" s="1"/>
  <c r="DG19" i="30"/>
  <c r="I19" i="30" s="1"/>
  <c r="DG40" i="30"/>
  <c r="I40" i="30" s="1"/>
  <c r="DG116" i="30"/>
  <c r="I116" i="30" s="1"/>
  <c r="DG37" i="30"/>
  <c r="I37" i="30" s="1"/>
  <c r="DG93" i="30"/>
  <c r="I93" i="30" s="1"/>
  <c r="DG61" i="30"/>
  <c r="I61" i="30" s="1"/>
  <c r="DG81" i="30"/>
  <c r="I81" i="30" s="1"/>
  <c r="DG86" i="30"/>
  <c r="I86" i="30" s="1"/>
  <c r="DG76" i="30"/>
  <c r="I76" i="30" s="1"/>
  <c r="DG58" i="30"/>
  <c r="I58" i="30" s="1"/>
  <c r="DG71" i="30"/>
  <c r="I71" i="30" s="1"/>
  <c r="DG49" i="30"/>
  <c r="I49" i="30" s="1"/>
  <c r="DG38" i="30"/>
  <c r="I38" i="30" s="1"/>
  <c r="DG102" i="30"/>
  <c r="I102" i="30" s="1"/>
  <c r="DG25" i="30"/>
  <c r="I25" i="30" s="1"/>
  <c r="DG91" i="30"/>
  <c r="I91" i="30" s="1"/>
  <c r="DG22" i="30"/>
  <c r="I22" i="30" s="1"/>
  <c r="DG127" i="30"/>
  <c r="I127" i="30" s="1"/>
  <c r="DG77" i="30"/>
  <c r="I77" i="30" s="1"/>
  <c r="DG69" i="30"/>
  <c r="I69" i="30" s="1"/>
  <c r="DG120" i="30"/>
  <c r="I120" i="30" s="1"/>
  <c r="DG82" i="30"/>
  <c r="I82" i="30" s="1"/>
  <c r="DG88" i="30"/>
  <c r="I88" i="30" s="1"/>
  <c r="DG92" i="30"/>
  <c r="I92" i="30" s="1"/>
  <c r="DG118" i="30"/>
  <c r="I118" i="30" s="1"/>
  <c r="I135" i="30"/>
  <c r="DG134" i="27"/>
  <c r="I8" i="27"/>
  <c r="R21" i="25" s="1"/>
  <c r="DG132" i="30" l="1"/>
  <c r="I136" i="27"/>
  <c r="K8" i="27" s="1"/>
  <c r="R22" i="25" s="1"/>
  <c r="I134" i="27"/>
  <c r="DG133" i="30" l="1"/>
  <c r="I8" i="30" s="1"/>
  <c r="S21" i="25" s="1"/>
  <c r="T21" i="25" s="1"/>
  <c r="B20" i="25" s="1"/>
  <c r="DG134" i="30" l="1"/>
  <c r="I136" i="30" l="1"/>
  <c r="K8" i="30" s="1"/>
  <c r="S22" i="25" s="1"/>
  <c r="T22" i="25" s="1"/>
  <c r="D20" i="25" s="1"/>
  <c r="I134" i="30"/>
  <c r="J20" i="25" l="1"/>
  <c r="L20" i="25" s="1"/>
</calcChain>
</file>

<file path=xl/comments1.xml><?xml version="1.0" encoding="utf-8"?>
<comments xmlns="http://schemas.openxmlformats.org/spreadsheetml/2006/main">
  <authors>
    <author>R0202-1xxx</author>
  </authors>
  <commentList>
    <comment ref="P41" authorId="0" shapeId="0">
      <text>
        <r>
          <rPr>
            <b/>
            <sz val="10"/>
            <color indexed="81"/>
            <rFont val="游ゴシック"/>
            <family val="3"/>
            <charset val="128"/>
            <scheme val="minor"/>
          </rPr>
          <t>　５行目と同じ事業所名を
　記入してください。</t>
        </r>
      </text>
    </comment>
  </commentList>
</comments>
</file>

<file path=xl/comments2.xml><?xml version="1.0" encoding="utf-8"?>
<comments xmlns="http://schemas.openxmlformats.org/spreadsheetml/2006/main">
  <authors>
    <author>R0202-1xxx</author>
  </authors>
  <commentList>
    <comment ref="Z13" authorId="0" shapeId="0">
      <text>
        <r>
          <rPr>
            <b/>
            <sz val="9"/>
            <color indexed="81"/>
            <rFont val="游ゴシック"/>
            <family val="3"/>
            <charset val="128"/>
            <scheme val="minor"/>
          </rPr>
          <t>療養再開日＝療養解除日になるとき、ー１を表示</t>
        </r>
      </text>
    </comment>
    <comment ref="AH13" authorId="0" shapeId="0">
      <text>
        <r>
          <rPr>
            <b/>
            <sz val="9"/>
            <color indexed="81"/>
            <rFont val="游ゴシック"/>
            <family val="3"/>
            <charset val="128"/>
            <scheme val="minor"/>
          </rPr>
          <t>療養再開日＝療養解除日になるとき、ー１を表示</t>
        </r>
      </text>
    </comment>
  </commentList>
</comments>
</file>

<file path=xl/comments3.xml><?xml version="1.0" encoding="utf-8"?>
<comments xmlns="http://schemas.openxmlformats.org/spreadsheetml/2006/main">
  <authors>
    <author>R0202-1xxx</author>
  </authors>
  <commentList>
    <comment ref="AC14" authorId="0" shapeId="0">
      <text>
        <r>
          <rPr>
            <b/>
            <sz val="10"/>
            <color indexed="81"/>
            <rFont val="游ゴシック"/>
            <family val="3"/>
            <charset val="128"/>
            <scheme val="minor"/>
          </rPr>
          <t>療養再開日＝療養解除日になるとき、ー１を表示</t>
        </r>
      </text>
    </comment>
    <comment ref="AD14" authorId="0" shapeId="0">
      <text>
        <r>
          <rPr>
            <b/>
            <sz val="10"/>
            <color indexed="81"/>
            <rFont val="游ゴシック"/>
            <family val="3"/>
            <charset val="128"/>
            <scheme val="minor"/>
          </rPr>
          <t>発症日（D列）（※5/8から数えるのではなく純粋な発症日から起算）療養終了日（I列）の通算日数</t>
        </r>
      </text>
    </comment>
    <comment ref="AE14" authorId="0" shapeId="0">
      <text>
        <r>
          <rPr>
            <b/>
            <sz val="10"/>
            <color indexed="81"/>
            <rFont val="游ゴシック"/>
            <family val="3"/>
            <charset val="128"/>
            <scheme val="minor"/>
          </rPr>
          <t>療養通算日数（AB列）から入院期間（Y列）を差し引き、調整（AA列）を足した日数</t>
        </r>
      </text>
    </comment>
  </commentList>
</comments>
</file>

<file path=xl/comments4.xml><?xml version="1.0" encoding="utf-8"?>
<comments xmlns="http://schemas.openxmlformats.org/spreadsheetml/2006/main">
  <authors>
    <author>R0202-1xxx</author>
  </authors>
  <commentList>
    <comment ref="AC14" authorId="0" shapeId="0">
      <text>
        <r>
          <rPr>
            <b/>
            <sz val="10"/>
            <color indexed="81"/>
            <rFont val="游ゴシック"/>
            <family val="3"/>
            <charset val="128"/>
            <scheme val="minor"/>
          </rPr>
          <t>療養再開日＝療養解除日になるとき、ー１を表示</t>
        </r>
      </text>
    </comment>
    <comment ref="AD14" authorId="0" shapeId="0">
      <text>
        <r>
          <rPr>
            <b/>
            <sz val="10"/>
            <color indexed="81"/>
            <rFont val="游ゴシック"/>
            <family val="3"/>
            <charset val="128"/>
            <scheme val="minor"/>
          </rPr>
          <t>発症日（D列）（※5/8から数えるのではなく純粋な発症日から起算）療養終了日（I列）の通算日数</t>
        </r>
      </text>
    </comment>
    <comment ref="AE14" authorId="0" shapeId="0">
      <text>
        <r>
          <rPr>
            <b/>
            <sz val="10"/>
            <color indexed="81"/>
            <rFont val="游ゴシック"/>
            <family val="3"/>
            <charset val="128"/>
            <scheme val="minor"/>
          </rPr>
          <t>療養通算日数（AB列）から入院期間（Y列）を差し引き、調整（AA列）を足した日数</t>
        </r>
      </text>
    </comment>
  </commentList>
</comments>
</file>

<file path=xl/sharedStrings.xml><?xml version="1.0" encoding="utf-8"?>
<sst xmlns="http://schemas.openxmlformats.org/spreadsheetml/2006/main" count="530" uniqueCount="219">
  <si>
    <t>確認項目</t>
    <rPh sb="0" eb="2">
      <t>カクニン</t>
    </rPh>
    <rPh sb="2" eb="4">
      <t>コウモク</t>
    </rPh>
    <phoneticPr fontId="2"/>
  </si>
  <si>
    <t>ゾーニング（区域をわける）を実施した。</t>
    <rPh sb="6" eb="8">
      <t>クイキ</t>
    </rPh>
    <rPh sb="14" eb="16">
      <t>ジッシ</t>
    </rPh>
    <phoneticPr fontId="2"/>
  </si>
  <si>
    <t>状態の急変に備えた・日常的な入所者の健康観察を実施した。</t>
    <rPh sb="23" eb="25">
      <t>ジッシ</t>
    </rPh>
    <phoneticPr fontId="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</si>
  <si>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</si>
  <si>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</si>
  <si>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</si>
  <si>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</si>
  <si>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</si>
  <si>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</si>
  <si>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</si>
  <si>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</si>
  <si>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</si>
  <si>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</si>
  <si>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
  </si>
  <si>
    <t>本資料の記載内容に虚偽がないことを証明するとともに、記載内容を証明する資料を適切に保管していることを誓約します。</t>
    <rPh sb="0" eb="1">
      <t>ホン</t>
    </rPh>
    <rPh sb="1" eb="3">
      <t>シリョウ</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</si>
  <si>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</si>
  <si>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発症日</t>
    <rPh sb="0" eb="3">
      <t>ハッショウビ</t>
    </rPh>
    <phoneticPr fontId="1"/>
  </si>
  <si>
    <t>※本資料への虚偽記載があった場合は、補助金の返還や指定取消となる場合がある。</t>
    <rPh sb="2" eb="4">
      <t>シリョウ</t>
    </rPh>
    <rPh sb="20" eb="21">
      <t>キン</t>
    </rPh>
    <phoneticPr fontId="1"/>
  </si>
  <si>
    <t>例1）保健所に感染者の入院調整を依頼したが、病床ひっ迫等により入院ができなかった。
例2）感染者の発生を保健所に報告したが、入院の指示が無かったため施設内で療養した。</t>
    <rPh sb="0" eb="1">
      <t>レイ</t>
    </rPh>
    <rPh sb="3" eb="6">
      <t>ホケンショ</t>
    </rPh>
    <rPh sb="7" eb="10">
      <t>カンセンシャ</t>
    </rPh>
    <rPh sb="11" eb="13">
      <t>ニュウイン</t>
    </rPh>
    <rPh sb="13" eb="15">
      <t>チョウセイ</t>
    </rPh>
    <rPh sb="16" eb="18">
      <t>イライ</t>
    </rPh>
    <rPh sb="22" eb="24">
      <t>ビョウショウ</t>
    </rPh>
    <rPh sb="26" eb="27">
      <t>パク</t>
    </rPh>
    <rPh sb="27" eb="28">
      <t>トウ</t>
    </rPh>
    <rPh sb="31" eb="33">
      <t>ニュウイン</t>
    </rPh>
    <rPh sb="42" eb="43">
      <t>レイ</t>
    </rPh>
    <rPh sb="45" eb="48">
      <t>カンセンシャ</t>
    </rPh>
    <rPh sb="49" eb="51">
      <t>ハッセイ</t>
    </rPh>
    <rPh sb="52" eb="55">
      <t>ホケンジョ</t>
    </rPh>
    <rPh sb="56" eb="58">
      <t>ホウコク</t>
    </rPh>
    <rPh sb="62" eb="64">
      <t>ニュウイン</t>
    </rPh>
    <rPh sb="65" eb="67">
      <t>シジ</t>
    </rPh>
    <rPh sb="68" eb="69">
      <t>ナ</t>
    </rPh>
    <rPh sb="74" eb="77">
      <t>シセツナイ</t>
    </rPh>
    <rPh sb="78" eb="80">
      <t>リョウヨウ</t>
    </rPh>
    <phoneticPr fontId="1"/>
  </si>
  <si>
    <t>事業所名</t>
    <rPh sb="0" eb="4">
      <t>ジギョウショメイ</t>
    </rPh>
    <phoneticPr fontId="1"/>
  </si>
  <si>
    <t>サービス種別</t>
    <rPh sb="4" eb="6">
      <t>シュベツ</t>
    </rPh>
    <phoneticPr fontId="1"/>
  </si>
  <si>
    <t>地域密着型介護老人福祉施設</t>
  </si>
  <si>
    <t>介護老人保健施設</t>
  </si>
  <si>
    <t>介護医療院</t>
  </si>
  <si>
    <t>介護療養型医療施設</t>
  </si>
  <si>
    <t>No</t>
    <phoneticPr fontId="1"/>
  </si>
  <si>
    <t>療養者氏名</t>
    <rPh sb="0" eb="5">
      <t>リョウヨウシャシメイ</t>
    </rPh>
    <phoneticPr fontId="1"/>
  </si>
  <si>
    <t>入院・退所日</t>
    <rPh sb="0" eb="2">
      <t>ニュウイン</t>
    </rPh>
    <rPh sb="3" eb="6">
      <t>タイショビ</t>
    </rPh>
    <phoneticPr fontId="1"/>
  </si>
  <si>
    <t>補助
対象</t>
    <rPh sb="0" eb="2">
      <t>ホジョ</t>
    </rPh>
    <rPh sb="3" eb="5">
      <t>タイショウ</t>
    </rPh>
    <phoneticPr fontId="1"/>
  </si>
  <si>
    <t>R4年度</t>
  </si>
  <si>
    <t>R4年度</t>
    <rPh sb="2" eb="4">
      <t>ネンド</t>
    </rPh>
    <phoneticPr fontId="1"/>
  </si>
  <si>
    <t>開始日</t>
    <rPh sb="0" eb="3">
      <t>カイシビ</t>
    </rPh>
    <phoneticPr fontId="1"/>
  </si>
  <si>
    <t>最終日</t>
    <rPh sb="0" eb="3">
      <t>サイシュウビ</t>
    </rPh>
    <phoneticPr fontId="1"/>
  </si>
  <si>
    <t>日数</t>
    <rPh sb="0" eb="2">
      <t>ニッスウ</t>
    </rPh>
    <phoneticPr fontId="1"/>
  </si>
  <si>
    <t>入院日</t>
    <rPh sb="0" eb="2">
      <t>ニュウイン</t>
    </rPh>
    <rPh sb="2" eb="3">
      <t>ビ</t>
    </rPh>
    <phoneticPr fontId="1"/>
  </si>
  <si>
    <t>再開日</t>
    <rPh sb="0" eb="3">
      <t>サイカイビ</t>
    </rPh>
    <phoneticPr fontId="1"/>
  </si>
  <si>
    <t>入院期間</t>
    <rPh sb="0" eb="4">
      <t>ニュウインキカン</t>
    </rPh>
    <phoneticPr fontId="1"/>
  </si>
  <si>
    <t>R4年度分</t>
    <rPh sb="2" eb="5">
      <t>ネンドブン</t>
    </rPh>
    <phoneticPr fontId="1"/>
  </si>
  <si>
    <t>円</t>
    <rPh sb="0" eb="1">
      <t>エン</t>
    </rPh>
    <phoneticPr fontId="1"/>
  </si>
  <si>
    <t>療養者氏名</t>
    <rPh sb="0" eb="3">
      <t>リョウヨウシャ</t>
    </rPh>
    <rPh sb="3" eb="5">
      <t>シメイ</t>
    </rPh>
    <phoneticPr fontId="1"/>
  </si>
  <si>
    <t>療養期間</t>
    <rPh sb="0" eb="2">
      <t>リョウヨウ</t>
    </rPh>
    <rPh sb="2" eb="4">
      <t>キカン</t>
    </rPh>
    <phoneticPr fontId="1"/>
  </si>
  <si>
    <t>療養者数</t>
    <rPh sb="0" eb="3">
      <t>リョウヨウシャ</t>
    </rPh>
    <rPh sb="3" eb="4">
      <t>スウ</t>
    </rPh>
    <phoneticPr fontId="1"/>
  </si>
  <si>
    <t>追加補助対象者</t>
    <rPh sb="0" eb="2">
      <t>ツイカ</t>
    </rPh>
    <rPh sb="2" eb="4">
      <t>ホジョ</t>
    </rPh>
    <rPh sb="4" eb="7">
      <t>タイショウシャ</t>
    </rPh>
    <phoneticPr fontId="1"/>
  </si>
  <si>
    <t>追加補助　計</t>
    <rPh sb="0" eb="2">
      <t>ツイカ</t>
    </rPh>
    <rPh sb="2" eb="4">
      <t>ホジョ</t>
    </rPh>
    <rPh sb="5" eb="6">
      <t>ケイ</t>
    </rPh>
    <phoneticPr fontId="1"/>
  </si>
  <si>
    <t>追加補助上限</t>
    <rPh sb="0" eb="2">
      <t>ツイカ</t>
    </rPh>
    <rPh sb="2" eb="4">
      <t>ホジョ</t>
    </rPh>
    <rPh sb="4" eb="6">
      <t>ジョウゲン</t>
    </rPh>
    <phoneticPr fontId="1"/>
  </si>
  <si>
    <t>入院日</t>
    <rPh sb="0" eb="3">
      <t>ニュウインビ</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</si>
  <si>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</si>
  <si>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</si>
  <si>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</si>
  <si>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</si>
  <si>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</si>
  <si>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15日目</t>
    <rPh sb="2" eb="3">
      <t>ニチ</t>
    </rPh>
    <rPh sb="3" eb="4">
      <t>メ</t>
    </rPh>
    <phoneticPr fontId="1"/>
  </si>
  <si>
    <t>退所等</t>
    <rPh sb="0" eb="3">
      <t>タイショトウ</t>
    </rPh>
    <phoneticPr fontId="1"/>
  </si>
  <si>
    <t>基本補助額</t>
    <rPh sb="0" eb="5">
      <t>キホンホジョガク</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</si>
  <si>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</si>
  <si>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</si>
  <si>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</si>
  <si>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</si>
  <si>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</si>
  <si>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</si>
  <si>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</si>
  <si>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</si>
  <si>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日</t>
    <rPh sb="0" eb="1">
      <t>ニチ</t>
    </rPh>
    <phoneticPr fontId="1"/>
  </si>
  <si>
    <t>基本補助対象延べ日数</t>
    <rPh sb="0" eb="4">
      <t>キホンホジョ</t>
    </rPh>
    <rPh sb="4" eb="6">
      <t>タイショウ</t>
    </rPh>
    <rPh sb="6" eb="7">
      <t>ノ</t>
    </rPh>
    <rPh sb="8" eb="10">
      <t>ニッスウ</t>
    </rPh>
    <phoneticPr fontId="1"/>
  </si>
  <si>
    <t>事業所名</t>
    <phoneticPr fontId="1"/>
  </si>
  <si>
    <t>サービス種別</t>
    <phoneticPr fontId="1"/>
  </si>
  <si>
    <t>円</t>
    <phoneticPr fontId="1"/>
  </si>
  <si>
    <t>対象延べ日数</t>
    <rPh sb="0" eb="2">
      <t>タイショウ</t>
    </rPh>
    <rPh sb="2" eb="3">
      <t>ノ</t>
    </rPh>
    <rPh sb="4" eb="6">
      <t>ニッスウ</t>
    </rPh>
    <phoneticPr fontId="1"/>
  </si>
  <si>
    <t>定員</t>
    <rPh sb="0" eb="2">
      <t>テイイン</t>
    </rPh>
    <phoneticPr fontId="1"/>
  </si>
  <si>
    <t>人</t>
    <rPh sb="0" eb="1">
      <t>ヒト</t>
    </rPh>
    <phoneticPr fontId="1"/>
  </si>
  <si>
    <t>療養再開日
(退院後)</t>
    <rPh sb="0" eb="4">
      <t>リョウヨウサイカイ</t>
    </rPh>
    <rPh sb="4" eb="5">
      <t>ヒ</t>
    </rPh>
    <phoneticPr fontId="1"/>
  </si>
  <si>
    <t>補助終了日</t>
    <rPh sb="0" eb="2">
      <t>ホジョ</t>
    </rPh>
    <rPh sb="2" eb="5">
      <t>シュウリョウビ</t>
    </rPh>
    <phoneticPr fontId="1"/>
  </si>
  <si>
    <t>終了日</t>
    <rPh sb="0" eb="3">
      <t>シュウリョウビ</t>
    </rPh>
    <phoneticPr fontId="1"/>
  </si>
  <si>
    <t>補助日数</t>
    <rPh sb="0" eb="2">
      <t>ホジョ</t>
    </rPh>
    <rPh sb="2" eb="4">
      <t>ニッスウ</t>
    </rPh>
    <phoneticPr fontId="1"/>
  </si>
  <si>
    <t>療養解除日
(11日目以降も療養の場合)</t>
    <rPh sb="0" eb="2">
      <t>リョウヨウ</t>
    </rPh>
    <rPh sb="2" eb="4">
      <t>カイジョ</t>
    </rPh>
    <rPh sb="4" eb="5">
      <t>ビ</t>
    </rPh>
    <rPh sb="9" eb="13">
      <t>ニチメイコウ</t>
    </rPh>
    <rPh sb="14" eb="16">
      <t>リョウヨウ</t>
    </rPh>
    <rPh sb="17" eb="19">
      <t>バアイ</t>
    </rPh>
    <phoneticPr fontId="1"/>
  </si>
  <si>
    <t>症状の
有無</t>
    <rPh sb="0" eb="2">
      <t>ショウジョウ</t>
    </rPh>
    <rPh sb="4" eb="6">
      <t>ウム</t>
    </rPh>
    <phoneticPr fontId="1"/>
  </si>
  <si>
    <t>※ 療養者の症状の有無は、必須項目です。（症状の有無によって、療養日数が変わります。）</t>
    <rPh sb="2" eb="5">
      <t>リョウヨウシャ</t>
    </rPh>
    <rPh sb="6" eb="8">
      <t>ショウジョウ</t>
    </rPh>
    <rPh sb="9" eb="11">
      <t>ウム</t>
    </rPh>
    <rPh sb="13" eb="17">
      <t>ヒッスコウモク</t>
    </rPh>
    <rPh sb="21" eb="23">
      <t>ショウジョウ</t>
    </rPh>
    <rPh sb="24" eb="26">
      <t>ウム</t>
    </rPh>
    <rPh sb="31" eb="35">
      <t>リョウヨウニッスウ</t>
    </rPh>
    <rPh sb="36" eb="37">
      <t>カ</t>
    </rPh>
    <phoneticPr fontId="1"/>
  </si>
  <si>
    <t>入院・退所日</t>
    <rPh sb="0" eb="2">
      <t>ニュウイン</t>
    </rPh>
    <rPh sb="3" eb="5">
      <t>タイショ</t>
    </rPh>
    <rPh sb="5" eb="6">
      <t>ヒ</t>
    </rPh>
    <phoneticPr fontId="1"/>
  </si>
  <si>
    <t>療養再開日</t>
    <rPh sb="0" eb="5">
      <t>リョウヨウサイカイビ</t>
    </rPh>
    <phoneticPr fontId="1"/>
  </si>
  <si>
    <t>療養解除日</t>
    <rPh sb="0" eb="5">
      <t>リョウヨウカイジョヒ</t>
    </rPh>
    <phoneticPr fontId="1"/>
  </si>
  <si>
    <t>補助終了日</t>
    <rPh sb="0" eb="5">
      <t>ホジョシュウリョウビ</t>
    </rPh>
    <phoneticPr fontId="1"/>
  </si>
  <si>
    <t>症状の
有無</t>
    <rPh sb="0" eb="2">
      <t>ショウジョウ</t>
    </rPh>
    <rPh sb="4" eb="5">
      <t>ユウ</t>
    </rPh>
    <rPh sb="5" eb="6">
      <t>ム</t>
    </rPh>
    <phoneticPr fontId="1"/>
  </si>
  <si>
    <t>名</t>
    <rPh sb="0" eb="1">
      <t>メイ</t>
    </rPh>
    <phoneticPr fontId="1"/>
  </si>
  <si>
    <t>R5年度分</t>
    <rPh sb="2" eb="5">
      <t>ネンドブン</t>
    </rPh>
    <phoneticPr fontId="1"/>
  </si>
  <si>
    <t>R5年度</t>
    <rPh sb="2" eb="4">
      <t>ネンド</t>
    </rPh>
    <phoneticPr fontId="1"/>
  </si>
  <si>
    <t>R5年度</t>
    <phoneticPr fontId="1"/>
  </si>
  <si>
    <t>R5年度</t>
  </si>
  <si>
    <t>療養
解除日</t>
    <rPh sb="0" eb="2">
      <t>リョウヨウ</t>
    </rPh>
    <rPh sb="3" eb="5">
      <t>カイジョ</t>
    </rPh>
    <rPh sb="5" eb="6">
      <t>ビ</t>
    </rPh>
    <phoneticPr fontId="1"/>
  </si>
  <si>
    <t>ここまで対象者リスト（R5.5月7日以前）</t>
    <rPh sb="18" eb="20">
      <t>イゼン</t>
    </rPh>
    <phoneticPr fontId="1"/>
  </si>
  <si>
    <t>（事情を記載）</t>
    <rPh sb="1" eb="3">
      <t>ジジョウ</t>
    </rPh>
    <rPh sb="4" eb="6">
      <t>キサイ</t>
    </rPh>
    <phoneticPr fontId="1"/>
  </si>
  <si>
    <r>
      <t xml:space="preserve">常時（夜間、深夜、早朝を含む。）、１人以上の職員を配置した。
</t>
    </r>
    <r>
      <rPr>
        <sz val="10"/>
        <rFont val="游ゴシック"/>
        <family val="3"/>
        <charset val="128"/>
        <scheme val="minor"/>
      </rPr>
      <t>※</t>
    </r>
    <r>
      <rPr>
        <u/>
        <sz val="10"/>
        <rFont val="游ゴシック"/>
        <family val="3"/>
        <charset val="128"/>
        <scheme val="minor"/>
      </rPr>
      <t>やむを得ない事情により、本要件を満たすことが難しい状況があった場合</t>
    </r>
    <r>
      <rPr>
        <sz val="10"/>
        <rFont val="游ゴシック"/>
        <family val="3"/>
        <charset val="128"/>
        <scheme val="minor"/>
      </rPr>
      <t>は、事情を記載すること。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67" eb="69">
      <t>ジジョウ</t>
    </rPh>
    <rPh sb="70" eb="72">
      <t>キサイ</t>
    </rPh>
    <phoneticPr fontId="2"/>
  </si>
  <si>
    <t>軽快から72時間未経過</t>
    <rPh sb="0" eb="2">
      <t>ケイカイ</t>
    </rPh>
    <rPh sb="6" eb="8">
      <t>ジカン</t>
    </rPh>
    <rPh sb="8" eb="11">
      <t>ミケイカ</t>
    </rPh>
    <phoneticPr fontId="1"/>
  </si>
  <si>
    <t>解除日</t>
    <rPh sb="0" eb="3">
      <t>カイジョビ</t>
    </rPh>
    <phoneticPr fontId="1"/>
  </si>
  <si>
    <t>調整</t>
    <rPh sb="0" eb="2">
      <t>チョウセイ</t>
    </rPh>
    <phoneticPr fontId="1"/>
  </si>
  <si>
    <t>療養
日数</t>
    <rPh sb="0" eb="2">
      <t>リョウヨウ</t>
    </rPh>
    <rPh sb="3" eb="5">
      <t>ニッスウ</t>
    </rPh>
    <phoneticPr fontId="1"/>
  </si>
  <si>
    <t>入院
差</t>
    <rPh sb="0" eb="2">
      <t>ニュウイン</t>
    </rPh>
    <rPh sb="3" eb="4">
      <t>サ</t>
    </rPh>
    <phoneticPr fontId="1"/>
  </si>
  <si>
    <t>ここから対象者リスト（R5年5月7日以前）※120名分</t>
    <rPh sb="25" eb="27">
      <t>メイブン</t>
    </rPh>
    <phoneticPr fontId="1"/>
  </si>
  <si>
    <t>補助対象</t>
    <rPh sb="0" eb="4">
      <t>ホジョタイショウ</t>
    </rPh>
    <phoneticPr fontId="1"/>
  </si>
  <si>
    <t>茨城県</t>
    <rPh sb="0" eb="3">
      <t>イバラキケン</t>
    </rPh>
    <phoneticPr fontId="1"/>
  </si>
  <si>
    <t>補助日数</t>
    <rPh sb="0" eb="4">
      <t>ホジョニッスウ</t>
    </rPh>
    <phoneticPr fontId="1"/>
  </si>
  <si>
    <t>R4年度</t>
    <rPh sb="2" eb="4">
      <t>ネンド</t>
    </rPh>
    <phoneticPr fontId="1"/>
  </si>
  <si>
    <t>R5年度</t>
    <rPh sb="2" eb="4">
      <t>ネンド</t>
    </rPh>
    <phoneticPr fontId="1"/>
  </si>
  <si>
    <t>開始日
（R5年度）</t>
    <rPh sb="0" eb="3">
      <t>カイシビ</t>
    </rPh>
    <rPh sb="7" eb="9">
      <t>ネンド</t>
    </rPh>
    <phoneticPr fontId="1"/>
  </si>
  <si>
    <t>開始日
（R4年度）</t>
    <rPh sb="0" eb="3">
      <t>カイシビ</t>
    </rPh>
    <rPh sb="7" eb="9">
      <t>ネンド</t>
    </rPh>
    <phoneticPr fontId="1"/>
  </si>
  <si>
    <t>基本補助</t>
    <rPh sb="0" eb="2">
      <t>キホン</t>
    </rPh>
    <rPh sb="2" eb="4">
      <t>ホジョ</t>
    </rPh>
    <phoneticPr fontId="1"/>
  </si>
  <si>
    <t>延べ日数</t>
    <rPh sb="0" eb="1">
      <t>ノ</t>
    </rPh>
    <rPh sb="2" eb="4">
      <t>ニッスウ</t>
    </rPh>
    <phoneticPr fontId="1"/>
  </si>
  <si>
    <t>追加補助</t>
    <rPh sb="0" eb="4">
      <t>ツイカホジョ</t>
    </rPh>
    <phoneticPr fontId="1"/>
  </si>
  <si>
    <t>補助額</t>
    <rPh sb="0" eb="2">
      <t>ホジョ</t>
    </rPh>
    <rPh sb="2" eb="3">
      <t>ガク</t>
    </rPh>
    <phoneticPr fontId="1"/>
  </si>
  <si>
    <t>R5.5.7以前</t>
    <rPh sb="6" eb="8">
      <t>イゼン</t>
    </rPh>
    <phoneticPr fontId="1"/>
  </si>
  <si>
    <t>R5.5.8以降</t>
    <rPh sb="6" eb="8">
      <t>イコウ</t>
    </rPh>
    <phoneticPr fontId="1"/>
  </si>
  <si>
    <t>金額</t>
    <rPh sb="0" eb="2">
      <t>キンガク</t>
    </rPh>
    <phoneticPr fontId="1"/>
  </si>
  <si>
    <t>合計</t>
    <rPh sb="0" eb="2">
      <t>ゴウケイ</t>
    </rPh>
    <phoneticPr fontId="1"/>
  </si>
  <si>
    <t>■R4年度</t>
    <rPh sb="3" eb="5">
      <t>ネンド</t>
    </rPh>
    <phoneticPr fontId="1"/>
  </si>
  <si>
    <t>■R5年度</t>
    <rPh sb="3" eb="5">
      <t>ネンド</t>
    </rPh>
    <phoneticPr fontId="1"/>
  </si>
  <si>
    <t>追加補助
上限額</t>
    <rPh sb="0" eb="4">
      <t>ツイカホジョ</t>
    </rPh>
    <rPh sb="5" eb="8">
      <t>ジョウゲンガク</t>
    </rPh>
    <phoneticPr fontId="1"/>
  </si>
  <si>
    <t>円</t>
    <rPh sb="0" eb="1">
      <t>エン</t>
    </rPh>
    <phoneticPr fontId="1"/>
  </si>
  <si>
    <t>追加補助
上限額</t>
    <rPh sb="0" eb="4">
      <t>ツイカホジョ</t>
    </rPh>
    <rPh sb="5" eb="8">
      <t>ジョウゲンガク</t>
    </rPh>
    <phoneticPr fontId="1"/>
  </si>
  <si>
    <t>追加補助
残額</t>
    <rPh sb="0" eb="4">
      <t>ツイカホジョ</t>
    </rPh>
    <rPh sb="5" eb="7">
      <t>ザンガク</t>
    </rPh>
    <phoneticPr fontId="1"/>
  </si>
  <si>
    <t>※このシートは「チェックリスト」および「対象者リスト」を作成すると、申請額が自動計算されます。</t>
    <rPh sb="20" eb="23">
      <t>タイショウシャ</t>
    </rPh>
    <rPh sb="28" eb="30">
      <t>サクセイ</t>
    </rPh>
    <rPh sb="34" eb="37">
      <t>シンセイガク</t>
    </rPh>
    <rPh sb="38" eb="40">
      <t>ジドウ</t>
    </rPh>
    <rPh sb="40" eb="42">
      <t>ケイサン</t>
    </rPh>
    <phoneticPr fontId="1"/>
  </si>
  <si>
    <t>症状軽快せず</t>
    <rPh sb="0" eb="2">
      <t>ショウジョウ</t>
    </rPh>
    <rPh sb="2" eb="4">
      <t>ケイカイ</t>
    </rPh>
    <phoneticPr fontId="1"/>
  </si>
  <si>
    <t>名</t>
    <rPh sb="0" eb="1">
      <t>メイ</t>
    </rPh>
    <phoneticPr fontId="1"/>
  </si>
  <si>
    <t>合計</t>
    <rPh sb="0" eb="2">
      <t>ゴウケイ</t>
    </rPh>
    <phoneticPr fontId="1"/>
  </si>
  <si>
    <t>金額</t>
    <rPh sb="0" eb="2">
      <t>キンガク</t>
    </rPh>
    <phoneticPr fontId="1"/>
  </si>
  <si>
    <t>療養が11日間以上と
なった理由
※5/7以前に療養開始の場合は通算で11日目以降</t>
    <rPh sb="0" eb="2">
      <t>リョウヨウ</t>
    </rPh>
    <rPh sb="5" eb="7">
      <t>ニチカン</t>
    </rPh>
    <rPh sb="7" eb="9">
      <t>イジョウ</t>
    </rPh>
    <rPh sb="14" eb="16">
      <t>リユウ</t>
    </rPh>
    <rPh sb="21" eb="23">
      <t>イゼン</t>
    </rPh>
    <rPh sb="24" eb="26">
      <t>リョウヨウ</t>
    </rPh>
    <rPh sb="26" eb="28">
      <t>カイシ</t>
    </rPh>
    <rPh sb="29" eb="31">
      <t>バアイ</t>
    </rPh>
    <rPh sb="32" eb="34">
      <t>ツウサン</t>
    </rPh>
    <rPh sb="37" eb="38">
      <t>ニチ</t>
    </rPh>
    <rPh sb="38" eb="39">
      <t>メ</t>
    </rPh>
    <rPh sb="39" eb="41">
      <t>イコウ</t>
    </rPh>
    <phoneticPr fontId="1"/>
  </si>
  <si>
    <t>どちらにも該当しない</t>
    <rPh sb="5" eb="7">
      <t>ガイトウ</t>
    </rPh>
    <phoneticPr fontId="1"/>
  </si>
  <si>
    <t>基本</t>
    <rPh sb="0" eb="2">
      <t>キホン</t>
    </rPh>
    <phoneticPr fontId="1"/>
  </si>
  <si>
    <t>追加</t>
    <rPh sb="0" eb="2">
      <t>ツイカ</t>
    </rPh>
    <phoneticPr fontId="1"/>
  </si>
  <si>
    <t>療養
理由</t>
    <rPh sb="0" eb="2">
      <t>リョウヨウ</t>
    </rPh>
    <rPh sb="3" eb="5">
      <t>リユウ</t>
    </rPh>
    <phoneticPr fontId="1"/>
  </si>
  <si>
    <t>※ 療養日数が11日間以上の場合は【療養が11日間以上となった理由】を必ず選択してください。（後遺症を除く）</t>
    <rPh sb="2" eb="4">
      <t>リョウヨウ</t>
    </rPh>
    <rPh sb="4" eb="6">
      <t>ニッスウ</t>
    </rPh>
    <rPh sb="9" eb="11">
      <t>ニチカン</t>
    </rPh>
    <rPh sb="11" eb="13">
      <t>イジョウ</t>
    </rPh>
    <rPh sb="14" eb="16">
      <t>バアイ</t>
    </rPh>
    <rPh sb="35" eb="36">
      <t>カナラ</t>
    </rPh>
    <rPh sb="37" eb="39">
      <t>センタク</t>
    </rPh>
    <rPh sb="47" eb="50">
      <t>コウイショウ</t>
    </rPh>
    <rPh sb="51" eb="52">
      <t>ノゾ</t>
    </rPh>
    <phoneticPr fontId="1"/>
  </si>
  <si>
    <t>短期入所生活介護事業所（空床型を除く）</t>
    <rPh sb="12" eb="14">
      <t>クウショウ</t>
    </rPh>
    <rPh sb="14" eb="15">
      <t>ガタ</t>
    </rPh>
    <rPh sb="16" eb="17">
      <t>ノゾ</t>
    </rPh>
    <phoneticPr fontId="1"/>
  </si>
  <si>
    <t>短期入所療養介護事業所（空床型を除く）</t>
    <rPh sb="13" eb="14">
      <t>ユカ</t>
    </rPh>
    <phoneticPr fontId="1"/>
  </si>
  <si>
    <t>介護老人福祉施設</t>
    <rPh sb="0" eb="8">
      <t>カイゴロウジンフクシシセツ</t>
    </rPh>
    <phoneticPr fontId="1"/>
  </si>
  <si>
    <t>コホーティング（隔離）を実施した。</t>
    <phoneticPr fontId="2"/>
  </si>
  <si>
    <t>担当職員を分ける等の勤務調整を実施した。</t>
    <rPh sb="15" eb="17">
      <t>ジッシ</t>
    </rPh>
    <phoneticPr fontId="2"/>
  </si>
  <si>
    <t>3　補助要件の充足状況</t>
    <rPh sb="2" eb="4">
      <t>ホジョ</t>
    </rPh>
    <rPh sb="4" eb="6">
      <t>ヨウケン</t>
    </rPh>
    <rPh sb="7" eb="9">
      <t>ジュウソク</t>
    </rPh>
    <rPh sb="9" eb="11">
      <t>ジョウキョウ</t>
    </rPh>
    <phoneticPr fontId="1"/>
  </si>
  <si>
    <t>上記のいずれにも該当しない（補助要件を満たさない）</t>
    <rPh sb="0" eb="2">
      <t>ジョウキ</t>
    </rPh>
    <rPh sb="8" eb="10">
      <t>ガイトウ</t>
    </rPh>
    <rPh sb="14" eb="18">
      <t>ホジョヨウケン</t>
    </rPh>
    <rPh sb="19" eb="20">
      <t>ミ</t>
    </rPh>
    <phoneticPr fontId="2"/>
  </si>
  <si>
    <t>「新型コロナウイルス感染者の施設内療養に要する費用の補助要件に係る調査」（令和5年4月10日付け長福第24号）で、すべての要件を満たすと回答した。</t>
    <phoneticPr fontId="2"/>
  </si>
  <si>
    <r>
      <rPr>
        <sz val="11"/>
        <color theme="1"/>
        <rFont val="游ゴシック"/>
        <family val="3"/>
        <charset val="128"/>
        <scheme val="minor"/>
      </rPr>
      <t>追加補助既交付額</t>
    </r>
    <r>
      <rPr>
        <sz val="10"/>
        <color theme="1"/>
        <rFont val="游ゴシック"/>
        <family val="2"/>
        <charset val="128"/>
        <scheme val="minor"/>
      </rPr>
      <t xml:space="preserve">
</t>
    </r>
    <r>
      <rPr>
        <sz val="10"/>
        <color rgb="FFFF0000"/>
        <rFont val="游ゴシック"/>
        <family val="3"/>
        <charset val="128"/>
        <scheme val="minor"/>
      </rPr>
      <t>※本年度の補助金で「令和5年度に生じた費用分」として交付された追加補助の金額</t>
    </r>
    <rPh sb="0" eb="4">
      <t>ツイカホジョ</t>
    </rPh>
    <rPh sb="4" eb="5">
      <t>スデ</t>
    </rPh>
    <rPh sb="5" eb="8">
      <t>コウフガク</t>
    </rPh>
    <rPh sb="7" eb="8">
      <t>ガク</t>
    </rPh>
    <rPh sb="10" eb="13">
      <t>ホンネンド</t>
    </rPh>
    <rPh sb="14" eb="17">
      <t>ホジョキン</t>
    </rPh>
    <rPh sb="19" eb="21">
      <t>レイワ</t>
    </rPh>
    <rPh sb="22" eb="24">
      <t>ネンド</t>
    </rPh>
    <rPh sb="25" eb="26">
      <t>ショウ</t>
    </rPh>
    <rPh sb="28" eb="31">
      <t>ヒヨウブン</t>
    </rPh>
    <rPh sb="35" eb="37">
      <t>コウフ</t>
    </rPh>
    <rPh sb="40" eb="44">
      <t>ツイカホジョ</t>
    </rPh>
    <rPh sb="45" eb="47">
      <t>キンガク</t>
    </rPh>
    <phoneticPr fontId="1"/>
  </si>
  <si>
    <r>
      <rPr>
        <sz val="11"/>
        <color theme="1"/>
        <rFont val="游ゴシック"/>
        <family val="3"/>
        <charset val="128"/>
        <scheme val="minor"/>
      </rPr>
      <t>追加補助既交付額</t>
    </r>
    <r>
      <rPr>
        <sz val="10"/>
        <color theme="1"/>
        <rFont val="游ゴシック"/>
        <family val="2"/>
        <charset val="128"/>
        <scheme val="minor"/>
      </rPr>
      <t xml:space="preserve">
</t>
    </r>
    <r>
      <rPr>
        <sz val="10"/>
        <color rgb="FFFF0000"/>
        <rFont val="游ゴシック"/>
        <family val="3"/>
        <charset val="128"/>
        <scheme val="minor"/>
      </rPr>
      <t>※本年度または昨年度の補助金で「令和3年度・4年度に生じた費用分」として交付された追加補助の金額</t>
    </r>
    <rPh sb="0" eb="4">
      <t>ツイカホジョ</t>
    </rPh>
    <rPh sb="4" eb="5">
      <t>スデ</t>
    </rPh>
    <rPh sb="5" eb="8">
      <t>コウフガク</t>
    </rPh>
    <rPh sb="7" eb="8">
      <t>ガク</t>
    </rPh>
    <rPh sb="10" eb="13">
      <t>ホンネンド</t>
    </rPh>
    <rPh sb="16" eb="19">
      <t>サクネンド</t>
    </rPh>
    <rPh sb="20" eb="23">
      <t>ホジョキン</t>
    </rPh>
    <rPh sb="25" eb="27">
      <t>レイワ</t>
    </rPh>
    <rPh sb="28" eb="30">
      <t>ネンド</t>
    </rPh>
    <rPh sb="32" eb="34">
      <t>ネンド</t>
    </rPh>
    <rPh sb="35" eb="36">
      <t>ショウ</t>
    </rPh>
    <rPh sb="38" eb="41">
      <t>ヒヨウブン</t>
    </rPh>
    <rPh sb="45" eb="47">
      <t>コウフ</t>
    </rPh>
    <rPh sb="50" eb="54">
      <t>ツイカホジョ</t>
    </rPh>
    <rPh sb="55" eb="57">
      <t>キンガク</t>
    </rPh>
    <phoneticPr fontId="1"/>
  </si>
  <si>
    <r>
      <rPr>
        <b/>
        <sz val="11"/>
        <color theme="1"/>
        <rFont val="游ゴシック"/>
        <family val="3"/>
        <charset val="128"/>
        <scheme val="minor"/>
      </rPr>
      <t>申請額</t>
    </r>
    <r>
      <rPr>
        <sz val="11"/>
        <color theme="1"/>
        <rFont val="游ゴシック"/>
        <family val="2"/>
        <charset val="128"/>
        <scheme val="minor"/>
      </rPr>
      <t xml:space="preserve">
※この金額を交付申請書（様式1号-3）に計上する</t>
    </r>
    <rPh sb="0" eb="3">
      <t>シンセイガク</t>
    </rPh>
    <rPh sb="7" eb="9">
      <t>キンガク</t>
    </rPh>
    <rPh sb="10" eb="12">
      <t>コウフ</t>
    </rPh>
    <rPh sb="12" eb="15">
      <t>シンセイショ</t>
    </rPh>
    <rPh sb="16" eb="18">
      <t>ヨウシキ</t>
    </rPh>
    <rPh sb="19" eb="20">
      <t>ゴウ</t>
    </rPh>
    <rPh sb="24" eb="26">
      <t>ケイジョウ</t>
    </rPh>
    <phoneticPr fontId="1"/>
  </si>
  <si>
    <r>
      <rPr>
        <b/>
        <sz val="11"/>
        <color theme="1"/>
        <rFont val="游ゴシック"/>
        <family val="3"/>
        <charset val="128"/>
        <scheme val="minor"/>
      </rPr>
      <t>申請額</t>
    </r>
    <r>
      <rPr>
        <sz val="11"/>
        <color theme="1"/>
        <rFont val="游ゴシック"/>
        <family val="2"/>
        <charset val="128"/>
        <scheme val="minor"/>
      </rPr>
      <t xml:space="preserve">
※この金額を交付申請書（様式1号-5）に計上する</t>
    </r>
    <rPh sb="0" eb="3">
      <t>シンセイガク</t>
    </rPh>
    <rPh sb="7" eb="9">
      <t>キンガク</t>
    </rPh>
    <rPh sb="10" eb="15">
      <t>コウフシンセイショ</t>
    </rPh>
    <rPh sb="24" eb="26">
      <t>ケイジョウ</t>
    </rPh>
    <phoneticPr fontId="1"/>
  </si>
  <si>
    <r>
      <t>１　チェックリスト　</t>
    </r>
    <r>
      <rPr>
        <b/>
        <sz val="11"/>
        <color rgb="FFFF0000"/>
        <rFont val="游ゴシック"/>
        <family val="3"/>
        <charset val="128"/>
        <scheme val="minor"/>
      </rPr>
      <t>※必須項目</t>
    </r>
    <rPh sb="11" eb="13">
      <t>ヒッス</t>
    </rPh>
    <rPh sb="13" eb="15">
      <t>コウモク</t>
    </rPh>
    <phoneticPr fontId="2"/>
  </si>
  <si>
    <t>２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2"/>
  </si>
  <si>
    <t>　※令和５年５月７日以前の療養を含む場合は必ず記載すること</t>
    <rPh sb="10" eb="12">
      <t>イゼン</t>
    </rPh>
    <rPh sb="21" eb="22">
      <t>カナラ</t>
    </rPh>
    <rPh sb="23" eb="25">
      <t>キサイ</t>
    </rPh>
    <phoneticPr fontId="1"/>
  </si>
  <si>
    <t>認知症対応型共同生活介護事業所</t>
  </si>
  <si>
    <t>養護老人ホーム</t>
  </si>
  <si>
    <t>軽費老人ホーム</t>
  </si>
  <si>
    <t>有料老人ホーム</t>
  </si>
  <si>
    <t>サービス付き高齢者向け住宅</t>
  </si>
  <si>
    <r>
      <t>　※令和５年５月８日以降の療養を含む場合は、以下の</t>
    </r>
    <r>
      <rPr>
        <b/>
        <u/>
        <sz val="11"/>
        <color rgb="FFFF0000"/>
        <rFont val="游ゴシック"/>
        <family val="3"/>
        <charset val="128"/>
        <scheme val="minor"/>
      </rPr>
      <t>いずれか</t>
    </r>
    <r>
      <rPr>
        <b/>
        <sz val="11"/>
        <color rgb="FFFF0000"/>
        <rFont val="游ゴシック"/>
        <family val="3"/>
        <charset val="128"/>
        <scheme val="minor"/>
      </rPr>
      <t>にチェックすること</t>
    </r>
    <phoneticPr fontId="1"/>
  </si>
  <si>
    <t>＜入力例＞</t>
    <rPh sb="1" eb="4">
      <t>ニュウリョクレイ</t>
    </rPh>
    <phoneticPr fontId="1"/>
  </si>
  <si>
    <t>※令和5年5月7日以前の療養</t>
    <phoneticPr fontId="1"/>
  </si>
  <si>
    <t>対象者リスト（令和5年5月7日以前）</t>
    <rPh sb="7" eb="9">
      <t>レイワ</t>
    </rPh>
    <rPh sb="10" eb="11">
      <t>ネン</t>
    </rPh>
    <rPh sb="12" eb="13">
      <t>ガツ</t>
    </rPh>
    <rPh sb="14" eb="15">
      <t>ニチ</t>
    </rPh>
    <rPh sb="15" eb="17">
      <t>イゼン</t>
    </rPh>
    <phoneticPr fontId="1"/>
  </si>
  <si>
    <t>事例</t>
    <rPh sb="0" eb="2">
      <t>ジレイ</t>
    </rPh>
    <phoneticPr fontId="1"/>
  </si>
  <si>
    <t>療養解除日
(11日目以降も
療養の場合)</t>
    <rPh sb="0" eb="2">
      <t>リョウヨウ</t>
    </rPh>
    <rPh sb="2" eb="4">
      <t>カイジョ</t>
    </rPh>
    <rPh sb="4" eb="5">
      <t>ビ</t>
    </rPh>
    <rPh sb="9" eb="13">
      <t>ニチメイコウ</t>
    </rPh>
    <rPh sb="15" eb="17">
      <t>リョウヨウ</t>
    </rPh>
    <rPh sb="18" eb="20">
      <t>バアイ</t>
    </rPh>
    <phoneticPr fontId="1"/>
  </si>
  <si>
    <r>
      <rPr>
        <b/>
        <sz val="11"/>
        <color rgb="FFFF0000"/>
        <rFont val="游ゴシック"/>
        <family val="3"/>
        <charset val="128"/>
        <scheme val="minor"/>
      </rPr>
      <t>無症状</t>
    </r>
    <r>
      <rPr>
        <sz val="11"/>
        <color theme="1"/>
        <rFont val="游ゴシック"/>
        <family val="2"/>
        <charset val="128"/>
        <scheme val="minor"/>
      </rPr>
      <t>の利用者が、入院や退所等せず施設に入所していた場合（療養日数は7日間）</t>
    </r>
    <rPh sb="0" eb="3">
      <t>ムショウジョウ</t>
    </rPh>
    <rPh sb="4" eb="7">
      <t>リヨウシャ</t>
    </rPh>
    <rPh sb="9" eb="11">
      <t>ニュウイン</t>
    </rPh>
    <rPh sb="12" eb="14">
      <t>タイショ</t>
    </rPh>
    <rPh sb="14" eb="15">
      <t>トウ</t>
    </rPh>
    <rPh sb="17" eb="19">
      <t>シセツ</t>
    </rPh>
    <rPh sb="20" eb="22">
      <t>ニュウショ</t>
    </rPh>
    <rPh sb="26" eb="28">
      <t>バアイ</t>
    </rPh>
    <rPh sb="29" eb="33">
      <t>リョウヨウニッスウ</t>
    </rPh>
    <rPh sb="35" eb="37">
      <t>ニチカン</t>
    </rPh>
    <phoneticPr fontId="1"/>
  </si>
  <si>
    <t>無</t>
  </si>
  <si>
    <t>○</t>
    <phoneticPr fontId="1"/>
  </si>
  <si>
    <t>有症状の利用者が、発症日～10日目までに入院や退所等せず施設に入所していた場合（療養日数は10日間）</t>
    <rPh sb="0" eb="3">
      <t>ユウショウジョウ</t>
    </rPh>
    <rPh sb="4" eb="7">
      <t>リヨウシャ</t>
    </rPh>
    <phoneticPr fontId="1"/>
  </si>
  <si>
    <t>有</t>
  </si>
  <si>
    <t>症状が軽快せず、11日目以降～15日目まで療養を継続した場合</t>
    <rPh sb="0" eb="2">
      <t>ショウジョウ</t>
    </rPh>
    <rPh sb="3" eb="5">
      <t>ケイカイ</t>
    </rPh>
    <rPh sb="17" eb="19">
      <t>ニチメ</t>
    </rPh>
    <rPh sb="24" eb="26">
      <t>ケイゾク</t>
    </rPh>
    <phoneticPr fontId="1"/>
  </si>
  <si>
    <t>症状が軽快せず、16日目以降も療養を継続した場合（療養日数は最大15日間）</t>
    <rPh sb="10" eb="11">
      <t>ニチ</t>
    </rPh>
    <rPh sb="11" eb="12">
      <t>メ</t>
    </rPh>
    <rPh sb="12" eb="14">
      <t>イコウ</t>
    </rPh>
    <rPh sb="15" eb="17">
      <t>リョウヨウ</t>
    </rPh>
    <rPh sb="18" eb="20">
      <t>ケイゾク</t>
    </rPh>
    <rPh sb="22" eb="24">
      <t>バアイ</t>
    </rPh>
    <rPh sb="30" eb="32">
      <t>サイダイ</t>
    </rPh>
    <phoneticPr fontId="1"/>
  </si>
  <si>
    <t>療養途中で入院をした場合</t>
    <rPh sb="0" eb="4">
      <t>リョウヨウトチュウ</t>
    </rPh>
    <rPh sb="10" eb="12">
      <t>バアイ</t>
    </rPh>
    <phoneticPr fontId="1"/>
  </si>
  <si>
    <t>○</t>
  </si>
  <si>
    <t>療養途中で退所等をした場合</t>
    <rPh sb="0" eb="4">
      <t>リョウヨウトチュウ</t>
    </rPh>
    <rPh sb="7" eb="8">
      <t>トウ</t>
    </rPh>
    <rPh sb="11" eb="13">
      <t>バアイ</t>
    </rPh>
    <phoneticPr fontId="1"/>
  </si>
  <si>
    <t>一度入院した後、療養を再開し、10日目で療養解除した場合</t>
    <rPh sb="0" eb="2">
      <t>イチド</t>
    </rPh>
    <rPh sb="2" eb="4">
      <t>ニュウイン</t>
    </rPh>
    <rPh sb="6" eb="7">
      <t>アト</t>
    </rPh>
    <phoneticPr fontId="1"/>
  </si>
  <si>
    <t>一度入院した後、療養を再開し、11日目以降も療養を継続した場合</t>
    <rPh sb="8" eb="10">
      <t>リョウヨウ</t>
    </rPh>
    <rPh sb="11" eb="13">
      <t>サイカイ</t>
    </rPh>
    <rPh sb="17" eb="19">
      <t>ニチメ</t>
    </rPh>
    <rPh sb="19" eb="21">
      <t>イコウ</t>
    </rPh>
    <rPh sb="22" eb="24">
      <t>リョウヨウ</t>
    </rPh>
    <rPh sb="25" eb="27">
      <t>ケイゾク</t>
    </rPh>
    <rPh sb="29" eb="31">
      <t>バアイ</t>
    </rPh>
    <phoneticPr fontId="1"/>
  </si>
  <si>
    <t>発症日に入院した場合（補助対象外）</t>
    <rPh sb="0" eb="3">
      <t>ハッショウビ</t>
    </rPh>
    <rPh sb="4" eb="6">
      <t>ニュウイン</t>
    </rPh>
    <rPh sb="8" eb="10">
      <t>バアイ</t>
    </rPh>
    <rPh sb="11" eb="13">
      <t>ホジョ</t>
    </rPh>
    <rPh sb="13" eb="16">
      <t>タイショウガイ</t>
    </rPh>
    <phoneticPr fontId="1"/>
  </si>
  <si>
    <t>×</t>
  </si>
  <si>
    <t>発症日に入院したあと療養を再開し、10日目で
療養解除した場合（発症日は対象外）</t>
    <rPh sb="0" eb="2">
      <t>ハッショウ</t>
    </rPh>
    <rPh sb="2" eb="3">
      <t>ビ</t>
    </rPh>
    <rPh sb="4" eb="6">
      <t>ニュウイン</t>
    </rPh>
    <rPh sb="10" eb="12">
      <t>リョウヨウ</t>
    </rPh>
    <rPh sb="13" eb="15">
      <t>サイカイ</t>
    </rPh>
    <rPh sb="19" eb="20">
      <t>ニチ</t>
    </rPh>
    <rPh sb="20" eb="21">
      <t>メ</t>
    </rPh>
    <rPh sb="23" eb="25">
      <t>リョウヨウ</t>
    </rPh>
    <rPh sb="25" eb="27">
      <t>カイジョ</t>
    </rPh>
    <rPh sb="29" eb="31">
      <t>バアイ</t>
    </rPh>
    <rPh sb="32" eb="34">
      <t>ハッショウ</t>
    </rPh>
    <rPh sb="34" eb="35">
      <t>ビ</t>
    </rPh>
    <rPh sb="36" eb="39">
      <t>タイショウガイ</t>
    </rPh>
    <phoneticPr fontId="1"/>
  </si>
  <si>
    <t>発症日に入院したあと療養を再開し、11日目以降も療養を継続した場合（発症日は対象外）</t>
    <rPh sb="0" eb="2">
      <t>ハッショウ</t>
    </rPh>
    <rPh sb="2" eb="3">
      <t>ビ</t>
    </rPh>
    <rPh sb="4" eb="6">
      <t>ニュウイン</t>
    </rPh>
    <rPh sb="10" eb="12">
      <t>リョウヨウ</t>
    </rPh>
    <rPh sb="13" eb="15">
      <t>サイカイ</t>
    </rPh>
    <rPh sb="19" eb="20">
      <t>ニチ</t>
    </rPh>
    <rPh sb="20" eb="21">
      <t>メ</t>
    </rPh>
    <rPh sb="21" eb="23">
      <t>イコウ</t>
    </rPh>
    <rPh sb="24" eb="26">
      <t>リョウヨウ</t>
    </rPh>
    <rPh sb="27" eb="29">
      <t>ケイゾク</t>
    </rPh>
    <rPh sb="31" eb="33">
      <t>バアイ</t>
    </rPh>
    <rPh sb="34" eb="36">
      <t>ハッショウ</t>
    </rPh>
    <rPh sb="36" eb="37">
      <t>ビ</t>
    </rPh>
    <rPh sb="38" eb="41">
      <t>タイショウガイ</t>
    </rPh>
    <phoneticPr fontId="1"/>
  </si>
  <si>
    <t>※令和5年5月8日以降の療養</t>
    <rPh sb="9" eb="11">
      <t>イコウ</t>
    </rPh>
    <phoneticPr fontId="1"/>
  </si>
  <si>
    <t>対象者リスト（令和5年5月8日以降）</t>
    <rPh sb="7" eb="9">
      <t>レイワ</t>
    </rPh>
    <rPh sb="10" eb="11">
      <t>ネン</t>
    </rPh>
    <rPh sb="12" eb="13">
      <t>ガツ</t>
    </rPh>
    <rPh sb="14" eb="15">
      <t>ニチ</t>
    </rPh>
    <rPh sb="15" eb="17">
      <t>イコウ</t>
    </rPh>
    <phoneticPr fontId="1"/>
  </si>
  <si>
    <t>療養
解除日</t>
    <rPh sb="3" eb="6">
      <t>カイジョビ</t>
    </rPh>
    <phoneticPr fontId="1"/>
  </si>
  <si>
    <r>
      <rPr>
        <b/>
        <sz val="11"/>
        <color rgb="FFFF0000"/>
        <rFont val="游ゴシック"/>
        <family val="3"/>
        <charset val="128"/>
        <scheme val="minor"/>
      </rPr>
      <t>無症状</t>
    </r>
    <r>
      <rPr>
        <sz val="11"/>
        <color theme="1"/>
        <rFont val="游ゴシック"/>
        <family val="2"/>
        <charset val="128"/>
        <scheme val="minor"/>
      </rPr>
      <t>の利用者が、入院や退所等せず施設に入所していた場合（最大療養日数は7日間）</t>
    </r>
    <rPh sb="0" eb="3">
      <t>ムショウジョウ</t>
    </rPh>
    <rPh sb="4" eb="7">
      <t>リヨウシャ</t>
    </rPh>
    <rPh sb="9" eb="11">
      <t>ニュウイン</t>
    </rPh>
    <rPh sb="12" eb="14">
      <t>タイショ</t>
    </rPh>
    <rPh sb="14" eb="15">
      <t>トウ</t>
    </rPh>
    <rPh sb="17" eb="19">
      <t>シセツ</t>
    </rPh>
    <rPh sb="20" eb="22">
      <t>ニュウショ</t>
    </rPh>
    <rPh sb="26" eb="28">
      <t>バアイ</t>
    </rPh>
    <rPh sb="29" eb="31">
      <t>サイダイ</t>
    </rPh>
    <rPh sb="31" eb="35">
      <t>リョウヨウニッスウ</t>
    </rPh>
    <rPh sb="37" eb="39">
      <t>ニチカン</t>
    </rPh>
    <phoneticPr fontId="1"/>
  </si>
  <si>
    <t>無症状の利用者が、入院や退所等せず施設に入所しており、５日目で療養解除となった場合</t>
    <rPh sb="0" eb="3">
      <t>ムショウジョウ</t>
    </rPh>
    <rPh sb="4" eb="7">
      <t>リヨウシャ</t>
    </rPh>
    <rPh sb="9" eb="11">
      <t>ニュウイン</t>
    </rPh>
    <rPh sb="12" eb="14">
      <t>タイショ</t>
    </rPh>
    <rPh sb="14" eb="15">
      <t>トウ</t>
    </rPh>
    <rPh sb="17" eb="19">
      <t>シセツ</t>
    </rPh>
    <rPh sb="20" eb="22">
      <t>ニュウショ</t>
    </rPh>
    <rPh sb="28" eb="30">
      <t>ニチメ</t>
    </rPh>
    <rPh sb="31" eb="33">
      <t>リョウヨウ</t>
    </rPh>
    <rPh sb="33" eb="35">
      <t>カイジョ</t>
    </rPh>
    <rPh sb="39" eb="41">
      <t>バアイ</t>
    </rPh>
    <phoneticPr fontId="1"/>
  </si>
  <si>
    <t>有症状の利用者が、発症日～8日目までに入院や退所等せず施設に入所していた場合</t>
    <rPh sb="0" eb="3">
      <t>ユウショウジョウ</t>
    </rPh>
    <rPh sb="4" eb="7">
      <t>リヨウシャ</t>
    </rPh>
    <phoneticPr fontId="1"/>
  </si>
  <si>
    <t>有症状の利用者が、症状が軽快せず、20日目まで療養を継続した場合（最大療養日数は15日間）
※発症から11日目以降となるため、療養継続となった理由を選択</t>
    <rPh sb="0" eb="3">
      <t>ユウショウジョウ</t>
    </rPh>
    <rPh sb="4" eb="7">
      <t>リヨウシャ</t>
    </rPh>
    <rPh sb="9" eb="11">
      <t>ショウジョウ</t>
    </rPh>
    <rPh sb="12" eb="14">
      <t>ケイカイ</t>
    </rPh>
    <rPh sb="19" eb="21">
      <t>ニチメ</t>
    </rPh>
    <rPh sb="26" eb="28">
      <t>ケイゾク</t>
    </rPh>
    <rPh sb="33" eb="35">
      <t>サイダイ</t>
    </rPh>
    <rPh sb="35" eb="37">
      <t>リョウヨウ</t>
    </rPh>
    <rPh sb="37" eb="39">
      <t>ニッスウ</t>
    </rPh>
    <rPh sb="42" eb="44">
      <t>ニチカン</t>
    </rPh>
    <rPh sb="47" eb="49">
      <t>ハッショウ</t>
    </rPh>
    <rPh sb="53" eb="55">
      <t>ニチメ</t>
    </rPh>
    <rPh sb="55" eb="57">
      <t>イコウ</t>
    </rPh>
    <rPh sb="63" eb="65">
      <t>リョウヨウ</t>
    </rPh>
    <rPh sb="65" eb="67">
      <t>ケイゾク</t>
    </rPh>
    <rPh sb="71" eb="73">
      <t>リユウ</t>
    </rPh>
    <rPh sb="74" eb="76">
      <t>センタク</t>
    </rPh>
    <phoneticPr fontId="1"/>
  </si>
  <si>
    <t>有症状の利用者が、症状が軽快から72時間が経過せず、20日目まで療養を継続した場合（最大療養日数は15日間）
※発症から11日目以降となるため、療養継続となった理由を選択</t>
    <rPh sb="0" eb="3">
      <t>ユウショウジョウ</t>
    </rPh>
    <rPh sb="4" eb="7">
      <t>リヨウシャ</t>
    </rPh>
    <rPh sb="9" eb="11">
      <t>ショウジョウ</t>
    </rPh>
    <rPh sb="12" eb="14">
      <t>ケイカイ</t>
    </rPh>
    <rPh sb="18" eb="20">
      <t>ジカン</t>
    </rPh>
    <rPh sb="21" eb="23">
      <t>ケイカ</t>
    </rPh>
    <rPh sb="28" eb="30">
      <t>ニチメ</t>
    </rPh>
    <rPh sb="35" eb="37">
      <t>ケイゾク</t>
    </rPh>
    <rPh sb="42" eb="44">
      <t>サイダイ</t>
    </rPh>
    <rPh sb="44" eb="46">
      <t>リョウヨウ</t>
    </rPh>
    <rPh sb="46" eb="48">
      <t>ニッスウ</t>
    </rPh>
    <rPh sb="51" eb="53">
      <t>ニチカン</t>
    </rPh>
    <rPh sb="74" eb="76">
      <t>ケイゾク</t>
    </rPh>
    <phoneticPr fontId="1"/>
  </si>
  <si>
    <t>有症状の利用者が、11日目以降療養の理由において「症状軽快せず」「軽快から72時間未経過」のいずれにも該当しないが、20日目まで療養を継続した場合（最大療養日数は10日間）</t>
    <rPh sb="0" eb="3">
      <t>ユウショウジョウ</t>
    </rPh>
    <rPh sb="4" eb="7">
      <t>リヨウシャ</t>
    </rPh>
    <rPh sb="11" eb="13">
      <t>ニチメ</t>
    </rPh>
    <rPh sb="13" eb="15">
      <t>イコウ</t>
    </rPh>
    <rPh sb="15" eb="17">
      <t>リョウヨウ</t>
    </rPh>
    <rPh sb="18" eb="20">
      <t>リユウ</t>
    </rPh>
    <rPh sb="25" eb="29">
      <t>ショウジョウケイカイ</t>
    </rPh>
    <rPh sb="41" eb="44">
      <t>ミケイカ</t>
    </rPh>
    <rPh sb="51" eb="53">
      <t>ガイトウ</t>
    </rPh>
    <rPh sb="60" eb="62">
      <t>ニチメ</t>
    </rPh>
    <rPh sb="67" eb="69">
      <t>ケイゾク</t>
    </rPh>
    <rPh sb="74" eb="76">
      <t>サイダイ</t>
    </rPh>
    <rPh sb="76" eb="78">
      <t>リョウヨウ</t>
    </rPh>
    <rPh sb="78" eb="80">
      <t>ニッスウ</t>
    </rPh>
    <rPh sb="83" eb="85">
      <t>ニチカン</t>
    </rPh>
    <phoneticPr fontId="1"/>
  </si>
  <si>
    <t>有症状の利用者が、療養途中で入院をした場合</t>
    <rPh sb="0" eb="3">
      <t>ユウショウジョウ</t>
    </rPh>
    <rPh sb="4" eb="7">
      <t>リヨウシャ</t>
    </rPh>
    <rPh sb="9" eb="13">
      <t>リョウヨウトチュウ</t>
    </rPh>
    <rPh sb="19" eb="21">
      <t>バアイ</t>
    </rPh>
    <phoneticPr fontId="1"/>
  </si>
  <si>
    <t>有症状の利用者が、療養途中で退所等をした場合</t>
    <rPh sb="9" eb="13">
      <t>リョウヨウトチュウ</t>
    </rPh>
    <rPh sb="16" eb="17">
      <t>トウ</t>
    </rPh>
    <rPh sb="20" eb="22">
      <t>バアイ</t>
    </rPh>
    <phoneticPr fontId="1"/>
  </si>
  <si>
    <t>有症状の利用者が、一度入院したあと療養を再開し、10日目で療養解除した場合</t>
    <rPh sb="9" eb="11">
      <t>イチド</t>
    </rPh>
    <rPh sb="11" eb="13">
      <t>ニュウイン</t>
    </rPh>
    <phoneticPr fontId="1"/>
  </si>
  <si>
    <t>有症状の利用者が、一度入院したあと療養を再開し、20日目まで療養を継続した場合（最大療養日数は入院期間を含めて15日間）</t>
    <rPh sb="0" eb="3">
      <t>ユウショウジョウ</t>
    </rPh>
    <rPh sb="4" eb="7">
      <t>リヨウシャ</t>
    </rPh>
    <rPh sb="17" eb="19">
      <t>リョウヨウ</t>
    </rPh>
    <rPh sb="20" eb="22">
      <t>サイカイ</t>
    </rPh>
    <rPh sb="26" eb="28">
      <t>ニチメ</t>
    </rPh>
    <rPh sb="30" eb="32">
      <t>リョウヨウ</t>
    </rPh>
    <rPh sb="33" eb="35">
      <t>ケイゾク</t>
    </rPh>
    <rPh sb="37" eb="39">
      <t>バアイ</t>
    </rPh>
    <rPh sb="40" eb="42">
      <t>サイダイ</t>
    </rPh>
    <rPh sb="42" eb="46">
      <t>リョウヨウニッスウ</t>
    </rPh>
    <rPh sb="47" eb="49">
      <t>ニュウイン</t>
    </rPh>
    <rPh sb="49" eb="51">
      <t>キカン</t>
    </rPh>
    <rPh sb="52" eb="53">
      <t>フク</t>
    </rPh>
    <rPh sb="57" eb="58">
      <t>ニチ</t>
    </rPh>
    <rPh sb="58" eb="59">
      <t>カン</t>
    </rPh>
    <phoneticPr fontId="1"/>
  </si>
  <si>
    <t>有症状の利用者が、発症日に入院したあと療養を再開し、10日目で療養解除した場合（発症日は対象外）</t>
    <rPh sb="9" eb="11">
      <t>ハッショウ</t>
    </rPh>
    <rPh sb="11" eb="12">
      <t>ビ</t>
    </rPh>
    <rPh sb="13" eb="15">
      <t>ニュウイン</t>
    </rPh>
    <rPh sb="19" eb="21">
      <t>リョウヨウ</t>
    </rPh>
    <rPh sb="22" eb="24">
      <t>サイカイ</t>
    </rPh>
    <rPh sb="28" eb="29">
      <t>ニチ</t>
    </rPh>
    <rPh sb="29" eb="30">
      <t>メ</t>
    </rPh>
    <rPh sb="31" eb="33">
      <t>リョウヨウ</t>
    </rPh>
    <rPh sb="33" eb="35">
      <t>カイジョ</t>
    </rPh>
    <rPh sb="37" eb="39">
      <t>バアイ</t>
    </rPh>
    <rPh sb="40" eb="42">
      <t>ハッショウ</t>
    </rPh>
    <rPh sb="42" eb="43">
      <t>ビ</t>
    </rPh>
    <rPh sb="44" eb="47">
      <t>タイショウガイ</t>
    </rPh>
    <phoneticPr fontId="1"/>
  </si>
  <si>
    <r>
      <t xml:space="preserve">※ </t>
    </r>
    <r>
      <rPr>
        <b/>
        <u/>
        <sz val="11"/>
        <color rgb="FFFF0000"/>
        <rFont val="游ゴシック"/>
        <family val="3"/>
        <charset val="128"/>
        <scheme val="minor"/>
      </rPr>
      <t>チェックリストの『3　調査表提出の有無』の要件を満たしている場合のみ補助対象です。</t>
    </r>
    <rPh sb="23" eb="25">
      <t>ヨウケン</t>
    </rPh>
    <rPh sb="26" eb="27">
      <t>ミ</t>
    </rPh>
    <rPh sb="32" eb="34">
      <t>バアイ</t>
    </rPh>
    <rPh sb="36" eb="38">
      <t>ホジョ</t>
    </rPh>
    <rPh sb="38" eb="40">
      <t>タイショウ</t>
    </rPh>
    <phoneticPr fontId="1"/>
  </si>
  <si>
    <t>※ チェックリストの『3　調査表提出の有無』の要件を満たしている場合のみ補助対象です。</t>
    <phoneticPr fontId="1"/>
  </si>
  <si>
    <t>（チェック表 6-1）</t>
    <phoneticPr fontId="1"/>
  </si>
  <si>
    <t>（チェック表 6-2）</t>
    <phoneticPr fontId="1"/>
  </si>
  <si>
    <t>（チェック表 6-3）</t>
    <phoneticPr fontId="1"/>
  </si>
  <si>
    <t>（チェック表 6-4）</t>
    <phoneticPr fontId="1"/>
  </si>
  <si>
    <t>令和5年4月1日以降に新規開設した事業所であり、上記調査に回答できなかったため、「施設内療養に要する費用の補助要件に係るチェックリスト（チェック表7）」により補助要件を満たしていることを申告する。</t>
    <rPh sb="0" eb="2">
      <t>レイワ</t>
    </rPh>
    <rPh sb="3" eb="4">
      <t>ネン</t>
    </rPh>
    <rPh sb="5" eb="6">
      <t>ガツ</t>
    </rPh>
    <rPh sb="7" eb="8">
      <t>ニチ</t>
    </rPh>
    <rPh sb="8" eb="10">
      <t>イコウ</t>
    </rPh>
    <rPh sb="11" eb="13">
      <t>シンキ</t>
    </rPh>
    <rPh sb="13" eb="15">
      <t>カイセツ</t>
    </rPh>
    <rPh sb="17" eb="20">
      <t>ジギョウショ</t>
    </rPh>
    <rPh sb="24" eb="26">
      <t>ジョウキ</t>
    </rPh>
    <rPh sb="26" eb="28">
      <t>チョウサ</t>
    </rPh>
    <rPh sb="29" eb="31">
      <t>カイトウ</t>
    </rPh>
    <rPh sb="72" eb="73">
      <t>ヒョウ</t>
    </rPh>
    <rPh sb="79" eb="81">
      <t>ホジョ</t>
    </rPh>
    <rPh sb="81" eb="83">
      <t>ヨウケン</t>
    </rPh>
    <rPh sb="84" eb="85">
      <t>ミ</t>
    </rPh>
    <rPh sb="93" eb="95">
      <t>シンコク</t>
    </rPh>
    <phoneticPr fontId="2"/>
  </si>
  <si>
    <r>
      <t xml:space="preserve">療養日数
</t>
    </r>
    <r>
      <rPr>
        <sz val="10"/>
        <color theme="1"/>
        <rFont val="游ゴシック"/>
        <family val="3"/>
        <charset val="128"/>
        <scheme val="minor"/>
      </rPr>
      <t>（H列に反映）</t>
    </r>
    <rPh sb="0" eb="4">
      <t>リョウヨ</t>
    </rPh>
    <rPh sb="7" eb="8">
      <t>レツ</t>
    </rPh>
    <rPh sb="9" eb="11">
      <t>ハンエイ</t>
    </rPh>
    <phoneticPr fontId="1"/>
  </si>
  <si>
    <r>
      <t xml:space="preserve">施設内療養（基本補助額）の対象者リスト
</t>
    </r>
    <r>
      <rPr>
        <b/>
        <sz val="13"/>
        <color rgb="FFFF0000"/>
        <rFont val="游ゴシック"/>
        <family val="3"/>
        <charset val="128"/>
        <scheme val="minor"/>
      </rPr>
      <t>※令和５年５月７日以前の療養</t>
    </r>
    <rPh sb="0" eb="5">
      <t>シセツナイリョウヨウ</t>
    </rPh>
    <rPh sb="6" eb="11">
      <t>キホンホジョガク</t>
    </rPh>
    <rPh sb="13" eb="15">
      <t>タイショウ</t>
    </rPh>
    <rPh sb="15" eb="16">
      <t>シャ</t>
    </rPh>
    <rPh sb="21" eb="23">
      <t>レイワ</t>
    </rPh>
    <rPh sb="24" eb="25">
      <t>ネン</t>
    </rPh>
    <rPh sb="26" eb="27">
      <t>ガツ</t>
    </rPh>
    <rPh sb="28" eb="29">
      <t>ニチ</t>
    </rPh>
    <rPh sb="29" eb="31">
      <t>イゼン</t>
    </rPh>
    <rPh sb="32" eb="34">
      <t>リョウヨウ</t>
    </rPh>
    <phoneticPr fontId="1"/>
  </si>
  <si>
    <r>
      <t xml:space="preserve">施設内療養（基本補助額）の対象者リスト
</t>
    </r>
    <r>
      <rPr>
        <b/>
        <sz val="12"/>
        <color rgb="FFFF0000"/>
        <rFont val="游ゴシック"/>
        <family val="3"/>
        <charset val="128"/>
        <scheme val="minor"/>
      </rPr>
      <t>※令和５年１０月１日以降の療養</t>
    </r>
    <rPh sb="0" eb="5">
      <t>シセツナイリョウヨウ</t>
    </rPh>
    <rPh sb="6" eb="11">
      <t>キホンホジョガク</t>
    </rPh>
    <rPh sb="13" eb="15">
      <t>タイショウ</t>
    </rPh>
    <rPh sb="15" eb="16">
      <t>シャ</t>
    </rPh>
    <rPh sb="21" eb="23">
      <t>レイワ</t>
    </rPh>
    <rPh sb="24" eb="25">
      <t>ネン</t>
    </rPh>
    <rPh sb="27" eb="28">
      <t>ガツ</t>
    </rPh>
    <rPh sb="29" eb="30">
      <t>ニチ</t>
    </rPh>
    <rPh sb="30" eb="32">
      <t>イコウ</t>
    </rPh>
    <rPh sb="33" eb="35">
      <t>リョウヨウ</t>
    </rPh>
    <phoneticPr fontId="1"/>
  </si>
  <si>
    <r>
      <t xml:space="preserve">施設内療養（基本補助額）の対象者リスト
</t>
    </r>
    <r>
      <rPr>
        <b/>
        <sz val="12"/>
        <color rgb="FFFF0000"/>
        <rFont val="游ゴシック"/>
        <family val="3"/>
        <charset val="128"/>
        <scheme val="minor"/>
      </rPr>
      <t>※令和５年５月８日～９月３０日までの療養</t>
    </r>
    <rPh sb="0" eb="5">
      <t>シセツナイリョウヨウ</t>
    </rPh>
    <rPh sb="6" eb="11">
      <t>キホンホジョガク</t>
    </rPh>
    <rPh sb="13" eb="15">
      <t>タイショウ</t>
    </rPh>
    <rPh sb="15" eb="16">
      <t>シャ</t>
    </rPh>
    <rPh sb="21" eb="23">
      <t>レイワ</t>
    </rPh>
    <rPh sb="24" eb="25">
      <t>ネン</t>
    </rPh>
    <rPh sb="26" eb="27">
      <t>ガツ</t>
    </rPh>
    <rPh sb="28" eb="29">
      <t>ニチ</t>
    </rPh>
    <rPh sb="31" eb="32">
      <t>ガツ</t>
    </rPh>
    <rPh sb="34" eb="35">
      <t>ニチ</t>
    </rPh>
    <rPh sb="38" eb="40">
      <t>リョウヨウ</t>
    </rPh>
    <phoneticPr fontId="1"/>
  </si>
  <si>
    <t>ここから対象者リスト（R5.5月8日～9月30日）※120名分</t>
    <rPh sb="20" eb="21">
      <t>ガツ</t>
    </rPh>
    <rPh sb="23" eb="24">
      <t>ニチ</t>
    </rPh>
    <rPh sb="29" eb="31">
      <t>メイブン</t>
    </rPh>
    <phoneticPr fontId="1"/>
  </si>
  <si>
    <t>ここまで対象者リスト（R5.5月8日～9月30日）※120名分</t>
    <rPh sb="20" eb="21">
      <t>ガツ</t>
    </rPh>
    <rPh sb="23" eb="24">
      <t>ニチ</t>
    </rPh>
    <phoneticPr fontId="1"/>
  </si>
  <si>
    <t>ここから対象者リスト（R5.10月1日以降）※120名分</t>
    <rPh sb="26" eb="28">
      <t>メイブン</t>
    </rPh>
    <phoneticPr fontId="1"/>
  </si>
  <si>
    <t>ここまで対象者リスト（R5.10月1日以降）※120名分</t>
    <phoneticPr fontId="1"/>
  </si>
  <si>
    <t>基本（~5.7）</t>
    <rPh sb="0" eb="2">
      <t>キホン</t>
    </rPh>
    <phoneticPr fontId="1"/>
  </si>
  <si>
    <t>基本（10.1~）</t>
    <rPh sb="0" eb="2">
      <t>キホン</t>
    </rPh>
    <phoneticPr fontId="1"/>
  </si>
  <si>
    <t>追加（10.1~）</t>
    <rPh sb="0" eb="2">
      <t>ツイカ</t>
    </rPh>
    <phoneticPr fontId="1"/>
  </si>
  <si>
    <t>追加（∼5.7）</t>
    <rPh sb="0" eb="2">
      <t>ツイカ</t>
    </rPh>
    <phoneticPr fontId="1"/>
  </si>
  <si>
    <t>基本（5.8~9.30）</t>
    <rPh sb="0" eb="2">
      <t>キホン</t>
    </rPh>
    <phoneticPr fontId="1"/>
  </si>
  <si>
    <t>追加（5.8~9.30）</t>
    <rPh sb="0" eb="2">
      <t>ツイカ</t>
    </rPh>
    <phoneticPr fontId="1"/>
  </si>
  <si>
    <t>感染対策等を行った上での施設内療養に要する費用の補助に係るチェックリスト
【令和5年5月7日以前、5月8日～9月30日まで、10月1日以降共通】</t>
    <rPh sb="27" eb="28">
      <t>カカ</t>
    </rPh>
    <rPh sb="55" eb="56">
      <t>ガツ</t>
    </rPh>
    <rPh sb="58" eb="59">
      <t>ニチ</t>
    </rPh>
    <rPh sb="64" eb="65">
      <t>ガツ</t>
    </rPh>
    <rPh sb="66" eb="67">
      <t>ニチ</t>
    </rPh>
    <phoneticPr fontId="1"/>
  </si>
  <si>
    <t>施設内療養　申請額集計表【令和5年5月7日以前、5月8日～9月30日まで、10月1日以降共通】</t>
    <rPh sb="0" eb="5">
      <t>シセツナイリョウヨウ</t>
    </rPh>
    <rPh sb="6" eb="9">
      <t>シンセイガク</t>
    </rPh>
    <rPh sb="9" eb="12">
      <t>シュウケイヒョウ</t>
    </rPh>
    <phoneticPr fontId="1"/>
  </si>
  <si>
    <t>サービス種別：</t>
    <rPh sb="4" eb="6">
      <t>シュベツ</t>
    </rPh>
    <phoneticPr fontId="1"/>
  </si>
  <si>
    <t>事業所名：</t>
    <rPh sb="0" eb="3">
      <t>ジギョウショ</t>
    </rPh>
    <rPh sb="3" eb="4">
      <t>メイ</t>
    </rPh>
    <phoneticPr fontId="1"/>
  </si>
  <si>
    <t>（チェック表 6-5）</t>
    <phoneticPr fontId="1"/>
  </si>
  <si>
    <r>
      <rPr>
        <sz val="11"/>
        <color theme="1"/>
        <rFont val="游ゴシック"/>
        <family val="3"/>
        <charset val="128"/>
        <scheme val="minor"/>
      </rPr>
      <t>（チェック表 6-6）</t>
    </r>
    <r>
      <rPr>
        <b/>
        <sz val="11"/>
        <color theme="1"/>
        <rFont val="游ゴシック"/>
        <family val="3"/>
        <charset val="128"/>
        <scheme val="minor"/>
      </rPr>
      <t>　</t>
    </r>
    <r>
      <rPr>
        <b/>
        <sz val="14"/>
        <color theme="1"/>
        <rFont val="游ゴシック"/>
        <family val="3"/>
        <charset val="128"/>
        <scheme val="minor"/>
      </rPr>
      <t>施設内療養（追加補助）確認シート　</t>
    </r>
    <r>
      <rPr>
        <b/>
        <u/>
        <sz val="14"/>
        <color rgb="FFFF0000"/>
        <rFont val="游ゴシック"/>
        <family val="3"/>
        <charset val="128"/>
        <scheme val="minor"/>
      </rPr>
      <t>※令和5年5月7日以前</t>
    </r>
    <rPh sb="18" eb="20">
      <t>ツイカ</t>
    </rPh>
    <rPh sb="20" eb="22">
      <t>ホジョ</t>
    </rPh>
    <rPh sb="23" eb="25">
      <t>カクニン</t>
    </rPh>
    <rPh sb="30" eb="32">
      <t>レイワ</t>
    </rPh>
    <rPh sb="33" eb="34">
      <t>ネン</t>
    </rPh>
    <rPh sb="35" eb="36">
      <t>ガツ</t>
    </rPh>
    <rPh sb="37" eb="38">
      <t>ニチ</t>
    </rPh>
    <rPh sb="38" eb="40">
      <t>イゼン</t>
    </rPh>
    <phoneticPr fontId="1"/>
  </si>
  <si>
    <r>
      <rPr>
        <sz val="11"/>
        <color theme="1"/>
        <rFont val="游ゴシック"/>
        <family val="3"/>
        <charset val="128"/>
        <scheme val="minor"/>
      </rPr>
      <t>（チェック表 6-7）</t>
    </r>
    <r>
      <rPr>
        <b/>
        <sz val="11"/>
        <color theme="1"/>
        <rFont val="游ゴシック"/>
        <family val="3"/>
        <charset val="128"/>
        <scheme val="minor"/>
      </rPr>
      <t>　</t>
    </r>
    <r>
      <rPr>
        <b/>
        <sz val="14"/>
        <color theme="1"/>
        <rFont val="游ゴシック"/>
        <family val="3"/>
        <charset val="128"/>
        <scheme val="minor"/>
      </rPr>
      <t>施設内療養（追加補助）確認シート　</t>
    </r>
    <r>
      <rPr>
        <b/>
        <u/>
        <sz val="14"/>
        <color rgb="FFFF0000"/>
        <rFont val="游ゴシック"/>
        <family val="3"/>
        <charset val="128"/>
        <scheme val="minor"/>
      </rPr>
      <t>※令和5年5月8日～9月30日</t>
    </r>
    <rPh sb="18" eb="20">
      <t>ツイカ</t>
    </rPh>
    <rPh sb="20" eb="22">
      <t>ホジョ</t>
    </rPh>
    <rPh sb="23" eb="25">
      <t>カクニン</t>
    </rPh>
    <rPh sb="40" eb="41">
      <t>ガツ</t>
    </rPh>
    <rPh sb="43" eb="44">
      <t>ニチ</t>
    </rPh>
    <phoneticPr fontId="1"/>
  </si>
  <si>
    <r>
      <rPr>
        <sz val="11"/>
        <color theme="1"/>
        <rFont val="游ゴシック"/>
        <family val="3"/>
        <charset val="128"/>
        <scheme val="minor"/>
      </rPr>
      <t>（チェック表 6-8）</t>
    </r>
    <r>
      <rPr>
        <b/>
        <sz val="14"/>
        <color theme="1"/>
        <rFont val="游ゴシック"/>
        <family val="3"/>
        <charset val="128"/>
        <scheme val="minor"/>
      </rPr>
      <t>　施設内療養（追加補助）確認シート　</t>
    </r>
    <r>
      <rPr>
        <b/>
        <u/>
        <sz val="14"/>
        <color rgb="FFFF0000"/>
        <rFont val="游ゴシック"/>
        <family val="3"/>
        <charset val="128"/>
        <scheme val="minor"/>
      </rPr>
      <t>※令和5年10月1日以降</t>
    </r>
    <rPh sb="18" eb="20">
      <t>ツイカ</t>
    </rPh>
    <rPh sb="20" eb="22">
      <t>ホジョ</t>
    </rPh>
    <rPh sb="23" eb="25">
      <t>カクニン</t>
    </rPh>
    <phoneticPr fontId="1"/>
  </si>
  <si>
    <t>療養が11日間以上と
なった理由
※9/30以前に療養開始の場合は通算で11日目以降</t>
    <rPh sb="0" eb="2">
      <t>リョウヨウ</t>
    </rPh>
    <rPh sb="5" eb="7">
      <t>ニチカン</t>
    </rPh>
    <rPh sb="7" eb="9">
      <t>イジョウ</t>
    </rPh>
    <rPh sb="14" eb="16">
      <t>リユウ</t>
    </rPh>
    <rPh sb="22" eb="24">
      <t>イゼン</t>
    </rPh>
    <rPh sb="25" eb="27">
      <t>リョウヨウ</t>
    </rPh>
    <rPh sb="27" eb="29">
      <t>カイシ</t>
    </rPh>
    <rPh sb="30" eb="32">
      <t>バアイ</t>
    </rPh>
    <rPh sb="33" eb="35">
      <t>ツウサン</t>
    </rPh>
    <rPh sb="38" eb="39">
      <t>ニチ</t>
    </rPh>
    <rPh sb="39" eb="40">
      <t>メ</t>
    </rPh>
    <rPh sb="40" eb="42">
      <t>イコウ</t>
    </rPh>
    <phoneticPr fontId="1"/>
  </si>
  <si>
    <t>※ 療養者の【症状の有無】【療養解除日】は必須項目です。（療養日数が変わります。）</t>
    <rPh sb="2" eb="5">
      <t>リョウヨウシャ</t>
    </rPh>
    <rPh sb="7" eb="9">
      <t>ショウジョウ</t>
    </rPh>
    <rPh sb="10" eb="12">
      <t>ウム</t>
    </rPh>
    <rPh sb="14" eb="16">
      <t>リョウヨウ</t>
    </rPh>
    <rPh sb="16" eb="18">
      <t>カイジョ</t>
    </rPh>
    <rPh sb="18" eb="19">
      <t>ビ</t>
    </rPh>
    <rPh sb="21" eb="25">
      <t>ヒッスコウモク</t>
    </rPh>
    <rPh sb="29" eb="33">
      <t>リョウヨウニッスウ</t>
    </rPh>
    <rPh sb="34" eb="35">
      <t>カ</t>
    </rPh>
    <phoneticPr fontId="1"/>
  </si>
  <si>
    <t>※ 療養者の【症状の有無】【療養解除日】は必須項目です。（療養日数が変わります。）</t>
    <rPh sb="2" eb="5">
      <t>リョウヨウシャ</t>
    </rPh>
    <rPh sb="7" eb="9">
      <t>ショウジョウ</t>
    </rPh>
    <rPh sb="10" eb="12">
      <t>ウム</t>
    </rPh>
    <rPh sb="14" eb="16">
      <t>リョウヨウ</t>
    </rPh>
    <rPh sb="16" eb="19">
      <t>カイジョビ</t>
    </rPh>
    <rPh sb="21" eb="25">
      <t>ヒッスコウモク</t>
    </rPh>
    <rPh sb="29" eb="33">
      <t>リョウヨウニッスウ</t>
    </rPh>
    <rPh sb="34" eb="35">
      <t>カ</t>
    </rPh>
    <phoneticPr fontId="1"/>
  </si>
  <si>
    <t>対象者リストには、当施設の入所者以外の者は含まれていない。（職員や他施設の入所者等）</t>
    <rPh sb="0" eb="3">
      <t>タイショウシャ</t>
    </rPh>
    <rPh sb="9" eb="12">
      <t>トウシセツ</t>
    </rPh>
    <rPh sb="13" eb="16">
      <t>ニュウショシャ</t>
    </rPh>
    <rPh sb="16" eb="18">
      <t>イガイ</t>
    </rPh>
    <rPh sb="19" eb="20">
      <t>モノ</t>
    </rPh>
    <rPh sb="21" eb="22">
      <t>フク</t>
    </rPh>
    <phoneticPr fontId="2"/>
  </si>
  <si>
    <t>更新日：R5.12.12</t>
    <rPh sb="0" eb="3">
      <t>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</si>
</sst>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d;@"/>
    <numFmt numFmtId="177" formatCode="#,##0_ "/>
    <numFmt numFmtId="178" formatCode="#,##0;[Red]#,##0"/>
    <numFmt numFmtId="179" formatCode="yyyy&quot;年&quot;m&quot;月&quot;d&quot;日&quot;;@"/>
    <numFmt numFmtId="180" formatCode="m&quot;月&quot;d&quot;日&quot;;@"/>
    <numFmt numFmtId="181" formatCode="General&quot;日&quot;&quot;目&quot;"/>
    <numFmt numFmtId="182" formatCode="ge&quot;年&quot;m&quot;月&quot;d&quot;日&quot;"/>
  </numFmts>
  <fonts count="5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name val="游ゴシック"/>
      <family val="3"/>
      <charset val="128"/>
      <scheme val="minor"/>
    </font>
    <font>
      <sz val="12"/>
      <color theme="1"/>
      <name val="游ゴシック"/>
      <family val="3"/>
      <charset val="128"/>
      <scheme val="minor"/>
    </font>
    <font>
      <sz val="12"/>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sz val="10"/>
      <color theme="1"/>
      <name val="ＭＳ 明朝"/>
      <family val="1"/>
      <charset val="128"/>
    </font>
    <font>
      <b/>
      <sz val="12"/>
      <color theme="1"/>
      <name val="ＭＳ 明朝"/>
      <family val="1"/>
      <charset val="128"/>
    </font>
    <font>
      <sz val="12"/>
      <color theme="1"/>
      <name val="游ゴシック"/>
      <family val="2"/>
      <charset val="128"/>
      <scheme val="minor"/>
    </font>
    <font>
      <b/>
      <sz val="12"/>
      <color rgb="FFFF0000"/>
      <name val="游ゴシック"/>
      <family val="3"/>
      <charset val="128"/>
      <scheme val="minor"/>
    </font>
    <font>
      <sz val="9"/>
      <color theme="1"/>
      <name val="游ゴシック"/>
      <family val="2"/>
      <charset val="128"/>
      <scheme val="minor"/>
    </font>
    <font>
      <sz val="11"/>
      <color theme="1"/>
      <name val="游ゴシック"/>
      <family val="2"/>
      <charset val="128"/>
      <scheme val="minor"/>
    </font>
    <font>
      <b/>
      <sz val="14"/>
      <name val="游ゴシック"/>
      <family val="3"/>
      <charset val="128"/>
      <scheme val="minor"/>
    </font>
    <font>
      <sz val="11"/>
      <color theme="1"/>
      <name val="ＭＳ 明朝"/>
      <family val="1"/>
      <charset val="128"/>
    </font>
    <font>
      <b/>
      <sz val="10"/>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
      <b/>
      <sz val="10"/>
      <color indexed="81"/>
      <name val="游ゴシック"/>
      <family val="3"/>
      <charset val="128"/>
      <scheme val="minor"/>
    </font>
    <font>
      <b/>
      <i/>
      <sz val="11"/>
      <color theme="1"/>
      <name val="游ゴシック"/>
      <family val="3"/>
      <charset val="128"/>
      <scheme val="minor"/>
    </font>
    <font>
      <sz val="11"/>
      <name val="游ゴシック"/>
      <family val="3"/>
      <charset val="128"/>
      <scheme val="minor"/>
    </font>
    <font>
      <u/>
      <sz val="10"/>
      <name val="游ゴシック"/>
      <family val="3"/>
      <charset val="128"/>
      <scheme val="minor"/>
    </font>
    <font>
      <sz val="11"/>
      <name val="游ゴシック"/>
      <family val="2"/>
      <charset val="128"/>
      <scheme val="minor"/>
    </font>
    <font>
      <b/>
      <sz val="12"/>
      <name val="ＭＳ 明朝"/>
      <family val="1"/>
      <charset val="128"/>
    </font>
    <font>
      <b/>
      <sz val="9"/>
      <color rgb="FFFF0000"/>
      <name val="游ゴシック"/>
      <family val="3"/>
      <charset val="128"/>
      <scheme val="minor"/>
    </font>
    <font>
      <b/>
      <sz val="9"/>
      <color indexed="81"/>
      <name val="游ゴシック"/>
      <family val="3"/>
      <charset val="128"/>
      <scheme val="minor"/>
    </font>
    <font>
      <sz val="10"/>
      <name val="游ゴシック"/>
      <family val="2"/>
      <charset val="128"/>
      <scheme val="minor"/>
    </font>
    <font>
      <b/>
      <sz val="14"/>
      <color theme="0"/>
      <name val="游ゴシック"/>
      <family val="3"/>
      <charset val="128"/>
      <scheme val="minor"/>
    </font>
    <font>
      <sz val="10"/>
      <color rgb="FFFF0000"/>
      <name val="游ゴシック"/>
      <family val="3"/>
      <charset val="128"/>
      <scheme val="minor"/>
    </font>
    <font>
      <b/>
      <u/>
      <sz val="11"/>
      <color rgb="FFFF0000"/>
      <name val="游ゴシック"/>
      <family val="3"/>
      <charset val="128"/>
      <scheme val="minor"/>
    </font>
    <font>
      <b/>
      <u/>
      <sz val="14"/>
      <color rgb="FFFF0000"/>
      <name val="游ゴシック"/>
      <family val="3"/>
      <charset val="128"/>
      <scheme val="minor"/>
    </font>
    <font>
      <sz val="11"/>
      <color theme="1"/>
      <name val="ＭＳ Ｐゴシック"/>
      <family val="3"/>
      <charset val="128"/>
    </font>
    <font>
      <b/>
      <sz val="10"/>
      <color rgb="FFFF0000"/>
      <name val="游ゴシック"/>
      <family val="3"/>
      <charset val="128"/>
      <scheme val="minor"/>
    </font>
    <font>
      <b/>
      <sz val="8"/>
      <color rgb="FFFF0000"/>
      <name val="游ゴシック"/>
      <family val="3"/>
      <charset val="128"/>
      <scheme val="minor"/>
    </font>
    <font>
      <b/>
      <sz val="12"/>
      <color rgb="FF0070C0"/>
      <name val="游ゴシック"/>
      <family val="3"/>
      <charset val="128"/>
      <scheme val="minor"/>
    </font>
    <font>
      <b/>
      <u/>
      <sz val="12"/>
      <color rgb="FFFF0000"/>
      <name val="游ゴシック"/>
      <family val="3"/>
      <charset val="128"/>
      <scheme val="minor"/>
    </font>
    <font>
      <b/>
      <sz val="13"/>
      <color theme="1"/>
      <name val="游ゴシック"/>
      <family val="3"/>
      <charset val="128"/>
      <scheme val="minor"/>
    </font>
    <font>
      <b/>
      <sz val="13"/>
      <color rgb="FFFF0000"/>
      <name val="游ゴシック"/>
      <family val="3"/>
      <charset val="128"/>
      <scheme val="minor"/>
    </font>
    <font>
      <b/>
      <sz val="10"/>
      <name val="游ゴシック"/>
      <family val="3"/>
      <charset val="128"/>
      <scheme val="minor"/>
    </font>
    <font>
      <b/>
      <sz val="11"/>
      <name val="游ゴシック"/>
      <family val="3"/>
      <charset val="128"/>
      <scheme val="minor"/>
    </font>
    <font>
      <b/>
      <sz val="11"/>
      <name val="游ゴシック"/>
      <family val="2"/>
      <charset val="128"/>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CD"/>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CCFF9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547">
    <xf numFmtId="0" fontId="0" fillId="0" borderId="0" xfId="0">
      <alignment vertical="center"/>
    </xf>
    <xf numFmtId="0" fontId="0" fillId="5" borderId="10" xfId="0" applyFill="1" applyBorder="1" applyAlignment="1" applyProtection="1">
      <alignment vertical="center" shrinkToFit="1"/>
      <protection locked="0"/>
    </xf>
    <xf numFmtId="0" fontId="12" fillId="0" borderId="5" xfId="0" applyFont="1" applyBorder="1" applyAlignment="1" applyProtection="1">
      <alignment horizontal="right" vertical="center"/>
    </xf>
    <xf numFmtId="0" fontId="12" fillId="0" borderId="7" xfId="0" applyFont="1" applyBorder="1" applyProtection="1">
      <alignment vertical="center"/>
    </xf>
    <xf numFmtId="0" fontId="15" fillId="0" borderId="0" xfId="0" applyFont="1" applyAlignment="1" applyProtection="1">
      <alignment vertical="top"/>
    </xf>
    <xf numFmtId="0" fontId="15" fillId="0" borderId="0" xfId="0" applyFont="1" applyAlignment="1" applyProtection="1">
      <alignment vertical="center"/>
    </xf>
    <xf numFmtId="0" fontId="13" fillId="0" borderId="0" xfId="0" applyFont="1" applyFill="1" applyBorder="1" applyAlignment="1" applyProtection="1">
      <alignment horizontal="right" vertical="center"/>
    </xf>
    <xf numFmtId="177" fontId="13" fillId="0" borderId="18" xfId="0" applyNumberFormat="1" applyFont="1" applyFill="1" applyBorder="1" applyAlignment="1" applyProtection="1">
      <alignment vertical="center" shrinkToFit="1"/>
    </xf>
    <xf numFmtId="0" fontId="13" fillId="0" borderId="4" xfId="0" applyFont="1" applyFill="1" applyBorder="1" applyProtection="1">
      <alignment vertical="center"/>
    </xf>
    <xf numFmtId="177" fontId="13" fillId="0" borderId="22" xfId="0" applyNumberFormat="1" applyFont="1" applyFill="1" applyBorder="1" applyAlignment="1" applyProtection="1">
      <alignment vertical="center" shrinkToFit="1"/>
    </xf>
    <xf numFmtId="0" fontId="13" fillId="0" borderId="23" xfId="0" applyFont="1" applyFill="1" applyBorder="1" applyProtection="1">
      <alignment vertical="center"/>
    </xf>
    <xf numFmtId="0" fontId="0" fillId="0" borderId="0" xfId="0" applyAlignment="1" applyProtection="1">
      <alignment horizontal="right"/>
    </xf>
    <xf numFmtId="0" fontId="0" fillId="0" borderId="0" xfId="0" applyAlignment="1" applyProtection="1">
      <alignment horizontal="right" vertical="center"/>
    </xf>
    <xf numFmtId="0" fontId="0" fillId="6" borderId="0" xfId="0" applyFill="1" applyProtection="1">
      <alignment vertical="center"/>
    </xf>
    <xf numFmtId="177" fontId="0" fillId="6" borderId="0" xfId="0" applyNumberFormat="1" applyFill="1" applyProtection="1">
      <alignment vertical="center"/>
    </xf>
    <xf numFmtId="0" fontId="23" fillId="6" borderId="0" xfId="0" applyFont="1" applyFill="1" applyProtection="1">
      <alignment vertical="center"/>
    </xf>
    <xf numFmtId="0" fontId="12" fillId="0" borderId="14" xfId="0" applyFont="1" applyBorder="1" applyAlignment="1" applyProtection="1">
      <alignment vertical="center"/>
    </xf>
    <xf numFmtId="177" fontId="13" fillId="0" borderId="0" xfId="0" applyNumberFormat="1" applyFont="1" applyFill="1" applyBorder="1" applyAlignment="1" applyProtection="1">
      <alignment vertical="center" shrinkToFit="1"/>
    </xf>
    <xf numFmtId="0" fontId="13" fillId="0" borderId="0" xfId="0" applyFont="1" applyFill="1" applyBorder="1" applyProtection="1">
      <alignment vertical="center"/>
    </xf>
    <xf numFmtId="177" fontId="15" fillId="0" borderId="0" xfId="0" applyNumberFormat="1" applyFont="1" applyBorder="1" applyAlignment="1" applyProtection="1">
      <alignment vertical="center"/>
    </xf>
    <xf numFmtId="0" fontId="22" fillId="0" borderId="0" xfId="0" applyFont="1" applyProtection="1">
      <alignment vertical="center"/>
    </xf>
    <xf numFmtId="0" fontId="12" fillId="0" borderId="10" xfId="0" applyFont="1" applyBorder="1" applyAlignment="1" applyProtection="1">
      <alignment horizontal="center" vertical="center"/>
    </xf>
    <xf numFmtId="0" fontId="11" fillId="0" borderId="0" xfId="0" applyFont="1" applyAlignment="1" applyProtection="1">
      <alignment horizontal="center" vertical="center"/>
    </xf>
    <xf numFmtId="0" fontId="14" fillId="0" borderId="0" xfId="0" applyFont="1" applyProtection="1">
      <alignment vertical="center"/>
    </xf>
    <xf numFmtId="0" fontId="19" fillId="0" borderId="0" xfId="0" applyFont="1" applyFill="1" applyProtection="1">
      <alignment vertical="center"/>
    </xf>
    <xf numFmtId="0" fontId="20" fillId="0" borderId="0" xfId="0" applyFont="1" applyBorder="1" applyAlignment="1" applyProtection="1">
      <alignment vertical="center"/>
    </xf>
    <xf numFmtId="176" fontId="14" fillId="0" borderId="0" xfId="0" applyNumberFormat="1" applyFont="1" applyProtection="1">
      <alignmen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181" fontId="14" fillId="3" borderId="10" xfId="0" applyNumberFormat="1" applyFont="1" applyFill="1" applyBorder="1" applyAlignment="1" applyProtection="1">
      <alignment horizontal="center" vertical="center"/>
    </xf>
    <xf numFmtId="0" fontId="14" fillId="3" borderId="21" xfId="0" applyFont="1" applyFill="1"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14" fillId="3" borderId="10" xfId="0" applyFont="1" applyFill="1" applyBorder="1" applyAlignment="1" applyProtection="1">
      <alignment horizontal="center" vertical="center" shrinkToFit="1"/>
    </xf>
    <xf numFmtId="176" fontId="14" fillId="0" borderId="10" xfId="0" applyNumberFormat="1" applyFont="1" applyFill="1" applyBorder="1" applyAlignment="1" applyProtection="1">
      <alignment horizontal="center" vertical="center"/>
    </xf>
    <xf numFmtId="176" fontId="14" fillId="0" borderId="10" xfId="0" applyNumberFormat="1" applyFont="1" applyBorder="1" applyAlignment="1" applyProtection="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0" fillId="0" borderId="10" xfId="0" applyFill="1" applyBorder="1" applyAlignment="1" applyProtection="1">
      <alignment horizontal="center" vertical="center" shrinkToFit="1"/>
    </xf>
    <xf numFmtId="180" fontId="12" fillId="0" borderId="10" xfId="0" applyNumberFormat="1" applyFont="1" applyFill="1" applyBorder="1" applyAlignment="1" applyProtection="1">
      <alignment horizontal="center" vertical="center" shrinkToFit="1"/>
    </xf>
    <xf numFmtId="180" fontId="0" fillId="0" borderId="10" xfId="0" applyNumberFormat="1" applyFill="1" applyBorder="1" applyAlignment="1" applyProtection="1">
      <alignment horizontal="center" vertical="center" shrinkToFit="1"/>
    </xf>
    <xf numFmtId="177" fontId="0" fillId="0" borderId="10" xfId="0" applyNumberFormat="1" applyBorder="1" applyProtection="1">
      <alignment vertical="center"/>
    </xf>
    <xf numFmtId="0" fontId="12" fillId="0" borderId="10" xfId="0" applyFont="1" applyBorder="1" applyAlignment="1" applyProtection="1">
      <alignment horizontal="center" vertical="center" shrinkToFit="1"/>
    </xf>
    <xf numFmtId="0" fontId="14" fillId="5" borderId="10" xfId="0" applyFont="1" applyFill="1" applyBorder="1" applyAlignment="1" applyProtection="1">
      <alignment horizontal="center" vertical="center" shrinkToFit="1"/>
      <protection locked="0"/>
    </xf>
    <xf numFmtId="182" fontId="28" fillId="5" borderId="10" xfId="0" applyNumberFormat="1" applyFont="1" applyFill="1" applyBorder="1" applyAlignment="1" applyProtection="1">
      <alignment horizontal="center" vertical="center" shrinkToFit="1"/>
      <protection locked="0"/>
    </xf>
    <xf numFmtId="182" fontId="28" fillId="0" borderId="10" xfId="0" applyNumberFormat="1" applyFont="1" applyFill="1" applyBorder="1" applyAlignment="1" applyProtection="1">
      <alignment horizontal="center" vertical="center" shrinkToFit="1"/>
    </xf>
    <xf numFmtId="0" fontId="0" fillId="0" borderId="0" xfId="0" applyFill="1" applyBorder="1" applyAlignment="1" applyProtection="1">
      <alignment vertical="center" shrinkToFit="1"/>
    </xf>
    <xf numFmtId="180" fontId="0" fillId="0" borderId="0" xfId="0" applyNumberFormat="1">
      <alignment vertical="center"/>
    </xf>
    <xf numFmtId="0" fontId="15" fillId="0" borderId="26" xfId="0" applyFont="1" applyFill="1" applyBorder="1" applyAlignment="1" applyProtection="1">
      <alignment vertical="center"/>
    </xf>
    <xf numFmtId="0" fontId="13" fillId="0" borderId="26" xfId="0" applyFont="1" applyFill="1" applyBorder="1" applyProtection="1">
      <alignment vertical="center"/>
    </xf>
    <xf numFmtId="0" fontId="15" fillId="0" borderId="0" xfId="0" applyFont="1" applyBorder="1" applyAlignment="1" applyProtection="1">
      <alignment vertical="center"/>
    </xf>
    <xf numFmtId="0" fontId="13" fillId="0" borderId="18" xfId="0" applyNumberFormat="1" applyFont="1" applyFill="1" applyBorder="1" applyAlignment="1" applyProtection="1">
      <alignment vertical="center" shrinkToFit="1"/>
    </xf>
    <xf numFmtId="0" fontId="0" fillId="0" borderId="17" xfId="0" applyBorder="1" applyAlignment="1">
      <alignment horizontal="center" vertical="center"/>
    </xf>
    <xf numFmtId="0" fontId="0" fillId="0" borderId="17" xfId="0" applyBorder="1">
      <alignment vertical="center"/>
    </xf>
    <xf numFmtId="180" fontId="0" fillId="0" borderId="17"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Alignment="1" applyProtection="1">
      <alignment horizontal="center" vertical="center"/>
    </xf>
    <xf numFmtId="0" fontId="14" fillId="0" borderId="0" xfId="0" applyFont="1" applyAlignment="1" applyProtection="1">
      <alignment horizontal="center" vertical="center"/>
    </xf>
    <xf numFmtId="0" fontId="20" fillId="0" borderId="0" xfId="0" applyFont="1" applyBorder="1" applyAlignment="1" applyProtection="1">
      <alignment horizontal="center" vertical="center"/>
    </xf>
    <xf numFmtId="176" fontId="32" fillId="0" borderId="10" xfId="0" applyNumberFormat="1" applyFont="1" applyBorder="1" applyAlignment="1" applyProtection="1">
      <alignment horizontal="center" vertical="center"/>
    </xf>
    <xf numFmtId="0" fontId="34" fillId="0" borderId="0" xfId="0" applyFont="1" applyProtection="1">
      <alignment vertical="center"/>
    </xf>
    <xf numFmtId="0" fontId="25" fillId="0" borderId="0" xfId="0" applyFont="1" applyAlignment="1" applyProtection="1">
      <alignment horizontal="center" vertical="center"/>
    </xf>
    <xf numFmtId="0" fontId="32" fillId="0" borderId="0" xfId="0" applyFont="1" applyProtection="1">
      <alignment vertical="center"/>
    </xf>
    <xf numFmtId="0" fontId="35" fillId="0" borderId="0" xfId="0" applyFont="1" applyBorder="1" applyAlignment="1" applyProtection="1">
      <alignment vertical="center"/>
    </xf>
    <xf numFmtId="0" fontId="32" fillId="3" borderId="0" xfId="0" applyFont="1" applyFill="1" applyBorder="1" applyAlignment="1" applyProtection="1">
      <alignment horizontal="center" vertical="center"/>
    </xf>
    <xf numFmtId="176" fontId="32" fillId="0" borderId="10" xfId="0" applyNumberFormat="1" applyFont="1" applyFill="1" applyBorder="1" applyAlignment="1" applyProtection="1">
      <alignment horizontal="center" vertical="center"/>
    </xf>
    <xf numFmtId="0" fontId="35" fillId="0" borderId="0" xfId="0" applyNumberFormat="1" applyFont="1" applyBorder="1" applyAlignment="1" applyProtection="1">
      <alignment vertical="center"/>
    </xf>
    <xf numFmtId="0" fontId="32" fillId="0" borderId="0"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21" xfId="0" applyFont="1" applyBorder="1" applyAlignment="1" applyProtection="1">
      <alignment horizontal="center" vertical="center" shrinkToFit="1"/>
    </xf>
    <xf numFmtId="0" fontId="3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176" fontId="34" fillId="0" borderId="10" xfId="0" applyNumberFormat="1" applyFont="1" applyBorder="1" applyAlignment="1" applyProtection="1">
      <alignment horizontal="center" vertical="center"/>
    </xf>
    <xf numFmtId="182" fontId="38" fillId="0" borderId="10" xfId="0" applyNumberFormat="1" applyFont="1" applyFill="1" applyBorder="1" applyAlignment="1" applyProtection="1">
      <alignment horizontal="center" vertical="center" shrinkToFit="1"/>
    </xf>
    <xf numFmtId="176" fontId="34" fillId="0" borderId="0" xfId="0" applyNumberFormat="1" applyFont="1" applyProtection="1">
      <alignment vertical="center"/>
    </xf>
    <xf numFmtId="0" fontId="34" fillId="3" borderId="21"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0" fillId="0" borderId="32" xfId="0" applyBorder="1" applyProtection="1">
      <alignment vertical="center"/>
    </xf>
    <xf numFmtId="0" fontId="14" fillId="0" borderId="11" xfId="0" applyFont="1" applyBorder="1" applyProtection="1">
      <alignment vertical="center"/>
    </xf>
    <xf numFmtId="0" fontId="0" fillId="0" borderId="33" xfId="0"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34" fillId="0" borderId="0" xfId="0" applyFont="1" applyAlignment="1" applyProtection="1">
      <alignment horizontal="right" vertical="center"/>
    </xf>
    <xf numFmtId="0" fontId="34" fillId="3" borderId="33" xfId="0" applyFont="1" applyFill="1" applyBorder="1" applyAlignment="1" applyProtection="1">
      <alignment horizontal="center" vertical="center" shrinkToFit="1"/>
    </xf>
    <xf numFmtId="0" fontId="32" fillId="0" borderId="11" xfId="0" applyFont="1" applyBorder="1" applyAlignment="1" applyProtection="1">
      <alignment horizontal="center" vertical="center" shrinkToFit="1"/>
    </xf>
    <xf numFmtId="176" fontId="32" fillId="0" borderId="32" xfId="0" applyNumberFormat="1" applyFont="1" applyBorder="1" applyAlignment="1" applyProtection="1">
      <alignment horizontal="center" vertical="center"/>
    </xf>
    <xf numFmtId="0" fontId="32" fillId="0" borderId="11" xfId="0" applyFont="1" applyBorder="1" applyAlignment="1" applyProtection="1">
      <alignment horizontal="center" vertical="center"/>
    </xf>
    <xf numFmtId="0" fontId="0" fillId="0" borderId="31" xfId="0" applyBorder="1" applyAlignment="1" applyProtection="1">
      <alignment horizontal="center" vertical="center"/>
    </xf>
    <xf numFmtId="181" fontId="32" fillId="3" borderId="29" xfId="0" applyNumberFormat="1" applyFont="1" applyFill="1" applyBorder="1" applyAlignment="1" applyProtection="1">
      <alignment horizontal="center" vertical="center"/>
    </xf>
    <xf numFmtId="181" fontId="32" fillId="3" borderId="30" xfId="0" applyNumberFormat="1" applyFont="1" applyFill="1" applyBorder="1" applyAlignment="1" applyProtection="1">
      <alignment horizontal="center" vertical="center"/>
    </xf>
    <xf numFmtId="176" fontId="32" fillId="0" borderId="11" xfId="0" applyNumberFormat="1" applyFont="1" applyBorder="1" applyAlignment="1" applyProtection="1">
      <alignment horizontal="center" vertical="center"/>
    </xf>
    <xf numFmtId="182" fontId="38" fillId="5" borderId="10" xfId="0" applyNumberFormat="1" applyFont="1" applyFill="1" applyBorder="1" applyAlignment="1" applyProtection="1">
      <alignment horizontal="center" vertical="center" shrinkToFit="1"/>
      <protection locked="0"/>
    </xf>
    <xf numFmtId="0" fontId="0" fillId="0" borderId="0" xfId="0" applyBorder="1">
      <alignment vertical="center"/>
    </xf>
    <xf numFmtId="180" fontId="0" fillId="0" borderId="0" xfId="0" applyNumberFormat="1" applyBorder="1" applyAlignment="1">
      <alignment horizontal="center" vertical="center"/>
    </xf>
    <xf numFmtId="0" fontId="19" fillId="0" borderId="0" xfId="0" applyFont="1" applyProtection="1">
      <alignment vertical="center"/>
    </xf>
    <xf numFmtId="0" fontId="14" fillId="0" borderId="0" xfId="0" applyFont="1" applyBorder="1" applyProtection="1">
      <alignment vertical="center"/>
    </xf>
    <xf numFmtId="0" fontId="0" fillId="0" borderId="0" xfId="0" applyFill="1" applyBorder="1" applyAlignment="1" applyProtection="1">
      <alignment horizontal="center" vertical="center" shrinkToFit="1"/>
    </xf>
    <xf numFmtId="0" fontId="12" fillId="0" borderId="0" xfId="0" applyFont="1" applyBorder="1" applyAlignment="1" applyProtection="1">
      <alignment vertical="center"/>
    </xf>
    <xf numFmtId="0" fontId="0" fillId="0" borderId="0" xfId="0" applyBorder="1" applyProtection="1">
      <alignment vertical="center"/>
    </xf>
    <xf numFmtId="178" fontId="12" fillId="0" borderId="0" xfId="0" applyNumberFormat="1" applyFont="1" applyFill="1" applyBorder="1" applyAlignment="1" applyProtection="1">
      <alignment vertical="center"/>
    </xf>
    <xf numFmtId="0" fontId="31" fillId="0" borderId="0" xfId="0" applyFont="1" applyBorder="1" applyProtection="1">
      <alignment vertical="center"/>
    </xf>
    <xf numFmtId="0" fontId="29" fillId="0" borderId="0" xfId="0" applyFont="1" applyAlignment="1" applyProtection="1"/>
    <xf numFmtId="0" fontId="0" fillId="0" borderId="17" xfId="0" applyBorder="1" applyProtection="1">
      <alignment vertical="center"/>
    </xf>
    <xf numFmtId="176" fontId="14" fillId="0" borderId="0" xfId="0" applyNumberFormat="1" applyFont="1" applyAlignment="1" applyProtection="1">
      <alignment horizontal="center" vertical="center"/>
    </xf>
    <xf numFmtId="0" fontId="12" fillId="3" borderId="10" xfId="0" applyFont="1" applyFill="1" applyBorder="1" applyAlignment="1" applyProtection="1">
      <alignment horizontal="center" vertical="center" shrinkToFit="1"/>
    </xf>
    <xf numFmtId="0" fontId="0" fillId="0" borderId="0" xfId="0" applyFill="1" applyProtection="1">
      <alignment vertical="center"/>
    </xf>
    <xf numFmtId="0" fontId="14" fillId="0" borderId="0" xfId="0" applyFont="1" applyFill="1" applyAlignment="1" applyProtection="1">
      <alignment horizontal="center" vertical="center"/>
    </xf>
    <xf numFmtId="0" fontId="31" fillId="0" borderId="0" xfId="0" applyFont="1" applyFill="1" applyBorder="1" applyProtection="1">
      <alignment vertical="center"/>
    </xf>
    <xf numFmtId="0" fontId="12" fillId="3" borderId="10" xfId="0" applyFont="1" applyFill="1" applyBorder="1" applyAlignment="1" applyProtection="1">
      <alignment horizontal="center" vertical="center"/>
    </xf>
    <xf numFmtId="0" fontId="11" fillId="0" borderId="0" xfId="0" applyFont="1" applyProtection="1">
      <alignment vertical="center"/>
    </xf>
    <xf numFmtId="0" fontId="12" fillId="0" borderId="0" xfId="0" applyFont="1" applyProtection="1">
      <alignment vertical="center"/>
    </xf>
    <xf numFmtId="0" fontId="21" fillId="0" borderId="0" xfId="0" applyFont="1" applyProtection="1">
      <alignment vertical="center"/>
    </xf>
    <xf numFmtId="0" fontId="12" fillId="0" borderId="0" xfId="0" applyFont="1" applyBorder="1" applyProtection="1">
      <alignment vertical="center"/>
    </xf>
    <xf numFmtId="0" fontId="0" fillId="0" borderId="0" xfId="0" applyFont="1" applyProtection="1">
      <alignment vertical="center"/>
    </xf>
    <xf numFmtId="0" fontId="26" fillId="0" borderId="0" xfId="0" applyFont="1" applyFill="1" applyProtection="1">
      <alignment vertical="center"/>
    </xf>
    <xf numFmtId="0" fontId="13" fillId="0" borderId="10" xfId="0" applyFont="1" applyBorder="1" applyProtection="1">
      <alignment vertical="center"/>
    </xf>
    <xf numFmtId="0" fontId="13" fillId="0" borderId="18" xfId="0" applyFont="1" applyBorder="1" applyProtection="1">
      <alignment vertical="center"/>
    </xf>
    <xf numFmtId="0" fontId="13" fillId="0" borderId="10" xfId="0" applyFont="1" applyFill="1" applyBorder="1" applyProtection="1">
      <alignment vertical="center"/>
    </xf>
    <xf numFmtId="0" fontId="13" fillId="0" borderId="18" xfId="0" applyFont="1" applyFill="1" applyBorder="1" applyProtection="1">
      <alignment vertical="center"/>
    </xf>
    <xf numFmtId="179" fontId="0" fillId="0" borderId="0" xfId="0" applyNumberFormat="1" applyFill="1" applyBorder="1" applyAlignment="1" applyProtection="1">
      <alignment vertical="center" shrinkToFit="1"/>
    </xf>
    <xf numFmtId="177" fontId="13" fillId="0" borderId="26" xfId="0" applyNumberFormat="1" applyFont="1" applyFill="1" applyBorder="1" applyAlignment="1" applyProtection="1">
      <alignment vertical="center"/>
    </xf>
    <xf numFmtId="0" fontId="12" fillId="0" borderId="0" xfId="0" applyFont="1" applyAlignment="1" applyProtection="1">
      <alignment horizontal="center" vertical="center"/>
    </xf>
    <xf numFmtId="56" fontId="12" fillId="0" borderId="10" xfId="0" applyNumberFormat="1" applyFont="1" applyFill="1" applyBorder="1" applyAlignment="1" applyProtection="1">
      <alignment horizontal="center" vertical="center" shrinkToFit="1"/>
    </xf>
    <xf numFmtId="0" fontId="0" fillId="0" borderId="10" xfId="0" applyBorder="1" applyProtection="1">
      <alignment vertical="center"/>
    </xf>
    <xf numFmtId="176" fontId="0" fillId="0" borderId="0" xfId="0" applyNumberFormat="1" applyAlignment="1" applyProtection="1">
      <alignment horizontal="center" vertical="center"/>
    </xf>
    <xf numFmtId="177" fontId="0" fillId="0" borderId="0" xfId="1" applyNumberFormat="1" applyFont="1" applyProtection="1">
      <alignment vertical="center"/>
    </xf>
    <xf numFmtId="177" fontId="0" fillId="0" borderId="0" xfId="0" applyNumberFormat="1" applyAlignment="1" applyProtection="1">
      <alignment vertical="center" shrinkToFit="1"/>
    </xf>
    <xf numFmtId="179" fontId="0" fillId="0" borderId="0" xfId="0" applyNumberFormat="1" applyAlignment="1" applyProtection="1">
      <alignment vertical="center" shrinkToFit="1"/>
    </xf>
    <xf numFmtId="0" fontId="14" fillId="0" borderId="0" xfId="0" applyFont="1" applyFill="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8" fillId="2" borderId="0" xfId="0" applyFont="1" applyFill="1" applyBorder="1" applyAlignment="1" applyProtection="1">
      <alignment horizontal="left" vertical="top"/>
    </xf>
    <xf numFmtId="0" fontId="14" fillId="0" borderId="0" xfId="0" applyFont="1" applyFill="1" applyBorder="1" applyProtection="1">
      <alignment vertical="center"/>
    </xf>
    <xf numFmtId="0" fontId="8" fillId="2"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6" fillId="0" borderId="0" xfId="0" applyFont="1" applyBorder="1" applyAlignment="1" applyProtection="1">
      <alignment vertical="top"/>
    </xf>
    <xf numFmtId="0" fontId="8" fillId="0" borderId="0" xfId="0" applyFont="1" applyBorder="1" applyAlignment="1" applyProtection="1">
      <alignment vertical="top"/>
    </xf>
    <xf numFmtId="0" fontId="15" fillId="2" borderId="0" xfId="0" applyFont="1" applyFill="1" applyBorder="1" applyAlignment="1" applyProtection="1">
      <alignment horizontal="left" vertical="top" wrapText="1"/>
    </xf>
    <xf numFmtId="0" fontId="13" fillId="0" borderId="0" xfId="0" applyFont="1" applyFill="1" applyBorder="1" applyAlignment="1" applyProtection="1">
      <alignment vertical="center" wrapText="1"/>
    </xf>
    <xf numFmtId="0" fontId="9" fillId="2" borderId="0" xfId="0" applyFont="1" applyFill="1" applyBorder="1" applyProtection="1">
      <alignment vertical="center"/>
    </xf>
    <xf numFmtId="0" fontId="13" fillId="2"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5" fillId="2" borderId="0" xfId="0" applyFont="1" applyFill="1" applyAlignment="1" applyProtection="1">
      <alignment vertical="center" wrapText="1"/>
    </xf>
    <xf numFmtId="0" fontId="7" fillId="2" borderId="0" xfId="0" applyFont="1" applyFill="1" applyBorder="1" applyAlignment="1" applyProtection="1">
      <alignment horizontal="right" vertical="top" wrapText="1"/>
    </xf>
    <xf numFmtId="177" fontId="0" fillId="0" borderId="10" xfId="0" applyNumberFormat="1" applyFill="1" applyBorder="1" applyProtection="1">
      <alignment vertical="center"/>
    </xf>
    <xf numFmtId="0" fontId="0" fillId="0" borderId="0" xfId="0" applyNumberFormat="1" applyAlignment="1">
      <alignment horizontal="center" vertical="center"/>
    </xf>
    <xf numFmtId="0" fontId="27" fillId="3" borderId="35" xfId="0" applyNumberFormat="1" applyFont="1" applyFill="1" applyBorder="1" applyAlignment="1" applyProtection="1">
      <alignment horizontal="center" vertical="center" wrapText="1"/>
      <protection locked="0"/>
    </xf>
    <xf numFmtId="0" fontId="27" fillId="3" borderId="27" xfId="0" applyNumberFormat="1" applyFont="1" applyFill="1" applyBorder="1" applyAlignment="1" applyProtection="1">
      <alignment horizontal="center" vertical="center" wrapText="1"/>
      <protection locked="0"/>
    </xf>
    <xf numFmtId="0" fontId="0" fillId="0" borderId="17" xfId="0" applyNumberForma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lignment vertical="center"/>
    </xf>
    <xf numFmtId="180" fontId="27" fillId="0" borderId="10" xfId="0" applyNumberFormat="1" applyFont="1" applyFill="1" applyBorder="1" applyAlignment="1" applyProtection="1">
      <alignment horizontal="center" vertical="center" wrapText="1" shrinkToFit="1"/>
    </xf>
    <xf numFmtId="14" fontId="14" fillId="0" borderId="0" xfId="0" applyNumberFormat="1" applyFont="1" applyFill="1" applyBorder="1" applyAlignment="1" applyProtection="1">
      <alignment horizontal="right" vertical="center"/>
    </xf>
    <xf numFmtId="180" fontId="0" fillId="0" borderId="21" xfId="0" applyNumberFormat="1" applyFill="1" applyBorder="1" applyAlignment="1" applyProtection="1">
      <alignment horizontal="center" vertical="center" shrinkToFit="1"/>
    </xf>
    <xf numFmtId="180" fontId="0" fillId="0" borderId="0" xfId="0" applyNumberFormat="1" applyFill="1" applyBorder="1" applyAlignment="1" applyProtection="1">
      <alignment horizontal="center" vertical="center" shrinkToFit="1"/>
    </xf>
    <xf numFmtId="180" fontId="0" fillId="6" borderId="0" xfId="0" applyNumberFormat="1" applyFill="1" applyBorder="1" applyAlignment="1" applyProtection="1">
      <alignment horizontal="center" vertical="center" shrinkToFit="1"/>
    </xf>
    <xf numFmtId="49" fontId="15" fillId="0" borderId="0" xfId="0" quotePrefix="1" applyNumberFormat="1" applyFont="1" applyAlignment="1" applyProtection="1">
      <alignment vertical="top"/>
    </xf>
    <xf numFmtId="0" fontId="12" fillId="0" borderId="10" xfId="0" applyFont="1" applyFill="1" applyBorder="1" applyAlignment="1" applyProtection="1">
      <alignment horizontal="center" vertical="center"/>
    </xf>
    <xf numFmtId="0" fontId="0" fillId="0" borderId="0" xfId="0" applyFill="1" applyAlignment="1" applyProtection="1">
      <alignment horizontal="right"/>
    </xf>
    <xf numFmtId="0" fontId="0" fillId="0" borderId="0" xfId="0" applyFill="1" applyAlignment="1" applyProtection="1">
      <alignment horizontal="right" vertical="center"/>
    </xf>
    <xf numFmtId="177" fontId="0" fillId="0" borderId="0" xfId="1" applyNumberFormat="1" applyFont="1" applyFill="1" applyProtection="1">
      <alignment vertical="center"/>
    </xf>
    <xf numFmtId="177" fontId="0" fillId="0" borderId="0" xfId="0" applyNumberFormat="1" applyFill="1" applyAlignment="1" applyProtection="1">
      <alignment vertical="center" shrinkToFit="1"/>
    </xf>
    <xf numFmtId="179" fontId="0" fillId="0" borderId="0" xfId="0" applyNumberFormat="1" applyFill="1" applyAlignment="1" applyProtection="1">
      <alignment vertical="center" shrinkToFit="1"/>
    </xf>
    <xf numFmtId="0" fontId="0" fillId="0" borderId="10" xfId="0" applyFill="1" applyBorder="1" applyProtection="1">
      <alignment vertical="center"/>
    </xf>
    <xf numFmtId="0" fontId="0" fillId="0" borderId="0" xfId="0" applyFill="1" applyAlignment="1" applyProtection="1">
      <alignment horizontal="center" vertical="center"/>
    </xf>
    <xf numFmtId="176" fontId="0" fillId="0" borderId="0" xfId="0" applyNumberFormat="1" applyFill="1" applyAlignment="1" applyProtection="1">
      <alignment horizontal="center" vertical="center"/>
    </xf>
    <xf numFmtId="0" fontId="21" fillId="0" borderId="0" xfId="0" applyFont="1" applyFill="1" applyProtection="1">
      <alignment vertical="center"/>
    </xf>
    <xf numFmtId="0" fontId="0" fillId="0" borderId="0" xfId="0" applyFont="1" applyFill="1" applyProtection="1">
      <alignment vertical="center"/>
    </xf>
    <xf numFmtId="0" fontId="22" fillId="0" borderId="0" xfId="0" applyFont="1" applyFill="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0" fillId="0" borderId="0" xfId="0" applyFill="1" applyBorder="1" applyProtection="1">
      <alignment vertical="center"/>
    </xf>
    <xf numFmtId="177" fontId="15" fillId="0" borderId="0" xfId="0" applyNumberFormat="1" applyFont="1" applyFill="1" applyBorder="1" applyAlignment="1" applyProtection="1">
      <alignment vertical="center"/>
    </xf>
    <xf numFmtId="182" fontId="28" fillId="5" borderId="20" xfId="0" applyNumberFormat="1" applyFont="1" applyFill="1" applyBorder="1" applyAlignment="1" applyProtection="1">
      <alignment horizontal="center" vertical="center" shrinkToFit="1"/>
      <protection locked="0"/>
    </xf>
    <xf numFmtId="182" fontId="28" fillId="0" borderId="20" xfId="0" applyNumberFormat="1" applyFont="1" applyFill="1" applyBorder="1" applyAlignment="1" applyProtection="1">
      <alignment horizontal="center" vertical="center" shrinkToFit="1"/>
    </xf>
    <xf numFmtId="0" fontId="0" fillId="0" borderId="20" xfId="0" applyBorder="1" applyAlignment="1" applyProtection="1">
      <alignment horizontal="center" vertical="center"/>
    </xf>
    <xf numFmtId="0" fontId="14" fillId="0" borderId="0" xfId="0" applyFont="1" applyAlignment="1" applyProtection="1">
      <alignment horizontal="left" vertical="center"/>
    </xf>
    <xf numFmtId="38" fontId="0" fillId="4" borderId="18" xfId="1" applyFont="1" applyFill="1" applyBorder="1" applyProtection="1">
      <alignment vertical="center"/>
      <protection locked="0"/>
    </xf>
    <xf numFmtId="0" fontId="19" fillId="0" borderId="0" xfId="0" applyFont="1" applyFill="1" applyBorder="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15" xfId="0" applyFont="1" applyFill="1" applyBorder="1" applyAlignment="1" applyProtection="1">
      <alignment horizontal="center" vertical="center" wrapText="1"/>
    </xf>
    <xf numFmtId="0" fontId="14" fillId="0" borderId="16"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14" fillId="0" borderId="21" xfId="0" applyFont="1" applyBorder="1" applyAlignment="1" applyProtection="1">
      <alignment vertical="center"/>
    </xf>
    <xf numFmtId="0" fontId="12" fillId="0" borderId="0" xfId="0" applyFont="1" applyFill="1" applyProtection="1">
      <alignment vertical="center"/>
    </xf>
    <xf numFmtId="0" fontId="12" fillId="0" borderId="10"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Protection="1">
      <alignment vertical="center"/>
    </xf>
    <xf numFmtId="0" fontId="0" fillId="0" borderId="10" xfId="0" applyBorder="1" applyAlignment="1" applyProtection="1">
      <alignment horizontal="center" vertical="center"/>
    </xf>
    <xf numFmtId="0" fontId="12" fillId="0" borderId="0" xfId="0" applyFont="1" applyFill="1" applyBorder="1" applyAlignment="1" applyProtection="1">
      <alignment horizontal="right" vertical="center"/>
    </xf>
    <xf numFmtId="0" fontId="0" fillId="0" borderId="0" xfId="0" applyProtection="1">
      <alignment vertical="center"/>
    </xf>
    <xf numFmtId="0" fontId="0" fillId="0" borderId="10" xfId="0" applyFill="1" applyBorder="1" applyAlignment="1" applyProtection="1">
      <alignment vertical="center" shrinkToFit="1"/>
    </xf>
    <xf numFmtId="38" fontId="0" fillId="0" borderId="0" xfId="1" applyFont="1" applyProtection="1">
      <alignment vertical="center"/>
    </xf>
    <xf numFmtId="0" fontId="12" fillId="0" borderId="0" xfId="0" applyFont="1" applyAlignment="1" applyProtection="1">
      <alignment vertical="center"/>
    </xf>
    <xf numFmtId="0" fontId="39" fillId="0" borderId="0" xfId="0" applyFont="1" applyFill="1" applyAlignment="1" applyProtection="1">
      <alignment horizontal="center" vertical="center"/>
    </xf>
    <xf numFmtId="0" fontId="12" fillId="0" borderId="0" xfId="0" applyFont="1" applyAlignment="1" applyProtection="1">
      <alignment horizontal="left" vertical="center"/>
    </xf>
    <xf numFmtId="38" fontId="0" fillId="0" borderId="18" xfId="1" applyFont="1" applyBorder="1" applyProtection="1">
      <alignment vertical="center"/>
    </xf>
    <xf numFmtId="0" fontId="0" fillId="0" borderId="19" xfId="0" applyBorder="1" applyProtection="1">
      <alignment vertical="center"/>
    </xf>
    <xf numFmtId="0" fontId="0" fillId="0" borderId="4" xfId="0" applyBorder="1" applyProtection="1">
      <alignment vertical="center"/>
    </xf>
    <xf numFmtId="38" fontId="0" fillId="0" borderId="19" xfId="1" applyFont="1" applyBorder="1" applyProtection="1">
      <alignment vertical="center"/>
    </xf>
    <xf numFmtId="38" fontId="0" fillId="0" borderId="0" xfId="0" applyNumberFormat="1" applyProtection="1">
      <alignment vertical="center"/>
    </xf>
    <xf numFmtId="0" fontId="14" fillId="0" borderId="0" xfId="0" applyNumberFormat="1" applyFont="1" applyFill="1" applyProtection="1">
      <alignment vertical="center"/>
    </xf>
    <xf numFmtId="0" fontId="14" fillId="0" borderId="0" xfId="0" applyFont="1" applyProtection="1">
      <alignment vertical="center"/>
      <protection locked="0"/>
    </xf>
    <xf numFmtId="38" fontId="12" fillId="0" borderId="45" xfId="1" applyFont="1" applyBorder="1" applyProtection="1">
      <alignment vertical="center"/>
    </xf>
    <xf numFmtId="0" fontId="12" fillId="0" borderId="46" xfId="0" applyFont="1" applyBorder="1" applyProtection="1">
      <alignment vertical="center"/>
    </xf>
    <xf numFmtId="38" fontId="12" fillId="0" borderId="47" xfId="1" applyFont="1" applyBorder="1" applyProtection="1">
      <alignment vertical="center"/>
    </xf>
    <xf numFmtId="0" fontId="12" fillId="0" borderId="48" xfId="0" applyFont="1" applyBorder="1" applyProtection="1">
      <alignment vertical="center"/>
    </xf>
    <xf numFmtId="0" fontId="0" fillId="0" borderId="10" xfId="0"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13" fillId="0" borderId="0" xfId="0" applyFont="1">
      <alignment vertical="center"/>
    </xf>
    <xf numFmtId="0" fontId="22" fillId="0" borderId="0" xfId="0" applyFont="1" applyAlignment="1">
      <alignment vertical="center"/>
    </xf>
    <xf numFmtId="0" fontId="12" fillId="0" borderId="0" xfId="0" applyFont="1" applyFill="1" applyBorder="1" applyAlignment="1">
      <alignment vertical="center"/>
    </xf>
    <xf numFmtId="0" fontId="0" fillId="0" borderId="0" xfId="0" applyFill="1" applyBorder="1">
      <alignment vertical="center"/>
    </xf>
    <xf numFmtId="0" fontId="27" fillId="0" borderId="0" xfId="0" applyFont="1" applyFill="1" applyBorder="1" applyAlignment="1" applyProtection="1">
      <alignment vertical="center" shrinkToFit="1"/>
      <protection locked="0"/>
    </xf>
    <xf numFmtId="56" fontId="3" fillId="0" borderId="0" xfId="0" applyNumberFormat="1" applyFont="1" applyFill="1" applyBorder="1" applyAlignment="1" applyProtection="1">
      <alignment vertical="center" shrinkToFit="1"/>
      <protection locked="0"/>
    </xf>
    <xf numFmtId="0" fontId="27" fillId="3"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14" fillId="0" borderId="10" xfId="0" applyFont="1" applyBorder="1" applyAlignment="1">
      <alignment vertical="center" wrapText="1"/>
    </xf>
    <xf numFmtId="180" fontId="0" fillId="5" borderId="10" xfId="0" applyNumberFormat="1" applyFill="1" applyBorder="1" applyAlignment="1" applyProtection="1">
      <alignment horizontal="center" vertical="center"/>
      <protection locked="0"/>
    </xf>
    <xf numFmtId="180" fontId="0" fillId="11" borderId="10" xfId="0" applyNumberFormat="1" applyFill="1" applyBorder="1" applyAlignment="1" applyProtection="1">
      <alignment horizontal="center" vertical="center"/>
      <protection locked="0"/>
    </xf>
    <xf numFmtId="0" fontId="43" fillId="0" borderId="10" xfId="0" applyFont="1" applyBorder="1" applyAlignment="1" applyProtection="1">
      <alignment horizontal="center" vertical="center"/>
    </xf>
    <xf numFmtId="0" fontId="28"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10" xfId="0" applyBorder="1" applyAlignment="1">
      <alignment vertical="center" wrapText="1"/>
    </xf>
    <xf numFmtId="180" fontId="0" fillId="4" borderId="10" xfId="0" applyNumberFormat="1" applyFill="1" applyBorder="1" applyAlignment="1" applyProtection="1">
      <alignment horizontal="center" vertical="center"/>
      <protection locked="0"/>
    </xf>
    <xf numFmtId="0" fontId="46" fillId="0" borderId="0" xfId="0" applyFont="1" applyAlignment="1" applyProtection="1">
      <alignment vertical="top"/>
    </xf>
    <xf numFmtId="0" fontId="22" fillId="0" borderId="0" xfId="0" applyFont="1" applyAlignment="1" applyProtection="1">
      <alignment vertical="top"/>
    </xf>
    <xf numFmtId="0" fontId="5" fillId="4" borderId="49" xfId="0" applyFont="1" applyFill="1" applyBorder="1" applyAlignment="1" applyProtection="1">
      <alignment vertical="center" wrapText="1"/>
    </xf>
    <xf numFmtId="0" fontId="5" fillId="4" borderId="50" xfId="0" applyFont="1" applyFill="1" applyBorder="1" applyAlignment="1" applyProtection="1">
      <alignment vertical="center" wrapText="1"/>
    </xf>
    <xf numFmtId="0" fontId="0" fillId="0" borderId="61" xfId="0" applyBorder="1" applyProtection="1">
      <alignment vertical="center"/>
    </xf>
    <xf numFmtId="0" fontId="14" fillId="0" borderId="62" xfId="0" applyFont="1" applyBorder="1" applyProtection="1">
      <alignment vertical="center"/>
    </xf>
    <xf numFmtId="176" fontId="32" fillId="0" borderId="61" xfId="0" applyNumberFormat="1" applyFont="1" applyBorder="1" applyAlignment="1" applyProtection="1">
      <alignment horizontal="center" vertical="center"/>
    </xf>
    <xf numFmtId="176" fontId="32" fillId="0" borderId="31" xfId="0" applyNumberFormat="1" applyFont="1" applyBorder="1" applyAlignment="1" applyProtection="1">
      <alignment horizontal="center" vertical="center"/>
    </xf>
    <xf numFmtId="0" fontId="32" fillId="0" borderId="31" xfId="0" applyFont="1" applyBorder="1" applyAlignment="1" applyProtection="1">
      <alignment horizontal="center" vertical="center"/>
    </xf>
    <xf numFmtId="176" fontId="14" fillId="0" borderId="31" xfId="0" applyNumberFormat="1" applyFont="1" applyBorder="1" applyAlignment="1" applyProtection="1">
      <alignment horizontal="center" vertical="center"/>
    </xf>
    <xf numFmtId="0" fontId="32" fillId="0" borderId="62" xfId="0" applyFont="1" applyBorder="1" applyAlignment="1" applyProtection="1">
      <alignment horizontal="center" vertical="center"/>
    </xf>
    <xf numFmtId="0" fontId="32" fillId="0" borderId="28" xfId="0" applyFont="1" applyFill="1" applyBorder="1" applyAlignment="1" applyProtection="1">
      <alignment horizontal="center" vertical="center"/>
    </xf>
    <xf numFmtId="176" fontId="32" fillId="0" borderId="32" xfId="0" applyNumberFormat="1" applyFont="1" applyFill="1" applyBorder="1" applyAlignment="1" applyProtection="1">
      <alignment horizontal="center" vertical="center"/>
    </xf>
    <xf numFmtId="176" fontId="32" fillId="0" borderId="61" xfId="0" applyNumberFormat="1" applyFont="1" applyFill="1" applyBorder="1" applyAlignment="1" applyProtection="1">
      <alignment horizontal="center" vertical="center"/>
    </xf>
    <xf numFmtId="176" fontId="34" fillId="0" borderId="31" xfId="0" applyNumberFormat="1" applyFont="1" applyBorder="1" applyAlignment="1" applyProtection="1">
      <alignment horizontal="center" vertical="center"/>
    </xf>
    <xf numFmtId="176" fontId="32" fillId="0" borderId="31" xfId="0" applyNumberFormat="1" applyFont="1" applyFill="1" applyBorder="1" applyAlignment="1" applyProtection="1">
      <alignment horizontal="center" vertical="center"/>
    </xf>
    <xf numFmtId="176" fontId="32" fillId="0" borderId="62" xfId="0" applyNumberFormat="1" applyFont="1" applyBorder="1" applyAlignment="1" applyProtection="1">
      <alignment horizontal="center" vertical="center"/>
    </xf>
    <xf numFmtId="0" fontId="14" fillId="0" borderId="63" xfId="0" applyNumberFormat="1"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21" fillId="0" borderId="0" xfId="0" applyFont="1" applyAlignment="1" applyProtection="1">
      <alignment horizontal="left" vertical="center"/>
    </xf>
    <xf numFmtId="0" fontId="9" fillId="0" borderId="0" xfId="0" applyFont="1" applyAlignment="1" applyProtection="1">
      <alignment horizontal="left" vertical="center"/>
    </xf>
    <xf numFmtId="0" fontId="21" fillId="0" borderId="0" xfId="0" applyFont="1" applyProtection="1">
      <alignment vertical="center"/>
    </xf>
    <xf numFmtId="0" fontId="0" fillId="0" borderId="10" xfId="0" applyFill="1" applyBorder="1" applyAlignment="1" applyProtection="1">
      <alignment vertical="center" shrinkToFit="1"/>
    </xf>
    <xf numFmtId="0" fontId="27" fillId="3" borderId="35" xfId="0" applyNumberFormat="1" applyFont="1" applyFill="1" applyBorder="1" applyAlignment="1" applyProtection="1">
      <alignment horizontal="center" vertical="center" wrapText="1"/>
    </xf>
    <xf numFmtId="0" fontId="27" fillId="3" borderId="27"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180" fontId="0" fillId="0" borderId="0"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7" xfId="0" applyBorder="1" applyAlignment="1" applyProtection="1">
      <alignment horizontal="center" vertical="center"/>
    </xf>
    <xf numFmtId="180" fontId="0" fillId="0" borderId="17" xfId="0" applyNumberFormat="1" applyBorder="1" applyAlignment="1" applyProtection="1">
      <alignment horizontal="center" vertical="center"/>
    </xf>
    <xf numFmtId="0" fontId="0" fillId="0" borderId="17" xfId="0" applyNumberFormat="1" applyBorder="1" applyAlignment="1" applyProtection="1">
      <alignment horizontal="center" vertical="center"/>
    </xf>
    <xf numFmtId="0" fontId="0" fillId="0" borderId="0" xfId="0" applyFill="1" applyBorder="1" applyAlignment="1" applyProtection="1">
      <alignment horizontal="center" vertical="center"/>
    </xf>
    <xf numFmtId="180" fontId="0" fillId="0" borderId="0" xfId="0" applyNumberFormat="1" applyProtection="1">
      <alignment vertical="center"/>
    </xf>
    <xf numFmtId="180" fontId="0" fillId="0" borderId="0" xfId="0" applyNumberFormat="1" applyAlignment="1" applyProtection="1">
      <alignment horizontal="center" vertical="center"/>
    </xf>
    <xf numFmtId="0" fontId="0" fillId="0" borderId="0" xfId="0" applyNumberFormat="1" applyProtection="1">
      <alignment vertical="center"/>
    </xf>
    <xf numFmtId="0" fontId="0" fillId="0" borderId="0" xfId="0" applyFont="1" applyAlignment="1" applyProtection="1">
      <alignment horizontal="center" vertical="center"/>
    </xf>
    <xf numFmtId="176" fontId="34" fillId="0" borderId="10" xfId="0" applyNumberFormat="1" applyFont="1" applyFill="1" applyBorder="1" applyAlignment="1" applyProtection="1">
      <alignment horizontal="center" vertical="center"/>
    </xf>
    <xf numFmtId="176" fontId="32" fillId="0" borderId="11" xfId="0" applyNumberFormat="1"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0" fillId="0" borderId="32" xfId="0" applyFill="1" applyBorder="1" applyProtection="1">
      <alignment vertical="center"/>
    </xf>
    <xf numFmtId="0" fontId="14" fillId="0" borderId="11" xfId="0" applyFont="1" applyFill="1" applyBorder="1" applyProtection="1">
      <alignment vertical="center"/>
    </xf>
    <xf numFmtId="0" fontId="0" fillId="4" borderId="10" xfId="0" applyFill="1" applyBorder="1" applyAlignment="1" applyProtection="1">
      <alignment vertical="center" shrinkToFit="1"/>
      <protection locked="0"/>
    </xf>
    <xf numFmtId="0" fontId="14" fillId="4" borderId="10" xfId="0" applyFont="1" applyFill="1" applyBorder="1" applyAlignment="1" applyProtection="1">
      <alignment horizontal="center" vertical="center" shrinkToFit="1"/>
      <protection locked="0"/>
    </xf>
    <xf numFmtId="182" fontId="28" fillId="4" borderId="10" xfId="0" applyNumberFormat="1"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xf>
    <xf numFmtId="0" fontId="12" fillId="0" borderId="0" xfId="0" applyFont="1" applyFill="1" applyBorder="1" applyAlignment="1" applyProtection="1">
      <alignment horizontal="right" vertical="center"/>
    </xf>
    <xf numFmtId="0" fontId="0" fillId="0" borderId="29" xfId="0" applyBorder="1" applyAlignment="1" applyProtection="1">
      <alignment horizontal="center" vertical="center"/>
    </xf>
    <xf numFmtId="0" fontId="12" fillId="0" borderId="0" xfId="0" applyFont="1" applyFill="1" applyProtection="1">
      <alignment vertical="center"/>
    </xf>
    <xf numFmtId="0" fontId="12" fillId="0" borderId="0" xfId="0" applyFont="1" applyFill="1" applyBorder="1" applyProtection="1">
      <alignment vertical="center"/>
    </xf>
    <xf numFmtId="0" fontId="27" fillId="3" borderId="10" xfId="0" applyNumberFormat="1" applyFont="1" applyFill="1" applyBorder="1" applyAlignment="1" applyProtection="1">
      <alignment horizontal="center" vertical="center" wrapText="1"/>
    </xf>
    <xf numFmtId="0" fontId="0" fillId="0" borderId="10" xfId="0" applyFill="1" applyBorder="1" applyAlignment="1" applyProtection="1">
      <alignment vertical="center" shrinkToFit="1"/>
    </xf>
    <xf numFmtId="0" fontId="12" fillId="0" borderId="0" xfId="0" applyFont="1" applyFill="1" applyBorder="1" applyAlignment="1" applyProtection="1">
      <alignment vertical="center"/>
    </xf>
    <xf numFmtId="0" fontId="0" fillId="0" borderId="10" xfId="0" applyFill="1" applyBorder="1" applyAlignment="1" applyProtection="1">
      <alignment vertical="center" shrinkToFit="1"/>
    </xf>
    <xf numFmtId="14" fontId="14" fillId="0" borderId="0" xfId="0" applyNumberFormat="1" applyFont="1" applyFill="1" applyBorder="1" applyAlignment="1" applyProtection="1">
      <alignment horizontal="right" vertical="center" shrinkToFit="1"/>
    </xf>
    <xf numFmtId="0" fontId="0" fillId="0" borderId="0" xfId="0" applyAlignment="1" applyProtection="1">
      <alignment vertical="center" shrinkToFit="1"/>
    </xf>
    <xf numFmtId="0" fontId="14"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0" fillId="0" borderId="23" xfId="0" applyBorder="1" applyAlignment="1" applyProtection="1">
      <alignment vertical="center" shrinkToFit="1"/>
    </xf>
    <xf numFmtId="0" fontId="0" fillId="0" borderId="21" xfId="0" applyBorder="1" applyAlignment="1" applyProtection="1">
      <alignment vertical="center" shrinkToFit="1"/>
    </xf>
    <xf numFmtId="0" fontId="0" fillId="0" borderId="22" xfId="0" applyBorder="1" applyAlignment="1" applyProtection="1">
      <alignment vertical="center" shrinkToFit="1"/>
    </xf>
    <xf numFmtId="0" fontId="0" fillId="0" borderId="0" xfId="0" applyBorder="1" applyAlignment="1" applyProtection="1">
      <alignment vertical="center" shrinkToFit="1"/>
    </xf>
    <xf numFmtId="0" fontId="0" fillId="0" borderId="4" xfId="0" applyBorder="1" applyAlignment="1" applyProtection="1">
      <alignment vertical="center" shrinkToFit="1"/>
    </xf>
    <xf numFmtId="0" fontId="0" fillId="0" borderId="10" xfId="0" applyBorder="1" applyAlignment="1" applyProtection="1">
      <alignment vertical="center" shrinkToFit="1"/>
    </xf>
    <xf numFmtId="0" fontId="0" fillId="0" borderId="18" xfId="0" applyBorder="1" applyAlignment="1" applyProtection="1">
      <alignment vertical="center" shrinkToFit="1"/>
    </xf>
    <xf numFmtId="0" fontId="0" fillId="0" borderId="25" xfId="0" applyBorder="1" applyAlignment="1" applyProtection="1">
      <alignment vertical="center" shrinkToFit="1"/>
    </xf>
    <xf numFmtId="38" fontId="0" fillId="0" borderId="20" xfId="1" applyFont="1" applyBorder="1" applyAlignment="1" applyProtection="1">
      <alignment vertical="center" shrinkToFit="1"/>
    </xf>
    <xf numFmtId="38" fontId="0" fillId="0" borderId="24" xfId="1" applyFont="1" applyBorder="1" applyAlignment="1" applyProtection="1">
      <alignment vertical="center" shrinkToFit="1"/>
    </xf>
    <xf numFmtId="38" fontId="0" fillId="0" borderId="0" xfId="1" applyFont="1" applyBorder="1" applyAlignment="1" applyProtection="1">
      <alignment vertical="center" shrinkToFit="1"/>
    </xf>
    <xf numFmtId="0" fontId="0" fillId="0" borderId="59" xfId="0" applyBorder="1" applyAlignment="1" applyProtection="1">
      <alignment vertical="center" shrinkToFit="1"/>
    </xf>
    <xf numFmtId="38" fontId="0" fillId="0" borderId="31" xfId="1" applyFont="1" applyBorder="1" applyAlignment="1" applyProtection="1">
      <alignment vertical="center" shrinkToFit="1"/>
    </xf>
    <xf numFmtId="38" fontId="0" fillId="0" borderId="60" xfId="1" applyFont="1" applyBorder="1" applyAlignment="1" applyProtection="1">
      <alignment vertical="center" shrinkToFit="1"/>
    </xf>
    <xf numFmtId="0" fontId="14" fillId="0" borderId="0" xfId="0" applyFont="1" applyBorder="1" applyAlignment="1" applyProtection="1">
      <alignment horizontal="right" vertical="center" shrinkToFit="1"/>
    </xf>
    <xf numFmtId="0" fontId="14" fillId="0" borderId="0" xfId="0" applyFont="1" applyFill="1" applyBorder="1" applyAlignment="1" applyProtection="1">
      <alignment vertical="center"/>
      <protection locked="0"/>
    </xf>
    <xf numFmtId="0" fontId="14" fillId="0" borderId="0" xfId="0" applyFont="1" applyProtection="1">
      <alignment vertical="center"/>
    </xf>
    <xf numFmtId="0" fontId="0" fillId="0" borderId="0" xfId="0" applyFont="1" applyProtection="1">
      <alignment vertical="center"/>
    </xf>
    <xf numFmtId="0" fontId="12" fillId="0" borderId="0" xfId="0" applyFont="1" applyFill="1" applyBorder="1" applyAlignment="1" applyProtection="1">
      <alignment horizontal="right" vertical="center"/>
    </xf>
    <xf numFmtId="0" fontId="29" fillId="0" borderId="0" xfId="0" applyNumberFormat="1" applyFont="1" applyFill="1" applyProtection="1">
      <alignment vertical="center"/>
    </xf>
    <xf numFmtId="0" fontId="14" fillId="0" borderId="0" xfId="0" applyFont="1" applyProtection="1">
      <alignment vertical="center"/>
    </xf>
    <xf numFmtId="0" fontId="12" fillId="0" borderId="0" xfId="0" applyFont="1" applyBorder="1" applyAlignment="1" applyProtection="1">
      <alignment horizontal="right" vertical="center"/>
    </xf>
    <xf numFmtId="178" fontId="12" fillId="0" borderId="0" xfId="0" applyNumberFormat="1" applyFont="1" applyFill="1" applyBorder="1" applyAlignment="1" applyProtection="1">
      <alignment horizontal="right" vertical="center"/>
    </xf>
    <xf numFmtId="0" fontId="5" fillId="4" borderId="64" xfId="0" applyFont="1" applyFill="1" applyBorder="1" applyAlignment="1" applyProtection="1">
      <alignment vertical="center" wrapText="1"/>
    </xf>
    <xf numFmtId="0" fontId="12" fillId="0" borderId="10" xfId="0" applyFont="1" applyBorder="1" applyAlignment="1" applyProtection="1">
      <alignment vertical="center"/>
    </xf>
    <xf numFmtId="0" fontId="12" fillId="0" borderId="18" xfId="0" applyFont="1" applyBorder="1" applyAlignment="1" applyProtection="1">
      <alignment vertical="center"/>
    </xf>
    <xf numFmtId="0" fontId="14" fillId="4" borderId="21" xfId="0"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0" fontId="12" fillId="0" borderId="0" xfId="0" applyFont="1" applyFill="1" applyProtection="1">
      <alignment vertical="center"/>
    </xf>
    <xf numFmtId="0" fontId="12" fillId="13" borderId="12" xfId="0" applyFont="1" applyFill="1" applyBorder="1" applyAlignment="1" applyProtection="1">
      <alignment horizontal="center" vertical="center" wrapText="1"/>
    </xf>
    <xf numFmtId="0" fontId="12" fillId="13" borderId="13"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wrapText="1"/>
    </xf>
    <xf numFmtId="0" fontId="9" fillId="2" borderId="33"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0" fontId="9" fillId="2" borderId="34" xfId="0" applyFont="1" applyFill="1" applyBorder="1" applyAlignment="1" applyProtection="1">
      <alignment horizontal="left" vertical="center"/>
    </xf>
    <xf numFmtId="0" fontId="9" fillId="2" borderId="32"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9" fillId="2" borderId="32"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2" borderId="57" xfId="0" applyFont="1" applyFill="1" applyBorder="1" applyAlignment="1" applyProtection="1">
      <alignment horizontal="left" vertical="center" wrapText="1"/>
    </xf>
    <xf numFmtId="0" fontId="10" fillId="2" borderId="58" xfId="0" applyFont="1" applyFill="1" applyBorder="1" applyAlignment="1" applyProtection="1">
      <alignment horizontal="left" vertical="center" wrapText="1"/>
    </xf>
    <xf numFmtId="0" fontId="8" fillId="4" borderId="52" xfId="0" applyFont="1" applyFill="1" applyBorder="1" applyAlignment="1" applyProtection="1">
      <alignment horizontal="left" vertical="top"/>
      <protection locked="0"/>
    </xf>
    <xf numFmtId="0" fontId="8" fillId="4" borderId="53" xfId="0" applyFont="1" applyFill="1" applyBorder="1" applyAlignment="1" applyProtection="1">
      <alignment horizontal="left" vertical="top"/>
      <protection locked="0"/>
    </xf>
    <xf numFmtId="0" fontId="8" fillId="4" borderId="54"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center" wrapText="1"/>
    </xf>
    <xf numFmtId="0" fontId="9" fillId="2" borderId="29" xfId="0" applyFont="1" applyFill="1" applyBorder="1" applyAlignment="1" applyProtection="1">
      <alignment horizontal="left" vertical="center"/>
    </xf>
    <xf numFmtId="0" fontId="9" fillId="2" borderId="30" xfId="0" applyFont="1" applyFill="1" applyBorder="1" applyAlignment="1" applyProtection="1">
      <alignment horizontal="left" vertical="center"/>
    </xf>
    <xf numFmtId="0" fontId="28" fillId="0" borderId="0" xfId="0" applyFont="1" applyAlignment="1" applyProtection="1">
      <alignment horizontal="left" vertical="center"/>
    </xf>
    <xf numFmtId="0" fontId="3" fillId="0" borderId="0" xfId="0" applyFont="1" applyAlignment="1" applyProtection="1">
      <alignment horizontal="left" vertical="center"/>
    </xf>
    <xf numFmtId="0" fontId="39" fillId="9"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57" fontId="50" fillId="0" borderId="0" xfId="0" applyNumberFormat="1" applyFont="1" applyFill="1" applyAlignment="1" applyProtection="1">
      <alignment horizontal="center" vertical="center" shrinkToFit="1"/>
    </xf>
    <xf numFmtId="0" fontId="14" fillId="4" borderId="10" xfId="0" applyFont="1" applyFill="1" applyBorder="1" applyAlignment="1" applyProtection="1">
      <alignment horizontal="left" vertical="center" shrinkToFit="1"/>
      <protection locked="0"/>
    </xf>
    <xf numFmtId="0" fontId="32" fillId="4" borderId="10" xfId="0" applyFont="1" applyFill="1" applyBorder="1" applyAlignment="1" applyProtection="1">
      <alignment horizontal="left" vertical="center" shrinkToFit="1"/>
      <protection locked="0"/>
    </xf>
    <xf numFmtId="0" fontId="15" fillId="2" borderId="0" xfId="0" applyFont="1" applyFill="1" applyBorder="1" applyAlignment="1" applyProtection="1">
      <alignment vertical="top" wrapText="1"/>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protection locked="0"/>
    </xf>
    <xf numFmtId="0" fontId="8" fillId="4" borderId="3" xfId="0" applyFont="1" applyFill="1" applyBorder="1" applyAlignment="1" applyProtection="1">
      <alignment horizontal="left" vertical="top"/>
      <protection locked="0"/>
    </xf>
    <xf numFmtId="0" fontId="8" fillId="4" borderId="8" xfId="0" applyFont="1" applyFill="1" applyBorder="1" applyAlignment="1" applyProtection="1">
      <alignment horizontal="left" vertical="top"/>
      <protection locked="0"/>
    </xf>
    <xf numFmtId="0" fontId="8" fillId="4" borderId="0" xfId="0" applyFont="1" applyFill="1" applyBorder="1" applyAlignment="1" applyProtection="1">
      <alignment horizontal="left" vertical="top"/>
      <protection locked="0"/>
    </xf>
    <xf numFmtId="0" fontId="8" fillId="4" borderId="9" xfId="0" applyFont="1" applyFill="1" applyBorder="1" applyAlignment="1" applyProtection="1">
      <alignment horizontal="left" vertical="top"/>
      <protection locked="0"/>
    </xf>
    <xf numFmtId="0" fontId="8" fillId="4" borderId="5" xfId="0" applyFont="1" applyFill="1" applyBorder="1" applyAlignment="1" applyProtection="1">
      <alignment horizontal="left" vertical="top"/>
      <protection locked="0"/>
    </xf>
    <xf numFmtId="0" fontId="8" fillId="4" borderId="6" xfId="0" applyFont="1" applyFill="1" applyBorder="1" applyAlignment="1" applyProtection="1">
      <alignment horizontal="left" vertical="top"/>
      <protection locked="0"/>
    </xf>
    <xf numFmtId="0" fontId="8" fillId="4" borderId="7" xfId="0" applyFont="1" applyFill="1" applyBorder="1" applyAlignment="1" applyProtection="1">
      <alignment horizontal="left" vertical="top"/>
      <protection locked="0"/>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2"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5" fillId="4" borderId="40"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10" fillId="0" borderId="40"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22" fillId="0" borderId="52" xfId="0" applyFont="1" applyBorder="1" applyAlignment="1" applyProtection="1">
      <alignment horizontal="left" vertical="center"/>
    </xf>
    <xf numFmtId="0" fontId="22" fillId="0" borderId="53" xfId="0" applyFont="1" applyBorder="1" applyAlignment="1" applyProtection="1">
      <alignment horizontal="left" vertical="center"/>
    </xf>
    <xf numFmtId="0" fontId="22" fillId="0" borderId="54" xfId="0" applyFont="1" applyBorder="1" applyAlignment="1" applyProtection="1">
      <alignment horizontal="left" vertical="center"/>
    </xf>
    <xf numFmtId="0" fontId="9" fillId="2" borderId="29" xfId="0" applyFont="1" applyFill="1" applyBorder="1" applyAlignment="1" applyProtection="1">
      <alignment horizontal="left" vertical="center" wrapText="1"/>
    </xf>
    <xf numFmtId="0" fontId="9" fillId="2" borderId="30" xfId="0" applyFont="1" applyFill="1" applyBorder="1" applyAlignment="1" applyProtection="1">
      <alignment horizontal="left" vertical="center" wrapText="1"/>
    </xf>
    <xf numFmtId="0" fontId="10" fillId="2" borderId="38"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39"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0" fontId="13"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xf>
    <xf numFmtId="0" fontId="0" fillId="13" borderId="24" xfId="0" applyFill="1" applyBorder="1" applyAlignment="1" applyProtection="1">
      <alignment horizontal="center" vertical="center" wrapText="1"/>
    </xf>
    <xf numFmtId="0" fontId="0" fillId="13" borderId="26" xfId="0" applyFill="1" applyBorder="1" applyAlignment="1" applyProtection="1">
      <alignment horizontal="center" vertical="center" wrapText="1"/>
    </xf>
    <xf numFmtId="0" fontId="0" fillId="13" borderId="22" xfId="0" applyFill="1" applyBorder="1" applyAlignment="1" applyProtection="1">
      <alignment horizontal="center" vertical="center" wrapText="1"/>
    </xf>
    <xf numFmtId="0" fontId="0" fillId="13" borderId="17" xfId="0" applyFill="1" applyBorder="1" applyAlignment="1" applyProtection="1">
      <alignment horizontal="center" vertical="center" wrapText="1"/>
    </xf>
    <xf numFmtId="0" fontId="0" fillId="10" borderId="36" xfId="0" applyFill="1" applyBorder="1" applyAlignment="1" applyProtection="1">
      <alignment horizontal="center" vertical="center"/>
    </xf>
    <xf numFmtId="0" fontId="0" fillId="10" borderId="37" xfId="0" applyFill="1" applyBorder="1" applyAlignment="1" applyProtection="1">
      <alignment horizontal="center" vertical="center"/>
    </xf>
    <xf numFmtId="0" fontId="14" fillId="0" borderId="18" xfId="0" applyFont="1" applyBorder="1" applyAlignment="1" applyProtection="1">
      <alignment horizontal="left" vertical="center" shrinkToFit="1"/>
    </xf>
    <xf numFmtId="0" fontId="14" fillId="0" borderId="19"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0" fillId="13" borderId="24" xfId="0" applyFill="1" applyBorder="1" applyAlignment="1" applyProtection="1">
      <alignment horizontal="center" vertical="center"/>
    </xf>
    <xf numFmtId="0" fontId="0" fillId="13" borderId="25" xfId="0" applyFill="1" applyBorder="1" applyAlignment="1" applyProtection="1">
      <alignment horizontal="center" vertical="center"/>
    </xf>
    <xf numFmtId="0" fontId="0" fillId="13" borderId="22" xfId="0" applyFill="1" applyBorder="1" applyAlignment="1" applyProtection="1">
      <alignment horizontal="center" vertical="center"/>
    </xf>
    <xf numFmtId="0" fontId="0" fillId="13" borderId="23" xfId="0" applyFill="1" applyBorder="1" applyAlignment="1" applyProtection="1">
      <alignment horizontal="center" vertical="center"/>
    </xf>
    <xf numFmtId="0" fontId="50" fillId="0" borderId="0" xfId="0" applyFont="1" applyFill="1" applyAlignment="1" applyProtection="1">
      <alignment horizontal="center" vertical="center" shrinkToFit="1"/>
    </xf>
    <xf numFmtId="0" fontId="13" fillId="0" borderId="0" xfId="0" applyFont="1" applyAlignment="1" applyProtection="1">
      <alignment horizontal="center" vertical="center"/>
    </xf>
    <xf numFmtId="38" fontId="0" fillId="13" borderId="24" xfId="1" applyFont="1" applyFill="1" applyBorder="1" applyAlignment="1" applyProtection="1">
      <alignment horizontal="center" vertical="center" wrapText="1"/>
    </xf>
    <xf numFmtId="38" fontId="0" fillId="13" borderId="25" xfId="1" applyFont="1" applyFill="1" applyBorder="1" applyAlignment="1" applyProtection="1">
      <alignment horizontal="center" vertical="center" wrapText="1"/>
    </xf>
    <xf numFmtId="38" fontId="0" fillId="13" borderId="22" xfId="1" applyFont="1" applyFill="1" applyBorder="1" applyAlignment="1" applyProtection="1">
      <alignment horizontal="center" vertical="center" wrapText="1"/>
    </xf>
    <xf numFmtId="38" fontId="0" fillId="13" borderId="23" xfId="1" applyFont="1" applyFill="1" applyBorder="1" applyAlignment="1" applyProtection="1">
      <alignment horizontal="center" vertical="center" wrapText="1"/>
    </xf>
    <xf numFmtId="38" fontId="14" fillId="13" borderId="41" xfId="1" applyFont="1" applyFill="1" applyBorder="1" applyAlignment="1" applyProtection="1">
      <alignment horizontal="center" vertical="center" wrapText="1"/>
    </xf>
    <xf numFmtId="38" fontId="0" fillId="13" borderId="42" xfId="1" applyFont="1" applyFill="1" applyBorder="1" applyAlignment="1" applyProtection="1">
      <alignment horizontal="center" vertical="center"/>
    </xf>
    <xf numFmtId="38" fontId="0" fillId="13" borderId="43" xfId="1" applyFont="1" applyFill="1" applyBorder="1" applyAlignment="1" applyProtection="1">
      <alignment horizontal="center" vertical="center"/>
    </xf>
    <xf numFmtId="38" fontId="0" fillId="13" borderId="44" xfId="1" applyFont="1" applyFill="1" applyBorder="1" applyAlignment="1" applyProtection="1">
      <alignment horizontal="center" vertical="center"/>
    </xf>
    <xf numFmtId="0" fontId="3" fillId="13" borderId="24" xfId="0" applyFont="1" applyFill="1" applyBorder="1" applyAlignment="1" applyProtection="1">
      <alignment horizontal="center" vertical="center" wrapText="1"/>
    </xf>
    <xf numFmtId="0" fontId="3" fillId="13" borderId="26"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17" xfId="0" applyFont="1" applyFill="1" applyBorder="1" applyAlignment="1" applyProtection="1">
      <alignment horizontal="center" vertical="center"/>
    </xf>
    <xf numFmtId="0" fontId="0" fillId="13" borderId="26" xfId="0" applyFill="1" applyBorder="1" applyAlignment="1" applyProtection="1">
      <alignment horizontal="center" vertical="center"/>
    </xf>
    <xf numFmtId="0" fontId="0" fillId="13" borderId="17" xfId="0"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20"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xf>
    <xf numFmtId="0" fontId="48" fillId="0" borderId="0" xfId="0" applyFont="1" applyAlignment="1" applyProtection="1">
      <alignment horizontal="center" vertical="center" wrapText="1"/>
    </xf>
    <xf numFmtId="0" fontId="12" fillId="0" borderId="12"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3" xfId="0" applyFont="1" applyBorder="1" applyAlignment="1" applyProtection="1">
      <alignment horizontal="center" vertical="center"/>
    </xf>
    <xf numFmtId="0" fontId="0" fillId="0" borderId="17" xfId="0" applyFill="1" applyBorder="1" applyAlignment="1" applyProtection="1">
      <alignment horizontal="left" vertical="center" shrinkToFit="1"/>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4" xfId="0" applyBorder="1" applyAlignment="1" applyProtection="1">
      <alignment horizontal="center" vertical="center"/>
    </xf>
    <xf numFmtId="0" fontId="0" fillId="0" borderId="10" xfId="0" applyBorder="1" applyAlignment="1" applyProtection="1">
      <alignment horizontal="center" vertical="center"/>
    </xf>
    <xf numFmtId="0" fontId="12" fillId="3" borderId="20" xfId="0" applyFont="1" applyFill="1" applyBorder="1" applyAlignment="1" applyProtection="1">
      <alignment horizontal="center" vertical="center"/>
    </xf>
    <xf numFmtId="0" fontId="29" fillId="3" borderId="20" xfId="0" applyFont="1" applyFill="1" applyBorder="1" applyAlignment="1" applyProtection="1">
      <alignment horizontal="center" vertical="center" wrapText="1"/>
    </xf>
    <xf numFmtId="0" fontId="29" fillId="3" borderId="21" xfId="0" applyFont="1" applyFill="1" applyBorder="1" applyAlignment="1" applyProtection="1">
      <alignment horizontal="center" vertical="center"/>
    </xf>
    <xf numFmtId="0" fontId="27" fillId="7" borderId="20" xfId="0" applyFont="1" applyFill="1" applyBorder="1" applyAlignment="1" applyProtection="1">
      <alignment horizontal="center" vertical="center" shrinkToFit="1"/>
    </xf>
    <xf numFmtId="0" fontId="27" fillId="7" borderId="21" xfId="0" applyFont="1" applyFill="1" applyBorder="1" applyAlignment="1" applyProtection="1">
      <alignment horizontal="center" vertical="center" shrinkToFit="1"/>
    </xf>
    <xf numFmtId="0" fontId="12" fillId="0" borderId="0" xfId="0" applyFont="1" applyFill="1" applyBorder="1" applyAlignment="1" applyProtection="1">
      <alignment horizontal="right" vertical="center"/>
    </xf>
    <xf numFmtId="0" fontId="12" fillId="0" borderId="9" xfId="0" applyFont="1" applyFill="1" applyBorder="1" applyAlignment="1" applyProtection="1">
      <alignment horizontal="right" vertical="center"/>
    </xf>
    <xf numFmtId="178" fontId="12" fillId="0" borderId="12" xfId="0" applyNumberFormat="1" applyFont="1" applyFill="1" applyBorder="1" applyAlignment="1" applyProtection="1">
      <alignment horizontal="right" vertical="center"/>
    </xf>
    <xf numFmtId="178" fontId="12" fillId="0" borderId="13" xfId="0" applyNumberFormat="1" applyFont="1" applyFill="1" applyBorder="1" applyAlignment="1" applyProtection="1">
      <alignment horizontal="right" vertical="center"/>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xf>
    <xf numFmtId="0" fontId="4" fillId="8" borderId="20" xfId="0" applyFont="1" applyFill="1" applyBorder="1" applyAlignment="1" applyProtection="1">
      <alignment horizontal="center" vertical="center" wrapText="1"/>
    </xf>
    <xf numFmtId="0" fontId="4" fillId="8" borderId="21" xfId="0" applyFont="1" applyFill="1" applyBorder="1" applyAlignment="1" applyProtection="1">
      <alignment horizontal="center" vertical="center"/>
    </xf>
    <xf numFmtId="0" fontId="27" fillId="3" borderId="20" xfId="0" applyFont="1" applyFill="1" applyBorder="1" applyAlignment="1" applyProtection="1">
      <alignment horizontal="center" vertical="center" wrapText="1"/>
    </xf>
    <xf numFmtId="0" fontId="27" fillId="3" borderId="21" xfId="0" applyFont="1" applyFill="1" applyBorder="1" applyAlignment="1" applyProtection="1">
      <alignment horizontal="center" vertical="center"/>
    </xf>
    <xf numFmtId="0" fontId="14" fillId="0" borderId="28" xfId="0" applyFont="1" applyFill="1" applyBorder="1" applyAlignment="1" applyProtection="1">
      <alignment horizontal="center" vertical="center" wrapText="1" shrinkToFit="1"/>
    </xf>
    <xf numFmtId="0" fontId="14" fillId="0" borderId="30" xfId="0" applyFont="1" applyFill="1" applyBorder="1" applyAlignment="1" applyProtection="1">
      <alignment horizontal="center" vertical="center" shrinkToFit="1"/>
    </xf>
    <xf numFmtId="0" fontId="0" fillId="0" borderId="0" xfId="0" applyFont="1" applyProtection="1">
      <alignment vertical="center"/>
    </xf>
    <xf numFmtId="0" fontId="14" fillId="0" borderId="0" xfId="0" applyFont="1" applyProtection="1">
      <alignment vertical="center"/>
    </xf>
    <xf numFmtId="0" fontId="13" fillId="0" borderId="0" xfId="0" applyFont="1" applyAlignment="1" applyProtection="1">
      <alignment horizontal="center" vertical="center" wrapTex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36" fillId="8" borderId="20" xfId="0" applyFont="1" applyFill="1" applyBorder="1" applyAlignment="1" applyProtection="1">
      <alignment horizontal="center" vertical="center" wrapText="1"/>
    </xf>
    <xf numFmtId="0" fontId="36" fillId="8" borderId="21" xfId="0" applyFont="1" applyFill="1" applyBorder="1" applyAlignment="1" applyProtection="1">
      <alignment horizontal="center" vertical="center" wrapText="1"/>
    </xf>
    <xf numFmtId="0" fontId="29" fillId="0" borderId="0" xfId="0" applyFont="1" applyAlignment="1" applyProtection="1">
      <alignment horizontal="left" wrapText="1"/>
    </xf>
    <xf numFmtId="0" fontId="29" fillId="0" borderId="0" xfId="0" applyFont="1" applyBorder="1" applyAlignment="1" applyProtection="1">
      <alignment horizontal="left"/>
    </xf>
    <xf numFmtId="0" fontId="29" fillId="0" borderId="17" xfId="0" applyFont="1" applyBorder="1" applyAlignment="1" applyProtection="1"/>
    <xf numFmtId="0" fontId="29" fillId="8" borderId="20" xfId="0" applyFont="1" applyFill="1" applyBorder="1" applyAlignment="1" applyProtection="1">
      <alignment horizontal="center" vertical="center" wrapText="1"/>
    </xf>
    <xf numFmtId="0" fontId="29" fillId="8" borderId="21" xfId="0" applyFont="1" applyFill="1" applyBorder="1" applyAlignment="1" applyProtection="1">
      <alignment horizontal="center" vertical="center"/>
    </xf>
    <xf numFmtId="180" fontId="27" fillId="3" borderId="27" xfId="0" applyNumberFormat="1" applyFont="1" applyFill="1" applyBorder="1" applyAlignment="1" applyProtection="1">
      <alignment horizontal="center" vertical="center" wrapText="1"/>
      <protection locked="0"/>
    </xf>
    <xf numFmtId="180" fontId="4" fillId="8" borderId="20" xfId="0" applyNumberFormat="1" applyFont="1" applyFill="1" applyBorder="1" applyAlignment="1" applyProtection="1">
      <alignment horizontal="center" vertical="center" wrapText="1"/>
      <protection locked="0"/>
    </xf>
    <xf numFmtId="180" fontId="4" fillId="8" borderId="21" xfId="0" applyNumberFormat="1" applyFont="1" applyFill="1" applyBorder="1" applyAlignment="1" applyProtection="1">
      <alignment horizontal="center" vertical="center"/>
      <protection locked="0"/>
    </xf>
    <xf numFmtId="180" fontId="27" fillId="3" borderId="20" xfId="0" applyNumberFormat="1" applyFont="1" applyFill="1" applyBorder="1" applyAlignment="1" applyProtection="1">
      <alignment horizontal="center" vertical="center" wrapText="1"/>
      <protection locked="0"/>
    </xf>
    <xf numFmtId="180" fontId="27" fillId="3" borderId="21" xfId="0" applyNumberFormat="1"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wrapText="1"/>
      <protection locked="0"/>
    </xf>
    <xf numFmtId="0" fontId="29" fillId="3" borderId="21" xfId="0" applyFont="1" applyFill="1" applyBorder="1" applyAlignment="1" applyProtection="1">
      <alignment horizontal="center" vertical="center"/>
      <protection locked="0"/>
    </xf>
    <xf numFmtId="180" fontId="12" fillId="3" borderId="20" xfId="0" applyNumberFormat="1" applyFont="1" applyFill="1" applyBorder="1" applyAlignment="1" applyProtection="1">
      <alignment horizontal="center" vertical="center" wrapText="1"/>
      <protection locked="0"/>
    </xf>
    <xf numFmtId="180" fontId="12" fillId="3" borderId="21" xfId="0" applyNumberFormat="1" applyFont="1" applyFill="1" applyBorder="1" applyAlignment="1" applyProtection="1">
      <alignment horizontal="center" vertical="center"/>
      <protection locked="0"/>
    </xf>
    <xf numFmtId="180" fontId="27" fillId="7" borderId="20" xfId="0" applyNumberFormat="1" applyFont="1" applyFill="1" applyBorder="1" applyAlignment="1" applyProtection="1">
      <alignment horizontal="center" vertical="center" shrinkToFit="1"/>
      <protection locked="0"/>
    </xf>
    <xf numFmtId="180" fontId="27" fillId="7" borderId="21" xfId="0" applyNumberFormat="1" applyFont="1" applyFill="1" applyBorder="1" applyAlignment="1" applyProtection="1">
      <alignment horizontal="center" vertical="center" shrinkToFit="1"/>
      <protection locked="0"/>
    </xf>
    <xf numFmtId="180" fontId="27" fillId="7" borderId="20" xfId="0" applyNumberFormat="1" applyFont="1" applyFill="1" applyBorder="1" applyAlignment="1" applyProtection="1">
      <alignment horizontal="center" vertical="center" wrapText="1"/>
      <protection locked="0"/>
    </xf>
    <xf numFmtId="180" fontId="27" fillId="7" borderId="21" xfId="0" applyNumberFormat="1" applyFont="1" applyFill="1" applyBorder="1" applyAlignment="1" applyProtection="1">
      <alignment horizontal="center" vertical="center"/>
      <protection locked="0"/>
    </xf>
    <xf numFmtId="0" fontId="27" fillId="3" borderId="10" xfId="0" applyNumberFormat="1" applyFont="1" applyFill="1" applyBorder="1" applyAlignment="1" applyProtection="1">
      <alignment horizontal="center" vertical="center" wrapText="1"/>
      <protection locked="0"/>
    </xf>
    <xf numFmtId="180" fontId="27" fillId="3" borderId="20" xfId="0" applyNumberFormat="1" applyFont="1" applyFill="1" applyBorder="1" applyAlignment="1" applyProtection="1">
      <alignment horizontal="center" vertical="center" wrapText="1" shrinkToFit="1"/>
      <protection locked="0"/>
    </xf>
    <xf numFmtId="180" fontId="27" fillId="3" borderId="21" xfId="0" applyNumberFormat="1" applyFont="1" applyFill="1" applyBorder="1" applyAlignment="1" applyProtection="1">
      <alignment horizontal="center" vertical="center" shrinkToFit="1"/>
      <protection locked="0"/>
    </xf>
    <xf numFmtId="180" fontId="27" fillId="3" borderId="27" xfId="0" applyNumberFormat="1" applyFont="1" applyFill="1" applyBorder="1" applyAlignment="1" applyProtection="1">
      <alignment horizontal="center" vertical="center" wrapText="1"/>
    </xf>
    <xf numFmtId="180" fontId="12" fillId="3" borderId="20" xfId="0" applyNumberFormat="1" applyFont="1" applyFill="1" applyBorder="1" applyAlignment="1" applyProtection="1">
      <alignment horizontal="center" vertical="center" wrapText="1"/>
    </xf>
    <xf numFmtId="180" fontId="12" fillId="3" borderId="21" xfId="0" applyNumberFormat="1" applyFont="1" applyFill="1" applyBorder="1" applyAlignment="1" applyProtection="1">
      <alignment horizontal="center" vertical="center"/>
    </xf>
    <xf numFmtId="180" fontId="27" fillId="3" borderId="20" xfId="0" applyNumberFormat="1" applyFont="1" applyFill="1" applyBorder="1" applyAlignment="1" applyProtection="1">
      <alignment horizontal="center" vertical="center" wrapText="1" shrinkToFit="1"/>
    </xf>
    <xf numFmtId="180" fontId="27" fillId="3" borderId="21" xfId="0" applyNumberFormat="1" applyFont="1" applyFill="1" applyBorder="1" applyAlignment="1" applyProtection="1">
      <alignment horizontal="center" vertical="center" shrinkToFit="1"/>
    </xf>
    <xf numFmtId="180" fontId="27" fillId="7" borderId="20" xfId="0" applyNumberFormat="1" applyFont="1" applyFill="1" applyBorder="1" applyAlignment="1" applyProtection="1">
      <alignment horizontal="center" vertical="center" shrinkToFit="1"/>
    </xf>
    <xf numFmtId="180" fontId="27" fillId="7" borderId="21" xfId="0" applyNumberFormat="1" applyFont="1" applyFill="1" applyBorder="1" applyAlignment="1" applyProtection="1">
      <alignment horizontal="center" vertical="center" shrinkToFit="1"/>
    </xf>
    <xf numFmtId="180" fontId="27" fillId="7" borderId="20" xfId="0" applyNumberFormat="1" applyFont="1" applyFill="1" applyBorder="1" applyAlignment="1" applyProtection="1">
      <alignment horizontal="center" vertical="center" wrapText="1"/>
    </xf>
    <xf numFmtId="180" fontId="27" fillId="7" borderId="21" xfId="0" applyNumberFormat="1" applyFont="1" applyFill="1" applyBorder="1" applyAlignment="1" applyProtection="1">
      <alignment horizontal="center" vertical="center"/>
    </xf>
    <xf numFmtId="180" fontId="4" fillId="8" borderId="20" xfId="0" applyNumberFormat="1" applyFont="1" applyFill="1" applyBorder="1" applyAlignment="1" applyProtection="1">
      <alignment horizontal="center" vertical="center" wrapText="1"/>
    </xf>
    <xf numFmtId="180" fontId="4" fillId="8" borderId="21" xfId="0" applyNumberFormat="1" applyFont="1" applyFill="1" applyBorder="1" applyAlignment="1" applyProtection="1">
      <alignment horizontal="center" vertical="center"/>
    </xf>
    <xf numFmtId="180" fontId="27" fillId="3" borderId="20" xfId="0" applyNumberFormat="1" applyFont="1" applyFill="1" applyBorder="1" applyAlignment="1" applyProtection="1">
      <alignment horizontal="center" vertical="center" wrapText="1"/>
    </xf>
    <xf numFmtId="180" fontId="27" fillId="3" borderId="21" xfId="0" applyNumberFormat="1" applyFont="1" applyFill="1" applyBorder="1" applyAlignment="1" applyProtection="1">
      <alignment horizontal="center" vertical="center"/>
    </xf>
    <xf numFmtId="0" fontId="27" fillId="3" borderId="10" xfId="0" applyNumberFormat="1" applyFont="1" applyFill="1" applyBorder="1" applyAlignment="1" applyProtection="1">
      <alignment horizontal="center" vertical="center" wrapText="1"/>
    </xf>
    <xf numFmtId="0" fontId="22" fillId="0" borderId="17" xfId="0" applyFont="1" applyBorder="1" applyProtection="1">
      <alignment vertical="center"/>
    </xf>
    <xf numFmtId="177" fontId="15" fillId="0" borderId="18" xfId="0" applyNumberFormat="1" applyFont="1" applyFill="1" applyBorder="1" applyAlignment="1" applyProtection="1">
      <alignment vertical="center"/>
    </xf>
    <xf numFmtId="177" fontId="15" fillId="0" borderId="19" xfId="0" applyNumberFormat="1" applyFont="1" applyFill="1" applyBorder="1" applyAlignment="1" applyProtection="1">
      <alignment vertical="center"/>
    </xf>
    <xf numFmtId="177" fontId="13" fillId="0" borderId="0" xfId="0" applyNumberFormat="1" applyFont="1" applyBorder="1" applyAlignment="1" applyProtection="1">
      <alignment vertical="center"/>
    </xf>
    <xf numFmtId="0" fontId="0" fillId="0" borderId="10" xfId="0" applyFill="1" applyBorder="1" applyAlignment="1" applyProtection="1">
      <alignment vertical="center" shrinkToFit="1"/>
    </xf>
    <xf numFmtId="177" fontId="13" fillId="0" borderId="0" xfId="0" applyNumberFormat="1" applyFont="1" applyFill="1" applyBorder="1" applyAlignment="1" applyProtection="1">
      <alignment horizontal="center" vertical="center" shrinkToFit="1"/>
    </xf>
    <xf numFmtId="0" fontId="47" fillId="0" borderId="17" xfId="0" applyFont="1" applyBorder="1" applyProtection="1">
      <alignment vertical="center"/>
    </xf>
    <xf numFmtId="177" fontId="13" fillId="0" borderId="0" xfId="0" applyNumberFormat="1" applyFont="1" applyFill="1" applyBorder="1" applyAlignment="1" applyProtection="1">
      <alignment vertical="center"/>
    </xf>
    <xf numFmtId="0" fontId="0" fillId="5" borderId="18"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180" fontId="0" fillId="5" borderId="18" xfId="0" applyNumberFormat="1" applyFill="1" applyBorder="1" applyAlignment="1" applyProtection="1">
      <alignment horizontal="center" vertical="center" wrapText="1"/>
      <protection locked="0"/>
    </xf>
    <xf numFmtId="180" fontId="0" fillId="5" borderId="4" xfId="0" applyNumberFormat="1" applyFill="1" applyBorder="1" applyAlignment="1" applyProtection="1">
      <alignment horizontal="center" vertical="center" wrapText="1"/>
      <protection locked="0"/>
    </xf>
    <xf numFmtId="180" fontId="0" fillId="4" borderId="18" xfId="0" applyNumberFormat="1" applyFill="1" applyBorder="1" applyAlignment="1" applyProtection="1">
      <alignment horizontal="center" vertical="center" shrinkToFit="1"/>
      <protection locked="0"/>
    </xf>
    <xf numFmtId="180" fontId="0" fillId="4" borderId="4" xfId="0" applyNumberFormat="1" applyFill="1" applyBorder="1" applyAlignment="1" applyProtection="1">
      <alignment horizontal="center" vertical="center" shrinkToFit="1"/>
      <protection locked="0"/>
    </xf>
    <xf numFmtId="180" fontId="0" fillId="0" borderId="18" xfId="0" applyNumberFormat="1" applyFill="1" applyBorder="1" applyAlignment="1" applyProtection="1">
      <alignment horizontal="center" vertical="center"/>
    </xf>
    <xf numFmtId="180" fontId="0" fillId="0" borderId="4" xfId="0" applyNumberFormat="1" applyFill="1" applyBorder="1" applyAlignment="1" applyProtection="1">
      <alignment horizontal="center" vertical="center"/>
    </xf>
    <xf numFmtId="180" fontId="0" fillId="12" borderId="18" xfId="0" applyNumberFormat="1" applyFill="1" applyBorder="1" applyAlignment="1" applyProtection="1">
      <alignment horizontal="center" vertical="center" shrinkToFit="1"/>
      <protection locked="0"/>
    </xf>
    <xf numFmtId="180" fontId="0" fillId="12" borderId="4" xfId="0" applyNumberFormat="1" applyFill="1" applyBorder="1" applyAlignment="1" applyProtection="1">
      <alignment horizontal="center" vertical="center" shrinkToFit="1"/>
      <protection locked="0"/>
    </xf>
    <xf numFmtId="0" fontId="12" fillId="3" borderId="20"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12" fillId="0" borderId="10" xfId="0" applyFont="1" applyFill="1" applyBorder="1" applyAlignment="1">
      <alignment vertical="center"/>
    </xf>
    <xf numFmtId="0" fontId="12" fillId="3" borderId="21" xfId="0" applyFont="1" applyFill="1" applyBorder="1" applyAlignment="1" applyProtection="1">
      <alignment horizontal="center" vertical="center" wrapText="1"/>
      <protection locked="0"/>
    </xf>
    <xf numFmtId="0" fontId="29" fillId="3" borderId="1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2" fillId="7" borderId="20" xfId="0" applyFont="1" applyFill="1" applyBorder="1" applyAlignment="1" applyProtection="1">
      <alignment horizontal="center" vertical="center" shrinkToFit="1"/>
      <protection locked="0"/>
    </xf>
    <xf numFmtId="0" fontId="12" fillId="7" borderId="21" xfId="0" applyFont="1" applyFill="1" applyBorder="1" applyAlignment="1" applyProtection="1">
      <alignment horizontal="center" vertical="center" shrinkToFit="1"/>
      <protection locked="0"/>
    </xf>
    <xf numFmtId="0" fontId="12" fillId="7" borderId="20" xfId="0" applyFont="1" applyFill="1" applyBorder="1" applyAlignment="1" applyProtection="1">
      <alignment horizontal="center" vertical="center" wrapText="1"/>
      <protection locked="0"/>
    </xf>
    <xf numFmtId="0" fontId="12" fillId="7" borderId="21" xfId="0" applyFont="1" applyFill="1" applyBorder="1" applyAlignment="1" applyProtection="1">
      <alignment horizontal="center" vertical="center"/>
      <protection locked="0"/>
    </xf>
    <xf numFmtId="0" fontId="44" fillId="8" borderId="20" xfId="0" applyFont="1" applyFill="1" applyBorder="1" applyAlignment="1" applyProtection="1">
      <alignment horizontal="center" vertical="center" wrapText="1"/>
      <protection locked="0"/>
    </xf>
    <xf numFmtId="0" fontId="44" fillId="8" borderId="21" xfId="0" applyFont="1" applyFill="1" applyBorder="1" applyAlignment="1" applyProtection="1">
      <alignment horizontal="center" vertical="center" wrapText="1"/>
      <protection locked="0"/>
    </xf>
    <xf numFmtId="0" fontId="45" fillId="8" borderId="24"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8" borderId="22" xfId="0" applyFont="1" applyFill="1" applyBorder="1" applyAlignment="1" applyProtection="1">
      <alignment horizontal="center" vertical="center" wrapText="1"/>
    </xf>
    <xf numFmtId="0" fontId="45" fillId="8" borderId="23"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shrinkToFit="1"/>
      <protection locked="0"/>
    </xf>
    <xf numFmtId="0" fontId="27" fillId="3" borderId="25" xfId="0" applyFont="1" applyFill="1" applyBorder="1" applyAlignment="1" applyProtection="1">
      <alignment horizontal="center" vertical="center" shrinkToFit="1"/>
      <protection locked="0"/>
    </xf>
    <xf numFmtId="0" fontId="27" fillId="3" borderId="22" xfId="0" applyFont="1" applyFill="1" applyBorder="1" applyAlignment="1" applyProtection="1">
      <alignment horizontal="center" vertical="center" shrinkToFit="1"/>
      <protection locked="0"/>
    </xf>
    <xf numFmtId="0" fontId="27" fillId="3" borderId="23" xfId="0" applyFont="1" applyFill="1" applyBorder="1" applyAlignment="1" applyProtection="1">
      <alignment horizontal="center" vertical="center" shrinkToFit="1"/>
      <protection locked="0"/>
    </xf>
    <xf numFmtId="0" fontId="27" fillId="8" borderId="20" xfId="0" applyFont="1" applyFill="1" applyBorder="1" applyAlignment="1" applyProtection="1">
      <alignment horizontal="center" vertical="center" wrapText="1"/>
      <protection locked="0"/>
    </xf>
    <xf numFmtId="0" fontId="27" fillId="8" borderId="21" xfId="0" applyFont="1" applyFill="1" applyBorder="1" applyAlignment="1" applyProtection="1">
      <alignment horizontal="center" vertical="center"/>
      <protection locked="0"/>
    </xf>
    <xf numFmtId="57" fontId="51" fillId="0" borderId="0" xfId="0" applyNumberFormat="1" applyFont="1" applyFill="1" applyAlignment="1" applyProtection="1">
      <alignment horizontal="center" vertical="center" shrinkToFit="1"/>
    </xf>
    <xf numFmtId="0" fontId="51" fillId="0" borderId="0" xfId="0" applyFont="1" applyFill="1" applyAlignment="1" applyProtection="1">
      <alignment horizontal="center" vertical="center" shrinkToFit="1"/>
    </xf>
    <xf numFmtId="0" fontId="52" fillId="0" borderId="0" xfId="0" applyFont="1" applyFill="1" applyAlignment="1" applyProtection="1">
      <alignment horizontal="center" vertical="center" shrinkToFit="1"/>
    </xf>
    <xf numFmtId="0" fontId="51" fillId="0" borderId="0" xfId="0" applyFont="1" applyAlignment="1" applyProtection="1">
      <alignment horizontal="center" vertical="top" shrinkToFit="1"/>
    </xf>
    <xf numFmtId="0" fontId="51" fillId="0" borderId="0" xfId="0" applyFont="1" applyFill="1" applyAlignment="1" applyProtection="1">
      <alignment horizontal="center" vertical="top" shrinkToFit="1"/>
    </xf>
  </cellXfs>
  <cellStyles count="2">
    <cellStyle name="桁区切り" xfId="1" builtinId="6"/>
    <cellStyle name="標準" xfId="0" builtinId="0"/>
  </cellStyles>
  <dxfs count="22">
    <dxf>
      <fill>
        <patternFill>
          <bgColor theme="0" tint="-0.34998626667073579"/>
        </patternFill>
      </fill>
    </dxf>
    <dxf>
      <fill>
        <patternFill>
          <bgColor rgb="FF00B050"/>
        </patternFill>
      </fill>
    </dxf>
    <dxf>
      <fill>
        <patternFill>
          <bgColor theme="0" tint="-0.34998626667073579"/>
        </patternFill>
      </fill>
    </dxf>
    <dxf>
      <fill>
        <patternFill>
          <bgColor rgb="FF00B050"/>
        </patternFill>
      </fill>
    </dxf>
    <dxf>
      <fill>
        <patternFill>
          <bgColor rgb="FF00B050"/>
        </patternFill>
      </fill>
    </dxf>
    <dxf>
      <font>
        <b/>
        <i val="0"/>
        <color rgb="FFFF0000"/>
      </font>
    </dxf>
    <dxf>
      <fill>
        <patternFill>
          <bgColor theme="0" tint="-0.34998626667073579"/>
        </patternFill>
      </fill>
    </dxf>
    <dxf>
      <fill>
        <patternFill>
          <bgColor theme="5" tint="0.39994506668294322"/>
        </patternFill>
      </fill>
    </dxf>
    <dxf>
      <fill>
        <patternFill>
          <bgColor theme="5" tint="0.39994506668294322"/>
        </patternFill>
      </fill>
    </dxf>
    <dxf>
      <fill>
        <patternFill>
          <bgColor rgb="FFFFFF00"/>
        </patternFill>
      </fill>
    </dxf>
    <dxf>
      <font>
        <b val="0"/>
        <i val="0"/>
      </font>
      <fill>
        <patternFill>
          <bgColor rgb="FFFFFF00"/>
        </patternFill>
      </fill>
    </dxf>
    <dxf>
      <fill>
        <patternFill>
          <bgColor theme="1" tint="0.499984740745262"/>
        </patternFill>
      </fill>
    </dxf>
    <dxf>
      <fill>
        <patternFill>
          <bgColor theme="0" tint="-0.34998626667073579"/>
        </patternFill>
      </fill>
    </dxf>
    <dxf>
      <fill>
        <patternFill>
          <bgColor theme="5" tint="0.39994506668294322"/>
        </patternFill>
      </fill>
    </dxf>
    <dxf>
      <fill>
        <patternFill>
          <bgColor theme="5" tint="0.39994506668294322"/>
        </patternFill>
      </fill>
    </dxf>
    <dxf>
      <fill>
        <patternFill>
          <bgColor rgb="FFFFFF00"/>
        </patternFill>
      </fill>
    </dxf>
    <dxf>
      <font>
        <b val="0"/>
        <i val="0"/>
      </font>
      <fill>
        <patternFill>
          <bgColor rgb="FFFFFF00"/>
        </patternFill>
      </fill>
    </dxf>
    <dxf>
      <fill>
        <patternFill>
          <bgColor theme="1" tint="0.499984740745262"/>
        </patternFill>
      </fill>
    </dxf>
    <dxf>
      <fill>
        <patternFill>
          <bgColor theme="0" tint="-0.499984740745262"/>
        </patternFill>
      </fill>
    </dxf>
    <dxf>
      <font>
        <b val="0"/>
        <i val="0"/>
      </font>
      <fill>
        <patternFill>
          <bgColor rgb="FFFFFF00"/>
        </patternFill>
      </fill>
    </dxf>
    <dxf>
      <fill>
        <patternFill>
          <bgColor theme="0" tint="-0.499984740745262"/>
        </patternFill>
      </fill>
    </dxf>
    <dxf>
      <fill>
        <patternFill>
          <bgColor rgb="FFFFFF65"/>
        </patternFill>
      </fill>
    </dxf>
  </dxfs>
  <tableStyles count="0" defaultTableStyle="TableStyleMedium2" defaultPivotStyle="PivotStyleLight16"/>
  <colors>
    <mruColors>
      <color rgb="FFFFFFCC"/>
      <color rgb="FFFFFF65"/>
      <color rgb="FFFFFF89"/>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T$32"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T$33"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T$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11</xdr:row>
          <xdr:rowOff>0</xdr:rowOff>
        </xdr:from>
        <xdr:to>
          <xdr:col>2</xdr:col>
          <xdr:colOff>28575</xdr:colOff>
          <xdr:row>11</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0</xdr:rowOff>
        </xdr:from>
        <xdr:to>
          <xdr:col>2</xdr:col>
          <xdr:colOff>28575</xdr:colOff>
          <xdr:row>12</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0</xdr:rowOff>
        </xdr:from>
        <xdr:to>
          <xdr:col>2</xdr:col>
          <xdr:colOff>28575</xdr:colOff>
          <xdr:row>16</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2</xdr:col>
          <xdr:colOff>28575</xdr:colOff>
          <xdr:row>15</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0</xdr:rowOff>
        </xdr:from>
        <xdr:to>
          <xdr:col>2</xdr:col>
          <xdr:colOff>28575</xdr:colOff>
          <xdr:row>17</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76199</xdr:colOff>
      <xdr:row>0</xdr:row>
      <xdr:rowOff>152401</xdr:rowOff>
    </xdr:from>
    <xdr:to>
      <xdr:col>42</xdr:col>
      <xdr:colOff>104774</xdr:colOff>
      <xdr:row>15</xdr:row>
      <xdr:rowOff>123825</xdr:rowOff>
    </xdr:to>
    <xdr:sp macro="" textlink="">
      <xdr:nvSpPr>
        <xdr:cNvPr id="2" name="テキスト ボックス 1"/>
        <xdr:cNvSpPr txBox="1"/>
      </xdr:nvSpPr>
      <xdr:spPr>
        <a:xfrm>
          <a:off x="7077074" y="152401"/>
          <a:ext cx="4143375" cy="37052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・１つの事業所・サービスにごとに、１つのファイルを</a:t>
          </a:r>
        </a:p>
        <a:p>
          <a:pPr algn="l"/>
          <a:r>
            <a:rPr kumimoji="1" lang="ja-JP" altLang="en-US" sz="1100" b="1">
              <a:solidFill>
                <a:schemeClr val="tx1"/>
              </a:solidFill>
            </a:rPr>
            <a:t>　作成してください。</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感染期間が複数回に分かれた場合は、それぞれの</a:t>
          </a:r>
          <a:endParaRPr kumimoji="1" lang="en-US" altLang="ja-JP" sz="1100" b="1">
            <a:solidFill>
              <a:schemeClr val="tx1"/>
            </a:solidFill>
          </a:endParaRPr>
        </a:p>
        <a:p>
          <a:pPr algn="l"/>
          <a:r>
            <a:rPr kumimoji="1" lang="ja-JP" altLang="en-US" sz="1100" b="1">
              <a:solidFill>
                <a:schemeClr val="tx1"/>
              </a:solidFill>
            </a:rPr>
            <a:t>　感染期間ごとにファイルを分けてください。</a:t>
          </a:r>
        </a:p>
        <a:p>
          <a:pPr algn="l"/>
          <a:endParaRPr kumimoji="1" lang="ja-JP" altLang="en-US" sz="1100" b="1">
            <a:solidFill>
              <a:schemeClr val="tx1"/>
            </a:solidFill>
          </a:endParaRPr>
        </a:p>
        <a:p>
          <a:pPr algn="l"/>
          <a:r>
            <a:rPr kumimoji="1" lang="ja-JP" altLang="en-US" sz="1100" b="1">
              <a:solidFill>
                <a:schemeClr val="tx1"/>
              </a:solidFill>
            </a:rPr>
            <a:t>・</a:t>
          </a:r>
          <a:r>
            <a:rPr kumimoji="1" lang="en-US" altLang="ja-JP" sz="1100" b="1">
              <a:solidFill>
                <a:schemeClr val="tx1"/>
              </a:solidFill>
            </a:rPr>
            <a:t>【</a:t>
          </a:r>
          <a:r>
            <a:rPr kumimoji="1" lang="ja-JP" altLang="en-US" sz="1100" b="1">
              <a:solidFill>
                <a:schemeClr val="tx1"/>
              </a:solidFill>
            </a:rPr>
            <a:t>対象者リスト</a:t>
          </a:r>
          <a:r>
            <a:rPr kumimoji="1" lang="en-US" altLang="ja-JP" sz="1100" b="1">
              <a:solidFill>
                <a:schemeClr val="tx1"/>
              </a:solidFill>
            </a:rPr>
            <a:t>】</a:t>
          </a:r>
          <a:r>
            <a:rPr kumimoji="1" lang="ja-JP" altLang="en-US" sz="1100" b="1">
              <a:solidFill>
                <a:schemeClr val="tx1"/>
              </a:solidFill>
            </a:rPr>
            <a:t>を作成したあと、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申請額集計表</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を</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確認</a:t>
          </a:r>
          <a:r>
            <a:rPr kumimoji="1" lang="ja-JP" altLang="en-US" sz="1100" b="1">
              <a:solidFill>
                <a:schemeClr val="tx1"/>
              </a:solidFill>
            </a:rPr>
            <a:t>してください。</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・追加補助の要件を満たしている場合は</a:t>
          </a:r>
          <a:r>
            <a:rPr kumimoji="1" lang="en-US" altLang="ja-JP" sz="1100" b="1">
              <a:solidFill>
                <a:schemeClr val="tx1"/>
              </a:solidFill>
            </a:rPr>
            <a:t>【</a:t>
          </a:r>
          <a:r>
            <a:rPr kumimoji="1" lang="ja-JP" altLang="en-US" sz="1100" b="1">
              <a:solidFill>
                <a:schemeClr val="tx1"/>
              </a:solidFill>
            </a:rPr>
            <a:t>追加補助</a:t>
          </a:r>
          <a:r>
            <a:rPr kumimoji="1" lang="en-US" altLang="ja-JP" sz="1100" b="1">
              <a:solidFill>
                <a:schemeClr val="tx1"/>
              </a:solidFill>
            </a:rPr>
            <a:t>】</a:t>
          </a:r>
        </a:p>
        <a:p>
          <a:pPr algn="l"/>
          <a:r>
            <a:rPr kumimoji="1" lang="ja-JP" altLang="en-US" sz="1100" b="1">
              <a:solidFill>
                <a:schemeClr val="tx1"/>
              </a:solidFill>
            </a:rPr>
            <a:t>　シートにて、</a:t>
          </a:r>
          <a:r>
            <a:rPr kumimoji="1" lang="ja-JP" altLang="en-US" sz="1100" b="1" u="sng">
              <a:solidFill>
                <a:schemeClr val="tx1"/>
              </a:solidFill>
            </a:rPr>
            <a:t>追加補助額が自動計算</a:t>
          </a:r>
          <a:r>
            <a:rPr kumimoji="1" lang="ja-JP" altLang="en-US" sz="1100" b="1">
              <a:solidFill>
                <a:schemeClr val="tx1"/>
              </a:solidFill>
            </a:rPr>
            <a:t>されます。</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申請額集計表</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には、</a:t>
          </a:r>
          <a:r>
            <a:rPr kumimoji="1" lang="en-US" altLang="ja-JP" sz="1100" b="1">
              <a:solidFill>
                <a:schemeClr val="tx1"/>
              </a:solidFill>
            </a:rPr>
            <a:t>『</a:t>
          </a:r>
          <a:r>
            <a:rPr kumimoji="1" lang="ja-JP" altLang="en-US" sz="1100" b="1">
              <a:solidFill>
                <a:schemeClr val="tx1"/>
              </a:solidFill>
            </a:rPr>
            <a:t>基本補助額</a:t>
          </a:r>
          <a:r>
            <a:rPr kumimoji="1" lang="en-US" altLang="ja-JP" sz="1100" b="1">
              <a:solidFill>
                <a:schemeClr val="tx1"/>
              </a:solidFill>
            </a:rPr>
            <a:t>』</a:t>
          </a:r>
          <a:r>
            <a:rPr kumimoji="1" lang="ja-JP" altLang="en-US" sz="1100" b="1">
              <a:solidFill>
                <a:schemeClr val="tx1"/>
              </a:solidFill>
            </a:rPr>
            <a:t>および</a:t>
          </a:r>
          <a:endParaRPr kumimoji="1" lang="en-US" altLang="ja-JP" sz="1100" b="1">
            <a:solidFill>
              <a:schemeClr val="tx1"/>
            </a:solidFill>
          </a:endParaRPr>
        </a:p>
        <a:p>
          <a:pPr algn="l"/>
          <a:r>
            <a:rPr kumimoji="1" lang="ja-JP" altLang="en-US" sz="1100" b="1">
              <a:solidFill>
                <a:schemeClr val="tx1"/>
              </a:solidFill>
            </a:rPr>
            <a:t>　</a:t>
          </a:r>
          <a:r>
            <a:rPr kumimoji="1" lang="en-US" altLang="ja-JP" sz="1100" b="1">
              <a:solidFill>
                <a:schemeClr val="tx1"/>
              </a:solidFill>
            </a:rPr>
            <a:t>『</a:t>
          </a:r>
          <a:r>
            <a:rPr kumimoji="1" lang="ja-JP" altLang="en-US" sz="1100" b="1">
              <a:solidFill>
                <a:schemeClr val="tx1"/>
              </a:solidFill>
            </a:rPr>
            <a:t>追加補助額</a:t>
          </a:r>
          <a:r>
            <a:rPr kumimoji="1" lang="en-US" altLang="ja-JP" sz="1100" b="1">
              <a:solidFill>
                <a:schemeClr val="tx1"/>
              </a:solidFill>
            </a:rPr>
            <a:t>』</a:t>
          </a:r>
          <a:r>
            <a:rPr kumimoji="1" lang="ja-JP" altLang="en-US" sz="1100" b="1">
              <a:solidFill>
                <a:schemeClr val="tx1"/>
              </a:solidFill>
            </a:rPr>
            <a:t>が自動計算された金額が反映されます。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32</xdr:row>
          <xdr:rowOff>19050</xdr:rowOff>
        </xdr:from>
        <xdr:to>
          <xdr:col>2</xdr:col>
          <xdr:colOff>28575</xdr:colOff>
          <xdr:row>32</xdr:row>
          <xdr:rowOff>247650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0</xdr:rowOff>
        </xdr:from>
        <xdr:to>
          <xdr:col>2</xdr:col>
          <xdr:colOff>28575</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0</xdr:rowOff>
        </xdr:from>
        <xdr:to>
          <xdr:col>2</xdr:col>
          <xdr:colOff>28575</xdr:colOff>
          <xdr:row>14</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33</xdr:row>
          <xdr:rowOff>19050</xdr:rowOff>
        </xdr:from>
        <xdr:to>
          <xdr:col>2</xdr:col>
          <xdr:colOff>28575</xdr:colOff>
          <xdr:row>33</xdr:row>
          <xdr:rowOff>247650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xdr:row>
          <xdr:rowOff>0</xdr:rowOff>
        </xdr:from>
        <xdr:to>
          <xdr:col>2</xdr:col>
          <xdr:colOff>28575</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9525</xdr:colOff>
          <xdr:row>31</xdr:row>
          <xdr:rowOff>247650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470647</xdr:colOff>
      <xdr:row>5</xdr:row>
      <xdr:rowOff>100853</xdr:rowOff>
    </xdr:from>
    <xdr:to>
      <xdr:col>24</xdr:col>
      <xdr:colOff>145676</xdr:colOff>
      <xdr:row>9</xdr:row>
      <xdr:rowOff>44824</xdr:rowOff>
    </xdr:to>
    <xdr:sp macro="" textlink="">
      <xdr:nvSpPr>
        <xdr:cNvPr id="4" name="Text Box 4"/>
        <xdr:cNvSpPr txBox="1">
          <a:spLocks noChangeArrowheads="1"/>
        </xdr:cNvSpPr>
      </xdr:nvSpPr>
      <xdr:spPr bwMode="auto">
        <a:xfrm>
          <a:off x="5602941" y="1255059"/>
          <a:ext cx="5502088" cy="795618"/>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56029</xdr:colOff>
      <xdr:row>4</xdr:row>
      <xdr:rowOff>112060</xdr:rowOff>
    </xdr:from>
    <xdr:to>
      <xdr:col>24</xdr:col>
      <xdr:colOff>313764</xdr:colOff>
      <xdr:row>8</xdr:row>
      <xdr:rowOff>56030</xdr:rowOff>
    </xdr:to>
    <xdr:sp macro="" textlink="">
      <xdr:nvSpPr>
        <xdr:cNvPr id="5" name="Text Box 4"/>
        <xdr:cNvSpPr txBox="1">
          <a:spLocks noChangeArrowheads="1"/>
        </xdr:cNvSpPr>
      </xdr:nvSpPr>
      <xdr:spPr bwMode="auto">
        <a:xfrm>
          <a:off x="6353735" y="1019736"/>
          <a:ext cx="5502088" cy="795618"/>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56029</xdr:colOff>
      <xdr:row>4</xdr:row>
      <xdr:rowOff>112060</xdr:rowOff>
    </xdr:from>
    <xdr:to>
      <xdr:col>24</xdr:col>
      <xdr:colOff>313764</xdr:colOff>
      <xdr:row>8</xdr:row>
      <xdr:rowOff>56030</xdr:rowOff>
    </xdr:to>
    <xdr:sp macro="" textlink="">
      <xdr:nvSpPr>
        <xdr:cNvPr id="2" name="Text Box 4"/>
        <xdr:cNvSpPr txBox="1">
          <a:spLocks noChangeArrowheads="1"/>
        </xdr:cNvSpPr>
      </xdr:nvSpPr>
      <xdr:spPr bwMode="auto">
        <a:xfrm>
          <a:off x="6352054" y="1026460"/>
          <a:ext cx="5486960" cy="801220"/>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12539;&#38556;&#23475;&#31119;&#31049;&#32887;&#21729;&#20966;&#36935;&#25913;&#21892;&#20107;&#26989;/01_1%20&#20171;&#35703;/&#9733;R4&#12469;&#12540;&#12499;&#12473;&#25552;&#20379;&#20307;&#21046;&#30906;&#20445;&#20107;&#26989;&#35036;&#21161;&#37329;/&#9733;R5&#24180;&#24230;/&#30476;&#20132;&#20184;&#35201;&#38917;&#65288;&#20316;&#25104;&#20013;&#65289;/&#21508;&#31278;&#27096;&#24335;/02%20&#27096;&#24335;&#22806;&#12398;&#25552;&#20986;&#26360;&#39006;/&#9733;&#35352;&#20837;&#20363;/&#12304;&#35352;&#20837;&#20363;&#12305;&#65288;&#12481;&#12455;&#12483;&#12463;&#34920;5&#65289;&#26045;&#35373;&#20869;&#30274;&#39178;&#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チェックリスト"/>
      <sheetName val="申請額集計表"/>
      <sheetName val="対象者リスト（R5年5月7日以前）"/>
      <sheetName val="※対象者リスト（～5.7）入力例"/>
      <sheetName val="対象者リスト（R5年5月8日以降）"/>
      <sheetName val="wk（～5.7）"/>
      <sheetName val="wk (5.8～)"/>
      <sheetName val="※対象者リスト（5.8～）入力例"/>
      <sheetName val="追加補助（R5年5月7日以前）"/>
      <sheetName val="追加補助 (R5年5月8日以降)"/>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T45"/>
  <sheetViews>
    <sheetView showGridLines="0" tabSelected="1" view="pageBreakPreview" zoomScaleNormal="100" zoomScaleSheetLayoutView="100" workbookViewId="0">
      <selection activeCell="H5" sqref="H5:AB5"/>
    </sheetView>
  </sheetViews>
  <sheetFormatPr defaultRowHeight="18.75" x14ac:dyDescent="0.4"/>
  <cols>
    <col min="1" max="2" width="2.5" style="23" customWidth="1"/>
    <col min="3" max="35" width="2.75" style="23" customWidth="1"/>
    <col min="36" max="36" width="2.5" style="23" customWidth="1"/>
    <col min="37" max="45" width="9" style="23"/>
    <col min="46" max="46" width="9" style="23" customWidth="1"/>
    <col min="47" max="16384" width="9" style="23"/>
  </cols>
  <sheetData>
    <row r="1" spans="1:46" s="205" customFormat="1" ht="21.75" customHeight="1" x14ac:dyDescent="0.4">
      <c r="A1" s="353" t="s">
        <v>187</v>
      </c>
      <c r="B1" s="354"/>
      <c r="C1" s="354"/>
      <c r="D1" s="354"/>
      <c r="E1" s="354"/>
      <c r="F1" s="354"/>
      <c r="G1" s="354"/>
      <c r="H1" s="354"/>
      <c r="AF1" s="355" t="s">
        <v>98</v>
      </c>
      <c r="AG1" s="355"/>
      <c r="AH1" s="355"/>
      <c r="AI1" s="355"/>
      <c r="AJ1" s="355"/>
    </row>
    <row r="2" spans="1:46" s="205" customFormat="1" ht="15" customHeight="1" x14ac:dyDescent="0.4">
      <c r="A2" s="262"/>
      <c r="B2" s="263"/>
      <c r="C2" s="263"/>
      <c r="D2" s="263"/>
      <c r="E2" s="263"/>
      <c r="F2" s="263"/>
      <c r="G2" s="263"/>
      <c r="H2" s="263"/>
      <c r="AE2" s="358" t="s">
        <v>218</v>
      </c>
      <c r="AF2" s="358"/>
      <c r="AG2" s="358"/>
      <c r="AH2" s="358"/>
      <c r="AI2" s="358"/>
      <c r="AJ2" s="358"/>
    </row>
    <row r="3" spans="1:46" ht="39.75" customHeight="1" x14ac:dyDescent="0.4">
      <c r="A3" s="356" t="s">
        <v>206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T3" s="23" t="s">
        <v>131</v>
      </c>
    </row>
    <row r="4" spans="1:46" ht="9" customHeight="1" x14ac:dyDescent="0.4">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T4" s="131" t="s">
        <v>21</v>
      </c>
    </row>
    <row r="5" spans="1:46" x14ac:dyDescent="0.4">
      <c r="A5" s="131"/>
      <c r="B5" s="324" t="s">
        <v>19</v>
      </c>
      <c r="C5" s="324"/>
      <c r="D5" s="324"/>
      <c r="E5" s="324"/>
      <c r="F5" s="324"/>
      <c r="G5" s="324"/>
      <c r="H5" s="359"/>
      <c r="I5" s="359"/>
      <c r="J5" s="359"/>
      <c r="K5" s="359"/>
      <c r="L5" s="359"/>
      <c r="M5" s="359"/>
      <c r="N5" s="359"/>
      <c r="O5" s="359"/>
      <c r="P5" s="359"/>
      <c r="Q5" s="359"/>
      <c r="R5" s="359"/>
      <c r="S5" s="359"/>
      <c r="T5" s="359"/>
      <c r="U5" s="359"/>
      <c r="V5" s="359"/>
      <c r="W5" s="359"/>
      <c r="X5" s="359"/>
      <c r="Y5" s="359"/>
      <c r="Z5" s="359"/>
      <c r="AA5" s="359"/>
      <c r="AB5" s="359"/>
      <c r="AC5" s="315"/>
      <c r="AD5" s="315"/>
      <c r="AE5" s="315"/>
      <c r="AF5" s="315"/>
      <c r="AG5" s="315"/>
      <c r="AH5" s="315"/>
      <c r="AI5" s="131"/>
      <c r="AT5" s="131" t="s">
        <v>22</v>
      </c>
    </row>
    <row r="6" spans="1:46" x14ac:dyDescent="0.4">
      <c r="A6" s="131"/>
      <c r="B6" s="324" t="s">
        <v>20</v>
      </c>
      <c r="C6" s="324"/>
      <c r="D6" s="324"/>
      <c r="E6" s="324"/>
      <c r="F6" s="324"/>
      <c r="G6" s="325"/>
      <c r="H6" s="360"/>
      <c r="I6" s="360"/>
      <c r="J6" s="360"/>
      <c r="K6" s="360"/>
      <c r="L6" s="360"/>
      <c r="M6" s="360"/>
      <c r="N6" s="360"/>
      <c r="O6" s="360"/>
      <c r="P6" s="360"/>
      <c r="Q6" s="360"/>
      <c r="R6" s="360"/>
      <c r="S6" s="360"/>
      <c r="T6" s="360"/>
      <c r="U6" s="360"/>
      <c r="V6" s="360"/>
      <c r="W6" s="360"/>
      <c r="X6" s="360"/>
      <c r="Y6" s="360"/>
      <c r="Z6" s="360"/>
      <c r="AA6" s="360"/>
      <c r="AB6" s="360"/>
      <c r="AC6" s="197"/>
      <c r="AD6" s="197"/>
      <c r="AE6" s="197"/>
      <c r="AF6" s="197"/>
      <c r="AG6" s="197"/>
      <c r="AH6" s="197"/>
      <c r="AI6" s="131"/>
      <c r="AJ6" s="316"/>
      <c r="AT6" s="131" t="s">
        <v>23</v>
      </c>
    </row>
    <row r="7" spans="1:46" x14ac:dyDescent="0.4">
      <c r="A7" s="131"/>
      <c r="B7" s="324" t="s">
        <v>68</v>
      </c>
      <c r="C7" s="324"/>
      <c r="D7" s="324"/>
      <c r="E7" s="324"/>
      <c r="F7" s="324"/>
      <c r="G7" s="325"/>
      <c r="H7" s="326"/>
      <c r="I7" s="326"/>
      <c r="J7" s="326"/>
      <c r="K7" s="326"/>
      <c r="L7" s="326"/>
      <c r="M7" s="327" t="s">
        <v>82</v>
      </c>
      <c r="N7" s="327"/>
      <c r="O7" s="327"/>
      <c r="P7" s="327"/>
      <c r="Q7" s="327"/>
      <c r="R7" s="327"/>
      <c r="S7" s="327"/>
      <c r="T7" s="327"/>
      <c r="U7" s="327"/>
      <c r="V7" s="327"/>
      <c r="W7" s="327"/>
      <c r="X7" s="327"/>
      <c r="Y7" s="327"/>
      <c r="Z7" s="327"/>
      <c r="AA7" s="327"/>
      <c r="AB7" s="327"/>
      <c r="AC7" s="327"/>
      <c r="AD7" s="327"/>
      <c r="AE7" s="327"/>
      <c r="AF7" s="327"/>
      <c r="AG7" s="327"/>
      <c r="AH7" s="327"/>
      <c r="AI7" s="131"/>
      <c r="AT7" s="131" t="s">
        <v>24</v>
      </c>
    </row>
    <row r="8" spans="1:46" ht="12" customHeight="1" x14ac:dyDescent="0.4">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T8" s="131" t="s">
        <v>144</v>
      </c>
    </row>
    <row r="9" spans="1:46" ht="19.5" customHeight="1" thickBot="1" x14ac:dyDescent="0.45">
      <c r="A9" s="328" t="s">
        <v>141</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T9" s="131" t="s">
        <v>145</v>
      </c>
    </row>
    <row r="10" spans="1:46" ht="19.5" thickBot="1" x14ac:dyDescent="0.45">
      <c r="B10" s="329" t="s">
        <v>0</v>
      </c>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1"/>
      <c r="AT10" s="23" t="s">
        <v>146</v>
      </c>
    </row>
    <row r="11" spans="1:46" s="320" customFormat="1" ht="18.75" customHeight="1" x14ac:dyDescent="0.4">
      <c r="B11" s="243"/>
      <c r="C11" s="350" t="s">
        <v>217</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2"/>
      <c r="AT11" s="320" t="s">
        <v>147</v>
      </c>
    </row>
    <row r="12" spans="1:46" ht="18.75" customHeight="1" x14ac:dyDescent="0.4">
      <c r="B12" s="323"/>
      <c r="C12" s="332" t="s">
        <v>13</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4"/>
      <c r="AT12" s="23" t="s">
        <v>147</v>
      </c>
    </row>
    <row r="13" spans="1:46" ht="18.75" customHeight="1" x14ac:dyDescent="0.4">
      <c r="B13" s="244"/>
      <c r="C13" s="335" t="s">
        <v>1</v>
      </c>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7"/>
      <c r="AT13" s="23" t="s">
        <v>148</v>
      </c>
    </row>
    <row r="14" spans="1:46" ht="18.75" customHeight="1" x14ac:dyDescent="0.4">
      <c r="B14" s="244"/>
      <c r="C14" s="338" t="s">
        <v>132</v>
      </c>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40"/>
      <c r="AT14" s="23" t="s">
        <v>129</v>
      </c>
    </row>
    <row r="15" spans="1:46" ht="18.75" customHeight="1" x14ac:dyDescent="0.4">
      <c r="B15" s="244"/>
      <c r="C15" s="338" t="s">
        <v>133</v>
      </c>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40"/>
      <c r="AT15" s="23" t="s">
        <v>130</v>
      </c>
    </row>
    <row r="16" spans="1:46" ht="18.75" customHeight="1" x14ac:dyDescent="0.4">
      <c r="B16" s="244"/>
      <c r="C16" s="335" t="s">
        <v>2</v>
      </c>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7"/>
    </row>
    <row r="17" spans="1:46" ht="18.75" customHeight="1" x14ac:dyDescent="0.4">
      <c r="B17" s="244"/>
      <c r="C17" s="341" t="s">
        <v>3</v>
      </c>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3"/>
    </row>
    <row r="18" spans="1:46" ht="41.25" customHeight="1" x14ac:dyDescent="0.4">
      <c r="B18" s="371"/>
      <c r="C18" s="344" t="s">
        <v>90</v>
      </c>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6"/>
    </row>
    <row r="19" spans="1:46" ht="49.5" customHeight="1" thickBot="1" x14ac:dyDescent="0.45">
      <c r="B19" s="372"/>
      <c r="C19" s="347" t="s">
        <v>89</v>
      </c>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9"/>
      <c r="AK19" s="135"/>
    </row>
    <row r="20" spans="1:46" ht="15.75" customHeight="1" x14ac:dyDescent="0.4">
      <c r="B20" s="223" t="s">
        <v>15</v>
      </c>
      <c r="C20" s="133"/>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1:46" ht="15.75" customHeight="1" x14ac:dyDescent="0.4">
      <c r="B21" s="224" t="s">
        <v>12</v>
      </c>
      <c r="C21" s="133"/>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row>
    <row r="22" spans="1:46" s="131" customFormat="1" ht="12" customHeight="1" x14ac:dyDescent="0.4">
      <c r="A22" s="135"/>
      <c r="B22" s="135"/>
      <c r="C22" s="133"/>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5"/>
    </row>
    <row r="23" spans="1:46" ht="15.75" customHeight="1" x14ac:dyDescent="0.4">
      <c r="A23" s="328" t="s">
        <v>142</v>
      </c>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T23" s="131"/>
    </row>
    <row r="24" spans="1:46" ht="15.75" customHeight="1" thickBot="1" x14ac:dyDescent="0.45">
      <c r="A24" s="374" t="s">
        <v>143</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T24" s="131"/>
    </row>
    <row r="25" spans="1:46" x14ac:dyDescent="0.4">
      <c r="A25" s="132"/>
      <c r="B25" s="362" t="s">
        <v>18</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4"/>
      <c r="AJ25" s="132"/>
      <c r="AT25" s="131"/>
    </row>
    <row r="26" spans="1:46" x14ac:dyDescent="0.4">
      <c r="A26" s="132"/>
      <c r="B26" s="365"/>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7"/>
      <c r="AJ26" s="132"/>
      <c r="AT26" s="131"/>
    </row>
    <row r="27" spans="1:46" x14ac:dyDescent="0.4">
      <c r="A27" s="132"/>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7"/>
      <c r="AJ27" s="132"/>
      <c r="AT27" s="131"/>
    </row>
    <row r="28" spans="1:46" ht="15" customHeight="1" thickBot="1" x14ac:dyDescent="0.45">
      <c r="A28" s="132"/>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70"/>
      <c r="AJ28" s="132"/>
    </row>
    <row r="29" spans="1:46" ht="12" customHeight="1" x14ac:dyDescent="0.4"/>
    <row r="30" spans="1:46" s="131" customFormat="1" ht="15.75" customHeight="1" x14ac:dyDescent="0.4">
      <c r="A30" s="373" t="s">
        <v>134</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row>
    <row r="31" spans="1:46" ht="15.75" customHeight="1" thickBot="1" x14ac:dyDescent="0.45">
      <c r="A31" s="374" t="s">
        <v>149</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row>
    <row r="32" spans="1:46" ht="43.5" customHeight="1" x14ac:dyDescent="0.4">
      <c r="B32" s="243"/>
      <c r="C32" s="350" t="s">
        <v>136</v>
      </c>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4"/>
      <c r="AT32" s="217" t="b">
        <v>0</v>
      </c>
    </row>
    <row r="33" spans="1:46" ht="63.75" customHeight="1" x14ac:dyDescent="0.4">
      <c r="B33" s="244"/>
      <c r="C33" s="385" t="s">
        <v>191</v>
      </c>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7"/>
      <c r="AT33" s="217" t="b">
        <v>0</v>
      </c>
    </row>
    <row r="34" spans="1:46" ht="21.75" customHeight="1" x14ac:dyDescent="0.4">
      <c r="B34" s="375"/>
      <c r="C34" s="377" t="s">
        <v>135</v>
      </c>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9"/>
      <c r="AT34" s="217" t="b">
        <v>0</v>
      </c>
    </row>
    <row r="35" spans="1:46" ht="24.75" customHeight="1" thickBot="1" x14ac:dyDescent="0.45">
      <c r="A35" s="138"/>
      <c r="B35" s="376"/>
      <c r="C35" s="380" t="str">
        <f>IF($AT$34=TRUE,"！ 令和5年5月8日以降の施設内療養補助は、補助対象外となります。","")</f>
        <v/>
      </c>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2"/>
      <c r="AJ35" s="138"/>
    </row>
    <row r="36" spans="1:46" ht="8.25" customHeight="1" x14ac:dyDescent="0.4">
      <c r="A36" s="135"/>
      <c r="B36" s="135"/>
      <c r="C36" s="133"/>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5"/>
    </row>
    <row r="37" spans="1:46" ht="17.25" customHeight="1" x14ac:dyDescent="0.4">
      <c r="A37" s="138"/>
      <c r="B37" s="139" t="s">
        <v>17</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row>
    <row r="38" spans="1:46" ht="13.5" customHeight="1" x14ac:dyDescent="0.4">
      <c r="A38" s="135"/>
      <c r="B38" s="135"/>
      <c r="C38" s="133"/>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5"/>
    </row>
    <row r="39" spans="1:46" s="135" customFormat="1" ht="41.25" customHeight="1" x14ac:dyDescent="0.4">
      <c r="A39" s="361" t="s">
        <v>14</v>
      </c>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23"/>
      <c r="AK39" s="23"/>
      <c r="AT39" s="23"/>
    </row>
    <row r="40" spans="1:46" ht="6" customHeight="1" x14ac:dyDescent="0.4">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41" spans="1:46" ht="21.75" customHeight="1" x14ac:dyDescent="0.4">
      <c r="A41" s="18" t="s">
        <v>4</v>
      </c>
      <c r="B41" s="18"/>
      <c r="C41" s="390"/>
      <c r="D41" s="391"/>
      <c r="E41" s="18" t="s">
        <v>5</v>
      </c>
      <c r="F41" s="390"/>
      <c r="G41" s="391"/>
      <c r="H41" s="18" t="s">
        <v>6</v>
      </c>
      <c r="I41" s="390"/>
      <c r="J41" s="391"/>
      <c r="K41" s="18" t="s">
        <v>7</v>
      </c>
      <c r="L41" s="141"/>
      <c r="M41" s="393" t="s">
        <v>11</v>
      </c>
      <c r="N41" s="393"/>
      <c r="O41" s="393"/>
      <c r="P41" s="394"/>
      <c r="Q41" s="394"/>
      <c r="R41" s="394"/>
      <c r="S41" s="394"/>
      <c r="T41" s="394"/>
      <c r="U41" s="394"/>
      <c r="V41" s="394"/>
      <c r="W41" s="394"/>
      <c r="X41" s="394"/>
      <c r="Y41" s="394"/>
      <c r="Z41" s="394"/>
      <c r="AA41" s="394"/>
      <c r="AB41" s="394"/>
      <c r="AC41" s="394"/>
      <c r="AD41" s="394"/>
      <c r="AE41" s="394"/>
      <c r="AF41" s="394"/>
      <c r="AG41" s="394"/>
      <c r="AH41" s="394"/>
      <c r="AI41" s="394"/>
    </row>
    <row r="42" spans="1:46" ht="21.75" customHeight="1" x14ac:dyDescent="0.4">
      <c r="A42" s="142"/>
      <c r="B42" s="143"/>
      <c r="C42" s="143"/>
      <c r="D42" s="143"/>
      <c r="E42" s="143"/>
      <c r="F42" s="143"/>
      <c r="G42" s="143"/>
      <c r="H42" s="143"/>
      <c r="I42" s="143"/>
      <c r="J42" s="143"/>
      <c r="K42" s="143"/>
      <c r="L42" s="143"/>
      <c r="M42" s="392" t="s">
        <v>8</v>
      </c>
      <c r="N42" s="392"/>
      <c r="O42" s="392"/>
      <c r="P42" s="393" t="s">
        <v>9</v>
      </c>
      <c r="Q42" s="393"/>
      <c r="R42" s="394"/>
      <c r="S42" s="394"/>
      <c r="T42" s="394"/>
      <c r="U42" s="394"/>
      <c r="V42" s="394"/>
      <c r="W42" s="395" t="s">
        <v>10</v>
      </c>
      <c r="X42" s="395"/>
      <c r="Y42" s="394"/>
      <c r="Z42" s="394"/>
      <c r="AA42" s="394"/>
      <c r="AB42" s="394"/>
      <c r="AC42" s="394"/>
      <c r="AD42" s="394"/>
      <c r="AE42" s="394"/>
      <c r="AF42" s="394"/>
      <c r="AG42" s="394"/>
      <c r="AH42" s="388"/>
      <c r="AI42" s="388"/>
    </row>
    <row r="43" spans="1:46" ht="18.75" customHeight="1" x14ac:dyDescent="0.4">
      <c r="A43" s="144"/>
      <c r="B43" s="145"/>
      <c r="C43" s="145"/>
      <c r="D43" s="145"/>
      <c r="E43" s="145"/>
      <c r="F43" s="145"/>
      <c r="G43" s="145"/>
      <c r="H43" s="145"/>
      <c r="I43" s="145"/>
      <c r="J43" s="145"/>
      <c r="K43" s="145"/>
      <c r="L43" s="145"/>
      <c r="M43" s="145"/>
      <c r="N43" s="145"/>
      <c r="O43" s="144"/>
      <c r="P43" s="146"/>
      <c r="Q43" s="147"/>
      <c r="R43" s="147"/>
      <c r="S43" s="147"/>
      <c r="T43" s="147"/>
      <c r="U43" s="147"/>
      <c r="V43" s="148"/>
      <c r="W43" s="148"/>
      <c r="X43" s="148"/>
      <c r="Y43" s="148"/>
      <c r="Z43" s="148"/>
      <c r="AA43" s="148"/>
      <c r="AB43" s="148"/>
      <c r="AC43" s="148"/>
      <c r="AD43" s="148"/>
      <c r="AE43" s="148"/>
      <c r="AF43" s="148"/>
      <c r="AG43" s="148"/>
      <c r="AH43" s="149"/>
      <c r="AI43" s="150"/>
    </row>
    <row r="44" spans="1:46" ht="18.75" customHeight="1" x14ac:dyDescent="0.4">
      <c r="B44" s="151"/>
      <c r="C44" s="152"/>
      <c r="D44" s="153"/>
      <c r="E44" s="153"/>
      <c r="F44" s="153"/>
      <c r="G44" s="153"/>
      <c r="H44" s="153"/>
      <c r="I44" s="153"/>
      <c r="J44" s="153"/>
      <c r="K44" s="153"/>
      <c r="L44" s="153"/>
      <c r="M44" s="153"/>
      <c r="N44" s="153"/>
      <c r="O44" s="153"/>
      <c r="P44" s="153"/>
      <c r="Q44" s="153"/>
      <c r="R44" s="153"/>
      <c r="S44" s="153"/>
      <c r="T44" s="153"/>
      <c r="U44" s="153"/>
      <c r="V44" s="153"/>
      <c r="W44" s="153"/>
      <c r="X44" s="153"/>
      <c r="Y44" s="153"/>
      <c r="Z44" s="154"/>
      <c r="AA44" s="154"/>
      <c r="AB44" s="154"/>
      <c r="AC44" s="154"/>
      <c r="AD44" s="154"/>
      <c r="AE44" s="154"/>
      <c r="AF44" s="154"/>
      <c r="AG44" s="154"/>
      <c r="AH44" s="154"/>
      <c r="AI44" s="153"/>
      <c r="AJ44" s="155"/>
    </row>
    <row r="45" spans="1:46" x14ac:dyDescent="0.4">
      <c r="B45" s="156"/>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row>
  </sheetData>
  <sheetProtection password="D2DD" sheet="1" selectLockedCells="1"/>
  <mergeCells count="46">
    <mergeCell ref="AH42:AI42"/>
    <mergeCell ref="C45:AJ45"/>
    <mergeCell ref="C41:D41"/>
    <mergeCell ref="M42:O42"/>
    <mergeCell ref="P42:Q42"/>
    <mergeCell ref="R42:V42"/>
    <mergeCell ref="W42:X42"/>
    <mergeCell ref="Y42:AG42"/>
    <mergeCell ref="F41:G41"/>
    <mergeCell ref="I41:J41"/>
    <mergeCell ref="M41:O41"/>
    <mergeCell ref="P41:AI41"/>
    <mergeCell ref="A39:AI39"/>
    <mergeCell ref="B25:AI28"/>
    <mergeCell ref="B18:B19"/>
    <mergeCell ref="A9:AJ9"/>
    <mergeCell ref="A30:AJ30"/>
    <mergeCell ref="A31:AJ31"/>
    <mergeCell ref="B34:B35"/>
    <mergeCell ref="A24:AJ24"/>
    <mergeCell ref="C34:AI34"/>
    <mergeCell ref="C35:AI35"/>
    <mergeCell ref="C32:AI32"/>
    <mergeCell ref="C33:AI33"/>
    <mergeCell ref="A1:H1"/>
    <mergeCell ref="AF1:AJ1"/>
    <mergeCell ref="A3:AJ3"/>
    <mergeCell ref="B5:G5"/>
    <mergeCell ref="B6:G6"/>
    <mergeCell ref="AE2:AJ2"/>
    <mergeCell ref="H5:AB5"/>
    <mergeCell ref="H6:AB6"/>
    <mergeCell ref="B7:G7"/>
    <mergeCell ref="H7:L7"/>
    <mergeCell ref="M7:AH7"/>
    <mergeCell ref="A23:AJ23"/>
    <mergeCell ref="B10:AI10"/>
    <mergeCell ref="C12:AI12"/>
    <mergeCell ref="C13:AI13"/>
    <mergeCell ref="C14:AI14"/>
    <mergeCell ref="C15:AI15"/>
    <mergeCell ref="C16:AI16"/>
    <mergeCell ref="C17:AI17"/>
    <mergeCell ref="C18:AI18"/>
    <mergeCell ref="C19:AI19"/>
    <mergeCell ref="C11:AI11"/>
  </mergeCells>
  <phoneticPr fontId="1"/>
  <conditionalFormatting sqref="C35">
    <cfRule type="expression" dxfId="21" priority="1">
      <formula>IF(C35="","",TRUE)</formula>
    </cfRule>
  </conditionalFormatting>
  <dataValidations count="3">
    <dataValidation imeMode="hiragana" allowBlank="1" showInputMessage="1" showErrorMessage="1" sqref="V43 R42 B25:AI28"/>
    <dataValidation imeMode="halfAlpha" allowBlank="1" showInputMessage="1" showErrorMessage="1" sqref="I41:J41 C41:D41 F41:G41"/>
    <dataValidation type="list" allowBlank="1" showInputMessage="1" showErrorMessage="1" sqref="H6">
      <formula1>$AT$3:$AT$15</formula1>
    </dataValidation>
  </dataValidations>
  <pageMargins left="0.70866141732283472" right="0.70866141732283472" top="0.74803149606299213" bottom="0.39370078740157483"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0</xdr:col>
                    <xdr:colOff>180975</xdr:colOff>
                    <xdr:row>11</xdr:row>
                    <xdr:rowOff>0</xdr:rowOff>
                  </from>
                  <to>
                    <xdr:col>2</xdr:col>
                    <xdr:colOff>28575</xdr:colOff>
                    <xdr:row>11</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0</xdr:col>
                    <xdr:colOff>180975</xdr:colOff>
                    <xdr:row>12</xdr:row>
                    <xdr:rowOff>0</xdr:rowOff>
                  </from>
                  <to>
                    <xdr:col>2</xdr:col>
                    <xdr:colOff>28575</xdr:colOff>
                    <xdr:row>12</xdr:row>
                    <xdr:rowOff>228600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0</xdr:col>
                    <xdr:colOff>180975</xdr:colOff>
                    <xdr:row>16</xdr:row>
                    <xdr:rowOff>0</xdr:rowOff>
                  </from>
                  <to>
                    <xdr:col>2</xdr:col>
                    <xdr:colOff>28575</xdr:colOff>
                    <xdr:row>16</xdr:row>
                    <xdr:rowOff>228600</xdr:rowOff>
                  </to>
                </anchor>
              </controlPr>
            </control>
          </mc:Choice>
        </mc:AlternateContent>
        <mc:AlternateContent xmlns:mc="http://schemas.openxmlformats.org/markup-compatibility/2006">
          <mc:Choice Requires="x14">
            <control shapeId="1107" r:id="rId7" name="Check Box 83">
              <controlPr defaultSize="0" autoFill="0" autoLine="0" autoPict="0">
                <anchor moveWithCells="1">
                  <from>
                    <xdr:col>0</xdr:col>
                    <xdr:colOff>180975</xdr:colOff>
                    <xdr:row>15</xdr:row>
                    <xdr:rowOff>0</xdr:rowOff>
                  </from>
                  <to>
                    <xdr:col>2</xdr:col>
                    <xdr:colOff>28575</xdr:colOff>
                    <xdr:row>15</xdr:row>
                    <xdr:rowOff>228600</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0</xdr:col>
                    <xdr:colOff>180975</xdr:colOff>
                    <xdr:row>17</xdr:row>
                    <xdr:rowOff>0</xdr:rowOff>
                  </from>
                  <to>
                    <xdr:col>2</xdr:col>
                    <xdr:colOff>28575</xdr:colOff>
                    <xdr:row>17</xdr:row>
                    <xdr:rowOff>228600</xdr:rowOff>
                  </to>
                </anchor>
              </controlPr>
            </control>
          </mc:Choice>
        </mc:AlternateContent>
        <mc:AlternateContent xmlns:mc="http://schemas.openxmlformats.org/markup-compatibility/2006">
          <mc:Choice Requires="x14">
            <control shapeId="1117" r:id="rId9" name="Check Box 93">
              <controlPr defaultSize="0" autoFill="0" autoLine="0" autoPict="0">
                <anchor moveWithCells="1">
                  <from>
                    <xdr:col>0</xdr:col>
                    <xdr:colOff>180975</xdr:colOff>
                    <xdr:row>32</xdr:row>
                    <xdr:rowOff>19050</xdr:rowOff>
                  </from>
                  <to>
                    <xdr:col>2</xdr:col>
                    <xdr:colOff>28575</xdr:colOff>
                    <xdr:row>32</xdr:row>
                    <xdr:rowOff>247650</xdr:rowOff>
                  </to>
                </anchor>
              </controlPr>
            </control>
          </mc:Choice>
        </mc:AlternateContent>
        <mc:AlternateContent xmlns:mc="http://schemas.openxmlformats.org/markup-compatibility/2006">
          <mc:Choice Requires="x14">
            <control shapeId="1121" r:id="rId10" name="Check Box 97">
              <controlPr defaultSize="0" autoFill="0" autoLine="0" autoPict="0">
                <anchor moveWithCells="1">
                  <from>
                    <xdr:col>0</xdr:col>
                    <xdr:colOff>180975</xdr:colOff>
                    <xdr:row>13</xdr:row>
                    <xdr:rowOff>0</xdr:rowOff>
                  </from>
                  <to>
                    <xdr:col>2</xdr:col>
                    <xdr:colOff>28575</xdr:colOff>
                    <xdr:row>13</xdr:row>
                    <xdr:rowOff>228600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0</xdr:col>
                    <xdr:colOff>180975</xdr:colOff>
                    <xdr:row>14</xdr:row>
                    <xdr:rowOff>0</xdr:rowOff>
                  </from>
                  <to>
                    <xdr:col>2</xdr:col>
                    <xdr:colOff>28575</xdr:colOff>
                    <xdr:row>14</xdr:row>
                    <xdr:rowOff>228600</xdr:rowOff>
                  </to>
                </anchor>
              </controlPr>
            </control>
          </mc:Choice>
        </mc:AlternateContent>
        <mc:AlternateContent xmlns:mc="http://schemas.openxmlformats.org/markup-compatibility/2006">
          <mc:Choice Requires="x14">
            <control shapeId="1137" r:id="rId12" name="Check Box 113">
              <controlPr defaultSize="0" autoFill="0" autoLine="0" autoPict="0">
                <anchor moveWithCells="1">
                  <from>
                    <xdr:col>0</xdr:col>
                    <xdr:colOff>180975</xdr:colOff>
                    <xdr:row>33</xdr:row>
                    <xdr:rowOff>19050</xdr:rowOff>
                  </from>
                  <to>
                    <xdr:col>2</xdr:col>
                    <xdr:colOff>28575</xdr:colOff>
                    <xdr:row>33</xdr:row>
                    <xdr:rowOff>247650</xdr:rowOff>
                  </to>
                </anchor>
              </controlPr>
            </control>
          </mc:Choice>
        </mc:AlternateContent>
        <mc:AlternateContent xmlns:mc="http://schemas.openxmlformats.org/markup-compatibility/2006">
          <mc:Choice Requires="x14">
            <control shapeId="1138" r:id="rId13" name="Check Box 114">
              <controlPr defaultSize="0" autoFill="0" autoLine="0" autoPict="0">
                <anchor moveWithCells="1">
                  <from>
                    <xdr:col>0</xdr:col>
                    <xdr:colOff>180975</xdr:colOff>
                    <xdr:row>10</xdr:row>
                    <xdr:rowOff>0</xdr:rowOff>
                  </from>
                  <to>
                    <xdr:col>2</xdr:col>
                    <xdr:colOff>28575</xdr:colOff>
                    <xdr:row>10</xdr:row>
                    <xdr:rowOff>228600</xdr:rowOff>
                  </to>
                </anchor>
              </controlPr>
            </control>
          </mc:Choice>
        </mc:AlternateContent>
        <mc:AlternateContent xmlns:mc="http://schemas.openxmlformats.org/markup-compatibility/2006">
          <mc:Choice Requires="x14">
            <control shapeId="1141" r:id="rId14" name="Check Box 117">
              <controlPr defaultSize="0" autoFill="0" autoLine="0" autoPict="0">
                <anchor moveWithCells="1">
                  <from>
                    <xdr:col>0</xdr:col>
                    <xdr:colOff>171450</xdr:colOff>
                    <xdr:row>31</xdr:row>
                    <xdr:rowOff>0</xdr:rowOff>
                  </from>
                  <to>
                    <xdr:col>2</xdr:col>
                    <xdr:colOff>9525</xdr:colOff>
                    <xdr:row>31</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Q152"/>
  <sheetViews>
    <sheetView showGridLines="0" view="pageBreakPreview" zoomScale="85" zoomScaleNormal="85" zoomScaleSheetLayoutView="85" workbookViewId="0">
      <pane xSplit="9" ySplit="11" topLeftCell="J12" activePane="bottomRight" state="frozen"/>
      <selection pane="topRight" activeCell="K1" sqref="K1"/>
      <selection pane="bottomLeft" activeCell="A12" sqref="A12"/>
      <selection pane="bottomRight"/>
    </sheetView>
  </sheetViews>
  <sheetFormatPr defaultRowHeight="18.75" x14ac:dyDescent="0.4"/>
  <cols>
    <col min="1" max="1" width="4.25" style="205" customWidth="1"/>
    <col min="2" max="2" width="22.125" style="205" customWidth="1"/>
    <col min="3" max="8" width="9.625" style="205" hidden="1" customWidth="1"/>
    <col min="9" max="9" width="10.5" style="108" customWidth="1"/>
    <col min="10" max="111" width="7.625" style="108" customWidth="1"/>
    <col min="112" max="145" width="7.625" style="205" customWidth="1"/>
    <col min="146" max="16384" width="9" style="205"/>
  </cols>
  <sheetData>
    <row r="1" spans="1:121" ht="24" x14ac:dyDescent="0.4">
      <c r="A1" s="113" t="s">
        <v>212</v>
      </c>
      <c r="B1" s="113"/>
      <c r="C1" s="113"/>
      <c r="D1" s="113"/>
      <c r="E1" s="113"/>
      <c r="F1" s="113"/>
      <c r="G1" s="113"/>
      <c r="H1" s="113"/>
      <c r="I1" s="199"/>
      <c r="J1" s="199"/>
      <c r="K1" s="199"/>
      <c r="L1" s="199"/>
      <c r="M1" s="199"/>
      <c r="P1" s="199"/>
      <c r="Q1" s="199"/>
      <c r="R1" s="355" t="s">
        <v>98</v>
      </c>
      <c r="S1" s="355"/>
      <c r="W1" s="179"/>
      <c r="DK1" s="24"/>
    </row>
    <row r="2" spans="1:121" s="116" customFormat="1" ht="9" customHeight="1" x14ac:dyDescent="0.4">
      <c r="A2" s="113"/>
      <c r="B2" s="23"/>
      <c r="C2" s="23"/>
      <c r="D2" s="23"/>
      <c r="E2" s="23"/>
      <c r="F2" s="23"/>
      <c r="G2" s="23"/>
      <c r="H2" s="23"/>
      <c r="I2" s="202"/>
      <c r="J2" s="202"/>
      <c r="K2" s="199"/>
      <c r="L2" s="199"/>
      <c r="M2" s="199"/>
      <c r="N2" s="199"/>
      <c r="O2" s="199"/>
      <c r="P2" s="199"/>
      <c r="Q2" s="199"/>
      <c r="R2" s="546" t="s">
        <v>218</v>
      </c>
      <c r="S2" s="546"/>
      <c r="T2" s="199"/>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K2" s="117"/>
    </row>
    <row r="3" spans="1:121" ht="19.5" x14ac:dyDescent="0.4">
      <c r="A3" s="113"/>
      <c r="B3" s="118" t="s">
        <v>64</v>
      </c>
      <c r="C3" s="119"/>
      <c r="D3" s="119"/>
      <c r="E3" s="119"/>
      <c r="F3" s="119"/>
      <c r="G3" s="119"/>
      <c r="H3" s="119"/>
      <c r="I3" s="504" t="str">
        <f>チェックリスト!H5&amp;""</f>
        <v/>
      </c>
      <c r="J3" s="504"/>
      <c r="K3" s="504"/>
      <c r="L3" s="504"/>
      <c r="M3" s="504"/>
      <c r="N3" s="504"/>
      <c r="O3" s="504"/>
      <c r="P3" s="47"/>
      <c r="Q3" s="47"/>
      <c r="R3" s="546"/>
      <c r="S3" s="546"/>
      <c r="T3" s="47"/>
      <c r="U3" s="47"/>
      <c r="DK3" s="24"/>
    </row>
    <row r="4" spans="1:121" ht="19.5" x14ac:dyDescent="0.4">
      <c r="B4" s="120" t="s">
        <v>65</v>
      </c>
      <c r="C4" s="121"/>
      <c r="D4" s="121"/>
      <c r="E4" s="121"/>
      <c r="F4" s="121"/>
      <c r="G4" s="121"/>
      <c r="H4" s="121"/>
      <c r="I4" s="504" t="str">
        <f>チェックリスト!H6&amp;""</f>
        <v/>
      </c>
      <c r="J4" s="504"/>
      <c r="K4" s="504"/>
      <c r="L4" s="504"/>
      <c r="M4" s="504"/>
      <c r="N4" s="504"/>
      <c r="O4" s="504"/>
      <c r="P4" s="47"/>
      <c r="Q4" s="122"/>
      <c r="R4" s="47"/>
      <c r="S4" s="47"/>
      <c r="T4" s="47"/>
      <c r="U4" s="47"/>
      <c r="DK4" s="24"/>
    </row>
    <row r="5" spans="1:121" ht="19.5" x14ac:dyDescent="0.4">
      <c r="B5" s="120" t="s">
        <v>68</v>
      </c>
      <c r="C5" s="121"/>
      <c r="D5" s="121"/>
      <c r="E5" s="121"/>
      <c r="F5" s="121"/>
      <c r="G5" s="121"/>
      <c r="H5" s="121"/>
      <c r="I5" s="52">
        <f>チェックリスト!H7</f>
        <v>0</v>
      </c>
      <c r="J5" s="8" t="s">
        <v>69</v>
      </c>
      <c r="K5" s="49"/>
      <c r="L5" s="49"/>
      <c r="M5" s="123"/>
      <c r="N5" s="123"/>
      <c r="O5" s="50"/>
      <c r="DK5" s="24"/>
    </row>
    <row r="6" spans="1:121" ht="9" customHeight="1" x14ac:dyDescent="0.4">
      <c r="B6" s="4"/>
      <c r="C6" s="4"/>
      <c r="D6" s="4"/>
      <c r="E6" s="4"/>
      <c r="F6" s="4"/>
      <c r="G6" s="4"/>
      <c r="H6" s="4"/>
      <c r="I6" s="17"/>
      <c r="J6" s="18"/>
      <c r="K6" s="181"/>
      <c r="DK6" s="24"/>
      <c r="DL6" s="124"/>
      <c r="DM6" s="124"/>
      <c r="DN6" s="124"/>
      <c r="DO6" s="124"/>
    </row>
    <row r="7" spans="1:121" ht="19.5" x14ac:dyDescent="0.4">
      <c r="B7" s="169"/>
      <c r="C7" s="4"/>
      <c r="D7" s="4"/>
      <c r="E7" s="4"/>
      <c r="F7" s="4"/>
      <c r="G7" s="4"/>
      <c r="H7" s="4"/>
      <c r="I7" s="505" t="s">
        <v>67</v>
      </c>
      <c r="J7" s="505"/>
      <c r="K7" s="182" t="str">
        <f>" 追加補助額 ※上限" &amp; IF(I5&gt;=30, "500万円", "200万円")</f>
        <v xml:space="preserve"> 追加補助額 ※上限200万円</v>
      </c>
      <c r="L7" s="182"/>
      <c r="M7" s="182"/>
      <c r="N7" s="183"/>
      <c r="O7" s="183"/>
      <c r="DK7" s="24"/>
      <c r="DP7" s="124"/>
    </row>
    <row r="8" spans="1:121" ht="19.5" x14ac:dyDescent="0.4">
      <c r="B8" s="6" t="s">
        <v>83</v>
      </c>
      <c r="C8" s="6"/>
      <c r="D8" s="296">
        <v>45054</v>
      </c>
      <c r="E8" s="296">
        <v>45199</v>
      </c>
      <c r="F8" s="6"/>
      <c r="G8" s="6"/>
      <c r="H8" s="6"/>
      <c r="I8" s="7">
        <f>IF(I5="", 0, SUMIFS(J133:DG133, J11:DG11,"&gt;"&amp;I140, J11:DG11,"&lt;="&amp;I141))</f>
        <v>0</v>
      </c>
      <c r="J8" s="8" t="s">
        <v>62</v>
      </c>
      <c r="K8" s="501">
        <f>IF(OR(I8=0, COUNTIF(I12:I133,"エラー")&gt;0), 0, IF(I136&gt;I137,I137,I136))</f>
        <v>0</v>
      </c>
      <c r="L8" s="502"/>
      <c r="M8" s="8" t="s">
        <v>66</v>
      </c>
      <c r="N8" s="507"/>
      <c r="O8" s="507"/>
      <c r="P8" s="18"/>
      <c r="Q8" s="184"/>
      <c r="DK8" s="24"/>
    </row>
    <row r="9" spans="1:121" ht="9" customHeight="1" x14ac:dyDescent="0.4">
      <c r="B9" s="6"/>
      <c r="C9" s="6"/>
      <c r="D9" s="6"/>
      <c r="E9" s="6"/>
      <c r="F9" s="6"/>
      <c r="G9" s="6"/>
      <c r="H9" s="6"/>
      <c r="I9" s="17"/>
      <c r="J9" s="18"/>
      <c r="K9" s="185"/>
      <c r="L9" s="185"/>
      <c r="M9" s="18"/>
      <c r="DK9" s="24"/>
    </row>
    <row r="10" spans="1:121" ht="19.5" x14ac:dyDescent="0.4">
      <c r="B10" s="506" t="s">
        <v>186</v>
      </c>
      <c r="C10" s="506"/>
      <c r="D10" s="506"/>
      <c r="E10" s="506"/>
      <c r="F10" s="506"/>
      <c r="G10" s="506"/>
      <c r="H10" s="506"/>
      <c r="I10" s="506"/>
      <c r="J10" s="506"/>
      <c r="K10" s="506"/>
      <c r="L10" s="506"/>
      <c r="M10" s="506"/>
      <c r="N10" s="506"/>
      <c r="O10" s="506"/>
      <c r="P10" s="506"/>
      <c r="Q10" s="506"/>
      <c r="R10" s="506"/>
      <c r="DK10" s="24"/>
      <c r="DQ10" s="124"/>
    </row>
    <row r="11" spans="1:121" s="124" customFormat="1" ht="38.25" customHeight="1" x14ac:dyDescent="0.4">
      <c r="A11" s="21"/>
      <c r="B11" s="21" t="s">
        <v>39</v>
      </c>
      <c r="C11" s="40" t="s">
        <v>16</v>
      </c>
      <c r="D11" s="164" t="s">
        <v>102</v>
      </c>
      <c r="E11" s="40" t="s">
        <v>77</v>
      </c>
      <c r="F11" s="40" t="s">
        <v>78</v>
      </c>
      <c r="G11" s="40" t="s">
        <v>79</v>
      </c>
      <c r="H11" s="40" t="s">
        <v>80</v>
      </c>
      <c r="I11" s="170" t="s">
        <v>40</v>
      </c>
      <c r="J11" s="125" t="str">
        <f>IF(MIN(D12:D131)=0, "○月○日", MIN(D12:D131))</f>
        <v>○月○日</v>
      </c>
      <c r="K11" s="125" t="str">
        <f>IF($J$11="○月○日", "○月○日", IF(J11&lt;&gt;"",J11+1,""))</f>
        <v>○月○日</v>
      </c>
      <c r="L11" s="125" t="str">
        <f>IF($J$11="○月○日", "○月○日", IF(K11&lt;&gt;"",K11+1,""))</f>
        <v>○月○日</v>
      </c>
      <c r="M11" s="125" t="str">
        <f t="shared" ref="M11:BX11" si="0">IF($J$11="○月○日", "○月○日", IF(L11&lt;&gt;"",L11+1,""))</f>
        <v>○月○日</v>
      </c>
      <c r="N11" s="125" t="str">
        <f t="shared" si="0"/>
        <v>○月○日</v>
      </c>
      <c r="O11" s="125" t="str">
        <f t="shared" si="0"/>
        <v>○月○日</v>
      </c>
      <c r="P11" s="125" t="str">
        <f t="shared" si="0"/>
        <v>○月○日</v>
      </c>
      <c r="Q11" s="125" t="str">
        <f t="shared" si="0"/>
        <v>○月○日</v>
      </c>
      <c r="R11" s="125" t="str">
        <f t="shared" si="0"/>
        <v>○月○日</v>
      </c>
      <c r="S11" s="125" t="str">
        <f t="shared" si="0"/>
        <v>○月○日</v>
      </c>
      <c r="T11" s="125" t="str">
        <f t="shared" si="0"/>
        <v>○月○日</v>
      </c>
      <c r="U11" s="125" t="str">
        <f t="shared" si="0"/>
        <v>○月○日</v>
      </c>
      <c r="V11" s="125" t="str">
        <f t="shared" si="0"/>
        <v>○月○日</v>
      </c>
      <c r="W11" s="125" t="str">
        <f t="shared" si="0"/>
        <v>○月○日</v>
      </c>
      <c r="X11" s="125" t="str">
        <f t="shared" si="0"/>
        <v>○月○日</v>
      </c>
      <c r="Y11" s="125" t="str">
        <f t="shared" si="0"/>
        <v>○月○日</v>
      </c>
      <c r="Z11" s="125" t="str">
        <f t="shared" si="0"/>
        <v>○月○日</v>
      </c>
      <c r="AA11" s="125" t="str">
        <f t="shared" si="0"/>
        <v>○月○日</v>
      </c>
      <c r="AB11" s="125" t="str">
        <f t="shared" si="0"/>
        <v>○月○日</v>
      </c>
      <c r="AC11" s="125" t="str">
        <f t="shared" si="0"/>
        <v>○月○日</v>
      </c>
      <c r="AD11" s="125" t="str">
        <f t="shared" si="0"/>
        <v>○月○日</v>
      </c>
      <c r="AE11" s="125" t="str">
        <f t="shared" si="0"/>
        <v>○月○日</v>
      </c>
      <c r="AF11" s="125" t="str">
        <f t="shared" si="0"/>
        <v>○月○日</v>
      </c>
      <c r="AG11" s="125" t="str">
        <f t="shared" si="0"/>
        <v>○月○日</v>
      </c>
      <c r="AH11" s="125" t="str">
        <f t="shared" si="0"/>
        <v>○月○日</v>
      </c>
      <c r="AI11" s="125" t="str">
        <f t="shared" si="0"/>
        <v>○月○日</v>
      </c>
      <c r="AJ11" s="125" t="str">
        <f t="shared" si="0"/>
        <v>○月○日</v>
      </c>
      <c r="AK11" s="125" t="str">
        <f t="shared" si="0"/>
        <v>○月○日</v>
      </c>
      <c r="AL11" s="125" t="str">
        <f t="shared" si="0"/>
        <v>○月○日</v>
      </c>
      <c r="AM11" s="125" t="str">
        <f t="shared" si="0"/>
        <v>○月○日</v>
      </c>
      <c r="AN11" s="125" t="str">
        <f t="shared" si="0"/>
        <v>○月○日</v>
      </c>
      <c r="AO11" s="125" t="str">
        <f t="shared" si="0"/>
        <v>○月○日</v>
      </c>
      <c r="AP11" s="125" t="str">
        <f t="shared" si="0"/>
        <v>○月○日</v>
      </c>
      <c r="AQ11" s="125" t="str">
        <f t="shared" si="0"/>
        <v>○月○日</v>
      </c>
      <c r="AR11" s="125" t="str">
        <f t="shared" si="0"/>
        <v>○月○日</v>
      </c>
      <c r="AS11" s="125" t="str">
        <f t="shared" si="0"/>
        <v>○月○日</v>
      </c>
      <c r="AT11" s="125" t="str">
        <f t="shared" si="0"/>
        <v>○月○日</v>
      </c>
      <c r="AU11" s="125" t="str">
        <f t="shared" si="0"/>
        <v>○月○日</v>
      </c>
      <c r="AV11" s="125" t="str">
        <f t="shared" si="0"/>
        <v>○月○日</v>
      </c>
      <c r="AW11" s="125" t="str">
        <f t="shared" si="0"/>
        <v>○月○日</v>
      </c>
      <c r="AX11" s="125" t="str">
        <f t="shared" si="0"/>
        <v>○月○日</v>
      </c>
      <c r="AY11" s="125" t="str">
        <f t="shared" si="0"/>
        <v>○月○日</v>
      </c>
      <c r="AZ11" s="125" t="str">
        <f t="shared" si="0"/>
        <v>○月○日</v>
      </c>
      <c r="BA11" s="125" t="str">
        <f t="shared" si="0"/>
        <v>○月○日</v>
      </c>
      <c r="BB11" s="125" t="str">
        <f t="shared" si="0"/>
        <v>○月○日</v>
      </c>
      <c r="BC11" s="125" t="str">
        <f t="shared" si="0"/>
        <v>○月○日</v>
      </c>
      <c r="BD11" s="125" t="str">
        <f t="shared" si="0"/>
        <v>○月○日</v>
      </c>
      <c r="BE11" s="125" t="str">
        <f t="shared" si="0"/>
        <v>○月○日</v>
      </c>
      <c r="BF11" s="125" t="str">
        <f t="shared" si="0"/>
        <v>○月○日</v>
      </c>
      <c r="BG11" s="125" t="str">
        <f t="shared" si="0"/>
        <v>○月○日</v>
      </c>
      <c r="BH11" s="125" t="str">
        <f t="shared" si="0"/>
        <v>○月○日</v>
      </c>
      <c r="BI11" s="125" t="str">
        <f t="shared" si="0"/>
        <v>○月○日</v>
      </c>
      <c r="BJ11" s="125" t="str">
        <f t="shared" si="0"/>
        <v>○月○日</v>
      </c>
      <c r="BK11" s="125" t="str">
        <f t="shared" si="0"/>
        <v>○月○日</v>
      </c>
      <c r="BL11" s="125" t="str">
        <f t="shared" si="0"/>
        <v>○月○日</v>
      </c>
      <c r="BM11" s="125" t="str">
        <f t="shared" si="0"/>
        <v>○月○日</v>
      </c>
      <c r="BN11" s="125" t="str">
        <f t="shared" si="0"/>
        <v>○月○日</v>
      </c>
      <c r="BO11" s="125" t="str">
        <f t="shared" si="0"/>
        <v>○月○日</v>
      </c>
      <c r="BP11" s="125" t="str">
        <f t="shared" si="0"/>
        <v>○月○日</v>
      </c>
      <c r="BQ11" s="125" t="str">
        <f t="shared" si="0"/>
        <v>○月○日</v>
      </c>
      <c r="BR11" s="125" t="str">
        <f t="shared" si="0"/>
        <v>○月○日</v>
      </c>
      <c r="BS11" s="125" t="str">
        <f t="shared" si="0"/>
        <v>○月○日</v>
      </c>
      <c r="BT11" s="125" t="str">
        <f t="shared" si="0"/>
        <v>○月○日</v>
      </c>
      <c r="BU11" s="125" t="str">
        <f t="shared" si="0"/>
        <v>○月○日</v>
      </c>
      <c r="BV11" s="125" t="str">
        <f t="shared" si="0"/>
        <v>○月○日</v>
      </c>
      <c r="BW11" s="125" t="str">
        <f t="shared" si="0"/>
        <v>○月○日</v>
      </c>
      <c r="BX11" s="125" t="str">
        <f t="shared" si="0"/>
        <v>○月○日</v>
      </c>
      <c r="BY11" s="125" t="str">
        <f t="shared" ref="BY11:DG11" si="1">IF($J$11="○月○日", "○月○日", IF(BX11&lt;&gt;"",BX11+1,""))</f>
        <v>○月○日</v>
      </c>
      <c r="BZ11" s="125" t="str">
        <f t="shared" si="1"/>
        <v>○月○日</v>
      </c>
      <c r="CA11" s="125" t="str">
        <f t="shared" si="1"/>
        <v>○月○日</v>
      </c>
      <c r="CB11" s="125" t="str">
        <f t="shared" si="1"/>
        <v>○月○日</v>
      </c>
      <c r="CC11" s="125" t="str">
        <f t="shared" si="1"/>
        <v>○月○日</v>
      </c>
      <c r="CD11" s="125" t="str">
        <f t="shared" si="1"/>
        <v>○月○日</v>
      </c>
      <c r="CE11" s="125" t="str">
        <f t="shared" si="1"/>
        <v>○月○日</v>
      </c>
      <c r="CF11" s="125" t="str">
        <f t="shared" si="1"/>
        <v>○月○日</v>
      </c>
      <c r="CG11" s="125" t="str">
        <f t="shared" si="1"/>
        <v>○月○日</v>
      </c>
      <c r="CH11" s="125" t="str">
        <f t="shared" si="1"/>
        <v>○月○日</v>
      </c>
      <c r="CI11" s="125" t="str">
        <f t="shared" si="1"/>
        <v>○月○日</v>
      </c>
      <c r="CJ11" s="125" t="str">
        <f t="shared" si="1"/>
        <v>○月○日</v>
      </c>
      <c r="CK11" s="125" t="str">
        <f t="shared" si="1"/>
        <v>○月○日</v>
      </c>
      <c r="CL11" s="125" t="str">
        <f t="shared" si="1"/>
        <v>○月○日</v>
      </c>
      <c r="CM11" s="125" t="str">
        <f t="shared" si="1"/>
        <v>○月○日</v>
      </c>
      <c r="CN11" s="125" t="str">
        <f t="shared" si="1"/>
        <v>○月○日</v>
      </c>
      <c r="CO11" s="125" t="str">
        <f t="shared" si="1"/>
        <v>○月○日</v>
      </c>
      <c r="CP11" s="125" t="str">
        <f t="shared" si="1"/>
        <v>○月○日</v>
      </c>
      <c r="CQ11" s="125" t="str">
        <f t="shared" si="1"/>
        <v>○月○日</v>
      </c>
      <c r="CR11" s="125" t="str">
        <f t="shared" si="1"/>
        <v>○月○日</v>
      </c>
      <c r="CS11" s="125" t="str">
        <f t="shared" si="1"/>
        <v>○月○日</v>
      </c>
      <c r="CT11" s="125" t="str">
        <f t="shared" si="1"/>
        <v>○月○日</v>
      </c>
      <c r="CU11" s="125" t="str">
        <f t="shared" si="1"/>
        <v>○月○日</v>
      </c>
      <c r="CV11" s="125" t="str">
        <f t="shared" si="1"/>
        <v>○月○日</v>
      </c>
      <c r="CW11" s="125" t="str">
        <f t="shared" si="1"/>
        <v>○月○日</v>
      </c>
      <c r="CX11" s="125" t="str">
        <f t="shared" si="1"/>
        <v>○月○日</v>
      </c>
      <c r="CY11" s="125" t="str">
        <f t="shared" si="1"/>
        <v>○月○日</v>
      </c>
      <c r="CZ11" s="125" t="str">
        <f t="shared" si="1"/>
        <v>○月○日</v>
      </c>
      <c r="DA11" s="125" t="str">
        <f t="shared" si="1"/>
        <v>○月○日</v>
      </c>
      <c r="DB11" s="125" t="str">
        <f t="shared" si="1"/>
        <v>○月○日</v>
      </c>
      <c r="DC11" s="125" t="str">
        <f t="shared" si="1"/>
        <v>○月○日</v>
      </c>
      <c r="DD11" s="125" t="str">
        <f t="shared" si="1"/>
        <v>○月○日</v>
      </c>
      <c r="DE11" s="125" t="str">
        <f t="shared" si="1"/>
        <v>○月○日</v>
      </c>
      <c r="DF11" s="125" t="str">
        <f t="shared" si="1"/>
        <v>○月○日</v>
      </c>
      <c r="DG11" s="125" t="str">
        <f t="shared" si="1"/>
        <v>○月○日</v>
      </c>
      <c r="DK11" s="24"/>
      <c r="DL11" s="205"/>
      <c r="DM11" s="205"/>
      <c r="DN11" s="205"/>
      <c r="DO11" s="57"/>
      <c r="DP11" s="57"/>
      <c r="DQ11" s="57"/>
    </row>
    <row r="12" spans="1:121" s="108" customFormat="1" ht="24.75" customHeight="1" x14ac:dyDescent="0.4">
      <c r="A12" s="176">
        <v>1</v>
      </c>
      <c r="B12" s="206" t="str">
        <f>IFERROR(VLOOKUP(A12,'wk (5.8～9.30)'!$A$3:$I$122, 2, 0)&amp;"", "")</f>
        <v/>
      </c>
      <c r="C12" s="41" t="str">
        <f>IFERROR(VLOOKUP(A12,'wk (5.8～9.30)'!$A$3:$I$122, 4, 0), "")</f>
        <v/>
      </c>
      <c r="D12" s="41" t="str">
        <f>IFERROR(VLOOKUP(A12,'wk (5.8～9.30)'!$A$3:$I$122, 5, 0), "")</f>
        <v/>
      </c>
      <c r="E12" s="41" t="str">
        <f>IFERROR(VLOOKUP(A12,'wk (5.8～9.30)'!$A$3:$I$122,6, 0), "")</f>
        <v/>
      </c>
      <c r="F12" s="41" t="str">
        <f>IFERROR(VLOOKUP(A12,'wk (5.8～9.30)'!$A$3:$I$122,7, 0), "")</f>
        <v/>
      </c>
      <c r="G12" s="41" t="str">
        <f>IFERROR(VLOOKUP(A12,'wk (5.8～9.30)'!$A$3:$I$122,8, 0), "")</f>
        <v/>
      </c>
      <c r="H12" s="41" t="str">
        <f>IFERROR(VLOOKUP(A12,'wk (5.8～9.30)'!$A$3:$I$122,9, 0), "")</f>
        <v/>
      </c>
      <c r="I12" s="157">
        <f>IFERROR(IF(SUM(J12:DG12)&gt;15, "エラー", SUM(J12:DG12)), "エラー")</f>
        <v>0</v>
      </c>
      <c r="J12" s="39" t="str">
        <f t="shared" ref="J12:S21" si="2">IF(AND($D12&lt;&gt;"", J$11&gt;=$D12, J$11&lt;=$H12), IF($E12&lt;&gt;"", IF(OR(AND(J$11=$C12, J$11=$E12), AND(J$11&gt;$E12, J$11&lt;$F12)), "入院中", 1), 1), "")</f>
        <v/>
      </c>
      <c r="K12" s="39" t="str">
        <f t="shared" si="2"/>
        <v/>
      </c>
      <c r="L12" s="39" t="str">
        <f t="shared" si="2"/>
        <v/>
      </c>
      <c r="M12" s="39" t="str">
        <f t="shared" si="2"/>
        <v/>
      </c>
      <c r="N12" s="39" t="str">
        <f t="shared" si="2"/>
        <v/>
      </c>
      <c r="O12" s="39" t="str">
        <f t="shared" si="2"/>
        <v/>
      </c>
      <c r="P12" s="39" t="str">
        <f t="shared" si="2"/>
        <v/>
      </c>
      <c r="Q12" s="39" t="str">
        <f t="shared" si="2"/>
        <v/>
      </c>
      <c r="R12" s="39" t="str">
        <f t="shared" si="2"/>
        <v/>
      </c>
      <c r="S12" s="39" t="str">
        <f t="shared" si="2"/>
        <v/>
      </c>
      <c r="T12" s="39" t="str">
        <f t="shared" ref="T12:AC21" si="3">IF(AND($D12&lt;&gt;"", T$11&gt;=$D12, T$11&lt;=$H12), IF($E12&lt;&gt;"", IF(OR(AND(T$11=$C12, T$11=$E12), AND(T$11&gt;$E12, T$11&lt;$F12)), "入院中", 1), 1), "")</f>
        <v/>
      </c>
      <c r="U12" s="39" t="str">
        <f t="shared" si="3"/>
        <v/>
      </c>
      <c r="V12" s="39" t="str">
        <f t="shared" si="3"/>
        <v/>
      </c>
      <c r="W12" s="39" t="str">
        <f t="shared" si="3"/>
        <v/>
      </c>
      <c r="X12" s="39" t="str">
        <f t="shared" si="3"/>
        <v/>
      </c>
      <c r="Y12" s="39" t="str">
        <f t="shared" si="3"/>
        <v/>
      </c>
      <c r="Z12" s="39" t="str">
        <f t="shared" si="3"/>
        <v/>
      </c>
      <c r="AA12" s="39" t="str">
        <f t="shared" si="3"/>
        <v/>
      </c>
      <c r="AB12" s="39" t="str">
        <f t="shared" si="3"/>
        <v/>
      </c>
      <c r="AC12" s="39" t="str">
        <f t="shared" si="3"/>
        <v/>
      </c>
      <c r="AD12" s="39" t="str">
        <f t="shared" ref="AD12:AM21" si="4">IF(AND($D12&lt;&gt;"", AD$11&gt;=$D12, AD$11&lt;=$H12), IF($E12&lt;&gt;"", IF(OR(AND(AD$11=$C12, AD$11=$E12), AND(AD$11&gt;$E12, AD$11&lt;$F12)), "入院中", 1), 1), "")</f>
        <v/>
      </c>
      <c r="AE12" s="39" t="str">
        <f t="shared" si="4"/>
        <v/>
      </c>
      <c r="AF12" s="39" t="str">
        <f t="shared" si="4"/>
        <v/>
      </c>
      <c r="AG12" s="39" t="str">
        <f t="shared" si="4"/>
        <v/>
      </c>
      <c r="AH12" s="39" t="str">
        <f t="shared" si="4"/>
        <v/>
      </c>
      <c r="AI12" s="39" t="str">
        <f t="shared" si="4"/>
        <v/>
      </c>
      <c r="AJ12" s="39" t="str">
        <f t="shared" si="4"/>
        <v/>
      </c>
      <c r="AK12" s="39" t="str">
        <f t="shared" si="4"/>
        <v/>
      </c>
      <c r="AL12" s="39" t="str">
        <f t="shared" si="4"/>
        <v/>
      </c>
      <c r="AM12" s="39" t="str">
        <f t="shared" si="4"/>
        <v/>
      </c>
      <c r="AN12" s="39" t="str">
        <f t="shared" ref="AN12:AW21" si="5">IF(AND($D12&lt;&gt;"", AN$11&gt;=$D12, AN$11&lt;=$H12), IF($E12&lt;&gt;"", IF(OR(AND(AN$11=$C12, AN$11=$E12), AND(AN$11&gt;$E12, AN$11&lt;$F12)), "入院中", 1), 1), "")</f>
        <v/>
      </c>
      <c r="AO12" s="39" t="str">
        <f t="shared" si="5"/>
        <v/>
      </c>
      <c r="AP12" s="39" t="str">
        <f t="shared" si="5"/>
        <v/>
      </c>
      <c r="AQ12" s="39" t="str">
        <f t="shared" si="5"/>
        <v/>
      </c>
      <c r="AR12" s="39" t="str">
        <f t="shared" si="5"/>
        <v/>
      </c>
      <c r="AS12" s="39" t="str">
        <f t="shared" si="5"/>
        <v/>
      </c>
      <c r="AT12" s="39" t="str">
        <f t="shared" si="5"/>
        <v/>
      </c>
      <c r="AU12" s="39" t="str">
        <f t="shared" si="5"/>
        <v/>
      </c>
      <c r="AV12" s="39" t="str">
        <f t="shared" si="5"/>
        <v/>
      </c>
      <c r="AW12" s="39" t="str">
        <f t="shared" si="5"/>
        <v/>
      </c>
      <c r="AX12" s="39" t="str">
        <f t="shared" ref="AX12:BG21" si="6">IF(AND($D12&lt;&gt;"", AX$11&gt;=$D12, AX$11&lt;=$H12), IF($E12&lt;&gt;"", IF(OR(AND(AX$11=$C12, AX$11=$E12), AND(AX$11&gt;$E12, AX$11&lt;$F12)), "入院中", 1), 1), "")</f>
        <v/>
      </c>
      <c r="AY12" s="39" t="str">
        <f t="shared" si="6"/>
        <v/>
      </c>
      <c r="AZ12" s="39" t="str">
        <f t="shared" si="6"/>
        <v/>
      </c>
      <c r="BA12" s="39" t="str">
        <f t="shared" si="6"/>
        <v/>
      </c>
      <c r="BB12" s="39" t="str">
        <f t="shared" si="6"/>
        <v/>
      </c>
      <c r="BC12" s="39" t="str">
        <f t="shared" si="6"/>
        <v/>
      </c>
      <c r="BD12" s="39" t="str">
        <f t="shared" si="6"/>
        <v/>
      </c>
      <c r="BE12" s="39" t="str">
        <f t="shared" si="6"/>
        <v/>
      </c>
      <c r="BF12" s="39" t="str">
        <f t="shared" si="6"/>
        <v/>
      </c>
      <c r="BG12" s="39" t="str">
        <f t="shared" si="6"/>
        <v/>
      </c>
      <c r="BH12" s="39" t="str">
        <f t="shared" ref="BH12:BQ21" si="7">IF(AND($D12&lt;&gt;"", BH$11&gt;=$D12, BH$11&lt;=$H12), IF($E12&lt;&gt;"", IF(OR(AND(BH$11=$C12, BH$11=$E12), AND(BH$11&gt;$E12, BH$11&lt;$F12)), "入院中", 1), 1), "")</f>
        <v/>
      </c>
      <c r="BI12" s="39" t="str">
        <f t="shared" si="7"/>
        <v/>
      </c>
      <c r="BJ12" s="39" t="str">
        <f t="shared" si="7"/>
        <v/>
      </c>
      <c r="BK12" s="39" t="str">
        <f t="shared" si="7"/>
        <v/>
      </c>
      <c r="BL12" s="39" t="str">
        <f t="shared" si="7"/>
        <v/>
      </c>
      <c r="BM12" s="39" t="str">
        <f t="shared" si="7"/>
        <v/>
      </c>
      <c r="BN12" s="39" t="str">
        <f t="shared" si="7"/>
        <v/>
      </c>
      <c r="BO12" s="39" t="str">
        <f t="shared" si="7"/>
        <v/>
      </c>
      <c r="BP12" s="39" t="str">
        <f t="shared" si="7"/>
        <v/>
      </c>
      <c r="BQ12" s="39" t="str">
        <f t="shared" si="7"/>
        <v/>
      </c>
      <c r="BR12" s="39" t="str">
        <f t="shared" ref="BR12:CA21" si="8">IF(AND($D12&lt;&gt;"", BR$11&gt;=$D12, BR$11&lt;=$H12), IF($E12&lt;&gt;"", IF(OR(AND(BR$11=$C12, BR$11=$E12), AND(BR$11&gt;$E12, BR$11&lt;$F12)), "入院中", 1), 1), "")</f>
        <v/>
      </c>
      <c r="BS12" s="39" t="str">
        <f t="shared" si="8"/>
        <v/>
      </c>
      <c r="BT12" s="39" t="str">
        <f t="shared" si="8"/>
        <v/>
      </c>
      <c r="BU12" s="39" t="str">
        <f t="shared" si="8"/>
        <v/>
      </c>
      <c r="BV12" s="39" t="str">
        <f t="shared" si="8"/>
        <v/>
      </c>
      <c r="BW12" s="39" t="str">
        <f t="shared" si="8"/>
        <v/>
      </c>
      <c r="BX12" s="39" t="str">
        <f t="shared" si="8"/>
        <v/>
      </c>
      <c r="BY12" s="39" t="str">
        <f t="shared" si="8"/>
        <v/>
      </c>
      <c r="BZ12" s="39" t="str">
        <f t="shared" si="8"/>
        <v/>
      </c>
      <c r="CA12" s="39" t="str">
        <f t="shared" si="8"/>
        <v/>
      </c>
      <c r="CB12" s="39" t="str">
        <f t="shared" ref="CB12:CK21" si="9">IF(AND($D12&lt;&gt;"", CB$11&gt;=$D12, CB$11&lt;=$H12), IF($E12&lt;&gt;"", IF(OR(AND(CB$11=$C12, CB$11=$E12), AND(CB$11&gt;$E12, CB$11&lt;$F12)), "入院中", 1), 1), "")</f>
        <v/>
      </c>
      <c r="CC12" s="39" t="str">
        <f t="shared" si="9"/>
        <v/>
      </c>
      <c r="CD12" s="39" t="str">
        <f t="shared" si="9"/>
        <v/>
      </c>
      <c r="CE12" s="39" t="str">
        <f t="shared" si="9"/>
        <v/>
      </c>
      <c r="CF12" s="39" t="str">
        <f t="shared" si="9"/>
        <v/>
      </c>
      <c r="CG12" s="39" t="str">
        <f t="shared" si="9"/>
        <v/>
      </c>
      <c r="CH12" s="39" t="str">
        <f t="shared" si="9"/>
        <v/>
      </c>
      <c r="CI12" s="39" t="str">
        <f t="shared" si="9"/>
        <v/>
      </c>
      <c r="CJ12" s="39" t="str">
        <f t="shared" si="9"/>
        <v/>
      </c>
      <c r="CK12" s="39" t="str">
        <f t="shared" si="9"/>
        <v/>
      </c>
      <c r="CL12" s="39" t="str">
        <f t="shared" ref="CL12:CU21" si="10">IF(AND($D12&lt;&gt;"", CL$11&gt;=$D12, CL$11&lt;=$H12), IF($E12&lt;&gt;"", IF(OR(AND(CL$11=$C12, CL$11=$E12), AND(CL$11&gt;$E12, CL$11&lt;$F12)), "入院中", 1), 1), "")</f>
        <v/>
      </c>
      <c r="CM12" s="39" t="str">
        <f t="shared" si="10"/>
        <v/>
      </c>
      <c r="CN12" s="39" t="str">
        <f t="shared" si="10"/>
        <v/>
      </c>
      <c r="CO12" s="39" t="str">
        <f t="shared" si="10"/>
        <v/>
      </c>
      <c r="CP12" s="39" t="str">
        <f t="shared" si="10"/>
        <v/>
      </c>
      <c r="CQ12" s="39" t="str">
        <f t="shared" si="10"/>
        <v/>
      </c>
      <c r="CR12" s="39" t="str">
        <f t="shared" si="10"/>
        <v/>
      </c>
      <c r="CS12" s="39" t="str">
        <f t="shared" si="10"/>
        <v/>
      </c>
      <c r="CT12" s="39" t="str">
        <f t="shared" si="10"/>
        <v/>
      </c>
      <c r="CU12" s="39" t="str">
        <f t="shared" si="10"/>
        <v/>
      </c>
      <c r="CV12" s="39" t="str">
        <f t="shared" ref="CV12:DG21" si="11">IF(AND($D12&lt;&gt;"", CV$11&gt;=$D12, CV$11&lt;=$H12), IF($E12&lt;&gt;"", IF(OR(AND(CV$11=$C12, CV$11=$E12), AND(CV$11&gt;$E12, CV$11&lt;$F12)), "入院中", 1), 1), "")</f>
        <v/>
      </c>
      <c r="CW12" s="39" t="str">
        <f t="shared" si="11"/>
        <v/>
      </c>
      <c r="CX12" s="39" t="str">
        <f t="shared" si="11"/>
        <v/>
      </c>
      <c r="CY12" s="39" t="str">
        <f t="shared" si="11"/>
        <v/>
      </c>
      <c r="CZ12" s="39" t="str">
        <f t="shared" si="11"/>
        <v/>
      </c>
      <c r="DA12" s="39" t="str">
        <f t="shared" si="11"/>
        <v/>
      </c>
      <c r="DB12" s="39" t="str">
        <f t="shared" si="11"/>
        <v/>
      </c>
      <c r="DC12" s="39" t="str">
        <f t="shared" si="11"/>
        <v/>
      </c>
      <c r="DD12" s="39" t="str">
        <f t="shared" si="11"/>
        <v/>
      </c>
      <c r="DE12" s="39" t="str">
        <f t="shared" si="11"/>
        <v/>
      </c>
      <c r="DF12" s="39" t="str">
        <f t="shared" si="11"/>
        <v/>
      </c>
      <c r="DG12" s="39" t="str">
        <f t="shared" si="11"/>
        <v/>
      </c>
      <c r="DP12" s="177"/>
      <c r="DQ12" s="178"/>
    </row>
    <row r="13" spans="1:121" ht="24.75" customHeight="1" x14ac:dyDescent="0.4">
      <c r="A13" s="126">
        <v>2</v>
      </c>
      <c r="B13" s="265" t="str">
        <f>IFERROR(VLOOKUP(A13,'wk (5.8～9.30)'!$A$3:$I$122, 2, 0)&amp;"", "")</f>
        <v/>
      </c>
      <c r="C13" s="41" t="str">
        <f>IFERROR(VLOOKUP(A13,'wk (5.8～9.30)'!$A$3:$I$122, 4, 0), "")</f>
        <v/>
      </c>
      <c r="D13" s="41" t="str">
        <f>IFERROR(VLOOKUP(A13,'wk (5.8～9.30)'!$A$3:$I$122, 5, 0), "")</f>
        <v/>
      </c>
      <c r="E13" s="41" t="str">
        <f>IFERROR(VLOOKUP(A13,'wk (5.8～9.30)'!$A$3:$I$122,6, 0), "")</f>
        <v/>
      </c>
      <c r="F13" s="41" t="str">
        <f>IFERROR(VLOOKUP(A13,'wk (5.8～9.30)'!$A$3:$I$122,7, 0), "")</f>
        <v/>
      </c>
      <c r="G13" s="41" t="str">
        <f>IFERROR(VLOOKUP(A13,'wk (5.8～9.30)'!$A$3:$I$122,8, 0), "")</f>
        <v/>
      </c>
      <c r="H13" s="41" t="str">
        <f>IFERROR(VLOOKUP(A13,'wk (5.8～9.30)'!$A$3:$I$122,9, 0), "")</f>
        <v/>
      </c>
      <c r="I13" s="157">
        <f t="shared" ref="I13:I76" si="12">IFERROR(IF(SUM(J13:DG13)&gt;15, "エラー", SUM(J13:DG13)), "エラー")</f>
        <v>0</v>
      </c>
      <c r="J13" s="39" t="str">
        <f t="shared" si="2"/>
        <v/>
      </c>
      <c r="K13" s="39" t="str">
        <f t="shared" si="2"/>
        <v/>
      </c>
      <c r="L13" s="39" t="str">
        <f t="shared" si="2"/>
        <v/>
      </c>
      <c r="M13" s="39" t="str">
        <f t="shared" si="2"/>
        <v/>
      </c>
      <c r="N13" s="39" t="str">
        <f t="shared" si="2"/>
        <v/>
      </c>
      <c r="O13" s="39" t="str">
        <f t="shared" si="2"/>
        <v/>
      </c>
      <c r="P13" s="39" t="str">
        <f t="shared" si="2"/>
        <v/>
      </c>
      <c r="Q13" s="39" t="str">
        <f t="shared" si="2"/>
        <v/>
      </c>
      <c r="R13" s="39" t="str">
        <f t="shared" si="2"/>
        <v/>
      </c>
      <c r="S13" s="39" t="str">
        <f t="shared" si="2"/>
        <v/>
      </c>
      <c r="T13" s="39" t="str">
        <f t="shared" si="3"/>
        <v/>
      </c>
      <c r="U13" s="39" t="str">
        <f t="shared" si="3"/>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4"/>
        <v/>
      </c>
      <c r="AE13" s="39" t="str">
        <f t="shared" si="4"/>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5"/>
        <v/>
      </c>
      <c r="AO13" s="39" t="str">
        <f t="shared" si="5"/>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6"/>
        <v/>
      </c>
      <c r="AY13" s="39" t="str">
        <f t="shared" si="6"/>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7"/>
        <v/>
      </c>
      <c r="BI13" s="39" t="str">
        <f t="shared" si="7"/>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8"/>
        <v/>
      </c>
      <c r="BS13" s="39" t="str">
        <f t="shared" si="8"/>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9"/>
        <v/>
      </c>
      <c r="CC13" s="39" t="str">
        <f t="shared" si="9"/>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10"/>
        <v/>
      </c>
      <c r="CM13" s="39" t="str">
        <f t="shared" si="10"/>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1"/>
        <v/>
      </c>
      <c r="CW13" s="39" t="str">
        <f t="shared" si="11"/>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P13" s="57"/>
      <c r="DQ13" s="127"/>
    </row>
    <row r="14" spans="1:121" ht="24.75" customHeight="1" x14ac:dyDescent="0.4">
      <c r="A14" s="126">
        <v>3</v>
      </c>
      <c r="B14" s="265" t="str">
        <f>IFERROR(VLOOKUP(A14,'wk (5.8～9.30)'!$A$3:$I$122, 2, 0)&amp;"", "")</f>
        <v/>
      </c>
      <c r="C14" s="41" t="str">
        <f>IFERROR(VLOOKUP(A14,'wk (5.8～9.30)'!$A$3:$I$122, 4, 0), "")</f>
        <v/>
      </c>
      <c r="D14" s="41" t="str">
        <f>IFERROR(VLOOKUP(A14,'wk (5.8～9.30)'!$A$3:$I$122, 5, 0), "")</f>
        <v/>
      </c>
      <c r="E14" s="41" t="str">
        <f>IFERROR(VLOOKUP(A14,'wk (5.8～9.30)'!$A$3:$I$122,6, 0), "")</f>
        <v/>
      </c>
      <c r="F14" s="41" t="str">
        <f>IFERROR(VLOOKUP(A14,'wk (5.8～9.30)'!$A$3:$I$122,7, 0), "")</f>
        <v/>
      </c>
      <c r="G14" s="41" t="str">
        <f>IFERROR(VLOOKUP(A14,'wk (5.8～9.30)'!$A$3:$I$122,8, 0), "")</f>
        <v/>
      </c>
      <c r="H14" s="41" t="str">
        <f>IFERROR(VLOOKUP(A14,'wk (5.8～9.30)'!$A$3:$I$122,9, 0), "")</f>
        <v/>
      </c>
      <c r="I14" s="157">
        <f t="shared" si="12"/>
        <v>0</v>
      </c>
      <c r="J14" s="39" t="str">
        <f t="shared" si="2"/>
        <v/>
      </c>
      <c r="K14" s="39" t="str">
        <f t="shared" si="2"/>
        <v/>
      </c>
      <c r="L14" s="39" t="str">
        <f t="shared" si="2"/>
        <v/>
      </c>
      <c r="M14" s="39" t="str">
        <f t="shared" si="2"/>
        <v/>
      </c>
      <c r="N14" s="39" t="str">
        <f t="shared" si="2"/>
        <v/>
      </c>
      <c r="O14" s="39" t="str">
        <f t="shared" si="2"/>
        <v/>
      </c>
      <c r="P14" s="39" t="str">
        <f t="shared" si="2"/>
        <v/>
      </c>
      <c r="Q14" s="39" t="str">
        <f t="shared" si="2"/>
        <v/>
      </c>
      <c r="R14" s="39" t="str">
        <f t="shared" si="2"/>
        <v/>
      </c>
      <c r="S14" s="39" t="str">
        <f t="shared" si="2"/>
        <v/>
      </c>
      <c r="T14" s="39" t="str">
        <f t="shared" si="3"/>
        <v/>
      </c>
      <c r="U14" s="39" t="str">
        <f t="shared" si="3"/>
        <v/>
      </c>
      <c r="V14" s="39" t="str">
        <f t="shared" si="3"/>
        <v/>
      </c>
      <c r="W14" s="39" t="str">
        <f t="shared" si="3"/>
        <v/>
      </c>
      <c r="X14" s="39" t="str">
        <f t="shared" si="3"/>
        <v/>
      </c>
      <c r="Y14" s="39" t="str">
        <f t="shared" si="3"/>
        <v/>
      </c>
      <c r="Z14" s="39" t="str">
        <f t="shared" si="3"/>
        <v/>
      </c>
      <c r="AA14" s="39" t="str">
        <f t="shared" si="3"/>
        <v/>
      </c>
      <c r="AB14" s="39" t="str">
        <f t="shared" si="3"/>
        <v/>
      </c>
      <c r="AC14" s="39" t="str">
        <f t="shared" si="3"/>
        <v/>
      </c>
      <c r="AD14" s="39" t="str">
        <f t="shared" si="4"/>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5"/>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6"/>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7"/>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8"/>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9"/>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10"/>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1"/>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P14" s="57"/>
      <c r="DQ14" s="127"/>
    </row>
    <row r="15" spans="1:121" ht="24.75" customHeight="1" x14ac:dyDescent="0.4">
      <c r="A15" s="126">
        <v>4</v>
      </c>
      <c r="B15" s="265" t="str">
        <f>IFERROR(VLOOKUP(A15,'wk (5.8～9.30)'!$A$3:$I$122, 2, 0)&amp;"", "")</f>
        <v/>
      </c>
      <c r="C15" s="41" t="str">
        <f>IFERROR(VLOOKUP(A15,'wk (5.8～9.30)'!$A$3:$I$122, 4, 0), "")</f>
        <v/>
      </c>
      <c r="D15" s="41" t="str">
        <f>IFERROR(VLOOKUP(A15,'wk (5.8～9.30)'!$A$3:$I$122, 5, 0), "")</f>
        <v/>
      </c>
      <c r="E15" s="41" t="str">
        <f>IFERROR(VLOOKUP(A15,'wk (5.8～9.30)'!$A$3:$I$122,6, 0), "")</f>
        <v/>
      </c>
      <c r="F15" s="41" t="str">
        <f>IFERROR(VLOOKUP(A15,'wk (5.8～9.30)'!$A$3:$I$122,7, 0), "")</f>
        <v/>
      </c>
      <c r="G15" s="41" t="str">
        <f>IFERROR(VLOOKUP(A15,'wk (5.8～9.30)'!$A$3:$I$122,8, 0), "")</f>
        <v/>
      </c>
      <c r="H15" s="41" t="str">
        <f>IFERROR(VLOOKUP(A15,'wk (5.8～9.30)'!$A$3:$I$122,9, 0), "")</f>
        <v/>
      </c>
      <c r="I15" s="157">
        <f t="shared" si="12"/>
        <v>0</v>
      </c>
      <c r="J15" s="39" t="str">
        <f t="shared" si="2"/>
        <v/>
      </c>
      <c r="K15" s="39" t="str">
        <f t="shared" si="2"/>
        <v/>
      </c>
      <c r="L15" s="39" t="str">
        <f t="shared" si="2"/>
        <v/>
      </c>
      <c r="M15" s="39" t="str">
        <f t="shared" si="2"/>
        <v/>
      </c>
      <c r="N15" s="39" t="str">
        <f t="shared" si="2"/>
        <v/>
      </c>
      <c r="O15" s="39" t="str">
        <f t="shared" si="2"/>
        <v/>
      </c>
      <c r="P15" s="39" t="str">
        <f t="shared" si="2"/>
        <v/>
      </c>
      <c r="Q15" s="39" t="str">
        <f t="shared" si="2"/>
        <v/>
      </c>
      <c r="R15" s="39" t="str">
        <f t="shared" si="2"/>
        <v/>
      </c>
      <c r="S15" s="39" t="str">
        <f t="shared" si="2"/>
        <v/>
      </c>
      <c r="T15" s="39" t="str">
        <f t="shared" si="3"/>
        <v/>
      </c>
      <c r="U15" s="39" t="str">
        <f t="shared" si="3"/>
        <v/>
      </c>
      <c r="V15" s="39" t="str">
        <f t="shared" si="3"/>
        <v/>
      </c>
      <c r="W15" s="39" t="str">
        <f t="shared" si="3"/>
        <v/>
      </c>
      <c r="X15" s="39" t="str">
        <f t="shared" si="3"/>
        <v/>
      </c>
      <c r="Y15" s="39" t="str">
        <f t="shared" si="3"/>
        <v/>
      </c>
      <c r="Z15" s="39" t="str">
        <f t="shared" si="3"/>
        <v/>
      </c>
      <c r="AA15" s="39" t="str">
        <f t="shared" si="3"/>
        <v/>
      </c>
      <c r="AB15" s="39" t="str">
        <f t="shared" si="3"/>
        <v/>
      </c>
      <c r="AC15" s="39" t="str">
        <f t="shared" si="3"/>
        <v/>
      </c>
      <c r="AD15" s="39" t="str">
        <f t="shared" si="4"/>
        <v/>
      </c>
      <c r="AE15" s="39" t="str">
        <f t="shared" si="4"/>
        <v/>
      </c>
      <c r="AF15" s="39" t="str">
        <f t="shared" si="4"/>
        <v/>
      </c>
      <c r="AG15" s="39" t="str">
        <f t="shared" si="4"/>
        <v/>
      </c>
      <c r="AH15" s="39" t="str">
        <f t="shared" si="4"/>
        <v/>
      </c>
      <c r="AI15" s="39" t="str">
        <f t="shared" si="4"/>
        <v/>
      </c>
      <c r="AJ15" s="39" t="str">
        <f t="shared" si="4"/>
        <v/>
      </c>
      <c r="AK15" s="39" t="str">
        <f t="shared" si="4"/>
        <v/>
      </c>
      <c r="AL15" s="39" t="str">
        <f t="shared" si="4"/>
        <v/>
      </c>
      <c r="AM15" s="39" t="str">
        <f t="shared" si="4"/>
        <v/>
      </c>
      <c r="AN15" s="39" t="str">
        <f t="shared" si="5"/>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6"/>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7"/>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8"/>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9"/>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10"/>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1"/>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P15" s="57"/>
      <c r="DQ15" s="127"/>
    </row>
    <row r="16" spans="1:121" ht="24.75" customHeight="1" x14ac:dyDescent="0.4">
      <c r="A16" s="126">
        <v>5</v>
      </c>
      <c r="B16" s="265" t="str">
        <f>IFERROR(VLOOKUP(A16,'wk (5.8～9.30)'!$A$3:$I$122, 2, 0)&amp;"", "")</f>
        <v/>
      </c>
      <c r="C16" s="41" t="str">
        <f>IFERROR(VLOOKUP(A16,'wk (5.8～9.30)'!$A$3:$I$122, 4, 0), "")</f>
        <v/>
      </c>
      <c r="D16" s="41" t="str">
        <f>IFERROR(VLOOKUP(A16,'wk (5.8～9.30)'!$A$3:$I$122, 5, 0), "")</f>
        <v/>
      </c>
      <c r="E16" s="41" t="str">
        <f>IFERROR(VLOOKUP(A16,'wk (5.8～9.30)'!$A$3:$I$122,6, 0), "")</f>
        <v/>
      </c>
      <c r="F16" s="41" t="str">
        <f>IFERROR(VLOOKUP(A16,'wk (5.8～9.30)'!$A$3:$I$122,7, 0), "")</f>
        <v/>
      </c>
      <c r="G16" s="41" t="str">
        <f>IFERROR(VLOOKUP(A16,'wk (5.8～9.30)'!$A$3:$I$122,8, 0), "")</f>
        <v/>
      </c>
      <c r="H16" s="41" t="str">
        <f>IFERROR(VLOOKUP(A16,'wk (5.8～9.30)'!$A$3:$I$122,9, 0), "")</f>
        <v/>
      </c>
      <c r="I16" s="157">
        <f t="shared" si="12"/>
        <v>0</v>
      </c>
      <c r="J16" s="39" t="str">
        <f t="shared" si="2"/>
        <v/>
      </c>
      <c r="K16" s="39" t="str">
        <f t="shared" si="2"/>
        <v/>
      </c>
      <c r="L16" s="39" t="str">
        <f t="shared" si="2"/>
        <v/>
      </c>
      <c r="M16" s="39" t="str">
        <f t="shared" si="2"/>
        <v/>
      </c>
      <c r="N16" s="39" t="str">
        <f t="shared" si="2"/>
        <v/>
      </c>
      <c r="O16" s="39" t="str">
        <f t="shared" si="2"/>
        <v/>
      </c>
      <c r="P16" s="39" t="str">
        <f t="shared" si="2"/>
        <v/>
      </c>
      <c r="Q16" s="39" t="str">
        <f t="shared" si="2"/>
        <v/>
      </c>
      <c r="R16" s="39" t="str">
        <f t="shared" si="2"/>
        <v/>
      </c>
      <c r="S16" s="39" t="str">
        <f t="shared" si="2"/>
        <v/>
      </c>
      <c r="T16" s="39" t="str">
        <f t="shared" si="3"/>
        <v/>
      </c>
      <c r="U16" s="39" t="str">
        <f t="shared" si="3"/>
        <v/>
      </c>
      <c r="V16" s="39" t="str">
        <f t="shared" si="3"/>
        <v/>
      </c>
      <c r="W16" s="39" t="str">
        <f t="shared" si="3"/>
        <v/>
      </c>
      <c r="X16" s="39" t="str">
        <f t="shared" si="3"/>
        <v/>
      </c>
      <c r="Y16" s="39" t="str">
        <f t="shared" si="3"/>
        <v/>
      </c>
      <c r="Z16" s="39" t="str">
        <f t="shared" si="3"/>
        <v/>
      </c>
      <c r="AA16" s="39" t="str">
        <f t="shared" si="3"/>
        <v/>
      </c>
      <c r="AB16" s="39" t="str">
        <f t="shared" si="3"/>
        <v/>
      </c>
      <c r="AC16" s="39" t="str">
        <f t="shared" si="3"/>
        <v/>
      </c>
      <c r="AD16" s="39" t="str">
        <f t="shared" si="4"/>
        <v/>
      </c>
      <c r="AE16" s="39" t="str">
        <f t="shared" si="4"/>
        <v/>
      </c>
      <c r="AF16" s="39" t="str">
        <f t="shared" si="4"/>
        <v/>
      </c>
      <c r="AG16" s="39" t="str">
        <f t="shared" si="4"/>
        <v/>
      </c>
      <c r="AH16" s="39" t="str">
        <f t="shared" si="4"/>
        <v/>
      </c>
      <c r="AI16" s="39" t="str">
        <f t="shared" si="4"/>
        <v/>
      </c>
      <c r="AJ16" s="39" t="str">
        <f t="shared" si="4"/>
        <v/>
      </c>
      <c r="AK16" s="39" t="str">
        <f t="shared" si="4"/>
        <v/>
      </c>
      <c r="AL16" s="39" t="str">
        <f t="shared" si="4"/>
        <v/>
      </c>
      <c r="AM16" s="39" t="str">
        <f t="shared" si="4"/>
        <v/>
      </c>
      <c r="AN16" s="39" t="str">
        <f t="shared" si="5"/>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6"/>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7"/>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8"/>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9"/>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10"/>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1"/>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P16" s="57"/>
      <c r="DQ16" s="127"/>
    </row>
    <row r="17" spans="1:121" ht="24.75" customHeight="1" x14ac:dyDescent="0.4">
      <c r="A17" s="126">
        <v>6</v>
      </c>
      <c r="B17" s="265" t="str">
        <f>IFERROR(VLOOKUP(A17,'wk (5.8～9.30)'!$A$3:$I$122, 2, 0)&amp;"", "")</f>
        <v/>
      </c>
      <c r="C17" s="41" t="str">
        <f>IFERROR(VLOOKUP(A17,'wk (5.8～9.30)'!$A$3:$I$122, 4, 0), "")</f>
        <v/>
      </c>
      <c r="D17" s="41" t="str">
        <f>IFERROR(VLOOKUP(A17,'wk (5.8～9.30)'!$A$3:$I$122, 5, 0), "")</f>
        <v/>
      </c>
      <c r="E17" s="41" t="str">
        <f>IFERROR(VLOOKUP(A17,'wk (5.8～9.30)'!$A$3:$I$122,6, 0), "")</f>
        <v/>
      </c>
      <c r="F17" s="41" t="str">
        <f>IFERROR(VLOOKUP(A17,'wk (5.8～9.30)'!$A$3:$I$122,7, 0), "")</f>
        <v/>
      </c>
      <c r="G17" s="41" t="str">
        <f>IFERROR(VLOOKUP(A17,'wk (5.8～9.30)'!$A$3:$I$122,8, 0), "")</f>
        <v/>
      </c>
      <c r="H17" s="41" t="str">
        <f>IFERROR(VLOOKUP(A17,'wk (5.8～9.30)'!$A$3:$I$122,9, 0), "")</f>
        <v/>
      </c>
      <c r="I17" s="157">
        <f t="shared" si="12"/>
        <v>0</v>
      </c>
      <c r="J17" s="39" t="str">
        <f t="shared" si="2"/>
        <v/>
      </c>
      <c r="K17" s="39" t="str">
        <f t="shared" si="2"/>
        <v/>
      </c>
      <c r="L17" s="39" t="str">
        <f t="shared" si="2"/>
        <v/>
      </c>
      <c r="M17" s="39" t="str">
        <f t="shared" si="2"/>
        <v/>
      </c>
      <c r="N17" s="39" t="str">
        <f t="shared" si="2"/>
        <v/>
      </c>
      <c r="O17" s="39" t="str">
        <f t="shared" si="2"/>
        <v/>
      </c>
      <c r="P17" s="39" t="str">
        <f t="shared" si="2"/>
        <v/>
      </c>
      <c r="Q17" s="39" t="str">
        <f t="shared" si="2"/>
        <v/>
      </c>
      <c r="R17" s="39" t="str">
        <f t="shared" si="2"/>
        <v/>
      </c>
      <c r="S17" s="39" t="str">
        <f t="shared" si="2"/>
        <v/>
      </c>
      <c r="T17" s="39" t="str">
        <f t="shared" si="3"/>
        <v/>
      </c>
      <c r="U17" s="39" t="str">
        <f t="shared" si="3"/>
        <v/>
      </c>
      <c r="V17" s="39" t="str">
        <f t="shared" si="3"/>
        <v/>
      </c>
      <c r="W17" s="39" t="str">
        <f t="shared" si="3"/>
        <v/>
      </c>
      <c r="X17" s="39" t="str">
        <f t="shared" si="3"/>
        <v/>
      </c>
      <c r="Y17" s="39" t="str">
        <f t="shared" si="3"/>
        <v/>
      </c>
      <c r="Z17" s="39" t="str">
        <f t="shared" si="3"/>
        <v/>
      </c>
      <c r="AA17" s="39" t="str">
        <f t="shared" si="3"/>
        <v/>
      </c>
      <c r="AB17" s="39" t="str">
        <f t="shared" si="3"/>
        <v/>
      </c>
      <c r="AC17" s="39" t="str">
        <f t="shared" si="3"/>
        <v/>
      </c>
      <c r="AD17" s="39" t="str">
        <f t="shared" si="4"/>
        <v/>
      </c>
      <c r="AE17" s="39" t="str">
        <f t="shared" si="4"/>
        <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5"/>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6"/>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7"/>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8"/>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9"/>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10"/>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1"/>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P17" s="57"/>
      <c r="DQ17" s="127"/>
    </row>
    <row r="18" spans="1:121" ht="24.75" customHeight="1" x14ac:dyDescent="0.4">
      <c r="A18" s="126">
        <v>7</v>
      </c>
      <c r="B18" s="265" t="str">
        <f>IFERROR(VLOOKUP(A18,'wk (5.8～9.30)'!$A$3:$I$122, 2, 0)&amp;"", "")</f>
        <v/>
      </c>
      <c r="C18" s="41" t="str">
        <f>IFERROR(VLOOKUP(A18,'wk (5.8～9.30)'!$A$3:$I$122, 4, 0), "")</f>
        <v/>
      </c>
      <c r="D18" s="41" t="str">
        <f>IFERROR(VLOOKUP(A18,'wk (5.8～9.30)'!$A$3:$I$122, 5, 0), "")</f>
        <v/>
      </c>
      <c r="E18" s="41" t="str">
        <f>IFERROR(VLOOKUP(A18,'wk (5.8～9.30)'!$A$3:$I$122,6, 0), "")</f>
        <v/>
      </c>
      <c r="F18" s="41" t="str">
        <f>IFERROR(VLOOKUP(A18,'wk (5.8～9.30)'!$A$3:$I$122,7, 0), "")</f>
        <v/>
      </c>
      <c r="G18" s="41" t="str">
        <f>IFERROR(VLOOKUP(A18,'wk (5.8～9.30)'!$A$3:$I$122,8, 0), "")</f>
        <v/>
      </c>
      <c r="H18" s="41" t="str">
        <f>IFERROR(VLOOKUP(A18,'wk (5.8～9.30)'!$A$3:$I$122,9, 0), "")</f>
        <v/>
      </c>
      <c r="I18" s="157">
        <f t="shared" si="12"/>
        <v>0</v>
      </c>
      <c r="J18" s="39" t="str">
        <f t="shared" si="2"/>
        <v/>
      </c>
      <c r="K18" s="39" t="str">
        <f t="shared" si="2"/>
        <v/>
      </c>
      <c r="L18" s="39" t="str">
        <f t="shared" si="2"/>
        <v/>
      </c>
      <c r="M18" s="39" t="str">
        <f t="shared" si="2"/>
        <v/>
      </c>
      <c r="N18" s="39" t="str">
        <f t="shared" si="2"/>
        <v/>
      </c>
      <c r="O18" s="39" t="str">
        <f t="shared" si="2"/>
        <v/>
      </c>
      <c r="P18" s="39" t="str">
        <f t="shared" si="2"/>
        <v/>
      </c>
      <c r="Q18" s="39" t="str">
        <f t="shared" si="2"/>
        <v/>
      </c>
      <c r="R18" s="39" t="str">
        <f t="shared" si="2"/>
        <v/>
      </c>
      <c r="S18" s="39" t="str">
        <f t="shared" si="2"/>
        <v/>
      </c>
      <c r="T18" s="39" t="str">
        <f t="shared" si="3"/>
        <v/>
      </c>
      <c r="U18" s="39" t="str">
        <f t="shared" si="3"/>
        <v/>
      </c>
      <c r="V18" s="39" t="str">
        <f t="shared" si="3"/>
        <v/>
      </c>
      <c r="W18" s="39" t="str">
        <f t="shared" si="3"/>
        <v/>
      </c>
      <c r="X18" s="39" t="str">
        <f t="shared" si="3"/>
        <v/>
      </c>
      <c r="Y18" s="39" t="str">
        <f t="shared" si="3"/>
        <v/>
      </c>
      <c r="Z18" s="39" t="str">
        <f t="shared" si="3"/>
        <v/>
      </c>
      <c r="AA18" s="39" t="str">
        <f t="shared" si="3"/>
        <v/>
      </c>
      <c r="AB18" s="39" t="str">
        <f t="shared" si="3"/>
        <v/>
      </c>
      <c r="AC18" s="39" t="str">
        <f t="shared" si="3"/>
        <v/>
      </c>
      <c r="AD18" s="39" t="str">
        <f t="shared" si="4"/>
        <v/>
      </c>
      <c r="AE18" s="39" t="str">
        <f t="shared" si="4"/>
        <v/>
      </c>
      <c r="AF18" s="39" t="str">
        <f t="shared" si="4"/>
        <v/>
      </c>
      <c r="AG18" s="39" t="str">
        <f t="shared" si="4"/>
        <v/>
      </c>
      <c r="AH18" s="39" t="str">
        <f t="shared" si="4"/>
        <v/>
      </c>
      <c r="AI18" s="39" t="str">
        <f t="shared" si="4"/>
        <v/>
      </c>
      <c r="AJ18" s="39" t="str">
        <f t="shared" si="4"/>
        <v/>
      </c>
      <c r="AK18" s="39" t="str">
        <f t="shared" si="4"/>
        <v/>
      </c>
      <c r="AL18" s="39" t="str">
        <f t="shared" si="4"/>
        <v/>
      </c>
      <c r="AM18" s="39" t="str">
        <f t="shared" si="4"/>
        <v/>
      </c>
      <c r="AN18" s="39" t="str">
        <f t="shared" si="5"/>
        <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6"/>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7"/>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8"/>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9"/>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10"/>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1"/>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P18" s="57"/>
      <c r="DQ18" s="127"/>
    </row>
    <row r="19" spans="1:121" ht="24.75" customHeight="1" x14ac:dyDescent="0.4">
      <c r="A19" s="126">
        <v>8</v>
      </c>
      <c r="B19" s="265" t="str">
        <f>IFERROR(VLOOKUP(A19,'wk (5.8～9.30)'!$A$3:$I$122, 2, 0)&amp;"", "")</f>
        <v/>
      </c>
      <c r="C19" s="41" t="str">
        <f>IFERROR(VLOOKUP(A19,'wk (5.8～9.30)'!$A$3:$I$122, 4, 0), "")</f>
        <v/>
      </c>
      <c r="D19" s="41" t="str">
        <f>IFERROR(VLOOKUP(A19,'wk (5.8～9.30)'!$A$3:$I$122, 5, 0), "")</f>
        <v/>
      </c>
      <c r="E19" s="41" t="str">
        <f>IFERROR(VLOOKUP(A19,'wk (5.8～9.30)'!$A$3:$I$122,6, 0), "")</f>
        <v/>
      </c>
      <c r="F19" s="41" t="str">
        <f>IFERROR(VLOOKUP(A19,'wk (5.8～9.30)'!$A$3:$I$122,7, 0), "")</f>
        <v/>
      </c>
      <c r="G19" s="41" t="str">
        <f>IFERROR(VLOOKUP(A19,'wk (5.8～9.30)'!$A$3:$I$122,8, 0), "")</f>
        <v/>
      </c>
      <c r="H19" s="41" t="str">
        <f>IFERROR(VLOOKUP(A19,'wk (5.8～9.30)'!$A$3:$I$122,9, 0), "")</f>
        <v/>
      </c>
      <c r="I19" s="157">
        <f t="shared" si="12"/>
        <v>0</v>
      </c>
      <c r="J19" s="39" t="str">
        <f t="shared" si="2"/>
        <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3"/>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4"/>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5"/>
        <v/>
      </c>
      <c r="AO19" s="39" t="str">
        <f t="shared" si="5"/>
        <v/>
      </c>
      <c r="AP19" s="39" t="str">
        <f t="shared" si="5"/>
        <v/>
      </c>
      <c r="AQ19" s="39" t="str">
        <f t="shared" si="5"/>
        <v/>
      </c>
      <c r="AR19" s="39" t="str">
        <f t="shared" si="5"/>
        <v/>
      </c>
      <c r="AS19" s="39" t="str">
        <f t="shared" si="5"/>
        <v/>
      </c>
      <c r="AT19" s="39" t="str">
        <f t="shared" si="5"/>
        <v/>
      </c>
      <c r="AU19" s="39" t="str">
        <f t="shared" si="5"/>
        <v/>
      </c>
      <c r="AV19" s="39" t="str">
        <f t="shared" si="5"/>
        <v/>
      </c>
      <c r="AW19" s="39" t="str">
        <f t="shared" si="5"/>
        <v/>
      </c>
      <c r="AX19" s="39" t="str">
        <f t="shared" si="6"/>
        <v/>
      </c>
      <c r="AY19" s="39" t="str">
        <f t="shared" si="6"/>
        <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7"/>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8"/>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9"/>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10"/>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1"/>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P19" s="57"/>
      <c r="DQ19" s="127"/>
    </row>
    <row r="20" spans="1:121" ht="24.75" customHeight="1" x14ac:dyDescent="0.4">
      <c r="A20" s="126">
        <v>9</v>
      </c>
      <c r="B20" s="265" t="str">
        <f>IFERROR(VLOOKUP(A20,'wk (5.8～9.30)'!$A$3:$I$122, 2, 0)&amp;"", "")</f>
        <v/>
      </c>
      <c r="C20" s="41" t="str">
        <f>IFERROR(VLOOKUP(A20,'wk (5.8～9.30)'!$A$3:$I$122, 4, 0), "")</f>
        <v/>
      </c>
      <c r="D20" s="41" t="str">
        <f>IFERROR(VLOOKUP(A20,'wk (5.8～9.30)'!$A$3:$I$122, 5, 0), "")</f>
        <v/>
      </c>
      <c r="E20" s="41" t="str">
        <f>IFERROR(VLOOKUP(A20,'wk (5.8～9.30)'!$A$3:$I$122,6, 0), "")</f>
        <v/>
      </c>
      <c r="F20" s="41" t="str">
        <f>IFERROR(VLOOKUP(A20,'wk (5.8～9.30)'!$A$3:$I$122,7, 0), "")</f>
        <v/>
      </c>
      <c r="G20" s="41" t="str">
        <f>IFERROR(VLOOKUP(A20,'wk (5.8～9.30)'!$A$3:$I$122,8, 0), "")</f>
        <v/>
      </c>
      <c r="H20" s="41" t="str">
        <f>IFERROR(VLOOKUP(A20,'wk (5.8～9.30)'!$A$3:$I$122,9, 0), "")</f>
        <v/>
      </c>
      <c r="I20" s="157">
        <f t="shared" si="12"/>
        <v>0</v>
      </c>
      <c r="J20" s="39" t="str">
        <f t="shared" si="2"/>
        <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3"/>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4"/>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5"/>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t="str">
        <f t="shared" si="5"/>
        <v/>
      </c>
      <c r="AX20" s="39" t="str">
        <f t="shared" si="6"/>
        <v/>
      </c>
      <c r="AY20" s="39" t="str">
        <f t="shared" si="6"/>
        <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7"/>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8"/>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9"/>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10"/>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1"/>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P20" s="57"/>
      <c r="DQ20" s="127"/>
    </row>
    <row r="21" spans="1:121" ht="24.75" customHeight="1" x14ac:dyDescent="0.4">
      <c r="A21" s="126">
        <v>10</v>
      </c>
      <c r="B21" s="265" t="str">
        <f>IFERROR(VLOOKUP(A21,'wk (5.8～9.30)'!$A$3:$I$122, 2, 0)&amp;"", "")</f>
        <v/>
      </c>
      <c r="C21" s="41" t="str">
        <f>IFERROR(VLOOKUP(A21,'wk (5.8～9.30)'!$A$3:$I$122, 4, 0), "")</f>
        <v/>
      </c>
      <c r="D21" s="41" t="str">
        <f>IFERROR(VLOOKUP(A21,'wk (5.8～9.30)'!$A$3:$I$122, 5, 0), "")</f>
        <v/>
      </c>
      <c r="E21" s="41" t="str">
        <f>IFERROR(VLOOKUP(A21,'wk (5.8～9.30)'!$A$3:$I$122,6, 0), "")</f>
        <v/>
      </c>
      <c r="F21" s="41" t="str">
        <f>IFERROR(VLOOKUP(A21,'wk (5.8～9.30)'!$A$3:$I$122,7, 0), "")</f>
        <v/>
      </c>
      <c r="G21" s="41" t="str">
        <f>IFERROR(VLOOKUP(A21,'wk (5.8～9.30)'!$A$3:$I$122,8, 0), "")</f>
        <v/>
      </c>
      <c r="H21" s="41" t="str">
        <f>IFERROR(VLOOKUP(A21,'wk (5.8～9.30)'!$A$3:$I$122,9, 0), "")</f>
        <v/>
      </c>
      <c r="I21" s="157">
        <f t="shared" si="12"/>
        <v>0</v>
      </c>
      <c r="J21" s="39" t="str">
        <f t="shared" si="2"/>
        <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3"/>
        <v/>
      </c>
      <c r="U21" s="39" t="str">
        <f t="shared" si="3"/>
        <v/>
      </c>
      <c r="V21" s="39" t="str">
        <f t="shared" si="3"/>
        <v/>
      </c>
      <c r="W21" s="39" t="str">
        <f t="shared" si="3"/>
        <v/>
      </c>
      <c r="X21" s="39" t="str">
        <f t="shared" si="3"/>
        <v/>
      </c>
      <c r="Y21" s="39" t="str">
        <f t="shared" si="3"/>
        <v/>
      </c>
      <c r="Z21" s="39" t="str">
        <f t="shared" si="3"/>
        <v/>
      </c>
      <c r="AA21" s="39" t="str">
        <f t="shared" si="3"/>
        <v/>
      </c>
      <c r="AB21" s="39" t="str">
        <f t="shared" si="3"/>
        <v/>
      </c>
      <c r="AC21" s="39" t="str">
        <f t="shared" si="3"/>
        <v/>
      </c>
      <c r="AD21" s="39" t="str">
        <f t="shared" si="4"/>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5"/>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6"/>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7"/>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8"/>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9"/>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10"/>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1"/>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P21" s="57"/>
      <c r="DQ21" s="127"/>
    </row>
    <row r="22" spans="1:121" ht="24.75" customHeight="1" x14ac:dyDescent="0.4">
      <c r="A22" s="126">
        <v>11</v>
      </c>
      <c r="B22" s="265" t="str">
        <f>IFERROR(VLOOKUP(A22,'wk (5.8～9.30)'!$A$3:$I$122, 2, 0)&amp;"", "")</f>
        <v/>
      </c>
      <c r="C22" s="41" t="str">
        <f>IFERROR(VLOOKUP(A22,'wk (5.8～9.30)'!$A$3:$I$122, 4, 0), "")</f>
        <v/>
      </c>
      <c r="D22" s="41" t="str">
        <f>IFERROR(VLOOKUP(A22,'wk (5.8～9.30)'!$A$3:$I$122, 5, 0), "")</f>
        <v/>
      </c>
      <c r="E22" s="41" t="str">
        <f>IFERROR(VLOOKUP(A22,'wk (5.8～9.30)'!$A$3:$I$122,6, 0), "")</f>
        <v/>
      </c>
      <c r="F22" s="41" t="str">
        <f>IFERROR(VLOOKUP(A22,'wk (5.8～9.30)'!$A$3:$I$122,7, 0), "")</f>
        <v/>
      </c>
      <c r="G22" s="41" t="str">
        <f>IFERROR(VLOOKUP(A22,'wk (5.8～9.30)'!$A$3:$I$122,8, 0), "")</f>
        <v/>
      </c>
      <c r="H22" s="41" t="str">
        <f>IFERROR(VLOOKUP(A22,'wk (5.8～9.30)'!$A$3:$I$122,9, 0), "")</f>
        <v/>
      </c>
      <c r="I22" s="157">
        <f t="shared" si="12"/>
        <v>0</v>
      </c>
      <c r="J22" s="39" t="str">
        <f t="shared" ref="J22:S31" si="13">IF(AND($D22&lt;&gt;"", J$11&gt;=$D22, J$11&lt;=$H22), IF($E22&lt;&gt;"", IF(OR(AND(J$11=$C22, J$11=$E22), AND(J$11&gt;$E22, J$11&lt;$F22)), "入院中", 1), 1), "")</f>
        <v/>
      </c>
      <c r="K22" s="39" t="str">
        <f t="shared" si="13"/>
        <v/>
      </c>
      <c r="L22" s="39" t="str">
        <f t="shared" si="13"/>
        <v/>
      </c>
      <c r="M22" s="39" t="str">
        <f t="shared" si="13"/>
        <v/>
      </c>
      <c r="N22" s="39" t="str">
        <f t="shared" si="13"/>
        <v/>
      </c>
      <c r="O22" s="39" t="str">
        <f t="shared" si="13"/>
        <v/>
      </c>
      <c r="P22" s="39" t="str">
        <f t="shared" si="13"/>
        <v/>
      </c>
      <c r="Q22" s="39" t="str">
        <f t="shared" si="13"/>
        <v/>
      </c>
      <c r="R22" s="39" t="str">
        <f t="shared" si="13"/>
        <v/>
      </c>
      <c r="S22" s="39" t="str">
        <f t="shared" si="13"/>
        <v/>
      </c>
      <c r="T22" s="39" t="str">
        <f t="shared" ref="T22:AC31" si="14">IF(AND($D22&lt;&gt;"", T$11&gt;=$D22, T$11&lt;=$H22), IF($E22&lt;&gt;"", IF(OR(AND(T$11=$C22, T$11=$E22), AND(T$11&gt;$E22, T$11&lt;$F22)), "入院中", 1), 1), "")</f>
        <v/>
      </c>
      <c r="U22" s="39" t="str">
        <f t="shared" si="14"/>
        <v/>
      </c>
      <c r="V22" s="39" t="str">
        <f t="shared" si="14"/>
        <v/>
      </c>
      <c r="W22" s="39" t="str">
        <f t="shared" si="14"/>
        <v/>
      </c>
      <c r="X22" s="39" t="str">
        <f t="shared" si="14"/>
        <v/>
      </c>
      <c r="Y22" s="39" t="str">
        <f t="shared" si="14"/>
        <v/>
      </c>
      <c r="Z22" s="39" t="str">
        <f t="shared" si="14"/>
        <v/>
      </c>
      <c r="AA22" s="39" t="str">
        <f t="shared" si="14"/>
        <v/>
      </c>
      <c r="AB22" s="39" t="str">
        <f t="shared" si="14"/>
        <v/>
      </c>
      <c r="AC22" s="39" t="str">
        <f t="shared" si="14"/>
        <v/>
      </c>
      <c r="AD22" s="39" t="str">
        <f t="shared" ref="AD22:AM31" si="15">IF(AND($D22&lt;&gt;"", AD$11&gt;=$D22, AD$11&lt;=$H22), IF($E22&lt;&gt;"", IF(OR(AND(AD$11=$C22, AD$11=$E22), AND(AD$11&gt;$E22, AD$11&lt;$F22)), "入院中", 1), 1), "")</f>
        <v/>
      </c>
      <c r="AE22" s="39" t="str">
        <f t="shared" si="15"/>
        <v/>
      </c>
      <c r="AF22" s="39" t="str">
        <f t="shared" si="15"/>
        <v/>
      </c>
      <c r="AG22" s="39" t="str">
        <f t="shared" si="15"/>
        <v/>
      </c>
      <c r="AH22" s="39" t="str">
        <f t="shared" si="15"/>
        <v/>
      </c>
      <c r="AI22" s="39" t="str">
        <f t="shared" si="15"/>
        <v/>
      </c>
      <c r="AJ22" s="39" t="str">
        <f t="shared" si="15"/>
        <v/>
      </c>
      <c r="AK22" s="39" t="str">
        <f t="shared" si="15"/>
        <v/>
      </c>
      <c r="AL22" s="39" t="str">
        <f t="shared" si="15"/>
        <v/>
      </c>
      <c r="AM22" s="39" t="str">
        <f t="shared" si="15"/>
        <v/>
      </c>
      <c r="AN22" s="39" t="str">
        <f t="shared" ref="AN22:AW31" si="16">IF(AND($D22&lt;&gt;"", AN$11&gt;=$D22, AN$11&lt;=$H22), IF($E22&lt;&gt;"", IF(OR(AND(AN$11=$C22, AN$11=$E22), AND(AN$11&gt;$E22, AN$11&lt;$F22)), "入院中", 1), 1), "")</f>
        <v/>
      </c>
      <c r="AO22" s="39" t="str">
        <f t="shared" si="16"/>
        <v/>
      </c>
      <c r="AP22" s="39" t="str">
        <f t="shared" si="16"/>
        <v/>
      </c>
      <c r="AQ22" s="39" t="str">
        <f t="shared" si="16"/>
        <v/>
      </c>
      <c r="AR22" s="39" t="str">
        <f t="shared" si="16"/>
        <v/>
      </c>
      <c r="AS22" s="39" t="str">
        <f t="shared" si="16"/>
        <v/>
      </c>
      <c r="AT22" s="39" t="str">
        <f t="shared" si="16"/>
        <v/>
      </c>
      <c r="AU22" s="39" t="str">
        <f t="shared" si="16"/>
        <v/>
      </c>
      <c r="AV22" s="39" t="str">
        <f t="shared" si="16"/>
        <v/>
      </c>
      <c r="AW22" s="39" t="str">
        <f t="shared" si="16"/>
        <v/>
      </c>
      <c r="AX22" s="39" t="str">
        <f t="shared" ref="AX22:BG31" si="17">IF(AND($D22&lt;&gt;"", AX$11&gt;=$D22, AX$11&lt;=$H22), IF($E22&lt;&gt;"", IF(OR(AND(AX$11=$C22, AX$11=$E22), AND(AX$11&gt;$E22, AX$11&lt;$F22)), "入院中", 1), 1), "")</f>
        <v/>
      </c>
      <c r="AY22" s="39" t="str">
        <f t="shared" si="17"/>
        <v/>
      </c>
      <c r="AZ22" s="39" t="str">
        <f t="shared" si="17"/>
        <v/>
      </c>
      <c r="BA22" s="39" t="str">
        <f t="shared" si="17"/>
        <v/>
      </c>
      <c r="BB22" s="39" t="str">
        <f t="shared" si="17"/>
        <v/>
      </c>
      <c r="BC22" s="39" t="str">
        <f t="shared" si="17"/>
        <v/>
      </c>
      <c r="BD22" s="39" t="str">
        <f t="shared" si="17"/>
        <v/>
      </c>
      <c r="BE22" s="39" t="str">
        <f t="shared" si="17"/>
        <v/>
      </c>
      <c r="BF22" s="39" t="str">
        <f t="shared" si="17"/>
        <v/>
      </c>
      <c r="BG22" s="39" t="str">
        <f t="shared" si="17"/>
        <v/>
      </c>
      <c r="BH22" s="39" t="str">
        <f t="shared" ref="BH22:BQ31" si="18">IF(AND($D22&lt;&gt;"", BH$11&gt;=$D22, BH$11&lt;=$H22), IF($E22&lt;&gt;"", IF(OR(AND(BH$11=$C22, BH$11=$E22), AND(BH$11&gt;$E22, BH$11&lt;$F22)), "入院中", 1), 1), "")</f>
        <v/>
      </c>
      <c r="BI22" s="39" t="str">
        <f t="shared" si="18"/>
        <v/>
      </c>
      <c r="BJ22" s="39" t="str">
        <f t="shared" si="18"/>
        <v/>
      </c>
      <c r="BK22" s="39" t="str">
        <f t="shared" si="18"/>
        <v/>
      </c>
      <c r="BL22" s="39" t="str">
        <f t="shared" si="18"/>
        <v/>
      </c>
      <c r="BM22" s="39" t="str">
        <f t="shared" si="18"/>
        <v/>
      </c>
      <c r="BN22" s="39" t="str">
        <f t="shared" si="18"/>
        <v/>
      </c>
      <c r="BO22" s="39" t="str">
        <f t="shared" si="18"/>
        <v/>
      </c>
      <c r="BP22" s="39" t="str">
        <f t="shared" si="18"/>
        <v/>
      </c>
      <c r="BQ22" s="39" t="str">
        <f t="shared" si="18"/>
        <v/>
      </c>
      <c r="BR22" s="39" t="str">
        <f t="shared" ref="BR22:CA31" si="19">IF(AND($D22&lt;&gt;"", BR$11&gt;=$D22, BR$11&lt;=$H22), IF($E22&lt;&gt;"", IF(OR(AND(BR$11=$C22, BR$11=$E22), AND(BR$11&gt;$E22, BR$11&lt;$F22)), "入院中", 1), 1), "")</f>
        <v/>
      </c>
      <c r="BS22" s="39" t="str">
        <f t="shared" si="19"/>
        <v/>
      </c>
      <c r="BT22" s="39" t="str">
        <f t="shared" si="19"/>
        <v/>
      </c>
      <c r="BU22" s="39" t="str">
        <f t="shared" si="19"/>
        <v/>
      </c>
      <c r="BV22" s="39" t="str">
        <f t="shared" si="19"/>
        <v/>
      </c>
      <c r="BW22" s="39" t="str">
        <f t="shared" si="19"/>
        <v/>
      </c>
      <c r="BX22" s="39" t="str">
        <f t="shared" si="19"/>
        <v/>
      </c>
      <c r="BY22" s="39" t="str">
        <f t="shared" si="19"/>
        <v/>
      </c>
      <c r="BZ22" s="39" t="str">
        <f t="shared" si="19"/>
        <v/>
      </c>
      <c r="CA22" s="39" t="str">
        <f t="shared" si="19"/>
        <v/>
      </c>
      <c r="CB22" s="39" t="str">
        <f t="shared" ref="CB22:CK31" si="20">IF(AND($D22&lt;&gt;"", CB$11&gt;=$D22, CB$11&lt;=$H22), IF($E22&lt;&gt;"", IF(OR(AND(CB$11=$C22, CB$11=$E22), AND(CB$11&gt;$E22, CB$11&lt;$F22)), "入院中", 1), 1), "")</f>
        <v/>
      </c>
      <c r="CC22" s="39" t="str">
        <f t="shared" si="20"/>
        <v/>
      </c>
      <c r="CD22" s="39" t="str">
        <f t="shared" si="20"/>
        <v/>
      </c>
      <c r="CE22" s="39" t="str">
        <f t="shared" si="20"/>
        <v/>
      </c>
      <c r="CF22" s="39" t="str">
        <f t="shared" si="20"/>
        <v/>
      </c>
      <c r="CG22" s="39" t="str">
        <f t="shared" si="20"/>
        <v/>
      </c>
      <c r="CH22" s="39" t="str">
        <f t="shared" si="20"/>
        <v/>
      </c>
      <c r="CI22" s="39" t="str">
        <f t="shared" si="20"/>
        <v/>
      </c>
      <c r="CJ22" s="39" t="str">
        <f t="shared" si="20"/>
        <v/>
      </c>
      <c r="CK22" s="39" t="str">
        <f t="shared" si="20"/>
        <v/>
      </c>
      <c r="CL22" s="39" t="str">
        <f t="shared" ref="CL22:CU31" si="21">IF(AND($D22&lt;&gt;"", CL$11&gt;=$D22, CL$11&lt;=$H22), IF($E22&lt;&gt;"", IF(OR(AND(CL$11=$C22, CL$11=$E22), AND(CL$11&gt;$E22, CL$11&lt;$F22)), "入院中", 1), 1), "")</f>
        <v/>
      </c>
      <c r="CM22" s="39" t="str">
        <f t="shared" si="21"/>
        <v/>
      </c>
      <c r="CN22" s="39" t="str">
        <f t="shared" si="21"/>
        <v/>
      </c>
      <c r="CO22" s="39" t="str">
        <f t="shared" si="21"/>
        <v/>
      </c>
      <c r="CP22" s="39" t="str">
        <f t="shared" si="21"/>
        <v/>
      </c>
      <c r="CQ22" s="39" t="str">
        <f t="shared" si="21"/>
        <v/>
      </c>
      <c r="CR22" s="39" t="str">
        <f t="shared" si="21"/>
        <v/>
      </c>
      <c r="CS22" s="39" t="str">
        <f t="shared" si="21"/>
        <v/>
      </c>
      <c r="CT22" s="39" t="str">
        <f t="shared" si="21"/>
        <v/>
      </c>
      <c r="CU22" s="39" t="str">
        <f t="shared" si="21"/>
        <v/>
      </c>
      <c r="CV22" s="39" t="str">
        <f t="shared" ref="CV22:DG31" si="22">IF(AND($D22&lt;&gt;"", CV$11&gt;=$D22, CV$11&lt;=$H22), IF($E22&lt;&gt;"", IF(OR(AND(CV$11=$C22, CV$11=$E22), AND(CV$11&gt;$E22, CV$11&lt;$F22)), "入院中", 1), 1), "")</f>
        <v/>
      </c>
      <c r="CW22" s="39" t="str">
        <f t="shared" si="22"/>
        <v/>
      </c>
      <c r="CX22" s="39" t="str">
        <f t="shared" si="22"/>
        <v/>
      </c>
      <c r="CY22" s="39" t="str">
        <f t="shared" si="22"/>
        <v/>
      </c>
      <c r="CZ22" s="39" t="str">
        <f t="shared" si="22"/>
        <v/>
      </c>
      <c r="DA22" s="39" t="str">
        <f t="shared" si="22"/>
        <v/>
      </c>
      <c r="DB22" s="39" t="str">
        <f t="shared" si="22"/>
        <v/>
      </c>
      <c r="DC22" s="39" t="str">
        <f t="shared" si="22"/>
        <v/>
      </c>
      <c r="DD22" s="39" t="str">
        <f t="shared" si="22"/>
        <v/>
      </c>
      <c r="DE22" s="39" t="str">
        <f t="shared" si="22"/>
        <v/>
      </c>
      <c r="DF22" s="39" t="str">
        <f t="shared" si="22"/>
        <v/>
      </c>
      <c r="DG22" s="39" t="str">
        <f t="shared" si="22"/>
        <v/>
      </c>
      <c r="DP22" s="57"/>
      <c r="DQ22" s="127"/>
    </row>
    <row r="23" spans="1:121" ht="24.75" customHeight="1" x14ac:dyDescent="0.4">
      <c r="A23" s="126">
        <v>12</v>
      </c>
      <c r="B23" s="265" t="str">
        <f>IFERROR(VLOOKUP(A23,'wk (5.8～9.30)'!$A$3:$I$122, 2, 0)&amp;"", "")</f>
        <v/>
      </c>
      <c r="C23" s="41" t="str">
        <f>IFERROR(VLOOKUP(A23,'wk (5.8～9.30)'!$A$3:$I$122, 4, 0), "")</f>
        <v/>
      </c>
      <c r="D23" s="41" t="str">
        <f>IFERROR(VLOOKUP(A23,'wk (5.8～9.30)'!$A$3:$I$122, 5, 0), "")</f>
        <v/>
      </c>
      <c r="E23" s="41" t="str">
        <f>IFERROR(VLOOKUP(A23,'wk (5.8～9.30)'!$A$3:$I$122,6, 0), "")</f>
        <v/>
      </c>
      <c r="F23" s="41" t="str">
        <f>IFERROR(VLOOKUP(A23,'wk (5.8～9.30)'!$A$3:$I$122,7, 0), "")</f>
        <v/>
      </c>
      <c r="G23" s="41" t="str">
        <f>IFERROR(VLOOKUP(A23,'wk (5.8～9.30)'!$A$3:$I$122,8, 0), "")</f>
        <v/>
      </c>
      <c r="H23" s="41" t="str">
        <f>IFERROR(VLOOKUP(A23,'wk (5.8～9.30)'!$A$3:$I$122,9, 0), "")</f>
        <v/>
      </c>
      <c r="I23" s="157">
        <f t="shared" si="12"/>
        <v>0</v>
      </c>
      <c r="J23" s="39" t="str">
        <f t="shared" si="13"/>
        <v/>
      </c>
      <c r="K23" s="39" t="str">
        <f t="shared" si="13"/>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4"/>
        <v/>
      </c>
      <c r="U23" s="39" t="str">
        <f t="shared" si="14"/>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5"/>
        <v/>
      </c>
      <c r="AE23" s="39" t="str">
        <f t="shared" si="15"/>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6"/>
        <v/>
      </c>
      <c r="AO23" s="39" t="str">
        <f t="shared" si="16"/>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7"/>
        <v/>
      </c>
      <c r="AY23" s="39" t="str">
        <f t="shared" si="17"/>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8"/>
        <v/>
      </c>
      <c r="BI23" s="39" t="str">
        <f t="shared" si="18"/>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9"/>
        <v/>
      </c>
      <c r="BS23" s="39" t="str">
        <f t="shared" si="19"/>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20"/>
        <v/>
      </c>
      <c r="CC23" s="39" t="str">
        <f t="shared" si="20"/>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1"/>
        <v/>
      </c>
      <c r="CM23" s="39" t="str">
        <f t="shared" si="21"/>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2"/>
        <v/>
      </c>
      <c r="CW23" s="39" t="str">
        <f t="shared" si="22"/>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P23" s="57"/>
      <c r="DQ23" s="127"/>
    </row>
    <row r="24" spans="1:121" ht="24.75" customHeight="1" x14ac:dyDescent="0.4">
      <c r="A24" s="126">
        <v>13</v>
      </c>
      <c r="B24" s="265" t="str">
        <f>IFERROR(VLOOKUP(A24,'wk (5.8～9.30)'!$A$3:$I$122, 2, 0)&amp;"", "")</f>
        <v/>
      </c>
      <c r="C24" s="41" t="str">
        <f>IFERROR(VLOOKUP(A24,'wk (5.8～9.30)'!$A$3:$I$122, 4, 0), "")</f>
        <v/>
      </c>
      <c r="D24" s="41" t="str">
        <f>IFERROR(VLOOKUP(A24,'wk (5.8～9.30)'!$A$3:$I$122, 5, 0), "")</f>
        <v/>
      </c>
      <c r="E24" s="41" t="str">
        <f>IFERROR(VLOOKUP(A24,'wk (5.8～9.30)'!$A$3:$I$122,6, 0), "")</f>
        <v/>
      </c>
      <c r="F24" s="41" t="str">
        <f>IFERROR(VLOOKUP(A24,'wk (5.8～9.30)'!$A$3:$I$122,7, 0), "")</f>
        <v/>
      </c>
      <c r="G24" s="41" t="str">
        <f>IFERROR(VLOOKUP(A24,'wk (5.8～9.30)'!$A$3:$I$122,8, 0), "")</f>
        <v/>
      </c>
      <c r="H24" s="41" t="str">
        <f>IFERROR(VLOOKUP(A24,'wk (5.8～9.30)'!$A$3:$I$122,9, 0), "")</f>
        <v/>
      </c>
      <c r="I24" s="157">
        <f>IFERROR(IF(SUM(J24:DG24)&gt;15, "エラー", SUM(J24:DG24)), "エラー")</f>
        <v>0</v>
      </c>
      <c r="J24" s="39" t="str">
        <f t="shared" si="13"/>
        <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4"/>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5"/>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6"/>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7"/>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8"/>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9"/>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20"/>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1"/>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2"/>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P24" s="57"/>
      <c r="DQ24" s="127"/>
    </row>
    <row r="25" spans="1:121" ht="24.75" customHeight="1" x14ac:dyDescent="0.4">
      <c r="A25" s="126">
        <v>14</v>
      </c>
      <c r="B25" s="265" t="str">
        <f>IFERROR(VLOOKUP(A25,'wk (5.8～9.30)'!$A$3:$I$122, 2, 0)&amp;"", "")</f>
        <v/>
      </c>
      <c r="C25" s="41" t="str">
        <f>IFERROR(VLOOKUP(A25,'wk (5.8～9.30)'!$A$3:$I$122, 4, 0), "")</f>
        <v/>
      </c>
      <c r="D25" s="41" t="str">
        <f>IFERROR(VLOOKUP(A25,'wk (5.8～9.30)'!$A$3:$I$122, 5, 0), "")</f>
        <v/>
      </c>
      <c r="E25" s="41" t="str">
        <f>IFERROR(VLOOKUP(A25,'wk (5.8～9.30)'!$A$3:$I$122,6, 0), "")</f>
        <v/>
      </c>
      <c r="F25" s="41" t="str">
        <f>IFERROR(VLOOKUP(A25,'wk (5.8～9.30)'!$A$3:$I$122,7, 0), "")</f>
        <v/>
      </c>
      <c r="G25" s="41" t="str">
        <f>IFERROR(VLOOKUP(A25,'wk (5.8～9.30)'!$A$3:$I$122,8, 0), "")</f>
        <v/>
      </c>
      <c r="H25" s="41" t="str">
        <f>IFERROR(VLOOKUP(A25,'wk (5.8～9.30)'!$A$3:$I$122,9, 0), "")</f>
        <v/>
      </c>
      <c r="I25" s="157">
        <f t="shared" si="12"/>
        <v>0</v>
      </c>
      <c r="J25" s="39" t="str">
        <f t="shared" si="13"/>
        <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4"/>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5"/>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6"/>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7"/>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8"/>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9"/>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20"/>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1"/>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2"/>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P25" s="57"/>
      <c r="DQ25" s="127"/>
    </row>
    <row r="26" spans="1:121" ht="24.75" customHeight="1" x14ac:dyDescent="0.4">
      <c r="A26" s="126">
        <v>15</v>
      </c>
      <c r="B26" s="265" t="str">
        <f>IFERROR(VLOOKUP(A26,'wk (5.8～9.30)'!$A$3:$I$122, 2, 0)&amp;"", "")</f>
        <v/>
      </c>
      <c r="C26" s="41" t="str">
        <f>IFERROR(VLOOKUP(A26,'wk (5.8～9.30)'!$A$3:$I$122, 4, 0), "")</f>
        <v/>
      </c>
      <c r="D26" s="41" t="str">
        <f>IFERROR(VLOOKUP(A26,'wk (5.8～9.30)'!$A$3:$I$122, 5, 0), "")</f>
        <v/>
      </c>
      <c r="E26" s="41" t="str">
        <f>IFERROR(VLOOKUP(A26,'wk (5.8～9.30)'!$A$3:$I$122,6, 0), "")</f>
        <v/>
      </c>
      <c r="F26" s="41" t="str">
        <f>IFERROR(VLOOKUP(A26,'wk (5.8～9.30)'!$A$3:$I$122,7, 0), "")</f>
        <v/>
      </c>
      <c r="G26" s="41" t="str">
        <f>IFERROR(VLOOKUP(A26,'wk (5.8～9.30)'!$A$3:$I$122,8, 0), "")</f>
        <v/>
      </c>
      <c r="H26" s="41" t="str">
        <f>IFERROR(VLOOKUP(A26,'wk (5.8～9.30)'!$A$3:$I$122,9, 0), "")</f>
        <v/>
      </c>
      <c r="I26" s="157">
        <f t="shared" si="12"/>
        <v>0</v>
      </c>
      <c r="J26" s="39" t="str">
        <f t="shared" si="13"/>
        <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4"/>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5"/>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6"/>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7"/>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8"/>
        <v/>
      </c>
      <c r="BI26" s="39" t="str">
        <f t="shared" si="18"/>
        <v/>
      </c>
      <c r="BJ26" s="39" t="str">
        <f t="shared" si="18"/>
        <v/>
      </c>
      <c r="BK26" s="39" t="str">
        <f t="shared" si="18"/>
        <v/>
      </c>
      <c r="BL26" s="39" t="str">
        <f t="shared" si="18"/>
        <v/>
      </c>
      <c r="BM26" s="39" t="str">
        <f t="shared" si="18"/>
        <v/>
      </c>
      <c r="BN26" s="39" t="str">
        <f t="shared" si="18"/>
        <v/>
      </c>
      <c r="BO26" s="39" t="str">
        <f t="shared" si="18"/>
        <v/>
      </c>
      <c r="BP26" s="39" t="str">
        <f t="shared" si="18"/>
        <v/>
      </c>
      <c r="BQ26" s="39" t="str">
        <f t="shared" si="18"/>
        <v/>
      </c>
      <c r="BR26" s="39" t="str">
        <f t="shared" si="19"/>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20"/>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1"/>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2"/>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P26" s="57"/>
      <c r="DQ26" s="127"/>
    </row>
    <row r="27" spans="1:121" ht="24.75" customHeight="1" x14ac:dyDescent="0.4">
      <c r="A27" s="126">
        <v>16</v>
      </c>
      <c r="B27" s="265" t="str">
        <f>IFERROR(VLOOKUP(A27,'wk (5.8～9.30)'!$A$3:$I$122, 2, 0)&amp;"", "")</f>
        <v/>
      </c>
      <c r="C27" s="41" t="str">
        <f>IFERROR(VLOOKUP(A27,'wk (5.8～9.30)'!$A$3:$I$122, 4, 0), "")</f>
        <v/>
      </c>
      <c r="D27" s="41" t="str">
        <f>IFERROR(VLOOKUP(A27,'wk (5.8～9.30)'!$A$3:$I$122, 5, 0), "")</f>
        <v/>
      </c>
      <c r="E27" s="41" t="str">
        <f>IFERROR(VLOOKUP(A27,'wk (5.8～9.30)'!$A$3:$I$122,6, 0), "")</f>
        <v/>
      </c>
      <c r="F27" s="41" t="str">
        <f>IFERROR(VLOOKUP(A27,'wk (5.8～9.30)'!$A$3:$I$122,7, 0), "")</f>
        <v/>
      </c>
      <c r="G27" s="41" t="str">
        <f>IFERROR(VLOOKUP(A27,'wk (5.8～9.30)'!$A$3:$I$122,8, 0), "")</f>
        <v/>
      </c>
      <c r="H27" s="41" t="str">
        <f>IFERROR(VLOOKUP(A27,'wk (5.8～9.30)'!$A$3:$I$122,9, 0), "")</f>
        <v/>
      </c>
      <c r="I27" s="157">
        <f t="shared" si="12"/>
        <v>0</v>
      </c>
      <c r="J27" s="39" t="str">
        <f t="shared" si="13"/>
        <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4"/>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5"/>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6"/>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7"/>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8"/>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9"/>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20"/>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1"/>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2"/>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P27" s="57"/>
      <c r="DQ27" s="127"/>
    </row>
    <row r="28" spans="1:121" ht="24.75" customHeight="1" x14ac:dyDescent="0.4">
      <c r="A28" s="126">
        <v>17</v>
      </c>
      <c r="B28" s="265" t="str">
        <f>IFERROR(VLOOKUP(A28,'wk (5.8～9.30)'!$A$3:$I$122, 2, 0)&amp;"", "")</f>
        <v/>
      </c>
      <c r="C28" s="41" t="str">
        <f>IFERROR(VLOOKUP(A28,'wk (5.8～9.30)'!$A$3:$I$122, 4, 0), "")</f>
        <v/>
      </c>
      <c r="D28" s="41" t="str">
        <f>IFERROR(VLOOKUP(A28,'wk (5.8～9.30)'!$A$3:$I$122, 5, 0), "")</f>
        <v/>
      </c>
      <c r="E28" s="41" t="str">
        <f>IFERROR(VLOOKUP(A28,'wk (5.8～9.30)'!$A$3:$I$122,6, 0), "")</f>
        <v/>
      </c>
      <c r="F28" s="41" t="str">
        <f>IFERROR(VLOOKUP(A28,'wk (5.8～9.30)'!$A$3:$I$122,7, 0), "")</f>
        <v/>
      </c>
      <c r="G28" s="41" t="str">
        <f>IFERROR(VLOOKUP(A28,'wk (5.8～9.30)'!$A$3:$I$122,8, 0), "")</f>
        <v/>
      </c>
      <c r="H28" s="41" t="str">
        <f>IFERROR(VLOOKUP(A28,'wk (5.8～9.30)'!$A$3:$I$122,9, 0), "")</f>
        <v/>
      </c>
      <c r="I28" s="157">
        <f t="shared" si="12"/>
        <v>0</v>
      </c>
      <c r="J28" s="39" t="str">
        <f t="shared" si="13"/>
        <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4"/>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5"/>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6"/>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7"/>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8"/>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9"/>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20"/>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1"/>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2"/>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P28" s="57"/>
      <c r="DQ28" s="127"/>
    </row>
    <row r="29" spans="1:121" ht="24.75" customHeight="1" x14ac:dyDescent="0.4">
      <c r="A29" s="126">
        <v>18</v>
      </c>
      <c r="B29" s="265" t="str">
        <f>IFERROR(VLOOKUP(A29,'wk (5.8～9.30)'!$A$3:$I$122, 2, 0)&amp;"", "")</f>
        <v/>
      </c>
      <c r="C29" s="41" t="str">
        <f>IFERROR(VLOOKUP(A29,'wk (5.8～9.30)'!$A$3:$I$122, 4, 0), "")</f>
        <v/>
      </c>
      <c r="D29" s="41" t="str">
        <f>IFERROR(VLOOKUP(A29,'wk (5.8～9.30)'!$A$3:$I$122, 5, 0), "")</f>
        <v/>
      </c>
      <c r="E29" s="41" t="str">
        <f>IFERROR(VLOOKUP(A29,'wk (5.8～9.30)'!$A$3:$I$122,6, 0), "")</f>
        <v/>
      </c>
      <c r="F29" s="41" t="str">
        <f>IFERROR(VLOOKUP(A29,'wk (5.8～9.30)'!$A$3:$I$122,7, 0), "")</f>
        <v/>
      </c>
      <c r="G29" s="41" t="str">
        <f>IFERROR(VLOOKUP(A29,'wk (5.8～9.30)'!$A$3:$I$122,8, 0), "")</f>
        <v/>
      </c>
      <c r="H29" s="41" t="str">
        <f>IFERROR(VLOOKUP(A29,'wk (5.8～9.30)'!$A$3:$I$122,9, 0), "")</f>
        <v/>
      </c>
      <c r="I29" s="157">
        <f t="shared" si="12"/>
        <v>0</v>
      </c>
      <c r="J29" s="39" t="str">
        <f t="shared" si="13"/>
        <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4"/>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5"/>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6"/>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7"/>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8"/>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9"/>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20"/>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1"/>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2"/>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P29" s="57"/>
      <c r="DQ29" s="127"/>
    </row>
    <row r="30" spans="1:121" ht="24.75" customHeight="1" x14ac:dyDescent="0.4">
      <c r="A30" s="126">
        <v>19</v>
      </c>
      <c r="B30" s="265" t="str">
        <f>IFERROR(VLOOKUP(A30,'wk (5.8～9.30)'!$A$3:$I$122, 2, 0)&amp;"", "")</f>
        <v/>
      </c>
      <c r="C30" s="41" t="str">
        <f>IFERROR(VLOOKUP(A30,'wk (5.8～9.30)'!$A$3:$I$122, 4, 0), "")</f>
        <v/>
      </c>
      <c r="D30" s="41" t="str">
        <f>IFERROR(VLOOKUP(A30,'wk (5.8～9.30)'!$A$3:$I$122, 5, 0), "")</f>
        <v/>
      </c>
      <c r="E30" s="41" t="str">
        <f>IFERROR(VLOOKUP(A30,'wk (5.8～9.30)'!$A$3:$I$122,6, 0), "")</f>
        <v/>
      </c>
      <c r="F30" s="41" t="str">
        <f>IFERROR(VLOOKUP(A30,'wk (5.8～9.30)'!$A$3:$I$122,7, 0), "")</f>
        <v/>
      </c>
      <c r="G30" s="41" t="str">
        <f>IFERROR(VLOOKUP(A30,'wk (5.8～9.30)'!$A$3:$I$122,8, 0), "")</f>
        <v/>
      </c>
      <c r="H30" s="41" t="str">
        <f>IFERROR(VLOOKUP(A30,'wk (5.8～9.30)'!$A$3:$I$122,9, 0), "")</f>
        <v/>
      </c>
      <c r="I30" s="157">
        <f t="shared" si="12"/>
        <v>0</v>
      </c>
      <c r="J30" s="39" t="str">
        <f t="shared" si="13"/>
        <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4"/>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5"/>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6"/>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7"/>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8"/>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9"/>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20"/>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1"/>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2"/>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P30" s="57"/>
      <c r="DQ30" s="127"/>
    </row>
    <row r="31" spans="1:121" ht="24.75" customHeight="1" x14ac:dyDescent="0.4">
      <c r="A31" s="126">
        <v>20</v>
      </c>
      <c r="B31" s="265" t="str">
        <f>IFERROR(VLOOKUP(A31,'wk (5.8～9.30)'!$A$3:$I$122, 2, 0)&amp;"", "")</f>
        <v/>
      </c>
      <c r="C31" s="41" t="str">
        <f>IFERROR(VLOOKUP(A31,'wk (5.8～9.30)'!$A$3:$I$122, 4, 0), "")</f>
        <v/>
      </c>
      <c r="D31" s="41" t="str">
        <f>IFERROR(VLOOKUP(A31,'wk (5.8～9.30)'!$A$3:$I$122, 5, 0), "")</f>
        <v/>
      </c>
      <c r="E31" s="41" t="str">
        <f>IFERROR(VLOOKUP(A31,'wk (5.8～9.30)'!$A$3:$I$122,6, 0), "")</f>
        <v/>
      </c>
      <c r="F31" s="41" t="str">
        <f>IFERROR(VLOOKUP(A31,'wk (5.8～9.30)'!$A$3:$I$122,7, 0), "")</f>
        <v/>
      </c>
      <c r="G31" s="41" t="str">
        <f>IFERROR(VLOOKUP(A31,'wk (5.8～9.30)'!$A$3:$I$122,8, 0), "")</f>
        <v/>
      </c>
      <c r="H31" s="41" t="str">
        <f>IFERROR(VLOOKUP(A31,'wk (5.8～9.30)'!$A$3:$I$122,9, 0), "")</f>
        <v/>
      </c>
      <c r="I31" s="157">
        <f t="shared" si="12"/>
        <v>0</v>
      </c>
      <c r="J31" s="39" t="str">
        <f t="shared" si="13"/>
        <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4"/>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5"/>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6"/>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7"/>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8"/>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9"/>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20"/>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1"/>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2"/>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P31" s="57"/>
      <c r="DQ31" s="127"/>
    </row>
    <row r="32" spans="1:121" ht="24.75" customHeight="1" x14ac:dyDescent="0.4">
      <c r="A32" s="126">
        <v>21</v>
      </c>
      <c r="B32" s="265" t="str">
        <f>IFERROR(VLOOKUP(A32,'wk (5.8～9.30)'!$A$3:$I$122, 2, 0)&amp;"", "")</f>
        <v/>
      </c>
      <c r="C32" s="41" t="str">
        <f>IFERROR(VLOOKUP(A32,'wk (5.8～9.30)'!$A$3:$I$122, 4, 0), "")</f>
        <v/>
      </c>
      <c r="D32" s="41" t="str">
        <f>IFERROR(VLOOKUP(A32,'wk (5.8～9.30)'!$A$3:$I$122, 5, 0), "")</f>
        <v/>
      </c>
      <c r="E32" s="41" t="str">
        <f>IFERROR(VLOOKUP(A32,'wk (5.8～9.30)'!$A$3:$I$122,6, 0), "")</f>
        <v/>
      </c>
      <c r="F32" s="41" t="str">
        <f>IFERROR(VLOOKUP(A32,'wk (5.8～9.30)'!$A$3:$I$122,7, 0), "")</f>
        <v/>
      </c>
      <c r="G32" s="41" t="str">
        <f>IFERROR(VLOOKUP(A32,'wk (5.8～9.30)'!$A$3:$I$122,8, 0), "")</f>
        <v/>
      </c>
      <c r="H32" s="41" t="str">
        <f>IFERROR(VLOOKUP(A32,'wk (5.8～9.30)'!$A$3:$I$122,9, 0), "")</f>
        <v/>
      </c>
      <c r="I32" s="157">
        <f t="shared" si="12"/>
        <v>0</v>
      </c>
      <c r="J32" s="39" t="str">
        <f t="shared" ref="J32:S41" si="23">IF(AND($D32&lt;&gt;"", J$11&gt;=$D32, J$11&lt;=$H32), IF($E32&lt;&gt;"", IF(OR(AND(J$11=$C32, J$11=$E32), AND(J$11&gt;$E32, J$11&lt;$F32)), "入院中", 1), 1), "")</f>
        <v/>
      </c>
      <c r="K32" s="39" t="str">
        <f t="shared" si="23"/>
        <v/>
      </c>
      <c r="L32" s="39" t="str">
        <f t="shared" si="23"/>
        <v/>
      </c>
      <c r="M32" s="39" t="str">
        <f t="shared" si="23"/>
        <v/>
      </c>
      <c r="N32" s="39" t="str">
        <f t="shared" si="23"/>
        <v/>
      </c>
      <c r="O32" s="39" t="str">
        <f t="shared" si="23"/>
        <v/>
      </c>
      <c r="P32" s="39" t="str">
        <f t="shared" si="23"/>
        <v/>
      </c>
      <c r="Q32" s="39" t="str">
        <f t="shared" si="23"/>
        <v/>
      </c>
      <c r="R32" s="39" t="str">
        <f t="shared" si="23"/>
        <v/>
      </c>
      <c r="S32" s="39" t="str">
        <f t="shared" si="23"/>
        <v/>
      </c>
      <c r="T32" s="39" t="str">
        <f t="shared" ref="T32:AC41" si="24">IF(AND($D32&lt;&gt;"", T$11&gt;=$D32, T$11&lt;=$H32), IF($E32&lt;&gt;"", IF(OR(AND(T$11=$C32, T$11=$E32), AND(T$11&gt;$E32, T$11&lt;$F32)), "入院中", 1), 1), "")</f>
        <v/>
      </c>
      <c r="U32" s="39" t="str">
        <f t="shared" si="24"/>
        <v/>
      </c>
      <c r="V32" s="39" t="str">
        <f t="shared" si="24"/>
        <v/>
      </c>
      <c r="W32" s="39" t="str">
        <f t="shared" si="24"/>
        <v/>
      </c>
      <c r="X32" s="39" t="str">
        <f t="shared" si="24"/>
        <v/>
      </c>
      <c r="Y32" s="39" t="str">
        <f t="shared" si="24"/>
        <v/>
      </c>
      <c r="Z32" s="39" t="str">
        <f t="shared" si="24"/>
        <v/>
      </c>
      <c r="AA32" s="39" t="str">
        <f t="shared" si="24"/>
        <v/>
      </c>
      <c r="AB32" s="39" t="str">
        <f t="shared" si="24"/>
        <v/>
      </c>
      <c r="AC32" s="39" t="str">
        <f t="shared" si="24"/>
        <v/>
      </c>
      <c r="AD32" s="39" t="str">
        <f t="shared" ref="AD32:AM41" si="25">IF(AND($D32&lt;&gt;"", AD$11&gt;=$D32, AD$11&lt;=$H32), IF($E32&lt;&gt;"", IF(OR(AND(AD$11=$C32, AD$11=$E32), AND(AD$11&gt;$E32, AD$11&lt;$F32)), "入院中", 1), 1), "")</f>
        <v/>
      </c>
      <c r="AE32" s="39" t="str">
        <f t="shared" si="25"/>
        <v/>
      </c>
      <c r="AF32" s="39" t="str">
        <f t="shared" si="25"/>
        <v/>
      </c>
      <c r="AG32" s="39" t="str">
        <f t="shared" si="25"/>
        <v/>
      </c>
      <c r="AH32" s="39" t="str">
        <f t="shared" si="25"/>
        <v/>
      </c>
      <c r="AI32" s="39" t="str">
        <f t="shared" si="25"/>
        <v/>
      </c>
      <c r="AJ32" s="39" t="str">
        <f t="shared" si="25"/>
        <v/>
      </c>
      <c r="AK32" s="39" t="str">
        <f t="shared" si="25"/>
        <v/>
      </c>
      <c r="AL32" s="39" t="str">
        <f t="shared" si="25"/>
        <v/>
      </c>
      <c r="AM32" s="39" t="str">
        <f t="shared" si="25"/>
        <v/>
      </c>
      <c r="AN32" s="39" t="str">
        <f t="shared" ref="AN32:AW41" si="26">IF(AND($D32&lt;&gt;"", AN$11&gt;=$D32, AN$11&lt;=$H32), IF($E32&lt;&gt;"", IF(OR(AND(AN$11=$C32, AN$11=$E32), AND(AN$11&gt;$E32, AN$11&lt;$F32)), "入院中", 1), 1), "")</f>
        <v/>
      </c>
      <c r="AO32" s="39" t="str">
        <f t="shared" si="26"/>
        <v/>
      </c>
      <c r="AP32" s="39" t="str">
        <f t="shared" si="26"/>
        <v/>
      </c>
      <c r="AQ32" s="39" t="str">
        <f t="shared" si="26"/>
        <v/>
      </c>
      <c r="AR32" s="39" t="str">
        <f t="shared" si="26"/>
        <v/>
      </c>
      <c r="AS32" s="39" t="str">
        <f t="shared" si="26"/>
        <v/>
      </c>
      <c r="AT32" s="39" t="str">
        <f t="shared" si="26"/>
        <v/>
      </c>
      <c r="AU32" s="39" t="str">
        <f t="shared" si="26"/>
        <v/>
      </c>
      <c r="AV32" s="39" t="str">
        <f t="shared" si="26"/>
        <v/>
      </c>
      <c r="AW32" s="39" t="str">
        <f t="shared" si="26"/>
        <v/>
      </c>
      <c r="AX32" s="39" t="str">
        <f t="shared" ref="AX32:BG41" si="27">IF(AND($D32&lt;&gt;"", AX$11&gt;=$D32, AX$11&lt;=$H32), IF($E32&lt;&gt;"", IF(OR(AND(AX$11=$C32, AX$11=$E32), AND(AX$11&gt;$E32, AX$11&lt;$F32)), "入院中", 1), 1), "")</f>
        <v/>
      </c>
      <c r="AY32" s="39" t="str">
        <f t="shared" si="27"/>
        <v/>
      </c>
      <c r="AZ32" s="39" t="str">
        <f t="shared" si="27"/>
        <v/>
      </c>
      <c r="BA32" s="39" t="str">
        <f t="shared" si="27"/>
        <v/>
      </c>
      <c r="BB32" s="39" t="str">
        <f t="shared" si="27"/>
        <v/>
      </c>
      <c r="BC32" s="39" t="str">
        <f t="shared" si="27"/>
        <v/>
      </c>
      <c r="BD32" s="39" t="str">
        <f t="shared" si="27"/>
        <v/>
      </c>
      <c r="BE32" s="39" t="str">
        <f t="shared" si="27"/>
        <v/>
      </c>
      <c r="BF32" s="39" t="str">
        <f t="shared" si="27"/>
        <v/>
      </c>
      <c r="BG32" s="39" t="str">
        <f t="shared" si="27"/>
        <v/>
      </c>
      <c r="BH32" s="39" t="str">
        <f t="shared" ref="BH32:BQ41" si="28">IF(AND($D32&lt;&gt;"", BH$11&gt;=$D32, BH$11&lt;=$H32), IF($E32&lt;&gt;"", IF(OR(AND(BH$11=$C32, BH$11=$E32), AND(BH$11&gt;$E32, BH$11&lt;$F32)), "入院中", 1), 1), "")</f>
        <v/>
      </c>
      <c r="BI32" s="39" t="str">
        <f t="shared" si="28"/>
        <v/>
      </c>
      <c r="BJ32" s="39" t="str">
        <f t="shared" si="28"/>
        <v/>
      </c>
      <c r="BK32" s="39" t="str">
        <f t="shared" si="28"/>
        <v/>
      </c>
      <c r="BL32" s="39" t="str">
        <f t="shared" si="28"/>
        <v/>
      </c>
      <c r="BM32" s="39" t="str">
        <f t="shared" si="28"/>
        <v/>
      </c>
      <c r="BN32" s="39" t="str">
        <f t="shared" si="28"/>
        <v/>
      </c>
      <c r="BO32" s="39" t="str">
        <f t="shared" si="28"/>
        <v/>
      </c>
      <c r="BP32" s="39" t="str">
        <f t="shared" si="28"/>
        <v/>
      </c>
      <c r="BQ32" s="39" t="str">
        <f t="shared" si="28"/>
        <v/>
      </c>
      <c r="BR32" s="39" t="str">
        <f t="shared" ref="BR32:CA41" si="29">IF(AND($D32&lt;&gt;"", BR$11&gt;=$D32, BR$11&lt;=$H32), IF($E32&lt;&gt;"", IF(OR(AND(BR$11=$C32, BR$11=$E32), AND(BR$11&gt;$E32, BR$11&lt;$F32)), "入院中", 1), 1), "")</f>
        <v/>
      </c>
      <c r="BS32" s="39" t="str">
        <f t="shared" si="29"/>
        <v/>
      </c>
      <c r="BT32" s="39" t="str">
        <f t="shared" si="29"/>
        <v/>
      </c>
      <c r="BU32" s="39" t="str">
        <f t="shared" si="29"/>
        <v/>
      </c>
      <c r="BV32" s="39" t="str">
        <f t="shared" si="29"/>
        <v/>
      </c>
      <c r="BW32" s="39" t="str">
        <f t="shared" si="29"/>
        <v/>
      </c>
      <c r="BX32" s="39" t="str">
        <f t="shared" si="29"/>
        <v/>
      </c>
      <c r="BY32" s="39" t="str">
        <f t="shared" si="29"/>
        <v/>
      </c>
      <c r="BZ32" s="39" t="str">
        <f t="shared" si="29"/>
        <v/>
      </c>
      <c r="CA32" s="39" t="str">
        <f t="shared" si="29"/>
        <v/>
      </c>
      <c r="CB32" s="39" t="str">
        <f t="shared" ref="CB32:CK41" si="30">IF(AND($D32&lt;&gt;"", CB$11&gt;=$D32, CB$11&lt;=$H32), IF($E32&lt;&gt;"", IF(OR(AND(CB$11=$C32, CB$11=$E32), AND(CB$11&gt;$E32, CB$11&lt;$F32)), "入院中", 1), 1), "")</f>
        <v/>
      </c>
      <c r="CC32" s="39" t="str">
        <f t="shared" si="30"/>
        <v/>
      </c>
      <c r="CD32" s="39" t="str">
        <f t="shared" si="30"/>
        <v/>
      </c>
      <c r="CE32" s="39" t="str">
        <f t="shared" si="30"/>
        <v/>
      </c>
      <c r="CF32" s="39" t="str">
        <f t="shared" si="30"/>
        <v/>
      </c>
      <c r="CG32" s="39" t="str">
        <f t="shared" si="30"/>
        <v/>
      </c>
      <c r="CH32" s="39" t="str">
        <f t="shared" si="30"/>
        <v/>
      </c>
      <c r="CI32" s="39" t="str">
        <f t="shared" si="30"/>
        <v/>
      </c>
      <c r="CJ32" s="39" t="str">
        <f t="shared" si="30"/>
        <v/>
      </c>
      <c r="CK32" s="39" t="str">
        <f t="shared" si="30"/>
        <v/>
      </c>
      <c r="CL32" s="39" t="str">
        <f t="shared" ref="CL32:CU41" si="31">IF(AND($D32&lt;&gt;"", CL$11&gt;=$D32, CL$11&lt;=$H32), IF($E32&lt;&gt;"", IF(OR(AND(CL$11=$C32, CL$11=$E32), AND(CL$11&gt;$E32, CL$11&lt;$F32)), "入院中", 1), 1), "")</f>
        <v/>
      </c>
      <c r="CM32" s="39" t="str">
        <f t="shared" si="31"/>
        <v/>
      </c>
      <c r="CN32" s="39" t="str">
        <f t="shared" si="31"/>
        <v/>
      </c>
      <c r="CO32" s="39" t="str">
        <f t="shared" si="31"/>
        <v/>
      </c>
      <c r="CP32" s="39" t="str">
        <f t="shared" si="31"/>
        <v/>
      </c>
      <c r="CQ32" s="39" t="str">
        <f t="shared" si="31"/>
        <v/>
      </c>
      <c r="CR32" s="39" t="str">
        <f t="shared" si="31"/>
        <v/>
      </c>
      <c r="CS32" s="39" t="str">
        <f t="shared" si="31"/>
        <v/>
      </c>
      <c r="CT32" s="39" t="str">
        <f t="shared" si="31"/>
        <v/>
      </c>
      <c r="CU32" s="39" t="str">
        <f t="shared" si="31"/>
        <v/>
      </c>
      <c r="CV32" s="39" t="str">
        <f t="shared" ref="CV32:DG41" si="32">IF(AND($D32&lt;&gt;"", CV$11&gt;=$D32, CV$11&lt;=$H32), IF($E32&lt;&gt;"", IF(OR(AND(CV$11=$C32, CV$11=$E32), AND(CV$11&gt;$E32, CV$11&lt;$F32)), "入院中", 1), 1), "")</f>
        <v/>
      </c>
      <c r="CW32" s="39" t="str">
        <f t="shared" si="32"/>
        <v/>
      </c>
      <c r="CX32" s="39" t="str">
        <f t="shared" si="32"/>
        <v/>
      </c>
      <c r="CY32" s="39" t="str">
        <f t="shared" si="32"/>
        <v/>
      </c>
      <c r="CZ32" s="39" t="str">
        <f t="shared" si="32"/>
        <v/>
      </c>
      <c r="DA32" s="39" t="str">
        <f t="shared" si="32"/>
        <v/>
      </c>
      <c r="DB32" s="39" t="str">
        <f t="shared" si="32"/>
        <v/>
      </c>
      <c r="DC32" s="39" t="str">
        <f t="shared" si="32"/>
        <v/>
      </c>
      <c r="DD32" s="39" t="str">
        <f t="shared" si="32"/>
        <v/>
      </c>
      <c r="DE32" s="39" t="str">
        <f t="shared" si="32"/>
        <v/>
      </c>
      <c r="DF32" s="39" t="str">
        <f t="shared" si="32"/>
        <v/>
      </c>
      <c r="DG32" s="39" t="str">
        <f t="shared" si="32"/>
        <v/>
      </c>
      <c r="DP32" s="57"/>
      <c r="DQ32" s="127"/>
    </row>
    <row r="33" spans="1:121" ht="24.75" customHeight="1" x14ac:dyDescent="0.4">
      <c r="A33" s="126">
        <v>22</v>
      </c>
      <c r="B33" s="265" t="str">
        <f>IFERROR(VLOOKUP(A33,'wk (5.8～9.30)'!$A$3:$I$122, 2, 0)&amp;"", "")</f>
        <v/>
      </c>
      <c r="C33" s="41" t="str">
        <f>IFERROR(VLOOKUP(A33,'wk (5.8～9.30)'!$A$3:$I$122, 4, 0), "")</f>
        <v/>
      </c>
      <c r="D33" s="41" t="str">
        <f>IFERROR(VLOOKUP(A33,'wk (5.8～9.30)'!$A$3:$I$122, 5, 0), "")</f>
        <v/>
      </c>
      <c r="E33" s="41" t="str">
        <f>IFERROR(VLOOKUP(A33,'wk (5.8～9.30)'!$A$3:$I$122,6, 0), "")</f>
        <v/>
      </c>
      <c r="F33" s="41" t="str">
        <f>IFERROR(VLOOKUP(A33,'wk (5.8～9.30)'!$A$3:$I$122,7, 0), "")</f>
        <v/>
      </c>
      <c r="G33" s="41" t="str">
        <f>IFERROR(VLOOKUP(A33,'wk (5.8～9.30)'!$A$3:$I$122,8, 0), "")</f>
        <v/>
      </c>
      <c r="H33" s="41" t="str">
        <f>IFERROR(VLOOKUP(A33,'wk (5.8～9.30)'!$A$3:$I$122,9, 0), "")</f>
        <v/>
      </c>
      <c r="I33" s="157">
        <f t="shared" si="12"/>
        <v>0</v>
      </c>
      <c r="J33" s="39" t="str">
        <f t="shared" si="23"/>
        <v/>
      </c>
      <c r="K33" s="39" t="str">
        <f t="shared" si="23"/>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4"/>
        <v/>
      </c>
      <c r="U33" s="39" t="str">
        <f t="shared" si="24"/>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5"/>
        <v/>
      </c>
      <c r="AE33" s="39" t="str">
        <f t="shared" si="25"/>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6"/>
        <v/>
      </c>
      <c r="AO33" s="39" t="str">
        <f t="shared" si="26"/>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7"/>
        <v/>
      </c>
      <c r="AY33" s="39" t="str">
        <f t="shared" si="27"/>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8"/>
        <v/>
      </c>
      <c r="BI33" s="39" t="str">
        <f t="shared" si="28"/>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9"/>
        <v/>
      </c>
      <c r="BS33" s="39" t="str">
        <f t="shared" si="29"/>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30"/>
        <v/>
      </c>
      <c r="CC33" s="39" t="str">
        <f t="shared" si="30"/>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1"/>
        <v/>
      </c>
      <c r="CM33" s="39" t="str">
        <f t="shared" si="31"/>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2"/>
        <v/>
      </c>
      <c r="CW33" s="39" t="str">
        <f t="shared" si="32"/>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P33" s="57"/>
      <c r="DQ33" s="127"/>
    </row>
    <row r="34" spans="1:121" ht="24.75" customHeight="1" x14ac:dyDescent="0.4">
      <c r="A34" s="126">
        <v>23</v>
      </c>
      <c r="B34" s="265" t="str">
        <f>IFERROR(VLOOKUP(A34,'wk (5.8～9.30)'!$A$3:$I$122, 2, 0)&amp;"", "")</f>
        <v/>
      </c>
      <c r="C34" s="41" t="str">
        <f>IFERROR(VLOOKUP(A34,'wk (5.8～9.30)'!$A$3:$I$122, 4, 0), "")</f>
        <v/>
      </c>
      <c r="D34" s="41" t="str">
        <f>IFERROR(VLOOKUP(A34,'wk (5.8～9.30)'!$A$3:$I$122, 5, 0), "")</f>
        <v/>
      </c>
      <c r="E34" s="41" t="str">
        <f>IFERROR(VLOOKUP(A34,'wk (5.8～9.30)'!$A$3:$I$122,6, 0), "")</f>
        <v/>
      </c>
      <c r="F34" s="41" t="str">
        <f>IFERROR(VLOOKUP(A34,'wk (5.8～9.30)'!$A$3:$I$122,7, 0), "")</f>
        <v/>
      </c>
      <c r="G34" s="41" t="str">
        <f>IFERROR(VLOOKUP(A34,'wk (5.8～9.30)'!$A$3:$I$122,8, 0), "")</f>
        <v/>
      </c>
      <c r="H34" s="41" t="str">
        <f>IFERROR(VLOOKUP(A34,'wk (5.8～9.30)'!$A$3:$I$122,9, 0), "")</f>
        <v/>
      </c>
      <c r="I34" s="157">
        <f t="shared" si="12"/>
        <v>0</v>
      </c>
      <c r="J34" s="39" t="str">
        <f t="shared" si="23"/>
        <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4"/>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5"/>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6"/>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7"/>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8"/>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9"/>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30"/>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1"/>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2"/>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P34" s="57"/>
      <c r="DQ34" s="127"/>
    </row>
    <row r="35" spans="1:121" ht="24.75" customHeight="1" x14ac:dyDescent="0.4">
      <c r="A35" s="126">
        <v>24</v>
      </c>
      <c r="B35" s="265" t="str">
        <f>IFERROR(VLOOKUP(A35,'wk (5.8～9.30)'!$A$3:$I$122, 2, 0)&amp;"", "")</f>
        <v/>
      </c>
      <c r="C35" s="41" t="str">
        <f>IFERROR(VLOOKUP(A35,'wk (5.8～9.30)'!$A$3:$I$122, 4, 0), "")</f>
        <v/>
      </c>
      <c r="D35" s="41" t="str">
        <f>IFERROR(VLOOKUP(A35,'wk (5.8～9.30)'!$A$3:$I$122, 5, 0), "")</f>
        <v/>
      </c>
      <c r="E35" s="41" t="str">
        <f>IFERROR(VLOOKUP(A35,'wk (5.8～9.30)'!$A$3:$I$122,6, 0), "")</f>
        <v/>
      </c>
      <c r="F35" s="41" t="str">
        <f>IFERROR(VLOOKUP(A35,'wk (5.8～9.30)'!$A$3:$I$122,7, 0), "")</f>
        <v/>
      </c>
      <c r="G35" s="41" t="str">
        <f>IFERROR(VLOOKUP(A35,'wk (5.8～9.30)'!$A$3:$I$122,8, 0), "")</f>
        <v/>
      </c>
      <c r="H35" s="41" t="str">
        <f>IFERROR(VLOOKUP(A35,'wk (5.8～9.30)'!$A$3:$I$122,9, 0), "")</f>
        <v/>
      </c>
      <c r="I35" s="157">
        <f t="shared" si="12"/>
        <v>0</v>
      </c>
      <c r="J35" s="39" t="str">
        <f t="shared" si="23"/>
        <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4"/>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5"/>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6"/>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7"/>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8"/>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9"/>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30"/>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1"/>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2"/>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P35" s="57"/>
      <c r="DQ35" s="127"/>
    </row>
    <row r="36" spans="1:121" ht="24.75" customHeight="1" x14ac:dyDescent="0.4">
      <c r="A36" s="126">
        <v>25</v>
      </c>
      <c r="B36" s="265" t="str">
        <f>IFERROR(VLOOKUP(A36,'wk (5.8～9.30)'!$A$3:$I$122, 2, 0)&amp;"", "")</f>
        <v/>
      </c>
      <c r="C36" s="41" t="str">
        <f>IFERROR(VLOOKUP(A36,'wk (5.8～9.30)'!$A$3:$I$122, 4, 0), "")</f>
        <v/>
      </c>
      <c r="D36" s="41" t="str">
        <f>IFERROR(VLOOKUP(A36,'wk (5.8～9.30)'!$A$3:$I$122, 5, 0), "")</f>
        <v/>
      </c>
      <c r="E36" s="41" t="str">
        <f>IFERROR(VLOOKUP(A36,'wk (5.8～9.30)'!$A$3:$I$122,6, 0), "")</f>
        <v/>
      </c>
      <c r="F36" s="41" t="str">
        <f>IFERROR(VLOOKUP(A36,'wk (5.8～9.30)'!$A$3:$I$122,7, 0), "")</f>
        <v/>
      </c>
      <c r="G36" s="41" t="str">
        <f>IFERROR(VLOOKUP(A36,'wk (5.8～9.30)'!$A$3:$I$122,8, 0), "")</f>
        <v/>
      </c>
      <c r="H36" s="41" t="str">
        <f>IFERROR(VLOOKUP(A36,'wk (5.8～9.30)'!$A$3:$I$122,9, 0), "")</f>
        <v/>
      </c>
      <c r="I36" s="157">
        <f t="shared" si="12"/>
        <v>0</v>
      </c>
      <c r="J36" s="39" t="str">
        <f t="shared" si="23"/>
        <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4"/>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5"/>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6"/>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7"/>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8"/>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9"/>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30"/>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1"/>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2"/>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P36" s="57"/>
      <c r="DQ36" s="127"/>
    </row>
    <row r="37" spans="1:121" ht="24.75" customHeight="1" x14ac:dyDescent="0.4">
      <c r="A37" s="126">
        <v>26</v>
      </c>
      <c r="B37" s="265" t="str">
        <f>IFERROR(VLOOKUP(A37,'wk (5.8～9.30)'!$A$3:$I$122, 2, 0)&amp;"", "")</f>
        <v/>
      </c>
      <c r="C37" s="41" t="str">
        <f>IFERROR(VLOOKUP(A37,'wk (5.8～9.30)'!$A$3:$I$122, 4, 0), "")</f>
        <v/>
      </c>
      <c r="D37" s="41" t="str">
        <f>IFERROR(VLOOKUP(A37,'wk (5.8～9.30)'!$A$3:$I$122, 5, 0), "")</f>
        <v/>
      </c>
      <c r="E37" s="41" t="str">
        <f>IFERROR(VLOOKUP(A37,'wk (5.8～9.30)'!$A$3:$I$122,6, 0), "")</f>
        <v/>
      </c>
      <c r="F37" s="41" t="str">
        <f>IFERROR(VLOOKUP(A37,'wk (5.8～9.30)'!$A$3:$I$122,7, 0), "")</f>
        <v/>
      </c>
      <c r="G37" s="41" t="str">
        <f>IFERROR(VLOOKUP(A37,'wk (5.8～9.30)'!$A$3:$I$122,8, 0), "")</f>
        <v/>
      </c>
      <c r="H37" s="41" t="str">
        <f>IFERROR(VLOOKUP(A37,'wk (5.8～9.30)'!$A$3:$I$122,9, 0), "")</f>
        <v/>
      </c>
      <c r="I37" s="157">
        <f t="shared" si="12"/>
        <v>0</v>
      </c>
      <c r="J37" s="39" t="str">
        <f t="shared" si="23"/>
        <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4"/>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5"/>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6"/>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7"/>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8"/>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9"/>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30"/>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1"/>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2"/>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P37" s="57"/>
      <c r="DQ37" s="127"/>
    </row>
    <row r="38" spans="1:121" ht="24.75" customHeight="1" x14ac:dyDescent="0.4">
      <c r="A38" s="126">
        <v>27</v>
      </c>
      <c r="B38" s="265" t="str">
        <f>IFERROR(VLOOKUP(A38,'wk (5.8～9.30)'!$A$3:$I$122, 2, 0)&amp;"", "")</f>
        <v/>
      </c>
      <c r="C38" s="41" t="str">
        <f>IFERROR(VLOOKUP(A38,'wk (5.8～9.30)'!$A$3:$I$122, 4, 0), "")</f>
        <v/>
      </c>
      <c r="D38" s="41" t="str">
        <f>IFERROR(VLOOKUP(A38,'wk (5.8～9.30)'!$A$3:$I$122, 5, 0), "")</f>
        <v/>
      </c>
      <c r="E38" s="41" t="str">
        <f>IFERROR(VLOOKUP(A38,'wk (5.8～9.30)'!$A$3:$I$122,6, 0), "")</f>
        <v/>
      </c>
      <c r="F38" s="41" t="str">
        <f>IFERROR(VLOOKUP(A38,'wk (5.8～9.30)'!$A$3:$I$122,7, 0), "")</f>
        <v/>
      </c>
      <c r="G38" s="41" t="str">
        <f>IFERROR(VLOOKUP(A38,'wk (5.8～9.30)'!$A$3:$I$122,8, 0), "")</f>
        <v/>
      </c>
      <c r="H38" s="41" t="str">
        <f>IFERROR(VLOOKUP(A38,'wk (5.8～9.30)'!$A$3:$I$122,9, 0), "")</f>
        <v/>
      </c>
      <c r="I38" s="157">
        <f t="shared" si="12"/>
        <v>0</v>
      </c>
      <c r="J38" s="39" t="str">
        <f t="shared" si="23"/>
        <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4"/>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5"/>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6"/>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7"/>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8"/>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9"/>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30"/>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1"/>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2"/>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P38" s="57"/>
      <c r="DQ38" s="127"/>
    </row>
    <row r="39" spans="1:121" ht="24.75" customHeight="1" x14ac:dyDescent="0.4">
      <c r="A39" s="126">
        <v>28</v>
      </c>
      <c r="B39" s="265" t="str">
        <f>IFERROR(VLOOKUP(A39,'wk (5.8～9.30)'!$A$3:$I$122, 2, 0)&amp;"", "")</f>
        <v/>
      </c>
      <c r="C39" s="41" t="str">
        <f>IFERROR(VLOOKUP(A39,'wk (5.8～9.30)'!$A$3:$I$122, 4, 0), "")</f>
        <v/>
      </c>
      <c r="D39" s="41" t="str">
        <f>IFERROR(VLOOKUP(A39,'wk (5.8～9.30)'!$A$3:$I$122, 5, 0), "")</f>
        <v/>
      </c>
      <c r="E39" s="41" t="str">
        <f>IFERROR(VLOOKUP(A39,'wk (5.8～9.30)'!$A$3:$I$122,6, 0), "")</f>
        <v/>
      </c>
      <c r="F39" s="41" t="str">
        <f>IFERROR(VLOOKUP(A39,'wk (5.8～9.30)'!$A$3:$I$122,7, 0), "")</f>
        <v/>
      </c>
      <c r="G39" s="41" t="str">
        <f>IFERROR(VLOOKUP(A39,'wk (5.8～9.30)'!$A$3:$I$122,8, 0), "")</f>
        <v/>
      </c>
      <c r="H39" s="41" t="str">
        <f>IFERROR(VLOOKUP(A39,'wk (5.8～9.30)'!$A$3:$I$122,9, 0), "")</f>
        <v/>
      </c>
      <c r="I39" s="157">
        <f t="shared" si="12"/>
        <v>0</v>
      </c>
      <c r="J39" s="39" t="str">
        <f t="shared" si="23"/>
        <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4"/>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5"/>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6"/>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7"/>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8"/>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9"/>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30"/>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1"/>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2"/>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P39" s="57"/>
      <c r="DQ39" s="127"/>
    </row>
    <row r="40" spans="1:121" ht="24.75" customHeight="1" x14ac:dyDescent="0.4">
      <c r="A40" s="126">
        <v>29</v>
      </c>
      <c r="B40" s="265" t="str">
        <f>IFERROR(VLOOKUP(A40,'wk (5.8～9.30)'!$A$3:$I$122, 2, 0)&amp;"", "")</f>
        <v/>
      </c>
      <c r="C40" s="41" t="str">
        <f>IFERROR(VLOOKUP(A40,'wk (5.8～9.30)'!$A$3:$I$122, 4, 0), "")</f>
        <v/>
      </c>
      <c r="D40" s="41" t="str">
        <f>IFERROR(VLOOKUP(A40,'wk (5.8～9.30)'!$A$3:$I$122, 5, 0), "")</f>
        <v/>
      </c>
      <c r="E40" s="41" t="str">
        <f>IFERROR(VLOOKUP(A40,'wk (5.8～9.30)'!$A$3:$I$122,6, 0), "")</f>
        <v/>
      </c>
      <c r="F40" s="41" t="str">
        <f>IFERROR(VLOOKUP(A40,'wk (5.8～9.30)'!$A$3:$I$122,7, 0), "")</f>
        <v/>
      </c>
      <c r="G40" s="41" t="str">
        <f>IFERROR(VLOOKUP(A40,'wk (5.8～9.30)'!$A$3:$I$122,8, 0), "")</f>
        <v/>
      </c>
      <c r="H40" s="41" t="str">
        <f>IFERROR(VLOOKUP(A40,'wk (5.8～9.30)'!$A$3:$I$122,9, 0), "")</f>
        <v/>
      </c>
      <c r="I40" s="157">
        <f t="shared" si="12"/>
        <v>0</v>
      </c>
      <c r="J40" s="39" t="str">
        <f t="shared" si="23"/>
        <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4"/>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5"/>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6"/>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7"/>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8"/>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9"/>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30"/>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1"/>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2"/>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P40" s="57"/>
      <c r="DQ40" s="127"/>
    </row>
    <row r="41" spans="1:121" ht="24.75" customHeight="1" x14ac:dyDescent="0.4">
      <c r="A41" s="126">
        <v>30</v>
      </c>
      <c r="B41" s="265" t="str">
        <f>IFERROR(VLOOKUP(A41,'wk (5.8～9.30)'!$A$3:$I$122, 2, 0)&amp;"", "")</f>
        <v/>
      </c>
      <c r="C41" s="41" t="str">
        <f>IFERROR(VLOOKUP(A41,'wk (5.8～9.30)'!$A$3:$I$122, 4, 0), "")</f>
        <v/>
      </c>
      <c r="D41" s="41" t="str">
        <f>IFERROR(VLOOKUP(A41,'wk (5.8～9.30)'!$A$3:$I$122, 5, 0), "")</f>
        <v/>
      </c>
      <c r="E41" s="41" t="str">
        <f>IFERROR(VLOOKUP(A41,'wk (5.8～9.30)'!$A$3:$I$122,6, 0), "")</f>
        <v/>
      </c>
      <c r="F41" s="41" t="str">
        <f>IFERROR(VLOOKUP(A41,'wk (5.8～9.30)'!$A$3:$I$122,7, 0), "")</f>
        <v/>
      </c>
      <c r="G41" s="41" t="str">
        <f>IFERROR(VLOOKUP(A41,'wk (5.8～9.30)'!$A$3:$I$122,8, 0), "")</f>
        <v/>
      </c>
      <c r="H41" s="41" t="str">
        <f>IFERROR(VLOOKUP(A41,'wk (5.8～9.30)'!$A$3:$I$122,9, 0), "")</f>
        <v/>
      </c>
      <c r="I41" s="157">
        <f t="shared" si="12"/>
        <v>0</v>
      </c>
      <c r="J41" s="39" t="str">
        <f t="shared" si="23"/>
        <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4"/>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5"/>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6"/>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7"/>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8"/>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9"/>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30"/>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1"/>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2"/>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P41" s="57"/>
      <c r="DQ41" s="127"/>
    </row>
    <row r="42" spans="1:121" ht="24.75" customHeight="1" x14ac:dyDescent="0.4">
      <c r="A42" s="126">
        <v>31</v>
      </c>
      <c r="B42" s="265" t="str">
        <f>IFERROR(VLOOKUP(A42,'wk (5.8～9.30)'!$A$3:$I$122, 2, 0)&amp;"", "")</f>
        <v/>
      </c>
      <c r="C42" s="41" t="str">
        <f>IFERROR(VLOOKUP(A42,'wk (5.8～9.30)'!$A$3:$I$122, 4, 0), "")</f>
        <v/>
      </c>
      <c r="D42" s="41" t="str">
        <f>IFERROR(VLOOKUP(A42,'wk (5.8～9.30)'!$A$3:$I$122, 5, 0), "")</f>
        <v/>
      </c>
      <c r="E42" s="41" t="str">
        <f>IFERROR(VLOOKUP(A42,'wk (5.8～9.30)'!$A$3:$I$122,6, 0), "")</f>
        <v/>
      </c>
      <c r="F42" s="41" t="str">
        <f>IFERROR(VLOOKUP(A42,'wk (5.8～9.30)'!$A$3:$I$122,7, 0), "")</f>
        <v/>
      </c>
      <c r="G42" s="41" t="str">
        <f>IFERROR(VLOOKUP(A42,'wk (5.8～9.30)'!$A$3:$I$122,8, 0), "")</f>
        <v/>
      </c>
      <c r="H42" s="41" t="str">
        <f>IFERROR(VLOOKUP(A42,'wk (5.8～9.30)'!$A$3:$I$122,9, 0), "")</f>
        <v/>
      </c>
      <c r="I42" s="157">
        <f t="shared" si="12"/>
        <v>0</v>
      </c>
      <c r="J42" s="39" t="str">
        <f t="shared" ref="J42:S51" si="33">IF(AND($D42&lt;&gt;"", J$11&gt;=$D42, J$11&lt;=$H42), IF($E42&lt;&gt;"", IF(OR(AND(J$11=$C42, J$11=$E42), AND(J$11&gt;$E42, J$11&lt;$F42)), "入院中", 1), 1), "")</f>
        <v/>
      </c>
      <c r="K42" s="39" t="str">
        <f t="shared" si="33"/>
        <v/>
      </c>
      <c r="L42" s="39" t="str">
        <f t="shared" si="33"/>
        <v/>
      </c>
      <c r="M42" s="39" t="str">
        <f t="shared" si="33"/>
        <v/>
      </c>
      <c r="N42" s="39" t="str">
        <f t="shared" si="33"/>
        <v/>
      </c>
      <c r="O42" s="39" t="str">
        <f t="shared" si="33"/>
        <v/>
      </c>
      <c r="P42" s="39" t="str">
        <f t="shared" si="33"/>
        <v/>
      </c>
      <c r="Q42" s="39" t="str">
        <f t="shared" si="33"/>
        <v/>
      </c>
      <c r="R42" s="39" t="str">
        <f t="shared" si="33"/>
        <v/>
      </c>
      <c r="S42" s="39" t="str">
        <f t="shared" si="33"/>
        <v/>
      </c>
      <c r="T42" s="39" t="str">
        <f t="shared" ref="T42:AC51" si="34">IF(AND($D42&lt;&gt;"", T$11&gt;=$D42, T$11&lt;=$H42), IF($E42&lt;&gt;"", IF(OR(AND(T$11=$C42, T$11=$E42), AND(T$11&gt;$E42, T$11&lt;$F42)), "入院中", 1), 1), "")</f>
        <v/>
      </c>
      <c r="U42" s="39" t="str">
        <f t="shared" si="34"/>
        <v/>
      </c>
      <c r="V42" s="39" t="str">
        <f t="shared" si="34"/>
        <v/>
      </c>
      <c r="W42" s="39" t="str">
        <f t="shared" si="34"/>
        <v/>
      </c>
      <c r="X42" s="39" t="str">
        <f t="shared" si="34"/>
        <v/>
      </c>
      <c r="Y42" s="39" t="str">
        <f t="shared" si="34"/>
        <v/>
      </c>
      <c r="Z42" s="39" t="str">
        <f t="shared" si="34"/>
        <v/>
      </c>
      <c r="AA42" s="39" t="str">
        <f t="shared" si="34"/>
        <v/>
      </c>
      <c r="AB42" s="39" t="str">
        <f t="shared" si="34"/>
        <v/>
      </c>
      <c r="AC42" s="39" t="str">
        <f t="shared" si="34"/>
        <v/>
      </c>
      <c r="AD42" s="39" t="str">
        <f t="shared" ref="AD42:AM51" si="35">IF(AND($D42&lt;&gt;"", AD$11&gt;=$D42, AD$11&lt;=$H42), IF($E42&lt;&gt;"", IF(OR(AND(AD$11=$C42, AD$11=$E42), AND(AD$11&gt;$E42, AD$11&lt;$F42)), "入院中", 1), 1), "")</f>
        <v/>
      </c>
      <c r="AE42" s="39" t="str">
        <f t="shared" si="35"/>
        <v/>
      </c>
      <c r="AF42" s="39" t="str">
        <f t="shared" si="35"/>
        <v/>
      </c>
      <c r="AG42" s="39" t="str">
        <f t="shared" si="35"/>
        <v/>
      </c>
      <c r="AH42" s="39" t="str">
        <f t="shared" si="35"/>
        <v/>
      </c>
      <c r="AI42" s="39" t="str">
        <f t="shared" si="35"/>
        <v/>
      </c>
      <c r="AJ42" s="39" t="str">
        <f t="shared" si="35"/>
        <v/>
      </c>
      <c r="AK42" s="39" t="str">
        <f t="shared" si="35"/>
        <v/>
      </c>
      <c r="AL42" s="39" t="str">
        <f t="shared" si="35"/>
        <v/>
      </c>
      <c r="AM42" s="39" t="str">
        <f t="shared" si="35"/>
        <v/>
      </c>
      <c r="AN42" s="39" t="str">
        <f t="shared" ref="AN42:AW51" si="36">IF(AND($D42&lt;&gt;"", AN$11&gt;=$D42, AN$11&lt;=$H42), IF($E42&lt;&gt;"", IF(OR(AND(AN$11=$C42, AN$11=$E42), AND(AN$11&gt;$E42, AN$11&lt;$F42)), "入院中", 1), 1), "")</f>
        <v/>
      </c>
      <c r="AO42" s="39" t="str">
        <f t="shared" si="36"/>
        <v/>
      </c>
      <c r="AP42" s="39" t="str">
        <f t="shared" si="36"/>
        <v/>
      </c>
      <c r="AQ42" s="39" t="str">
        <f t="shared" si="36"/>
        <v/>
      </c>
      <c r="AR42" s="39" t="str">
        <f t="shared" si="36"/>
        <v/>
      </c>
      <c r="AS42" s="39" t="str">
        <f t="shared" si="36"/>
        <v/>
      </c>
      <c r="AT42" s="39" t="str">
        <f t="shared" si="36"/>
        <v/>
      </c>
      <c r="AU42" s="39" t="str">
        <f t="shared" si="36"/>
        <v/>
      </c>
      <c r="AV42" s="39" t="str">
        <f t="shared" si="36"/>
        <v/>
      </c>
      <c r="AW42" s="39" t="str">
        <f t="shared" si="36"/>
        <v/>
      </c>
      <c r="AX42" s="39" t="str">
        <f t="shared" ref="AX42:BG51" si="37">IF(AND($D42&lt;&gt;"", AX$11&gt;=$D42, AX$11&lt;=$H42), IF($E42&lt;&gt;"", IF(OR(AND(AX$11=$C42, AX$11=$E42), AND(AX$11&gt;$E42, AX$11&lt;$F42)), "入院中", 1), 1), "")</f>
        <v/>
      </c>
      <c r="AY42" s="39" t="str">
        <f t="shared" si="37"/>
        <v/>
      </c>
      <c r="AZ42" s="39" t="str">
        <f t="shared" si="37"/>
        <v/>
      </c>
      <c r="BA42" s="39" t="str">
        <f t="shared" si="37"/>
        <v/>
      </c>
      <c r="BB42" s="39" t="str">
        <f t="shared" si="37"/>
        <v/>
      </c>
      <c r="BC42" s="39" t="str">
        <f t="shared" si="37"/>
        <v/>
      </c>
      <c r="BD42" s="39" t="str">
        <f t="shared" si="37"/>
        <v/>
      </c>
      <c r="BE42" s="39" t="str">
        <f t="shared" si="37"/>
        <v/>
      </c>
      <c r="BF42" s="39" t="str">
        <f t="shared" si="37"/>
        <v/>
      </c>
      <c r="BG42" s="39" t="str">
        <f t="shared" si="37"/>
        <v/>
      </c>
      <c r="BH42" s="39" t="str">
        <f t="shared" ref="BH42:BQ51" si="38">IF(AND($D42&lt;&gt;"", BH$11&gt;=$D42, BH$11&lt;=$H42), IF($E42&lt;&gt;"", IF(OR(AND(BH$11=$C42, BH$11=$E42), AND(BH$11&gt;$E42, BH$11&lt;$F42)), "入院中", 1), 1), "")</f>
        <v/>
      </c>
      <c r="BI42" s="39" t="str">
        <f t="shared" si="38"/>
        <v/>
      </c>
      <c r="BJ42" s="39" t="str">
        <f t="shared" si="38"/>
        <v/>
      </c>
      <c r="BK42" s="39" t="str">
        <f t="shared" si="38"/>
        <v/>
      </c>
      <c r="BL42" s="39" t="str">
        <f t="shared" si="38"/>
        <v/>
      </c>
      <c r="BM42" s="39" t="str">
        <f t="shared" si="38"/>
        <v/>
      </c>
      <c r="BN42" s="39" t="str">
        <f t="shared" si="38"/>
        <v/>
      </c>
      <c r="BO42" s="39" t="str">
        <f t="shared" si="38"/>
        <v/>
      </c>
      <c r="BP42" s="39" t="str">
        <f t="shared" si="38"/>
        <v/>
      </c>
      <c r="BQ42" s="39" t="str">
        <f t="shared" si="38"/>
        <v/>
      </c>
      <c r="BR42" s="39" t="str">
        <f t="shared" ref="BR42:CA51" si="39">IF(AND($D42&lt;&gt;"", BR$11&gt;=$D42, BR$11&lt;=$H42), IF($E42&lt;&gt;"", IF(OR(AND(BR$11=$C42, BR$11=$E42), AND(BR$11&gt;$E42, BR$11&lt;$F42)), "入院中", 1), 1), "")</f>
        <v/>
      </c>
      <c r="BS42" s="39" t="str">
        <f t="shared" si="39"/>
        <v/>
      </c>
      <c r="BT42" s="39" t="str">
        <f t="shared" si="39"/>
        <v/>
      </c>
      <c r="BU42" s="39" t="str">
        <f t="shared" si="39"/>
        <v/>
      </c>
      <c r="BV42" s="39" t="str">
        <f t="shared" si="39"/>
        <v/>
      </c>
      <c r="BW42" s="39" t="str">
        <f t="shared" si="39"/>
        <v/>
      </c>
      <c r="BX42" s="39" t="str">
        <f t="shared" si="39"/>
        <v/>
      </c>
      <c r="BY42" s="39" t="str">
        <f t="shared" si="39"/>
        <v/>
      </c>
      <c r="BZ42" s="39" t="str">
        <f t="shared" si="39"/>
        <v/>
      </c>
      <c r="CA42" s="39" t="str">
        <f t="shared" si="39"/>
        <v/>
      </c>
      <c r="CB42" s="39" t="str">
        <f t="shared" ref="CB42:CK51" si="40">IF(AND($D42&lt;&gt;"", CB$11&gt;=$D42, CB$11&lt;=$H42), IF($E42&lt;&gt;"", IF(OR(AND(CB$11=$C42, CB$11=$E42), AND(CB$11&gt;$E42, CB$11&lt;$F42)), "入院中", 1), 1), "")</f>
        <v/>
      </c>
      <c r="CC42" s="39" t="str">
        <f t="shared" si="40"/>
        <v/>
      </c>
      <c r="CD42" s="39" t="str">
        <f t="shared" si="40"/>
        <v/>
      </c>
      <c r="CE42" s="39" t="str">
        <f t="shared" si="40"/>
        <v/>
      </c>
      <c r="CF42" s="39" t="str">
        <f t="shared" si="40"/>
        <v/>
      </c>
      <c r="CG42" s="39" t="str">
        <f t="shared" si="40"/>
        <v/>
      </c>
      <c r="CH42" s="39" t="str">
        <f t="shared" si="40"/>
        <v/>
      </c>
      <c r="CI42" s="39" t="str">
        <f t="shared" si="40"/>
        <v/>
      </c>
      <c r="CJ42" s="39" t="str">
        <f t="shared" si="40"/>
        <v/>
      </c>
      <c r="CK42" s="39" t="str">
        <f t="shared" si="40"/>
        <v/>
      </c>
      <c r="CL42" s="39" t="str">
        <f t="shared" ref="CL42:CU51" si="41">IF(AND($D42&lt;&gt;"", CL$11&gt;=$D42, CL$11&lt;=$H42), IF($E42&lt;&gt;"", IF(OR(AND(CL$11=$C42, CL$11=$E42), AND(CL$11&gt;$E42, CL$11&lt;$F42)), "入院中", 1), 1), "")</f>
        <v/>
      </c>
      <c r="CM42" s="39" t="str">
        <f t="shared" si="41"/>
        <v/>
      </c>
      <c r="CN42" s="39" t="str">
        <f t="shared" si="41"/>
        <v/>
      </c>
      <c r="CO42" s="39" t="str">
        <f t="shared" si="41"/>
        <v/>
      </c>
      <c r="CP42" s="39" t="str">
        <f t="shared" si="41"/>
        <v/>
      </c>
      <c r="CQ42" s="39" t="str">
        <f t="shared" si="41"/>
        <v/>
      </c>
      <c r="CR42" s="39" t="str">
        <f t="shared" si="41"/>
        <v/>
      </c>
      <c r="CS42" s="39" t="str">
        <f t="shared" si="41"/>
        <v/>
      </c>
      <c r="CT42" s="39" t="str">
        <f t="shared" si="41"/>
        <v/>
      </c>
      <c r="CU42" s="39" t="str">
        <f t="shared" si="41"/>
        <v/>
      </c>
      <c r="CV42" s="39" t="str">
        <f t="shared" ref="CV42:DG51" si="42">IF(AND($D42&lt;&gt;"", CV$11&gt;=$D42, CV$11&lt;=$H42), IF($E42&lt;&gt;"", IF(OR(AND(CV$11=$C42, CV$11=$E42), AND(CV$11&gt;$E42, CV$11&lt;$F42)), "入院中", 1), 1), "")</f>
        <v/>
      </c>
      <c r="CW42" s="39" t="str">
        <f t="shared" si="42"/>
        <v/>
      </c>
      <c r="CX42" s="39" t="str">
        <f t="shared" si="42"/>
        <v/>
      </c>
      <c r="CY42" s="39" t="str">
        <f t="shared" si="42"/>
        <v/>
      </c>
      <c r="CZ42" s="39" t="str">
        <f t="shared" si="42"/>
        <v/>
      </c>
      <c r="DA42" s="39" t="str">
        <f t="shared" si="42"/>
        <v/>
      </c>
      <c r="DB42" s="39" t="str">
        <f t="shared" si="42"/>
        <v/>
      </c>
      <c r="DC42" s="39" t="str">
        <f t="shared" si="42"/>
        <v/>
      </c>
      <c r="DD42" s="39" t="str">
        <f t="shared" si="42"/>
        <v/>
      </c>
      <c r="DE42" s="39" t="str">
        <f t="shared" si="42"/>
        <v/>
      </c>
      <c r="DF42" s="39" t="str">
        <f t="shared" si="42"/>
        <v/>
      </c>
      <c r="DG42" s="39" t="str">
        <f t="shared" si="42"/>
        <v/>
      </c>
      <c r="DP42" s="57"/>
      <c r="DQ42" s="127"/>
    </row>
    <row r="43" spans="1:121" ht="24.75" customHeight="1" x14ac:dyDescent="0.4">
      <c r="A43" s="126">
        <v>32</v>
      </c>
      <c r="B43" s="265" t="str">
        <f>IFERROR(VLOOKUP(A43,'wk (5.8～9.30)'!$A$3:$I$122, 2, 0)&amp;"", "")</f>
        <v/>
      </c>
      <c r="C43" s="41" t="str">
        <f>IFERROR(VLOOKUP(A43,'wk (5.8～9.30)'!$A$3:$I$122, 4, 0), "")</f>
        <v/>
      </c>
      <c r="D43" s="41" t="str">
        <f>IFERROR(VLOOKUP(A43,'wk (5.8～9.30)'!$A$3:$I$122, 5, 0), "")</f>
        <v/>
      </c>
      <c r="E43" s="41" t="str">
        <f>IFERROR(VLOOKUP(A43,'wk (5.8～9.30)'!$A$3:$I$122,6, 0), "")</f>
        <v/>
      </c>
      <c r="F43" s="41" t="str">
        <f>IFERROR(VLOOKUP(A43,'wk (5.8～9.30)'!$A$3:$I$122,7, 0), "")</f>
        <v/>
      </c>
      <c r="G43" s="41" t="str">
        <f>IFERROR(VLOOKUP(A43,'wk (5.8～9.30)'!$A$3:$I$122,8, 0), "")</f>
        <v/>
      </c>
      <c r="H43" s="41" t="str">
        <f>IFERROR(VLOOKUP(A43,'wk (5.8～9.30)'!$A$3:$I$122,9, 0), "")</f>
        <v/>
      </c>
      <c r="I43" s="157">
        <f t="shared" si="12"/>
        <v>0</v>
      </c>
      <c r="J43" s="39" t="str">
        <f t="shared" si="33"/>
        <v/>
      </c>
      <c r="K43" s="39" t="str">
        <f t="shared" si="33"/>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4"/>
        <v/>
      </c>
      <c r="U43" s="39" t="str">
        <f t="shared" si="34"/>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5"/>
        <v/>
      </c>
      <c r="AE43" s="39" t="str">
        <f t="shared" si="35"/>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6"/>
        <v/>
      </c>
      <c r="AO43" s="39" t="str">
        <f t="shared" si="36"/>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7"/>
        <v/>
      </c>
      <c r="AY43" s="39" t="str">
        <f t="shared" si="37"/>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8"/>
        <v/>
      </c>
      <c r="BI43" s="39" t="str">
        <f t="shared" si="38"/>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9"/>
        <v/>
      </c>
      <c r="BS43" s="39" t="str">
        <f t="shared" si="39"/>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40"/>
        <v/>
      </c>
      <c r="CC43" s="39" t="str">
        <f t="shared" si="40"/>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1"/>
        <v/>
      </c>
      <c r="CM43" s="39" t="str">
        <f t="shared" si="41"/>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2"/>
        <v/>
      </c>
      <c r="CW43" s="39" t="str">
        <f t="shared" si="42"/>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P43" s="57"/>
      <c r="DQ43" s="127"/>
    </row>
    <row r="44" spans="1:121" ht="24.75" customHeight="1" x14ac:dyDescent="0.4">
      <c r="A44" s="126">
        <v>33</v>
      </c>
      <c r="B44" s="265" t="str">
        <f>IFERROR(VLOOKUP(A44,'wk (5.8～9.30)'!$A$3:$I$122, 2, 0)&amp;"", "")</f>
        <v/>
      </c>
      <c r="C44" s="41" t="str">
        <f>IFERROR(VLOOKUP(A44,'wk (5.8～9.30)'!$A$3:$I$122, 4, 0), "")</f>
        <v/>
      </c>
      <c r="D44" s="41" t="str">
        <f>IFERROR(VLOOKUP(A44,'wk (5.8～9.30)'!$A$3:$I$122, 5, 0), "")</f>
        <v/>
      </c>
      <c r="E44" s="41" t="str">
        <f>IFERROR(VLOOKUP(A44,'wk (5.8～9.30)'!$A$3:$I$122,6, 0), "")</f>
        <v/>
      </c>
      <c r="F44" s="41" t="str">
        <f>IFERROR(VLOOKUP(A44,'wk (5.8～9.30)'!$A$3:$I$122,7, 0), "")</f>
        <v/>
      </c>
      <c r="G44" s="41" t="str">
        <f>IFERROR(VLOOKUP(A44,'wk (5.8～9.30)'!$A$3:$I$122,8, 0), "")</f>
        <v/>
      </c>
      <c r="H44" s="41" t="str">
        <f>IFERROR(VLOOKUP(A44,'wk (5.8～9.30)'!$A$3:$I$122,9, 0), "")</f>
        <v/>
      </c>
      <c r="I44" s="157">
        <f t="shared" si="12"/>
        <v>0</v>
      </c>
      <c r="J44" s="39" t="str">
        <f t="shared" si="33"/>
        <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4"/>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5"/>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6"/>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7"/>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8"/>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9"/>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40"/>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1"/>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2"/>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P44" s="57"/>
      <c r="DQ44" s="127"/>
    </row>
    <row r="45" spans="1:121" ht="24.75" customHeight="1" x14ac:dyDescent="0.4">
      <c r="A45" s="126">
        <v>34</v>
      </c>
      <c r="B45" s="265" t="str">
        <f>IFERROR(VLOOKUP(A45,'wk (5.8～9.30)'!$A$3:$I$122, 2, 0)&amp;"", "")</f>
        <v/>
      </c>
      <c r="C45" s="41" t="str">
        <f>IFERROR(VLOOKUP(A45,'wk (5.8～9.30)'!$A$3:$I$122, 4, 0), "")</f>
        <v/>
      </c>
      <c r="D45" s="41" t="str">
        <f>IFERROR(VLOOKUP(A45,'wk (5.8～9.30)'!$A$3:$I$122, 5, 0), "")</f>
        <v/>
      </c>
      <c r="E45" s="41" t="str">
        <f>IFERROR(VLOOKUP(A45,'wk (5.8～9.30)'!$A$3:$I$122,6, 0), "")</f>
        <v/>
      </c>
      <c r="F45" s="41" t="str">
        <f>IFERROR(VLOOKUP(A45,'wk (5.8～9.30)'!$A$3:$I$122,7, 0), "")</f>
        <v/>
      </c>
      <c r="G45" s="41" t="str">
        <f>IFERROR(VLOOKUP(A45,'wk (5.8～9.30)'!$A$3:$I$122,8, 0), "")</f>
        <v/>
      </c>
      <c r="H45" s="41" t="str">
        <f>IFERROR(VLOOKUP(A45,'wk (5.8～9.30)'!$A$3:$I$122,9, 0), "")</f>
        <v/>
      </c>
      <c r="I45" s="157">
        <f t="shared" si="12"/>
        <v>0</v>
      </c>
      <c r="J45" s="39" t="str">
        <f t="shared" si="33"/>
        <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4"/>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5"/>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6"/>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7"/>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8"/>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9"/>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40"/>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1"/>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2"/>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P45" s="57"/>
      <c r="DQ45" s="127"/>
    </row>
    <row r="46" spans="1:121" ht="24.75" customHeight="1" x14ac:dyDescent="0.4">
      <c r="A46" s="126">
        <v>35</v>
      </c>
      <c r="B46" s="265" t="str">
        <f>IFERROR(VLOOKUP(A46,'wk (5.8～9.30)'!$A$3:$I$122, 2, 0)&amp;"", "")</f>
        <v/>
      </c>
      <c r="C46" s="41" t="str">
        <f>IFERROR(VLOOKUP(A46,'wk (5.8～9.30)'!$A$3:$I$122, 4, 0), "")</f>
        <v/>
      </c>
      <c r="D46" s="41" t="str">
        <f>IFERROR(VLOOKUP(A46,'wk (5.8～9.30)'!$A$3:$I$122, 5, 0), "")</f>
        <v/>
      </c>
      <c r="E46" s="41" t="str">
        <f>IFERROR(VLOOKUP(A46,'wk (5.8～9.30)'!$A$3:$I$122,6, 0), "")</f>
        <v/>
      </c>
      <c r="F46" s="41" t="str">
        <f>IFERROR(VLOOKUP(A46,'wk (5.8～9.30)'!$A$3:$I$122,7, 0), "")</f>
        <v/>
      </c>
      <c r="G46" s="41" t="str">
        <f>IFERROR(VLOOKUP(A46,'wk (5.8～9.30)'!$A$3:$I$122,8, 0), "")</f>
        <v/>
      </c>
      <c r="H46" s="41" t="str">
        <f>IFERROR(VLOOKUP(A46,'wk (5.8～9.30)'!$A$3:$I$122,9, 0), "")</f>
        <v/>
      </c>
      <c r="I46" s="157">
        <f t="shared" si="12"/>
        <v>0</v>
      </c>
      <c r="J46" s="39" t="str">
        <f t="shared" si="33"/>
        <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4"/>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5"/>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6"/>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7"/>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8"/>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9"/>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40"/>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1"/>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2"/>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P46" s="57"/>
      <c r="DQ46" s="127"/>
    </row>
    <row r="47" spans="1:121" ht="24.75" customHeight="1" x14ac:dyDescent="0.4">
      <c r="A47" s="126">
        <v>36</v>
      </c>
      <c r="B47" s="265" t="str">
        <f>IFERROR(VLOOKUP(A47,'wk (5.8～9.30)'!$A$3:$I$122, 2, 0)&amp;"", "")</f>
        <v/>
      </c>
      <c r="C47" s="41" t="str">
        <f>IFERROR(VLOOKUP(A47,'wk (5.8～9.30)'!$A$3:$I$122, 4, 0), "")</f>
        <v/>
      </c>
      <c r="D47" s="41" t="str">
        <f>IFERROR(VLOOKUP(A47,'wk (5.8～9.30)'!$A$3:$I$122, 5, 0), "")</f>
        <v/>
      </c>
      <c r="E47" s="41" t="str">
        <f>IFERROR(VLOOKUP(A47,'wk (5.8～9.30)'!$A$3:$I$122,6, 0), "")</f>
        <v/>
      </c>
      <c r="F47" s="41" t="str">
        <f>IFERROR(VLOOKUP(A47,'wk (5.8～9.30)'!$A$3:$I$122,7, 0), "")</f>
        <v/>
      </c>
      <c r="G47" s="41" t="str">
        <f>IFERROR(VLOOKUP(A47,'wk (5.8～9.30)'!$A$3:$I$122,8, 0), "")</f>
        <v/>
      </c>
      <c r="H47" s="41" t="str">
        <f>IFERROR(VLOOKUP(A47,'wk (5.8～9.30)'!$A$3:$I$122,9, 0), "")</f>
        <v/>
      </c>
      <c r="I47" s="157">
        <f t="shared" si="12"/>
        <v>0</v>
      </c>
      <c r="J47" s="39" t="str">
        <f t="shared" si="33"/>
        <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4"/>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5"/>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6"/>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7"/>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8"/>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9"/>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40"/>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1"/>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2"/>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P47" s="57"/>
      <c r="DQ47" s="127"/>
    </row>
    <row r="48" spans="1:121" ht="24.75" customHeight="1" x14ac:dyDescent="0.4">
      <c r="A48" s="126">
        <v>37</v>
      </c>
      <c r="B48" s="265" t="str">
        <f>IFERROR(VLOOKUP(A48,'wk (5.8～9.30)'!$A$3:$I$122, 2, 0)&amp;"", "")</f>
        <v/>
      </c>
      <c r="C48" s="41" t="str">
        <f>IFERROR(VLOOKUP(A48,'wk (5.8～9.30)'!$A$3:$I$122, 4, 0), "")</f>
        <v/>
      </c>
      <c r="D48" s="41" t="str">
        <f>IFERROR(VLOOKUP(A48,'wk (5.8～9.30)'!$A$3:$I$122, 5, 0), "")</f>
        <v/>
      </c>
      <c r="E48" s="41" t="str">
        <f>IFERROR(VLOOKUP(A48,'wk (5.8～9.30)'!$A$3:$I$122,6, 0), "")</f>
        <v/>
      </c>
      <c r="F48" s="41" t="str">
        <f>IFERROR(VLOOKUP(A48,'wk (5.8～9.30)'!$A$3:$I$122,7, 0), "")</f>
        <v/>
      </c>
      <c r="G48" s="41" t="str">
        <f>IFERROR(VLOOKUP(A48,'wk (5.8～9.30)'!$A$3:$I$122,8, 0), "")</f>
        <v/>
      </c>
      <c r="H48" s="41" t="str">
        <f>IFERROR(VLOOKUP(A48,'wk (5.8～9.30)'!$A$3:$I$122,9, 0), "")</f>
        <v/>
      </c>
      <c r="I48" s="157">
        <f t="shared" si="12"/>
        <v>0</v>
      </c>
      <c r="J48" s="39" t="str">
        <f t="shared" si="33"/>
        <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4"/>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5"/>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6"/>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7"/>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8"/>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9"/>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40"/>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1"/>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2"/>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P48" s="57"/>
      <c r="DQ48" s="127"/>
    </row>
    <row r="49" spans="1:121" ht="24.75" customHeight="1" x14ac:dyDescent="0.4">
      <c r="A49" s="126">
        <v>38</v>
      </c>
      <c r="B49" s="265" t="str">
        <f>IFERROR(VLOOKUP(A49,'wk (5.8～9.30)'!$A$3:$I$122, 2, 0)&amp;"", "")</f>
        <v/>
      </c>
      <c r="C49" s="41" t="str">
        <f>IFERROR(VLOOKUP(A49,'wk (5.8～9.30)'!$A$3:$I$122, 4, 0), "")</f>
        <v/>
      </c>
      <c r="D49" s="41" t="str">
        <f>IFERROR(VLOOKUP(A49,'wk (5.8～9.30)'!$A$3:$I$122, 5, 0), "")</f>
        <v/>
      </c>
      <c r="E49" s="41" t="str">
        <f>IFERROR(VLOOKUP(A49,'wk (5.8～9.30)'!$A$3:$I$122,6, 0), "")</f>
        <v/>
      </c>
      <c r="F49" s="41" t="str">
        <f>IFERROR(VLOOKUP(A49,'wk (5.8～9.30)'!$A$3:$I$122,7, 0), "")</f>
        <v/>
      </c>
      <c r="G49" s="41" t="str">
        <f>IFERROR(VLOOKUP(A49,'wk (5.8～9.30)'!$A$3:$I$122,8, 0), "")</f>
        <v/>
      </c>
      <c r="H49" s="41" t="str">
        <f>IFERROR(VLOOKUP(A49,'wk (5.8～9.30)'!$A$3:$I$122,9, 0), "")</f>
        <v/>
      </c>
      <c r="I49" s="157">
        <f t="shared" si="12"/>
        <v>0</v>
      </c>
      <c r="J49" s="39" t="str">
        <f t="shared" si="33"/>
        <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4"/>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5"/>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6"/>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7"/>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8"/>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9"/>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40"/>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1"/>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2"/>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P49" s="57"/>
      <c r="DQ49" s="127"/>
    </row>
    <row r="50" spans="1:121" ht="24.75" customHeight="1" x14ac:dyDescent="0.4">
      <c r="A50" s="126">
        <v>39</v>
      </c>
      <c r="B50" s="265" t="str">
        <f>IFERROR(VLOOKUP(A50,'wk (5.8～9.30)'!$A$3:$I$122, 2, 0)&amp;"", "")</f>
        <v/>
      </c>
      <c r="C50" s="41" t="str">
        <f>IFERROR(VLOOKUP(A50,'wk (5.8～9.30)'!$A$3:$I$122, 4, 0), "")</f>
        <v/>
      </c>
      <c r="D50" s="41" t="str">
        <f>IFERROR(VLOOKUP(A50,'wk (5.8～9.30)'!$A$3:$I$122, 5, 0), "")</f>
        <v/>
      </c>
      <c r="E50" s="41" t="str">
        <f>IFERROR(VLOOKUP(A50,'wk (5.8～9.30)'!$A$3:$I$122,6, 0), "")</f>
        <v/>
      </c>
      <c r="F50" s="41" t="str">
        <f>IFERROR(VLOOKUP(A50,'wk (5.8～9.30)'!$A$3:$I$122,7, 0), "")</f>
        <v/>
      </c>
      <c r="G50" s="41" t="str">
        <f>IFERROR(VLOOKUP(A50,'wk (5.8～9.30)'!$A$3:$I$122,8, 0), "")</f>
        <v/>
      </c>
      <c r="H50" s="41" t="str">
        <f>IFERROR(VLOOKUP(A50,'wk (5.8～9.30)'!$A$3:$I$122,9, 0), "")</f>
        <v/>
      </c>
      <c r="I50" s="157">
        <f t="shared" si="12"/>
        <v>0</v>
      </c>
      <c r="J50" s="39" t="str">
        <f t="shared" si="33"/>
        <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4"/>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5"/>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6"/>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7"/>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8"/>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9"/>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40"/>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1"/>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2"/>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P50" s="57"/>
      <c r="DQ50" s="127"/>
    </row>
    <row r="51" spans="1:121" ht="24.75" customHeight="1" x14ac:dyDescent="0.4">
      <c r="A51" s="126">
        <v>40</v>
      </c>
      <c r="B51" s="265" t="str">
        <f>IFERROR(VLOOKUP(A51,'wk (5.8～9.30)'!$A$3:$I$122, 2, 0)&amp;"", "")</f>
        <v/>
      </c>
      <c r="C51" s="41" t="str">
        <f>IFERROR(VLOOKUP(A51,'wk (5.8～9.30)'!$A$3:$I$122, 4, 0), "")</f>
        <v/>
      </c>
      <c r="D51" s="41" t="str">
        <f>IFERROR(VLOOKUP(A51,'wk (5.8～9.30)'!$A$3:$I$122, 5, 0), "")</f>
        <v/>
      </c>
      <c r="E51" s="41" t="str">
        <f>IFERROR(VLOOKUP(A51,'wk (5.8～9.30)'!$A$3:$I$122,6, 0), "")</f>
        <v/>
      </c>
      <c r="F51" s="41" t="str">
        <f>IFERROR(VLOOKUP(A51,'wk (5.8～9.30)'!$A$3:$I$122,7, 0), "")</f>
        <v/>
      </c>
      <c r="G51" s="41" t="str">
        <f>IFERROR(VLOOKUP(A51,'wk (5.8～9.30)'!$A$3:$I$122,8, 0), "")</f>
        <v/>
      </c>
      <c r="H51" s="41" t="str">
        <f>IFERROR(VLOOKUP(A51,'wk (5.8～9.30)'!$A$3:$I$122,9, 0), "")</f>
        <v/>
      </c>
      <c r="I51" s="157">
        <f t="shared" si="12"/>
        <v>0</v>
      </c>
      <c r="J51" s="39" t="str">
        <f t="shared" si="33"/>
        <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4"/>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5"/>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6"/>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7"/>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8"/>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9"/>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40"/>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1"/>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2"/>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P51" s="57"/>
      <c r="DQ51" s="127"/>
    </row>
    <row r="52" spans="1:121" ht="24.75" customHeight="1" x14ac:dyDescent="0.4">
      <c r="A52" s="126">
        <v>41</v>
      </c>
      <c r="B52" s="265" t="str">
        <f>IFERROR(VLOOKUP(A52,'wk (5.8～9.30)'!$A$3:$I$122, 2, 0)&amp;"", "")</f>
        <v/>
      </c>
      <c r="C52" s="41" t="str">
        <f>IFERROR(VLOOKUP(A52,'wk (5.8～9.30)'!$A$3:$I$122, 4, 0), "")</f>
        <v/>
      </c>
      <c r="D52" s="41" t="str">
        <f>IFERROR(VLOOKUP(A52,'wk (5.8～9.30)'!$A$3:$I$122, 5, 0), "")</f>
        <v/>
      </c>
      <c r="E52" s="41" t="str">
        <f>IFERROR(VLOOKUP(A52,'wk (5.8～9.30)'!$A$3:$I$122,6, 0), "")</f>
        <v/>
      </c>
      <c r="F52" s="41" t="str">
        <f>IFERROR(VLOOKUP(A52,'wk (5.8～9.30)'!$A$3:$I$122,7, 0), "")</f>
        <v/>
      </c>
      <c r="G52" s="41" t="str">
        <f>IFERROR(VLOOKUP(A52,'wk (5.8～9.30)'!$A$3:$I$122,8, 0), "")</f>
        <v/>
      </c>
      <c r="H52" s="41" t="str">
        <f>IFERROR(VLOOKUP(A52,'wk (5.8～9.30)'!$A$3:$I$122,9, 0), "")</f>
        <v/>
      </c>
      <c r="I52" s="157">
        <f t="shared" si="12"/>
        <v>0</v>
      </c>
      <c r="J52" s="39" t="str">
        <f t="shared" ref="J52:S61" si="43">IF(AND($D52&lt;&gt;"", J$11&gt;=$D52, J$11&lt;=$H52), IF($E52&lt;&gt;"", IF(OR(AND(J$11=$C52, J$11=$E52), AND(J$11&gt;$E52, J$11&lt;$F52)), "入院中", 1), 1), "")</f>
        <v/>
      </c>
      <c r="K52" s="39" t="str">
        <f t="shared" si="43"/>
        <v/>
      </c>
      <c r="L52" s="39" t="str">
        <f t="shared" si="43"/>
        <v/>
      </c>
      <c r="M52" s="39" t="str">
        <f t="shared" si="43"/>
        <v/>
      </c>
      <c r="N52" s="39" t="str">
        <f t="shared" si="43"/>
        <v/>
      </c>
      <c r="O52" s="39" t="str">
        <f t="shared" si="43"/>
        <v/>
      </c>
      <c r="P52" s="39" t="str">
        <f t="shared" si="43"/>
        <v/>
      </c>
      <c r="Q52" s="39" t="str">
        <f t="shared" si="43"/>
        <v/>
      </c>
      <c r="R52" s="39" t="str">
        <f t="shared" si="43"/>
        <v/>
      </c>
      <c r="S52" s="39" t="str">
        <f t="shared" si="43"/>
        <v/>
      </c>
      <c r="T52" s="39" t="str">
        <f t="shared" ref="T52:AC61" si="44">IF(AND($D52&lt;&gt;"", T$11&gt;=$D52, T$11&lt;=$H52), IF($E52&lt;&gt;"", IF(OR(AND(T$11=$C52, T$11=$E52), AND(T$11&gt;$E52, T$11&lt;$F52)), "入院中", 1), 1), "")</f>
        <v/>
      </c>
      <c r="U52" s="39" t="str">
        <f t="shared" si="44"/>
        <v/>
      </c>
      <c r="V52" s="39" t="str">
        <f t="shared" si="44"/>
        <v/>
      </c>
      <c r="W52" s="39" t="str">
        <f t="shared" si="44"/>
        <v/>
      </c>
      <c r="X52" s="39" t="str">
        <f t="shared" si="44"/>
        <v/>
      </c>
      <c r="Y52" s="39" t="str">
        <f t="shared" si="44"/>
        <v/>
      </c>
      <c r="Z52" s="39" t="str">
        <f t="shared" si="44"/>
        <v/>
      </c>
      <c r="AA52" s="39" t="str">
        <f t="shared" si="44"/>
        <v/>
      </c>
      <c r="AB52" s="39" t="str">
        <f t="shared" si="44"/>
        <v/>
      </c>
      <c r="AC52" s="39" t="str">
        <f t="shared" si="44"/>
        <v/>
      </c>
      <c r="AD52" s="39" t="str">
        <f t="shared" ref="AD52:AM61" si="45">IF(AND($D52&lt;&gt;"", AD$11&gt;=$D52, AD$11&lt;=$H52), IF($E52&lt;&gt;"", IF(OR(AND(AD$11=$C52, AD$11=$E52), AND(AD$11&gt;$E52, AD$11&lt;$F52)), "入院中", 1), 1), "")</f>
        <v/>
      </c>
      <c r="AE52" s="39" t="str">
        <f t="shared" si="45"/>
        <v/>
      </c>
      <c r="AF52" s="39" t="str">
        <f t="shared" si="45"/>
        <v/>
      </c>
      <c r="AG52" s="39" t="str">
        <f t="shared" si="45"/>
        <v/>
      </c>
      <c r="AH52" s="39" t="str">
        <f t="shared" si="45"/>
        <v/>
      </c>
      <c r="AI52" s="39" t="str">
        <f t="shared" si="45"/>
        <v/>
      </c>
      <c r="AJ52" s="39" t="str">
        <f t="shared" si="45"/>
        <v/>
      </c>
      <c r="AK52" s="39" t="str">
        <f t="shared" si="45"/>
        <v/>
      </c>
      <c r="AL52" s="39" t="str">
        <f t="shared" si="45"/>
        <v/>
      </c>
      <c r="AM52" s="39" t="str">
        <f t="shared" si="45"/>
        <v/>
      </c>
      <c r="AN52" s="39" t="str">
        <f t="shared" ref="AN52:AW61" si="46">IF(AND($D52&lt;&gt;"", AN$11&gt;=$D52, AN$11&lt;=$H52), IF($E52&lt;&gt;"", IF(OR(AND(AN$11=$C52, AN$11=$E52), AND(AN$11&gt;$E52, AN$11&lt;$F52)), "入院中", 1), 1), "")</f>
        <v/>
      </c>
      <c r="AO52" s="39" t="str">
        <f t="shared" si="46"/>
        <v/>
      </c>
      <c r="AP52" s="39" t="str">
        <f t="shared" si="46"/>
        <v/>
      </c>
      <c r="AQ52" s="39" t="str">
        <f t="shared" si="46"/>
        <v/>
      </c>
      <c r="AR52" s="39" t="str">
        <f t="shared" si="46"/>
        <v/>
      </c>
      <c r="AS52" s="39" t="str">
        <f t="shared" si="46"/>
        <v/>
      </c>
      <c r="AT52" s="39" t="str">
        <f t="shared" si="46"/>
        <v/>
      </c>
      <c r="AU52" s="39" t="str">
        <f t="shared" si="46"/>
        <v/>
      </c>
      <c r="AV52" s="39" t="str">
        <f t="shared" si="46"/>
        <v/>
      </c>
      <c r="AW52" s="39" t="str">
        <f t="shared" si="46"/>
        <v/>
      </c>
      <c r="AX52" s="39" t="str">
        <f t="shared" ref="AX52:BG61" si="47">IF(AND($D52&lt;&gt;"", AX$11&gt;=$D52, AX$11&lt;=$H52), IF($E52&lt;&gt;"", IF(OR(AND(AX$11=$C52, AX$11=$E52), AND(AX$11&gt;$E52, AX$11&lt;$F52)), "入院中", 1), 1), "")</f>
        <v/>
      </c>
      <c r="AY52" s="39" t="str">
        <f t="shared" si="47"/>
        <v/>
      </c>
      <c r="AZ52" s="39" t="str">
        <f t="shared" si="47"/>
        <v/>
      </c>
      <c r="BA52" s="39" t="str">
        <f t="shared" si="47"/>
        <v/>
      </c>
      <c r="BB52" s="39" t="str">
        <f t="shared" si="47"/>
        <v/>
      </c>
      <c r="BC52" s="39" t="str">
        <f t="shared" si="47"/>
        <v/>
      </c>
      <c r="BD52" s="39" t="str">
        <f t="shared" si="47"/>
        <v/>
      </c>
      <c r="BE52" s="39" t="str">
        <f t="shared" si="47"/>
        <v/>
      </c>
      <c r="BF52" s="39" t="str">
        <f t="shared" si="47"/>
        <v/>
      </c>
      <c r="BG52" s="39" t="str">
        <f t="shared" si="47"/>
        <v/>
      </c>
      <c r="BH52" s="39" t="str">
        <f t="shared" ref="BH52:BQ61" si="48">IF(AND($D52&lt;&gt;"", BH$11&gt;=$D52, BH$11&lt;=$H52), IF($E52&lt;&gt;"", IF(OR(AND(BH$11=$C52, BH$11=$E52), AND(BH$11&gt;$E52, BH$11&lt;$F52)), "入院中", 1), 1), "")</f>
        <v/>
      </c>
      <c r="BI52" s="39" t="str">
        <f t="shared" si="48"/>
        <v/>
      </c>
      <c r="BJ52" s="39" t="str">
        <f t="shared" si="48"/>
        <v/>
      </c>
      <c r="BK52" s="39" t="str">
        <f t="shared" si="48"/>
        <v/>
      </c>
      <c r="BL52" s="39" t="str">
        <f t="shared" si="48"/>
        <v/>
      </c>
      <c r="BM52" s="39" t="str">
        <f t="shared" si="48"/>
        <v/>
      </c>
      <c r="BN52" s="39" t="str">
        <f t="shared" si="48"/>
        <v/>
      </c>
      <c r="BO52" s="39" t="str">
        <f t="shared" si="48"/>
        <v/>
      </c>
      <c r="BP52" s="39" t="str">
        <f t="shared" si="48"/>
        <v/>
      </c>
      <c r="BQ52" s="39" t="str">
        <f t="shared" si="48"/>
        <v/>
      </c>
      <c r="BR52" s="39" t="str">
        <f t="shared" ref="BR52:CA61" si="49">IF(AND($D52&lt;&gt;"", BR$11&gt;=$D52, BR$11&lt;=$H52), IF($E52&lt;&gt;"", IF(OR(AND(BR$11=$C52, BR$11=$E52), AND(BR$11&gt;$E52, BR$11&lt;$F52)), "入院中", 1), 1), "")</f>
        <v/>
      </c>
      <c r="BS52" s="39" t="str">
        <f t="shared" si="49"/>
        <v/>
      </c>
      <c r="BT52" s="39" t="str">
        <f t="shared" si="49"/>
        <v/>
      </c>
      <c r="BU52" s="39" t="str">
        <f t="shared" si="49"/>
        <v/>
      </c>
      <c r="BV52" s="39" t="str">
        <f t="shared" si="49"/>
        <v/>
      </c>
      <c r="BW52" s="39" t="str">
        <f t="shared" si="49"/>
        <v/>
      </c>
      <c r="BX52" s="39" t="str">
        <f t="shared" si="49"/>
        <v/>
      </c>
      <c r="BY52" s="39" t="str">
        <f t="shared" si="49"/>
        <v/>
      </c>
      <c r="BZ52" s="39" t="str">
        <f t="shared" si="49"/>
        <v/>
      </c>
      <c r="CA52" s="39" t="str">
        <f t="shared" si="49"/>
        <v/>
      </c>
      <c r="CB52" s="39" t="str">
        <f t="shared" ref="CB52:CK61" si="50">IF(AND($D52&lt;&gt;"", CB$11&gt;=$D52, CB$11&lt;=$H52), IF($E52&lt;&gt;"", IF(OR(AND(CB$11=$C52, CB$11=$E52), AND(CB$11&gt;$E52, CB$11&lt;$F52)), "入院中", 1), 1), "")</f>
        <v/>
      </c>
      <c r="CC52" s="39" t="str">
        <f t="shared" si="50"/>
        <v/>
      </c>
      <c r="CD52" s="39" t="str">
        <f t="shared" si="50"/>
        <v/>
      </c>
      <c r="CE52" s="39" t="str">
        <f t="shared" si="50"/>
        <v/>
      </c>
      <c r="CF52" s="39" t="str">
        <f t="shared" si="50"/>
        <v/>
      </c>
      <c r="CG52" s="39" t="str">
        <f t="shared" si="50"/>
        <v/>
      </c>
      <c r="CH52" s="39" t="str">
        <f t="shared" si="50"/>
        <v/>
      </c>
      <c r="CI52" s="39" t="str">
        <f t="shared" si="50"/>
        <v/>
      </c>
      <c r="CJ52" s="39" t="str">
        <f t="shared" si="50"/>
        <v/>
      </c>
      <c r="CK52" s="39" t="str">
        <f t="shared" si="50"/>
        <v/>
      </c>
      <c r="CL52" s="39" t="str">
        <f t="shared" ref="CL52:CU61" si="51">IF(AND($D52&lt;&gt;"", CL$11&gt;=$D52, CL$11&lt;=$H52), IF($E52&lt;&gt;"", IF(OR(AND(CL$11=$C52, CL$11=$E52), AND(CL$11&gt;$E52, CL$11&lt;$F52)), "入院中", 1), 1), "")</f>
        <v/>
      </c>
      <c r="CM52" s="39" t="str">
        <f t="shared" si="51"/>
        <v/>
      </c>
      <c r="CN52" s="39" t="str">
        <f t="shared" si="51"/>
        <v/>
      </c>
      <c r="CO52" s="39" t="str">
        <f t="shared" si="51"/>
        <v/>
      </c>
      <c r="CP52" s="39" t="str">
        <f t="shared" si="51"/>
        <v/>
      </c>
      <c r="CQ52" s="39" t="str">
        <f t="shared" si="51"/>
        <v/>
      </c>
      <c r="CR52" s="39" t="str">
        <f t="shared" si="51"/>
        <v/>
      </c>
      <c r="CS52" s="39" t="str">
        <f t="shared" si="51"/>
        <v/>
      </c>
      <c r="CT52" s="39" t="str">
        <f t="shared" si="51"/>
        <v/>
      </c>
      <c r="CU52" s="39" t="str">
        <f t="shared" si="51"/>
        <v/>
      </c>
      <c r="CV52" s="39" t="str">
        <f t="shared" ref="CV52:DG61" si="52">IF(AND($D52&lt;&gt;"", CV$11&gt;=$D52, CV$11&lt;=$H52), IF($E52&lt;&gt;"", IF(OR(AND(CV$11=$C52, CV$11=$E52), AND(CV$11&gt;$E52, CV$11&lt;$F52)), "入院中", 1), 1), "")</f>
        <v/>
      </c>
      <c r="CW52" s="39" t="str">
        <f t="shared" si="52"/>
        <v/>
      </c>
      <c r="CX52" s="39" t="str">
        <f t="shared" si="52"/>
        <v/>
      </c>
      <c r="CY52" s="39" t="str">
        <f t="shared" si="52"/>
        <v/>
      </c>
      <c r="CZ52" s="39" t="str">
        <f t="shared" si="52"/>
        <v/>
      </c>
      <c r="DA52" s="39" t="str">
        <f t="shared" si="52"/>
        <v/>
      </c>
      <c r="DB52" s="39" t="str">
        <f t="shared" si="52"/>
        <v/>
      </c>
      <c r="DC52" s="39" t="str">
        <f t="shared" si="52"/>
        <v/>
      </c>
      <c r="DD52" s="39" t="str">
        <f t="shared" si="52"/>
        <v/>
      </c>
      <c r="DE52" s="39" t="str">
        <f t="shared" si="52"/>
        <v/>
      </c>
      <c r="DF52" s="39" t="str">
        <f t="shared" si="52"/>
        <v/>
      </c>
      <c r="DG52" s="39" t="str">
        <f t="shared" si="52"/>
        <v/>
      </c>
      <c r="DP52" s="57"/>
      <c r="DQ52" s="127"/>
    </row>
    <row r="53" spans="1:121" ht="24.75" customHeight="1" x14ac:dyDescent="0.4">
      <c r="A53" s="126">
        <v>42</v>
      </c>
      <c r="B53" s="265" t="str">
        <f>IFERROR(VLOOKUP(A53,'wk (5.8～9.30)'!$A$3:$I$122, 2, 0)&amp;"", "")</f>
        <v/>
      </c>
      <c r="C53" s="41" t="str">
        <f>IFERROR(VLOOKUP(A53,'wk (5.8～9.30)'!$A$3:$I$122, 4, 0), "")</f>
        <v/>
      </c>
      <c r="D53" s="41" t="str">
        <f>IFERROR(VLOOKUP(A53,'wk (5.8～9.30)'!$A$3:$I$122, 5, 0), "")</f>
        <v/>
      </c>
      <c r="E53" s="41" t="str">
        <f>IFERROR(VLOOKUP(A53,'wk (5.8～9.30)'!$A$3:$I$122,6, 0), "")</f>
        <v/>
      </c>
      <c r="F53" s="41" t="str">
        <f>IFERROR(VLOOKUP(A53,'wk (5.8～9.30)'!$A$3:$I$122,7, 0), "")</f>
        <v/>
      </c>
      <c r="G53" s="41" t="str">
        <f>IFERROR(VLOOKUP(A53,'wk (5.8～9.30)'!$A$3:$I$122,8, 0), "")</f>
        <v/>
      </c>
      <c r="H53" s="41" t="str">
        <f>IFERROR(VLOOKUP(A53,'wk (5.8～9.30)'!$A$3:$I$122,9, 0), "")</f>
        <v/>
      </c>
      <c r="I53" s="157">
        <f t="shared" si="12"/>
        <v>0</v>
      </c>
      <c r="J53" s="39" t="str">
        <f t="shared" si="43"/>
        <v/>
      </c>
      <c r="K53" s="39" t="str">
        <f t="shared" si="43"/>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4"/>
        <v/>
      </c>
      <c r="U53" s="39" t="str">
        <f t="shared" si="44"/>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5"/>
        <v/>
      </c>
      <c r="AE53" s="39" t="str">
        <f t="shared" si="45"/>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6"/>
        <v/>
      </c>
      <c r="AO53" s="39" t="str">
        <f t="shared" si="46"/>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7"/>
        <v/>
      </c>
      <c r="AY53" s="39" t="str">
        <f t="shared" si="47"/>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8"/>
        <v/>
      </c>
      <c r="BI53" s="39" t="str">
        <f t="shared" si="48"/>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9"/>
        <v/>
      </c>
      <c r="BS53" s="39" t="str">
        <f t="shared" si="49"/>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50"/>
        <v/>
      </c>
      <c r="CC53" s="39" t="str">
        <f t="shared" si="50"/>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1"/>
        <v/>
      </c>
      <c r="CM53" s="39" t="str">
        <f t="shared" si="51"/>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2"/>
        <v/>
      </c>
      <c r="CW53" s="39" t="str">
        <f t="shared" si="52"/>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P53" s="57"/>
      <c r="DQ53" s="127"/>
    </row>
    <row r="54" spans="1:121" ht="24.75" customHeight="1" x14ac:dyDescent="0.4">
      <c r="A54" s="126">
        <v>43</v>
      </c>
      <c r="B54" s="265" t="str">
        <f>IFERROR(VLOOKUP(A54,'wk (5.8～9.30)'!$A$3:$I$122, 2, 0)&amp;"", "")</f>
        <v/>
      </c>
      <c r="C54" s="41" t="str">
        <f>IFERROR(VLOOKUP(A54,'wk (5.8～9.30)'!$A$3:$I$122, 4, 0), "")</f>
        <v/>
      </c>
      <c r="D54" s="41" t="str">
        <f>IFERROR(VLOOKUP(A54,'wk (5.8～9.30)'!$A$3:$I$122, 5, 0), "")</f>
        <v/>
      </c>
      <c r="E54" s="41" t="str">
        <f>IFERROR(VLOOKUP(A54,'wk (5.8～9.30)'!$A$3:$I$122,6, 0), "")</f>
        <v/>
      </c>
      <c r="F54" s="41" t="str">
        <f>IFERROR(VLOOKUP(A54,'wk (5.8～9.30)'!$A$3:$I$122,7, 0), "")</f>
        <v/>
      </c>
      <c r="G54" s="41" t="str">
        <f>IFERROR(VLOOKUP(A54,'wk (5.8～9.30)'!$A$3:$I$122,8, 0), "")</f>
        <v/>
      </c>
      <c r="H54" s="41" t="str">
        <f>IFERROR(VLOOKUP(A54,'wk (5.8～9.30)'!$A$3:$I$122,9, 0), "")</f>
        <v/>
      </c>
      <c r="I54" s="157">
        <f t="shared" si="12"/>
        <v>0</v>
      </c>
      <c r="J54" s="39" t="str">
        <f t="shared" si="43"/>
        <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4"/>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5"/>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6"/>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7"/>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8"/>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9"/>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50"/>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1"/>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2"/>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P54" s="57"/>
      <c r="DQ54" s="127"/>
    </row>
    <row r="55" spans="1:121" ht="24.75" customHeight="1" x14ac:dyDescent="0.4">
      <c r="A55" s="126">
        <v>44</v>
      </c>
      <c r="B55" s="265" t="str">
        <f>IFERROR(VLOOKUP(A55,'wk (5.8～9.30)'!$A$3:$I$122, 2, 0)&amp;"", "")</f>
        <v/>
      </c>
      <c r="C55" s="41" t="str">
        <f>IFERROR(VLOOKUP(A55,'wk (5.8～9.30)'!$A$3:$I$122, 4, 0), "")</f>
        <v/>
      </c>
      <c r="D55" s="41" t="str">
        <f>IFERROR(VLOOKUP(A55,'wk (5.8～9.30)'!$A$3:$I$122, 5, 0), "")</f>
        <v/>
      </c>
      <c r="E55" s="41" t="str">
        <f>IFERROR(VLOOKUP(A55,'wk (5.8～9.30)'!$A$3:$I$122,6, 0), "")</f>
        <v/>
      </c>
      <c r="F55" s="41" t="str">
        <f>IFERROR(VLOOKUP(A55,'wk (5.8～9.30)'!$A$3:$I$122,7, 0), "")</f>
        <v/>
      </c>
      <c r="G55" s="41" t="str">
        <f>IFERROR(VLOOKUP(A55,'wk (5.8～9.30)'!$A$3:$I$122,8, 0), "")</f>
        <v/>
      </c>
      <c r="H55" s="41" t="str">
        <f>IFERROR(VLOOKUP(A55,'wk (5.8～9.30)'!$A$3:$I$122,9, 0), "")</f>
        <v/>
      </c>
      <c r="I55" s="157">
        <f t="shared" si="12"/>
        <v>0</v>
      </c>
      <c r="J55" s="39" t="str">
        <f t="shared" si="43"/>
        <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4"/>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5"/>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6"/>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7"/>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8"/>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9"/>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50"/>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1"/>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2"/>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P55" s="57"/>
      <c r="DQ55" s="127"/>
    </row>
    <row r="56" spans="1:121" ht="24.75" customHeight="1" x14ac:dyDescent="0.4">
      <c r="A56" s="126">
        <v>45</v>
      </c>
      <c r="B56" s="265" t="str">
        <f>IFERROR(VLOOKUP(A56,'wk (5.8～9.30)'!$A$3:$I$122, 2, 0)&amp;"", "")</f>
        <v/>
      </c>
      <c r="C56" s="41" t="str">
        <f>IFERROR(VLOOKUP(A56,'wk (5.8～9.30)'!$A$3:$I$122, 4, 0), "")</f>
        <v/>
      </c>
      <c r="D56" s="41" t="str">
        <f>IFERROR(VLOOKUP(A56,'wk (5.8～9.30)'!$A$3:$I$122, 5, 0), "")</f>
        <v/>
      </c>
      <c r="E56" s="41" t="str">
        <f>IFERROR(VLOOKUP(A56,'wk (5.8～9.30)'!$A$3:$I$122,6, 0), "")</f>
        <v/>
      </c>
      <c r="F56" s="41" t="str">
        <f>IFERROR(VLOOKUP(A56,'wk (5.8～9.30)'!$A$3:$I$122,7, 0), "")</f>
        <v/>
      </c>
      <c r="G56" s="41" t="str">
        <f>IFERROR(VLOOKUP(A56,'wk (5.8～9.30)'!$A$3:$I$122,8, 0), "")</f>
        <v/>
      </c>
      <c r="H56" s="41" t="str">
        <f>IFERROR(VLOOKUP(A56,'wk (5.8～9.30)'!$A$3:$I$122,9, 0), "")</f>
        <v/>
      </c>
      <c r="I56" s="157">
        <f t="shared" si="12"/>
        <v>0</v>
      </c>
      <c r="J56" s="39" t="str">
        <f t="shared" si="43"/>
        <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4"/>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5"/>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6"/>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7"/>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8"/>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9"/>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50"/>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1"/>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2"/>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P56" s="57"/>
      <c r="DQ56" s="127"/>
    </row>
    <row r="57" spans="1:121" ht="24.75" customHeight="1" x14ac:dyDescent="0.4">
      <c r="A57" s="126">
        <v>46</v>
      </c>
      <c r="B57" s="265" t="str">
        <f>IFERROR(VLOOKUP(A57,'wk (5.8～9.30)'!$A$3:$I$122, 2, 0)&amp;"", "")</f>
        <v/>
      </c>
      <c r="C57" s="41" t="str">
        <f>IFERROR(VLOOKUP(A57,'wk (5.8～9.30)'!$A$3:$I$122, 4, 0), "")</f>
        <v/>
      </c>
      <c r="D57" s="41" t="str">
        <f>IFERROR(VLOOKUP(A57,'wk (5.8～9.30)'!$A$3:$I$122, 5, 0), "")</f>
        <v/>
      </c>
      <c r="E57" s="41" t="str">
        <f>IFERROR(VLOOKUP(A57,'wk (5.8～9.30)'!$A$3:$I$122,6, 0), "")</f>
        <v/>
      </c>
      <c r="F57" s="41" t="str">
        <f>IFERROR(VLOOKUP(A57,'wk (5.8～9.30)'!$A$3:$I$122,7, 0), "")</f>
        <v/>
      </c>
      <c r="G57" s="41" t="str">
        <f>IFERROR(VLOOKUP(A57,'wk (5.8～9.30)'!$A$3:$I$122,8, 0), "")</f>
        <v/>
      </c>
      <c r="H57" s="41" t="str">
        <f>IFERROR(VLOOKUP(A57,'wk (5.8～9.30)'!$A$3:$I$122,9, 0), "")</f>
        <v/>
      </c>
      <c r="I57" s="157">
        <f t="shared" si="12"/>
        <v>0</v>
      </c>
      <c r="J57" s="39" t="str">
        <f t="shared" si="43"/>
        <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4"/>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5"/>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6"/>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7"/>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8"/>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9"/>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50"/>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1"/>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2"/>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P57" s="57"/>
      <c r="DQ57" s="127"/>
    </row>
    <row r="58" spans="1:121" ht="24.75" customHeight="1" x14ac:dyDescent="0.4">
      <c r="A58" s="126">
        <v>47</v>
      </c>
      <c r="B58" s="265" t="str">
        <f>IFERROR(VLOOKUP(A58,'wk (5.8～9.30)'!$A$3:$I$122, 2, 0)&amp;"", "")</f>
        <v/>
      </c>
      <c r="C58" s="41" t="str">
        <f>IFERROR(VLOOKUP(A58,'wk (5.8～9.30)'!$A$3:$I$122, 4, 0), "")</f>
        <v/>
      </c>
      <c r="D58" s="41" t="str">
        <f>IFERROR(VLOOKUP(A58,'wk (5.8～9.30)'!$A$3:$I$122, 5, 0), "")</f>
        <v/>
      </c>
      <c r="E58" s="41" t="str">
        <f>IFERROR(VLOOKUP(A58,'wk (5.8～9.30)'!$A$3:$I$122,6, 0), "")</f>
        <v/>
      </c>
      <c r="F58" s="41" t="str">
        <f>IFERROR(VLOOKUP(A58,'wk (5.8～9.30)'!$A$3:$I$122,7, 0), "")</f>
        <v/>
      </c>
      <c r="G58" s="41" t="str">
        <f>IFERROR(VLOOKUP(A58,'wk (5.8～9.30)'!$A$3:$I$122,8, 0), "")</f>
        <v/>
      </c>
      <c r="H58" s="41" t="str">
        <f>IFERROR(VLOOKUP(A58,'wk (5.8～9.30)'!$A$3:$I$122,9, 0), "")</f>
        <v/>
      </c>
      <c r="I58" s="157">
        <f t="shared" si="12"/>
        <v>0</v>
      </c>
      <c r="J58" s="39" t="str">
        <f t="shared" si="43"/>
        <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4"/>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5"/>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6"/>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7"/>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8"/>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9"/>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50"/>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1"/>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2"/>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P58" s="57"/>
      <c r="DQ58" s="127"/>
    </row>
    <row r="59" spans="1:121" ht="24.75" customHeight="1" x14ac:dyDescent="0.4">
      <c r="A59" s="126">
        <v>48</v>
      </c>
      <c r="B59" s="265" t="str">
        <f>IFERROR(VLOOKUP(A59,'wk (5.8～9.30)'!$A$3:$I$122, 2, 0)&amp;"", "")</f>
        <v/>
      </c>
      <c r="C59" s="41" t="str">
        <f>IFERROR(VLOOKUP(A59,'wk (5.8～9.30)'!$A$3:$I$122, 4, 0), "")</f>
        <v/>
      </c>
      <c r="D59" s="41" t="str">
        <f>IFERROR(VLOOKUP(A59,'wk (5.8～9.30)'!$A$3:$I$122, 5, 0), "")</f>
        <v/>
      </c>
      <c r="E59" s="41" t="str">
        <f>IFERROR(VLOOKUP(A59,'wk (5.8～9.30)'!$A$3:$I$122,6, 0), "")</f>
        <v/>
      </c>
      <c r="F59" s="41" t="str">
        <f>IFERROR(VLOOKUP(A59,'wk (5.8～9.30)'!$A$3:$I$122,7, 0), "")</f>
        <v/>
      </c>
      <c r="G59" s="41" t="str">
        <f>IFERROR(VLOOKUP(A59,'wk (5.8～9.30)'!$A$3:$I$122,8, 0), "")</f>
        <v/>
      </c>
      <c r="H59" s="41" t="str">
        <f>IFERROR(VLOOKUP(A59,'wk (5.8～9.30)'!$A$3:$I$122,9, 0), "")</f>
        <v/>
      </c>
      <c r="I59" s="157">
        <f t="shared" si="12"/>
        <v>0</v>
      </c>
      <c r="J59" s="39" t="str">
        <f t="shared" si="43"/>
        <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4"/>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5"/>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6"/>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7"/>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8"/>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9"/>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50"/>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1"/>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2"/>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P59" s="57"/>
      <c r="DQ59" s="127"/>
    </row>
    <row r="60" spans="1:121" ht="24.75" customHeight="1" x14ac:dyDescent="0.4">
      <c r="A60" s="126">
        <v>49</v>
      </c>
      <c r="B60" s="265" t="str">
        <f>IFERROR(VLOOKUP(A60,'wk (5.8～9.30)'!$A$3:$I$122, 2, 0)&amp;"", "")</f>
        <v/>
      </c>
      <c r="C60" s="41" t="str">
        <f>IFERROR(VLOOKUP(A60,'wk (5.8～9.30)'!$A$3:$I$122, 4, 0), "")</f>
        <v/>
      </c>
      <c r="D60" s="41" t="str">
        <f>IFERROR(VLOOKUP(A60,'wk (5.8～9.30)'!$A$3:$I$122, 5, 0), "")</f>
        <v/>
      </c>
      <c r="E60" s="41" t="str">
        <f>IFERROR(VLOOKUP(A60,'wk (5.8～9.30)'!$A$3:$I$122,6, 0), "")</f>
        <v/>
      </c>
      <c r="F60" s="41" t="str">
        <f>IFERROR(VLOOKUP(A60,'wk (5.8～9.30)'!$A$3:$I$122,7, 0), "")</f>
        <v/>
      </c>
      <c r="G60" s="41" t="str">
        <f>IFERROR(VLOOKUP(A60,'wk (5.8～9.30)'!$A$3:$I$122,8, 0), "")</f>
        <v/>
      </c>
      <c r="H60" s="41" t="str">
        <f>IFERROR(VLOOKUP(A60,'wk (5.8～9.30)'!$A$3:$I$122,9, 0), "")</f>
        <v/>
      </c>
      <c r="I60" s="157">
        <f t="shared" si="12"/>
        <v>0</v>
      </c>
      <c r="J60" s="39" t="str">
        <f t="shared" si="43"/>
        <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4"/>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5"/>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6"/>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7"/>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8"/>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9"/>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50"/>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1"/>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2"/>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P60" s="57"/>
      <c r="DQ60" s="127"/>
    </row>
    <row r="61" spans="1:121" ht="24.75" customHeight="1" x14ac:dyDescent="0.4">
      <c r="A61" s="126">
        <v>50</v>
      </c>
      <c r="B61" s="265" t="str">
        <f>IFERROR(VLOOKUP(A61,'wk (5.8～9.30)'!$A$3:$I$122, 2, 0)&amp;"", "")</f>
        <v/>
      </c>
      <c r="C61" s="41" t="str">
        <f>IFERROR(VLOOKUP(A61,'wk (5.8～9.30)'!$A$3:$I$122, 4, 0), "")</f>
        <v/>
      </c>
      <c r="D61" s="41" t="str">
        <f>IFERROR(VLOOKUP(A61,'wk (5.8～9.30)'!$A$3:$I$122, 5, 0), "")</f>
        <v/>
      </c>
      <c r="E61" s="41" t="str">
        <f>IFERROR(VLOOKUP(A61,'wk (5.8～9.30)'!$A$3:$I$122,6, 0), "")</f>
        <v/>
      </c>
      <c r="F61" s="41" t="str">
        <f>IFERROR(VLOOKUP(A61,'wk (5.8～9.30)'!$A$3:$I$122,7, 0), "")</f>
        <v/>
      </c>
      <c r="G61" s="41" t="str">
        <f>IFERROR(VLOOKUP(A61,'wk (5.8～9.30)'!$A$3:$I$122,8, 0), "")</f>
        <v/>
      </c>
      <c r="H61" s="41" t="str">
        <f>IFERROR(VLOOKUP(A61,'wk (5.8～9.30)'!$A$3:$I$122,9, 0), "")</f>
        <v/>
      </c>
      <c r="I61" s="157">
        <f t="shared" si="12"/>
        <v>0</v>
      </c>
      <c r="J61" s="39" t="str">
        <f t="shared" si="43"/>
        <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4"/>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5"/>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6"/>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7"/>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8"/>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9"/>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50"/>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1"/>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2"/>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P61" s="57"/>
      <c r="DQ61" s="127"/>
    </row>
    <row r="62" spans="1:121" ht="24.75" customHeight="1" x14ac:dyDescent="0.4">
      <c r="A62" s="126">
        <v>51</v>
      </c>
      <c r="B62" s="265" t="str">
        <f>IFERROR(VLOOKUP(A62,'wk (5.8～9.30)'!$A$3:$I$122, 2, 0)&amp;"", "")</f>
        <v/>
      </c>
      <c r="C62" s="41" t="str">
        <f>IFERROR(VLOOKUP(A62,'wk (5.8～9.30)'!$A$3:$I$122, 4, 0), "")</f>
        <v/>
      </c>
      <c r="D62" s="41" t="str">
        <f>IFERROR(VLOOKUP(A62,'wk (5.8～9.30)'!$A$3:$I$122, 5, 0), "")</f>
        <v/>
      </c>
      <c r="E62" s="41" t="str">
        <f>IFERROR(VLOOKUP(A62,'wk (5.8～9.30)'!$A$3:$I$122,6, 0), "")</f>
        <v/>
      </c>
      <c r="F62" s="41" t="str">
        <f>IFERROR(VLOOKUP(A62,'wk (5.8～9.30)'!$A$3:$I$122,7, 0), "")</f>
        <v/>
      </c>
      <c r="G62" s="41" t="str">
        <f>IFERROR(VLOOKUP(A62,'wk (5.8～9.30)'!$A$3:$I$122,8, 0), "")</f>
        <v/>
      </c>
      <c r="H62" s="41" t="str">
        <f>IFERROR(VLOOKUP(A62,'wk (5.8～9.30)'!$A$3:$I$122,9, 0), "")</f>
        <v/>
      </c>
      <c r="I62" s="157">
        <f t="shared" si="12"/>
        <v>0</v>
      </c>
      <c r="J62" s="39" t="str">
        <f t="shared" ref="J62:S71" si="53">IF(AND($D62&lt;&gt;"", J$11&gt;=$D62, J$11&lt;=$H62), IF($E62&lt;&gt;"", IF(OR(AND(J$11=$C62, J$11=$E62), AND(J$11&gt;$E62, J$11&lt;$F62)), "入院中", 1), 1), "")</f>
        <v/>
      </c>
      <c r="K62" s="39" t="str">
        <f t="shared" si="53"/>
        <v/>
      </c>
      <c r="L62" s="39" t="str">
        <f t="shared" si="53"/>
        <v/>
      </c>
      <c r="M62" s="39" t="str">
        <f t="shared" si="53"/>
        <v/>
      </c>
      <c r="N62" s="39" t="str">
        <f t="shared" si="53"/>
        <v/>
      </c>
      <c r="O62" s="39" t="str">
        <f t="shared" si="53"/>
        <v/>
      </c>
      <c r="P62" s="39" t="str">
        <f t="shared" si="53"/>
        <v/>
      </c>
      <c r="Q62" s="39" t="str">
        <f t="shared" si="53"/>
        <v/>
      </c>
      <c r="R62" s="39" t="str">
        <f t="shared" si="53"/>
        <v/>
      </c>
      <c r="S62" s="39" t="str">
        <f t="shared" si="53"/>
        <v/>
      </c>
      <c r="T62" s="39" t="str">
        <f t="shared" ref="T62:AC71" si="54">IF(AND($D62&lt;&gt;"", T$11&gt;=$D62, T$11&lt;=$H62), IF($E62&lt;&gt;"", IF(OR(AND(T$11=$C62, T$11=$E62), AND(T$11&gt;$E62, T$11&lt;$F62)), "入院中", 1), 1), "")</f>
        <v/>
      </c>
      <c r="U62" s="39" t="str">
        <f t="shared" si="54"/>
        <v/>
      </c>
      <c r="V62" s="39" t="str">
        <f t="shared" si="54"/>
        <v/>
      </c>
      <c r="W62" s="39" t="str">
        <f t="shared" si="54"/>
        <v/>
      </c>
      <c r="X62" s="39" t="str">
        <f t="shared" si="54"/>
        <v/>
      </c>
      <c r="Y62" s="39" t="str">
        <f t="shared" si="54"/>
        <v/>
      </c>
      <c r="Z62" s="39" t="str">
        <f t="shared" si="54"/>
        <v/>
      </c>
      <c r="AA62" s="39" t="str">
        <f t="shared" si="54"/>
        <v/>
      </c>
      <c r="AB62" s="39" t="str">
        <f t="shared" si="54"/>
        <v/>
      </c>
      <c r="AC62" s="39" t="str">
        <f t="shared" si="54"/>
        <v/>
      </c>
      <c r="AD62" s="39" t="str">
        <f t="shared" ref="AD62:AM71" si="55">IF(AND($D62&lt;&gt;"", AD$11&gt;=$D62, AD$11&lt;=$H62), IF($E62&lt;&gt;"", IF(OR(AND(AD$11=$C62, AD$11=$E62), AND(AD$11&gt;$E62, AD$11&lt;$F62)), "入院中", 1), 1), "")</f>
        <v/>
      </c>
      <c r="AE62" s="39" t="str">
        <f t="shared" si="55"/>
        <v/>
      </c>
      <c r="AF62" s="39" t="str">
        <f t="shared" si="55"/>
        <v/>
      </c>
      <c r="AG62" s="39" t="str">
        <f t="shared" si="55"/>
        <v/>
      </c>
      <c r="AH62" s="39" t="str">
        <f t="shared" si="55"/>
        <v/>
      </c>
      <c r="AI62" s="39" t="str">
        <f t="shared" si="55"/>
        <v/>
      </c>
      <c r="AJ62" s="39" t="str">
        <f t="shared" si="55"/>
        <v/>
      </c>
      <c r="AK62" s="39" t="str">
        <f t="shared" si="55"/>
        <v/>
      </c>
      <c r="AL62" s="39" t="str">
        <f t="shared" si="55"/>
        <v/>
      </c>
      <c r="AM62" s="39" t="str">
        <f t="shared" si="55"/>
        <v/>
      </c>
      <c r="AN62" s="39" t="str">
        <f t="shared" ref="AN62:AW71" si="56">IF(AND($D62&lt;&gt;"", AN$11&gt;=$D62, AN$11&lt;=$H62), IF($E62&lt;&gt;"", IF(OR(AND(AN$11=$C62, AN$11=$E62), AND(AN$11&gt;$E62, AN$11&lt;$F62)), "入院中", 1), 1), "")</f>
        <v/>
      </c>
      <c r="AO62" s="39" t="str">
        <f t="shared" si="56"/>
        <v/>
      </c>
      <c r="AP62" s="39" t="str">
        <f t="shared" si="56"/>
        <v/>
      </c>
      <c r="AQ62" s="39" t="str">
        <f t="shared" si="56"/>
        <v/>
      </c>
      <c r="AR62" s="39" t="str">
        <f t="shared" si="56"/>
        <v/>
      </c>
      <c r="AS62" s="39" t="str">
        <f t="shared" si="56"/>
        <v/>
      </c>
      <c r="AT62" s="39" t="str">
        <f t="shared" si="56"/>
        <v/>
      </c>
      <c r="AU62" s="39" t="str">
        <f t="shared" si="56"/>
        <v/>
      </c>
      <c r="AV62" s="39" t="str">
        <f t="shared" si="56"/>
        <v/>
      </c>
      <c r="AW62" s="39" t="str">
        <f t="shared" si="56"/>
        <v/>
      </c>
      <c r="AX62" s="39" t="str">
        <f t="shared" ref="AX62:BG71" si="57">IF(AND($D62&lt;&gt;"", AX$11&gt;=$D62, AX$11&lt;=$H62), IF($E62&lt;&gt;"", IF(OR(AND(AX$11=$C62, AX$11=$E62), AND(AX$11&gt;$E62, AX$11&lt;$F62)), "入院中", 1), 1), "")</f>
        <v/>
      </c>
      <c r="AY62" s="39" t="str">
        <f t="shared" si="57"/>
        <v/>
      </c>
      <c r="AZ62" s="39" t="str">
        <f t="shared" si="57"/>
        <v/>
      </c>
      <c r="BA62" s="39" t="str">
        <f t="shared" si="57"/>
        <v/>
      </c>
      <c r="BB62" s="39" t="str">
        <f t="shared" si="57"/>
        <v/>
      </c>
      <c r="BC62" s="39" t="str">
        <f t="shared" si="57"/>
        <v/>
      </c>
      <c r="BD62" s="39" t="str">
        <f t="shared" si="57"/>
        <v/>
      </c>
      <c r="BE62" s="39" t="str">
        <f t="shared" si="57"/>
        <v/>
      </c>
      <c r="BF62" s="39" t="str">
        <f t="shared" si="57"/>
        <v/>
      </c>
      <c r="BG62" s="39" t="str">
        <f t="shared" si="57"/>
        <v/>
      </c>
      <c r="BH62" s="39" t="str">
        <f t="shared" ref="BH62:BQ71" si="58">IF(AND($D62&lt;&gt;"", BH$11&gt;=$D62, BH$11&lt;=$H62), IF($E62&lt;&gt;"", IF(OR(AND(BH$11=$C62, BH$11=$E62), AND(BH$11&gt;$E62, BH$11&lt;$F62)), "入院中", 1), 1), "")</f>
        <v/>
      </c>
      <c r="BI62" s="39" t="str">
        <f t="shared" si="58"/>
        <v/>
      </c>
      <c r="BJ62" s="39" t="str">
        <f t="shared" si="58"/>
        <v/>
      </c>
      <c r="BK62" s="39" t="str">
        <f t="shared" si="58"/>
        <v/>
      </c>
      <c r="BL62" s="39" t="str">
        <f t="shared" si="58"/>
        <v/>
      </c>
      <c r="BM62" s="39" t="str">
        <f t="shared" si="58"/>
        <v/>
      </c>
      <c r="BN62" s="39" t="str">
        <f t="shared" si="58"/>
        <v/>
      </c>
      <c r="BO62" s="39" t="str">
        <f t="shared" si="58"/>
        <v/>
      </c>
      <c r="BP62" s="39" t="str">
        <f t="shared" si="58"/>
        <v/>
      </c>
      <c r="BQ62" s="39" t="str">
        <f t="shared" si="58"/>
        <v/>
      </c>
      <c r="BR62" s="39" t="str">
        <f t="shared" ref="BR62:CA71" si="59">IF(AND($D62&lt;&gt;"", BR$11&gt;=$D62, BR$11&lt;=$H62), IF($E62&lt;&gt;"", IF(OR(AND(BR$11=$C62, BR$11=$E62), AND(BR$11&gt;$E62, BR$11&lt;$F62)), "入院中", 1), 1), "")</f>
        <v/>
      </c>
      <c r="BS62" s="39" t="str">
        <f t="shared" si="59"/>
        <v/>
      </c>
      <c r="BT62" s="39" t="str">
        <f t="shared" si="59"/>
        <v/>
      </c>
      <c r="BU62" s="39" t="str">
        <f t="shared" si="59"/>
        <v/>
      </c>
      <c r="BV62" s="39" t="str">
        <f t="shared" si="59"/>
        <v/>
      </c>
      <c r="BW62" s="39" t="str">
        <f t="shared" si="59"/>
        <v/>
      </c>
      <c r="BX62" s="39" t="str">
        <f t="shared" si="59"/>
        <v/>
      </c>
      <c r="BY62" s="39" t="str">
        <f t="shared" si="59"/>
        <v/>
      </c>
      <c r="BZ62" s="39" t="str">
        <f t="shared" si="59"/>
        <v/>
      </c>
      <c r="CA62" s="39" t="str">
        <f t="shared" si="59"/>
        <v/>
      </c>
      <c r="CB62" s="39" t="str">
        <f t="shared" ref="CB62:CK71" si="60">IF(AND($D62&lt;&gt;"", CB$11&gt;=$D62, CB$11&lt;=$H62), IF($E62&lt;&gt;"", IF(OR(AND(CB$11=$C62, CB$11=$E62), AND(CB$11&gt;$E62, CB$11&lt;$F62)), "入院中", 1), 1), "")</f>
        <v/>
      </c>
      <c r="CC62" s="39" t="str">
        <f t="shared" si="60"/>
        <v/>
      </c>
      <c r="CD62" s="39" t="str">
        <f t="shared" si="60"/>
        <v/>
      </c>
      <c r="CE62" s="39" t="str">
        <f t="shared" si="60"/>
        <v/>
      </c>
      <c r="CF62" s="39" t="str">
        <f t="shared" si="60"/>
        <v/>
      </c>
      <c r="CG62" s="39" t="str">
        <f t="shared" si="60"/>
        <v/>
      </c>
      <c r="CH62" s="39" t="str">
        <f t="shared" si="60"/>
        <v/>
      </c>
      <c r="CI62" s="39" t="str">
        <f t="shared" si="60"/>
        <v/>
      </c>
      <c r="CJ62" s="39" t="str">
        <f t="shared" si="60"/>
        <v/>
      </c>
      <c r="CK62" s="39" t="str">
        <f t="shared" si="60"/>
        <v/>
      </c>
      <c r="CL62" s="39" t="str">
        <f t="shared" ref="CL62:CU71" si="61">IF(AND($D62&lt;&gt;"", CL$11&gt;=$D62, CL$11&lt;=$H62), IF($E62&lt;&gt;"", IF(OR(AND(CL$11=$C62, CL$11=$E62), AND(CL$11&gt;$E62, CL$11&lt;$F62)), "入院中", 1), 1), "")</f>
        <v/>
      </c>
      <c r="CM62" s="39" t="str">
        <f t="shared" si="61"/>
        <v/>
      </c>
      <c r="CN62" s="39" t="str">
        <f t="shared" si="61"/>
        <v/>
      </c>
      <c r="CO62" s="39" t="str">
        <f t="shared" si="61"/>
        <v/>
      </c>
      <c r="CP62" s="39" t="str">
        <f t="shared" si="61"/>
        <v/>
      </c>
      <c r="CQ62" s="39" t="str">
        <f t="shared" si="61"/>
        <v/>
      </c>
      <c r="CR62" s="39" t="str">
        <f t="shared" si="61"/>
        <v/>
      </c>
      <c r="CS62" s="39" t="str">
        <f t="shared" si="61"/>
        <v/>
      </c>
      <c r="CT62" s="39" t="str">
        <f t="shared" si="61"/>
        <v/>
      </c>
      <c r="CU62" s="39" t="str">
        <f t="shared" si="61"/>
        <v/>
      </c>
      <c r="CV62" s="39" t="str">
        <f t="shared" ref="CV62:DG71" si="62">IF(AND($D62&lt;&gt;"", CV$11&gt;=$D62, CV$11&lt;=$H62), IF($E62&lt;&gt;"", IF(OR(AND(CV$11=$C62, CV$11=$E62), AND(CV$11&gt;$E62, CV$11&lt;$F62)), "入院中", 1), 1), "")</f>
        <v/>
      </c>
      <c r="CW62" s="39" t="str">
        <f t="shared" si="62"/>
        <v/>
      </c>
      <c r="CX62" s="39" t="str">
        <f t="shared" si="62"/>
        <v/>
      </c>
      <c r="CY62" s="39" t="str">
        <f t="shared" si="62"/>
        <v/>
      </c>
      <c r="CZ62" s="39" t="str">
        <f t="shared" si="62"/>
        <v/>
      </c>
      <c r="DA62" s="39" t="str">
        <f t="shared" si="62"/>
        <v/>
      </c>
      <c r="DB62" s="39" t="str">
        <f t="shared" si="62"/>
        <v/>
      </c>
      <c r="DC62" s="39" t="str">
        <f t="shared" si="62"/>
        <v/>
      </c>
      <c r="DD62" s="39" t="str">
        <f t="shared" si="62"/>
        <v/>
      </c>
      <c r="DE62" s="39" t="str">
        <f t="shared" si="62"/>
        <v/>
      </c>
      <c r="DF62" s="39" t="str">
        <f t="shared" si="62"/>
        <v/>
      </c>
      <c r="DG62" s="39" t="str">
        <f t="shared" si="62"/>
        <v/>
      </c>
      <c r="DP62" s="57"/>
      <c r="DQ62" s="127"/>
    </row>
    <row r="63" spans="1:121" ht="24.75" customHeight="1" x14ac:dyDescent="0.4">
      <c r="A63" s="126">
        <v>52</v>
      </c>
      <c r="B63" s="265" t="str">
        <f>IFERROR(VLOOKUP(A63,'wk (5.8～9.30)'!$A$3:$I$122, 2, 0)&amp;"", "")</f>
        <v/>
      </c>
      <c r="C63" s="41" t="str">
        <f>IFERROR(VLOOKUP(A63,'wk (5.8～9.30)'!$A$3:$I$122, 4, 0), "")</f>
        <v/>
      </c>
      <c r="D63" s="41" t="str">
        <f>IFERROR(VLOOKUP(A63,'wk (5.8～9.30)'!$A$3:$I$122, 5, 0), "")</f>
        <v/>
      </c>
      <c r="E63" s="41" t="str">
        <f>IFERROR(VLOOKUP(A63,'wk (5.8～9.30)'!$A$3:$I$122,6, 0), "")</f>
        <v/>
      </c>
      <c r="F63" s="41" t="str">
        <f>IFERROR(VLOOKUP(A63,'wk (5.8～9.30)'!$A$3:$I$122,7, 0), "")</f>
        <v/>
      </c>
      <c r="G63" s="41" t="str">
        <f>IFERROR(VLOOKUP(A63,'wk (5.8～9.30)'!$A$3:$I$122,8, 0), "")</f>
        <v/>
      </c>
      <c r="H63" s="41" t="str">
        <f>IFERROR(VLOOKUP(A63,'wk (5.8～9.30)'!$A$3:$I$122,9, 0), "")</f>
        <v/>
      </c>
      <c r="I63" s="157">
        <f t="shared" si="12"/>
        <v>0</v>
      </c>
      <c r="J63" s="39" t="str">
        <f t="shared" si="53"/>
        <v/>
      </c>
      <c r="K63" s="39" t="str">
        <f t="shared" si="53"/>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4"/>
        <v/>
      </c>
      <c r="U63" s="39" t="str">
        <f t="shared" si="54"/>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5"/>
        <v/>
      </c>
      <c r="AE63" s="39" t="str">
        <f t="shared" si="55"/>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6"/>
        <v/>
      </c>
      <c r="AO63" s="39" t="str">
        <f t="shared" si="56"/>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7"/>
        <v/>
      </c>
      <c r="AY63" s="39" t="str">
        <f t="shared" si="57"/>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8"/>
        <v/>
      </c>
      <c r="BI63" s="39" t="str">
        <f t="shared" si="58"/>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9"/>
        <v/>
      </c>
      <c r="BS63" s="39" t="str">
        <f t="shared" si="59"/>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60"/>
        <v/>
      </c>
      <c r="CC63" s="39" t="str">
        <f t="shared" si="60"/>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1"/>
        <v/>
      </c>
      <c r="CM63" s="39" t="str">
        <f t="shared" si="61"/>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2"/>
        <v/>
      </c>
      <c r="CW63" s="39" t="str">
        <f t="shared" si="62"/>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P63" s="57"/>
      <c r="DQ63" s="127"/>
    </row>
    <row r="64" spans="1:121" ht="24.75" customHeight="1" x14ac:dyDescent="0.4">
      <c r="A64" s="126">
        <v>53</v>
      </c>
      <c r="B64" s="265" t="str">
        <f>IFERROR(VLOOKUP(A64,'wk (5.8～9.30)'!$A$3:$I$122, 2, 0)&amp;"", "")</f>
        <v/>
      </c>
      <c r="C64" s="41" t="str">
        <f>IFERROR(VLOOKUP(A64,'wk (5.8～9.30)'!$A$3:$I$122, 4, 0), "")</f>
        <v/>
      </c>
      <c r="D64" s="41" t="str">
        <f>IFERROR(VLOOKUP(A64,'wk (5.8～9.30)'!$A$3:$I$122, 5, 0), "")</f>
        <v/>
      </c>
      <c r="E64" s="41" t="str">
        <f>IFERROR(VLOOKUP(A64,'wk (5.8～9.30)'!$A$3:$I$122,6, 0), "")</f>
        <v/>
      </c>
      <c r="F64" s="41" t="str">
        <f>IFERROR(VLOOKUP(A64,'wk (5.8～9.30)'!$A$3:$I$122,7, 0), "")</f>
        <v/>
      </c>
      <c r="G64" s="41" t="str">
        <f>IFERROR(VLOOKUP(A64,'wk (5.8～9.30)'!$A$3:$I$122,8, 0), "")</f>
        <v/>
      </c>
      <c r="H64" s="41" t="str">
        <f>IFERROR(VLOOKUP(A64,'wk (5.8～9.30)'!$A$3:$I$122,9, 0), "")</f>
        <v/>
      </c>
      <c r="I64" s="157">
        <f t="shared" si="12"/>
        <v>0</v>
      </c>
      <c r="J64" s="39" t="str">
        <f t="shared" si="53"/>
        <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4"/>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5"/>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6"/>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7"/>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8"/>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9"/>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60"/>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1"/>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2"/>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P64" s="57"/>
      <c r="DQ64" s="127"/>
    </row>
    <row r="65" spans="1:121" ht="24.75" customHeight="1" x14ac:dyDescent="0.4">
      <c r="A65" s="126">
        <v>54</v>
      </c>
      <c r="B65" s="265" t="str">
        <f>IFERROR(VLOOKUP(A65,'wk (5.8～9.30)'!$A$3:$I$122, 2, 0)&amp;"", "")</f>
        <v/>
      </c>
      <c r="C65" s="41" t="str">
        <f>IFERROR(VLOOKUP(A65,'wk (5.8～9.30)'!$A$3:$I$122, 4, 0), "")</f>
        <v/>
      </c>
      <c r="D65" s="41" t="str">
        <f>IFERROR(VLOOKUP(A65,'wk (5.8～9.30)'!$A$3:$I$122, 5, 0), "")</f>
        <v/>
      </c>
      <c r="E65" s="41" t="str">
        <f>IFERROR(VLOOKUP(A65,'wk (5.8～9.30)'!$A$3:$I$122,6, 0), "")</f>
        <v/>
      </c>
      <c r="F65" s="41" t="str">
        <f>IFERROR(VLOOKUP(A65,'wk (5.8～9.30)'!$A$3:$I$122,7, 0), "")</f>
        <v/>
      </c>
      <c r="G65" s="41" t="str">
        <f>IFERROR(VLOOKUP(A65,'wk (5.8～9.30)'!$A$3:$I$122,8, 0), "")</f>
        <v/>
      </c>
      <c r="H65" s="41" t="str">
        <f>IFERROR(VLOOKUP(A65,'wk (5.8～9.30)'!$A$3:$I$122,9, 0), "")</f>
        <v/>
      </c>
      <c r="I65" s="157">
        <f t="shared" si="12"/>
        <v>0</v>
      </c>
      <c r="J65" s="39" t="str">
        <f t="shared" si="53"/>
        <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4"/>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5"/>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6"/>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7"/>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8"/>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9"/>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60"/>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1"/>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2"/>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P65" s="57"/>
      <c r="DQ65" s="127"/>
    </row>
    <row r="66" spans="1:121" ht="24.75" customHeight="1" x14ac:dyDescent="0.4">
      <c r="A66" s="126">
        <v>55</v>
      </c>
      <c r="B66" s="265" t="str">
        <f>IFERROR(VLOOKUP(A66,'wk (5.8～9.30)'!$A$3:$I$122, 2, 0)&amp;"", "")</f>
        <v/>
      </c>
      <c r="C66" s="41" t="str">
        <f>IFERROR(VLOOKUP(A66,'wk (5.8～9.30)'!$A$3:$I$122, 4, 0), "")</f>
        <v/>
      </c>
      <c r="D66" s="41" t="str">
        <f>IFERROR(VLOOKUP(A66,'wk (5.8～9.30)'!$A$3:$I$122, 5, 0), "")</f>
        <v/>
      </c>
      <c r="E66" s="41" t="str">
        <f>IFERROR(VLOOKUP(A66,'wk (5.8～9.30)'!$A$3:$I$122,6, 0), "")</f>
        <v/>
      </c>
      <c r="F66" s="41" t="str">
        <f>IFERROR(VLOOKUP(A66,'wk (5.8～9.30)'!$A$3:$I$122,7, 0), "")</f>
        <v/>
      </c>
      <c r="G66" s="41" t="str">
        <f>IFERROR(VLOOKUP(A66,'wk (5.8～9.30)'!$A$3:$I$122,8, 0), "")</f>
        <v/>
      </c>
      <c r="H66" s="41" t="str">
        <f>IFERROR(VLOOKUP(A66,'wk (5.8～9.30)'!$A$3:$I$122,9, 0), "")</f>
        <v/>
      </c>
      <c r="I66" s="157">
        <f t="shared" si="12"/>
        <v>0</v>
      </c>
      <c r="J66" s="39" t="str">
        <f t="shared" si="53"/>
        <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4"/>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5"/>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6"/>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7"/>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8"/>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9"/>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60"/>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1"/>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2"/>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P66" s="57"/>
      <c r="DQ66" s="127"/>
    </row>
    <row r="67" spans="1:121" ht="24.75" customHeight="1" x14ac:dyDescent="0.4">
      <c r="A67" s="126">
        <v>56</v>
      </c>
      <c r="B67" s="265" t="str">
        <f>IFERROR(VLOOKUP(A67,'wk (5.8～9.30)'!$A$3:$I$122, 2, 0)&amp;"", "")</f>
        <v/>
      </c>
      <c r="C67" s="41" t="str">
        <f>IFERROR(VLOOKUP(A67,'wk (5.8～9.30)'!$A$3:$I$122, 4, 0), "")</f>
        <v/>
      </c>
      <c r="D67" s="41" t="str">
        <f>IFERROR(VLOOKUP(A67,'wk (5.8～9.30)'!$A$3:$I$122, 5, 0), "")</f>
        <v/>
      </c>
      <c r="E67" s="41" t="str">
        <f>IFERROR(VLOOKUP(A67,'wk (5.8～9.30)'!$A$3:$I$122,6, 0), "")</f>
        <v/>
      </c>
      <c r="F67" s="41" t="str">
        <f>IFERROR(VLOOKUP(A67,'wk (5.8～9.30)'!$A$3:$I$122,7, 0), "")</f>
        <v/>
      </c>
      <c r="G67" s="41" t="str">
        <f>IFERROR(VLOOKUP(A67,'wk (5.8～9.30)'!$A$3:$I$122,8, 0), "")</f>
        <v/>
      </c>
      <c r="H67" s="41" t="str">
        <f>IFERROR(VLOOKUP(A67,'wk (5.8～9.30)'!$A$3:$I$122,9, 0), "")</f>
        <v/>
      </c>
      <c r="I67" s="157">
        <f t="shared" si="12"/>
        <v>0</v>
      </c>
      <c r="J67" s="39" t="str">
        <f t="shared" si="53"/>
        <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4"/>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5"/>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6"/>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7"/>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8"/>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9"/>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60"/>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1"/>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2"/>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P67" s="57"/>
      <c r="DQ67" s="127"/>
    </row>
    <row r="68" spans="1:121" ht="24.75" customHeight="1" x14ac:dyDescent="0.4">
      <c r="A68" s="126">
        <v>57</v>
      </c>
      <c r="B68" s="265" t="str">
        <f>IFERROR(VLOOKUP(A68,'wk (5.8～9.30)'!$A$3:$I$122, 2, 0)&amp;"", "")</f>
        <v/>
      </c>
      <c r="C68" s="41" t="str">
        <f>IFERROR(VLOOKUP(A68,'wk (5.8～9.30)'!$A$3:$I$122, 4, 0), "")</f>
        <v/>
      </c>
      <c r="D68" s="41" t="str">
        <f>IFERROR(VLOOKUP(A68,'wk (5.8～9.30)'!$A$3:$I$122, 5, 0), "")</f>
        <v/>
      </c>
      <c r="E68" s="41" t="str">
        <f>IFERROR(VLOOKUP(A68,'wk (5.8～9.30)'!$A$3:$I$122,6, 0), "")</f>
        <v/>
      </c>
      <c r="F68" s="41" t="str">
        <f>IFERROR(VLOOKUP(A68,'wk (5.8～9.30)'!$A$3:$I$122,7, 0), "")</f>
        <v/>
      </c>
      <c r="G68" s="41" t="str">
        <f>IFERROR(VLOOKUP(A68,'wk (5.8～9.30)'!$A$3:$I$122,8, 0), "")</f>
        <v/>
      </c>
      <c r="H68" s="41" t="str">
        <f>IFERROR(VLOOKUP(A68,'wk (5.8～9.30)'!$A$3:$I$122,9, 0), "")</f>
        <v/>
      </c>
      <c r="I68" s="157">
        <f t="shared" si="12"/>
        <v>0</v>
      </c>
      <c r="J68" s="39" t="str">
        <f t="shared" si="53"/>
        <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4"/>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5"/>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6"/>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7"/>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8"/>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9"/>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60"/>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1"/>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2"/>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P68" s="57"/>
      <c r="DQ68" s="127"/>
    </row>
    <row r="69" spans="1:121" ht="24.75" customHeight="1" x14ac:dyDescent="0.4">
      <c r="A69" s="126">
        <v>58</v>
      </c>
      <c r="B69" s="265" t="str">
        <f>IFERROR(VLOOKUP(A69,'wk (5.8～9.30)'!$A$3:$I$122, 2, 0)&amp;"", "")</f>
        <v/>
      </c>
      <c r="C69" s="41" t="str">
        <f>IFERROR(VLOOKUP(A69,'wk (5.8～9.30)'!$A$3:$I$122, 4, 0), "")</f>
        <v/>
      </c>
      <c r="D69" s="41" t="str">
        <f>IFERROR(VLOOKUP(A69,'wk (5.8～9.30)'!$A$3:$I$122, 5, 0), "")</f>
        <v/>
      </c>
      <c r="E69" s="41" t="str">
        <f>IFERROR(VLOOKUP(A69,'wk (5.8～9.30)'!$A$3:$I$122,6, 0), "")</f>
        <v/>
      </c>
      <c r="F69" s="41" t="str">
        <f>IFERROR(VLOOKUP(A69,'wk (5.8～9.30)'!$A$3:$I$122,7, 0), "")</f>
        <v/>
      </c>
      <c r="G69" s="41" t="str">
        <f>IFERROR(VLOOKUP(A69,'wk (5.8～9.30)'!$A$3:$I$122,8, 0), "")</f>
        <v/>
      </c>
      <c r="H69" s="41" t="str">
        <f>IFERROR(VLOOKUP(A69,'wk (5.8～9.30)'!$A$3:$I$122,9, 0), "")</f>
        <v/>
      </c>
      <c r="I69" s="157">
        <f t="shared" si="12"/>
        <v>0</v>
      </c>
      <c r="J69" s="39" t="str">
        <f t="shared" si="53"/>
        <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4"/>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5"/>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6"/>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7"/>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8"/>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9"/>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60"/>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1"/>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2"/>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P69" s="57"/>
      <c r="DQ69" s="127"/>
    </row>
    <row r="70" spans="1:121" ht="24.75" customHeight="1" x14ac:dyDescent="0.4">
      <c r="A70" s="126">
        <v>59</v>
      </c>
      <c r="B70" s="265" t="str">
        <f>IFERROR(VLOOKUP(A70,'wk (5.8～9.30)'!$A$3:$I$122, 2, 0)&amp;"", "")</f>
        <v/>
      </c>
      <c r="C70" s="41" t="str">
        <f>IFERROR(VLOOKUP(A70,'wk (5.8～9.30)'!$A$3:$I$122, 4, 0), "")</f>
        <v/>
      </c>
      <c r="D70" s="41" t="str">
        <f>IFERROR(VLOOKUP(A70,'wk (5.8～9.30)'!$A$3:$I$122, 5, 0), "")</f>
        <v/>
      </c>
      <c r="E70" s="41" t="str">
        <f>IFERROR(VLOOKUP(A70,'wk (5.8～9.30)'!$A$3:$I$122,6, 0), "")</f>
        <v/>
      </c>
      <c r="F70" s="41" t="str">
        <f>IFERROR(VLOOKUP(A70,'wk (5.8～9.30)'!$A$3:$I$122,7, 0), "")</f>
        <v/>
      </c>
      <c r="G70" s="41" t="str">
        <f>IFERROR(VLOOKUP(A70,'wk (5.8～9.30)'!$A$3:$I$122,8, 0), "")</f>
        <v/>
      </c>
      <c r="H70" s="41" t="str">
        <f>IFERROR(VLOOKUP(A70,'wk (5.8～9.30)'!$A$3:$I$122,9, 0), "")</f>
        <v/>
      </c>
      <c r="I70" s="157">
        <f t="shared" si="12"/>
        <v>0</v>
      </c>
      <c r="J70" s="39" t="str">
        <f t="shared" si="53"/>
        <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4"/>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5"/>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6"/>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7"/>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8"/>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9"/>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60"/>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1"/>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2"/>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P70" s="57"/>
      <c r="DQ70" s="127"/>
    </row>
    <row r="71" spans="1:121" ht="24.75" customHeight="1" x14ac:dyDescent="0.4">
      <c r="A71" s="126">
        <v>60</v>
      </c>
      <c r="B71" s="265" t="str">
        <f>IFERROR(VLOOKUP(A71,'wk (5.8～9.30)'!$A$3:$I$122, 2, 0)&amp;"", "")</f>
        <v/>
      </c>
      <c r="C71" s="41" t="str">
        <f>IFERROR(VLOOKUP(A71,'wk (5.8～9.30)'!$A$3:$I$122, 4, 0), "")</f>
        <v/>
      </c>
      <c r="D71" s="41" t="str">
        <f>IFERROR(VLOOKUP(A71,'wk (5.8～9.30)'!$A$3:$I$122, 5, 0), "")</f>
        <v/>
      </c>
      <c r="E71" s="41" t="str">
        <f>IFERROR(VLOOKUP(A71,'wk (5.8～9.30)'!$A$3:$I$122,6, 0), "")</f>
        <v/>
      </c>
      <c r="F71" s="41" t="str">
        <f>IFERROR(VLOOKUP(A71,'wk (5.8～9.30)'!$A$3:$I$122,7, 0), "")</f>
        <v/>
      </c>
      <c r="G71" s="41" t="str">
        <f>IFERROR(VLOOKUP(A71,'wk (5.8～9.30)'!$A$3:$I$122,8, 0), "")</f>
        <v/>
      </c>
      <c r="H71" s="41" t="str">
        <f>IFERROR(VLOOKUP(A71,'wk (5.8～9.30)'!$A$3:$I$122,9, 0), "")</f>
        <v/>
      </c>
      <c r="I71" s="157">
        <f t="shared" si="12"/>
        <v>0</v>
      </c>
      <c r="J71" s="39" t="str">
        <f t="shared" si="53"/>
        <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4"/>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5"/>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6"/>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7"/>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8"/>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9"/>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60"/>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1"/>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2"/>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P71" s="57"/>
      <c r="DQ71" s="127"/>
    </row>
    <row r="72" spans="1:121" ht="24.75" hidden="1" customHeight="1" x14ac:dyDescent="0.4">
      <c r="A72" s="126">
        <v>61</v>
      </c>
      <c r="B72" s="265" t="str">
        <f>IFERROR(VLOOKUP(A72,'wk (5.8～9.30)'!$A$3:$I$122, 2, 0)&amp;"", "")</f>
        <v/>
      </c>
      <c r="C72" s="41" t="str">
        <f>IFERROR(VLOOKUP(A72,'wk (5.8～9.30)'!$A$3:$I$122, 4, 0), "")</f>
        <v/>
      </c>
      <c r="D72" s="41" t="str">
        <f>IFERROR(VLOOKUP(A72,'wk (5.8～9.30)'!$A$3:$I$122, 5, 0), "")</f>
        <v/>
      </c>
      <c r="E72" s="41" t="str">
        <f>IFERROR(VLOOKUP(A72,'wk (5.8～9.30)'!$A$3:$I$122,6, 0), "")</f>
        <v/>
      </c>
      <c r="F72" s="41" t="str">
        <f>IFERROR(VLOOKUP(A72,'wk (5.8～9.30)'!$A$3:$I$122,7, 0), "")</f>
        <v/>
      </c>
      <c r="G72" s="41" t="str">
        <f>IFERROR(VLOOKUP(A72,'wk (5.8～9.30)'!$A$3:$I$122,8, 0), "")</f>
        <v/>
      </c>
      <c r="H72" s="41" t="str">
        <f>IFERROR(VLOOKUP(A72,'wk (5.8～9.30)'!$A$3:$I$122,9, 0), "")</f>
        <v/>
      </c>
      <c r="I72" s="157">
        <f t="shared" si="12"/>
        <v>0</v>
      </c>
      <c r="J72" s="39" t="str">
        <f t="shared" ref="J72:S81" si="63">IF(AND($D72&lt;&gt;"", J$11&gt;=$D72, J$11&lt;=$H72), IF($E72&lt;&gt;"", IF(OR(AND(J$11=$C72, J$11=$E72), AND(J$11&gt;$E72, J$11&lt;$F72)), "入院中", 1), 1), "")</f>
        <v/>
      </c>
      <c r="K72" s="39" t="str">
        <f t="shared" si="63"/>
        <v/>
      </c>
      <c r="L72" s="39" t="str">
        <f t="shared" si="63"/>
        <v/>
      </c>
      <c r="M72" s="39" t="str">
        <f t="shared" si="63"/>
        <v/>
      </c>
      <c r="N72" s="39" t="str">
        <f t="shared" si="63"/>
        <v/>
      </c>
      <c r="O72" s="39" t="str">
        <f t="shared" si="63"/>
        <v/>
      </c>
      <c r="P72" s="39" t="str">
        <f t="shared" si="63"/>
        <v/>
      </c>
      <c r="Q72" s="39" t="str">
        <f t="shared" si="63"/>
        <v/>
      </c>
      <c r="R72" s="39" t="str">
        <f t="shared" si="63"/>
        <v/>
      </c>
      <c r="S72" s="39" t="str">
        <f t="shared" si="63"/>
        <v/>
      </c>
      <c r="T72" s="39" t="str">
        <f t="shared" ref="T72:AC81" si="64">IF(AND($D72&lt;&gt;"", T$11&gt;=$D72, T$11&lt;=$H72), IF($E72&lt;&gt;"", IF(OR(AND(T$11=$C72, T$11=$E72), AND(T$11&gt;$E72, T$11&lt;$F72)), "入院中", 1), 1), "")</f>
        <v/>
      </c>
      <c r="U72" s="39" t="str">
        <f t="shared" si="64"/>
        <v/>
      </c>
      <c r="V72" s="39" t="str">
        <f t="shared" si="64"/>
        <v/>
      </c>
      <c r="W72" s="39" t="str">
        <f t="shared" si="64"/>
        <v/>
      </c>
      <c r="X72" s="39" t="str">
        <f t="shared" si="64"/>
        <v/>
      </c>
      <c r="Y72" s="39" t="str">
        <f t="shared" si="64"/>
        <v/>
      </c>
      <c r="Z72" s="39" t="str">
        <f t="shared" si="64"/>
        <v/>
      </c>
      <c r="AA72" s="39" t="str">
        <f t="shared" si="64"/>
        <v/>
      </c>
      <c r="AB72" s="39" t="str">
        <f t="shared" si="64"/>
        <v/>
      </c>
      <c r="AC72" s="39" t="str">
        <f t="shared" si="64"/>
        <v/>
      </c>
      <c r="AD72" s="39" t="str">
        <f t="shared" ref="AD72:AM81" si="65">IF(AND($D72&lt;&gt;"", AD$11&gt;=$D72, AD$11&lt;=$H72), IF($E72&lt;&gt;"", IF(OR(AND(AD$11=$C72, AD$11=$E72), AND(AD$11&gt;$E72, AD$11&lt;$F72)), "入院中", 1), 1), "")</f>
        <v/>
      </c>
      <c r="AE72" s="39" t="str">
        <f t="shared" si="65"/>
        <v/>
      </c>
      <c r="AF72" s="39" t="str">
        <f t="shared" si="65"/>
        <v/>
      </c>
      <c r="AG72" s="39" t="str">
        <f t="shared" si="65"/>
        <v/>
      </c>
      <c r="AH72" s="39" t="str">
        <f t="shared" si="65"/>
        <v/>
      </c>
      <c r="AI72" s="39" t="str">
        <f t="shared" si="65"/>
        <v/>
      </c>
      <c r="AJ72" s="39" t="str">
        <f t="shared" si="65"/>
        <v/>
      </c>
      <c r="AK72" s="39" t="str">
        <f t="shared" si="65"/>
        <v/>
      </c>
      <c r="AL72" s="39" t="str">
        <f t="shared" si="65"/>
        <v/>
      </c>
      <c r="AM72" s="39" t="str">
        <f t="shared" si="65"/>
        <v/>
      </c>
      <c r="AN72" s="39" t="str">
        <f t="shared" ref="AN72:AW81" si="66">IF(AND($D72&lt;&gt;"", AN$11&gt;=$D72, AN$11&lt;=$H72), IF($E72&lt;&gt;"", IF(OR(AND(AN$11=$C72, AN$11=$E72), AND(AN$11&gt;$E72, AN$11&lt;$F72)), "入院中", 1), 1), "")</f>
        <v/>
      </c>
      <c r="AO72" s="39" t="str">
        <f t="shared" si="66"/>
        <v/>
      </c>
      <c r="AP72" s="39" t="str">
        <f t="shared" si="66"/>
        <v/>
      </c>
      <c r="AQ72" s="39" t="str">
        <f t="shared" si="66"/>
        <v/>
      </c>
      <c r="AR72" s="39" t="str">
        <f t="shared" si="66"/>
        <v/>
      </c>
      <c r="AS72" s="39" t="str">
        <f t="shared" si="66"/>
        <v/>
      </c>
      <c r="AT72" s="39" t="str">
        <f t="shared" si="66"/>
        <v/>
      </c>
      <c r="AU72" s="39" t="str">
        <f t="shared" si="66"/>
        <v/>
      </c>
      <c r="AV72" s="39" t="str">
        <f t="shared" si="66"/>
        <v/>
      </c>
      <c r="AW72" s="39" t="str">
        <f t="shared" si="66"/>
        <v/>
      </c>
      <c r="AX72" s="39" t="str">
        <f t="shared" ref="AX72:BG81" si="67">IF(AND($D72&lt;&gt;"", AX$11&gt;=$D72, AX$11&lt;=$H72), IF($E72&lt;&gt;"", IF(OR(AND(AX$11=$C72, AX$11=$E72), AND(AX$11&gt;$E72, AX$11&lt;$F72)), "入院中", 1), 1), "")</f>
        <v/>
      </c>
      <c r="AY72" s="39" t="str">
        <f t="shared" si="67"/>
        <v/>
      </c>
      <c r="AZ72" s="39" t="str">
        <f t="shared" si="67"/>
        <v/>
      </c>
      <c r="BA72" s="39" t="str">
        <f t="shared" si="67"/>
        <v/>
      </c>
      <c r="BB72" s="39" t="str">
        <f t="shared" si="67"/>
        <v/>
      </c>
      <c r="BC72" s="39" t="str">
        <f t="shared" si="67"/>
        <v/>
      </c>
      <c r="BD72" s="39" t="str">
        <f t="shared" si="67"/>
        <v/>
      </c>
      <c r="BE72" s="39" t="str">
        <f t="shared" si="67"/>
        <v/>
      </c>
      <c r="BF72" s="39" t="str">
        <f t="shared" si="67"/>
        <v/>
      </c>
      <c r="BG72" s="39" t="str">
        <f t="shared" si="67"/>
        <v/>
      </c>
      <c r="BH72" s="39" t="str">
        <f t="shared" ref="BH72:BQ81" si="68">IF(AND($D72&lt;&gt;"", BH$11&gt;=$D72, BH$11&lt;=$H72), IF($E72&lt;&gt;"", IF(OR(AND(BH$11=$C72, BH$11=$E72), AND(BH$11&gt;$E72, BH$11&lt;$F72)), "入院中", 1), 1), "")</f>
        <v/>
      </c>
      <c r="BI72" s="39" t="str">
        <f t="shared" si="68"/>
        <v/>
      </c>
      <c r="BJ72" s="39" t="str">
        <f t="shared" si="68"/>
        <v/>
      </c>
      <c r="BK72" s="39" t="str">
        <f t="shared" si="68"/>
        <v/>
      </c>
      <c r="BL72" s="39" t="str">
        <f t="shared" si="68"/>
        <v/>
      </c>
      <c r="BM72" s="39" t="str">
        <f t="shared" si="68"/>
        <v/>
      </c>
      <c r="BN72" s="39" t="str">
        <f t="shared" si="68"/>
        <v/>
      </c>
      <c r="BO72" s="39" t="str">
        <f t="shared" si="68"/>
        <v/>
      </c>
      <c r="BP72" s="39" t="str">
        <f t="shared" si="68"/>
        <v/>
      </c>
      <c r="BQ72" s="39" t="str">
        <f t="shared" si="68"/>
        <v/>
      </c>
      <c r="BR72" s="39" t="str">
        <f t="shared" ref="BR72:CA81" si="69">IF(AND($D72&lt;&gt;"", BR$11&gt;=$D72, BR$11&lt;=$H72), IF($E72&lt;&gt;"", IF(OR(AND(BR$11=$C72, BR$11=$E72), AND(BR$11&gt;$E72, BR$11&lt;$F72)), "入院中", 1), 1), "")</f>
        <v/>
      </c>
      <c r="BS72" s="39" t="str">
        <f t="shared" si="69"/>
        <v/>
      </c>
      <c r="BT72" s="39" t="str">
        <f t="shared" si="69"/>
        <v/>
      </c>
      <c r="BU72" s="39" t="str">
        <f t="shared" si="69"/>
        <v/>
      </c>
      <c r="BV72" s="39" t="str">
        <f t="shared" si="69"/>
        <v/>
      </c>
      <c r="BW72" s="39" t="str">
        <f t="shared" si="69"/>
        <v/>
      </c>
      <c r="BX72" s="39" t="str">
        <f t="shared" si="69"/>
        <v/>
      </c>
      <c r="BY72" s="39" t="str">
        <f t="shared" si="69"/>
        <v/>
      </c>
      <c r="BZ72" s="39" t="str">
        <f t="shared" si="69"/>
        <v/>
      </c>
      <c r="CA72" s="39" t="str">
        <f t="shared" si="69"/>
        <v/>
      </c>
      <c r="CB72" s="39" t="str">
        <f t="shared" ref="CB72:CK81" si="70">IF(AND($D72&lt;&gt;"", CB$11&gt;=$D72, CB$11&lt;=$H72), IF($E72&lt;&gt;"", IF(OR(AND(CB$11=$C72, CB$11=$E72), AND(CB$11&gt;$E72, CB$11&lt;$F72)), "入院中", 1), 1), "")</f>
        <v/>
      </c>
      <c r="CC72" s="39" t="str">
        <f t="shared" si="70"/>
        <v/>
      </c>
      <c r="CD72" s="39" t="str">
        <f t="shared" si="70"/>
        <v/>
      </c>
      <c r="CE72" s="39" t="str">
        <f t="shared" si="70"/>
        <v/>
      </c>
      <c r="CF72" s="39" t="str">
        <f t="shared" si="70"/>
        <v/>
      </c>
      <c r="CG72" s="39" t="str">
        <f t="shared" si="70"/>
        <v/>
      </c>
      <c r="CH72" s="39" t="str">
        <f t="shared" si="70"/>
        <v/>
      </c>
      <c r="CI72" s="39" t="str">
        <f t="shared" si="70"/>
        <v/>
      </c>
      <c r="CJ72" s="39" t="str">
        <f t="shared" si="70"/>
        <v/>
      </c>
      <c r="CK72" s="39" t="str">
        <f t="shared" si="70"/>
        <v/>
      </c>
      <c r="CL72" s="39" t="str">
        <f t="shared" ref="CL72:CU81" si="71">IF(AND($D72&lt;&gt;"", CL$11&gt;=$D72, CL$11&lt;=$H72), IF($E72&lt;&gt;"", IF(OR(AND(CL$11=$C72, CL$11=$E72), AND(CL$11&gt;$E72, CL$11&lt;$F72)), "入院中", 1), 1), "")</f>
        <v/>
      </c>
      <c r="CM72" s="39" t="str">
        <f t="shared" si="71"/>
        <v/>
      </c>
      <c r="CN72" s="39" t="str">
        <f t="shared" si="71"/>
        <v/>
      </c>
      <c r="CO72" s="39" t="str">
        <f t="shared" si="71"/>
        <v/>
      </c>
      <c r="CP72" s="39" t="str">
        <f t="shared" si="71"/>
        <v/>
      </c>
      <c r="CQ72" s="39" t="str">
        <f t="shared" si="71"/>
        <v/>
      </c>
      <c r="CR72" s="39" t="str">
        <f t="shared" si="71"/>
        <v/>
      </c>
      <c r="CS72" s="39" t="str">
        <f t="shared" si="71"/>
        <v/>
      </c>
      <c r="CT72" s="39" t="str">
        <f t="shared" si="71"/>
        <v/>
      </c>
      <c r="CU72" s="39" t="str">
        <f t="shared" si="71"/>
        <v/>
      </c>
      <c r="CV72" s="39" t="str">
        <f t="shared" ref="CV72:DG81" si="72">IF(AND($D72&lt;&gt;"", CV$11&gt;=$D72, CV$11&lt;=$H72), IF($E72&lt;&gt;"", IF(OR(AND(CV$11=$C72, CV$11=$E72), AND(CV$11&gt;$E72, CV$11&lt;$F72)), "入院中", 1), 1), "")</f>
        <v/>
      </c>
      <c r="CW72" s="39" t="str">
        <f t="shared" si="72"/>
        <v/>
      </c>
      <c r="CX72" s="39" t="str">
        <f t="shared" si="72"/>
        <v/>
      </c>
      <c r="CY72" s="39" t="str">
        <f t="shared" si="72"/>
        <v/>
      </c>
      <c r="CZ72" s="39" t="str">
        <f t="shared" si="72"/>
        <v/>
      </c>
      <c r="DA72" s="39" t="str">
        <f t="shared" si="72"/>
        <v/>
      </c>
      <c r="DB72" s="39" t="str">
        <f t="shared" si="72"/>
        <v/>
      </c>
      <c r="DC72" s="39" t="str">
        <f t="shared" si="72"/>
        <v/>
      </c>
      <c r="DD72" s="39" t="str">
        <f t="shared" si="72"/>
        <v/>
      </c>
      <c r="DE72" s="39" t="str">
        <f t="shared" si="72"/>
        <v/>
      </c>
      <c r="DF72" s="39" t="str">
        <f t="shared" si="72"/>
        <v/>
      </c>
      <c r="DG72" s="39" t="str">
        <f t="shared" si="72"/>
        <v/>
      </c>
      <c r="DP72" s="57"/>
      <c r="DQ72" s="127"/>
    </row>
    <row r="73" spans="1:121" ht="24.75" hidden="1" customHeight="1" x14ac:dyDescent="0.4">
      <c r="A73" s="126">
        <v>62</v>
      </c>
      <c r="B73" s="265" t="str">
        <f>IFERROR(VLOOKUP(A73,'wk (5.8～9.30)'!$A$3:$I$122, 2, 0)&amp;"", "")</f>
        <v/>
      </c>
      <c r="C73" s="41" t="str">
        <f>IFERROR(VLOOKUP(A73,'wk (5.8～9.30)'!$A$3:$I$122, 4, 0), "")</f>
        <v/>
      </c>
      <c r="D73" s="41" t="str">
        <f>IFERROR(VLOOKUP(A73,'wk (5.8～9.30)'!$A$3:$I$122, 5, 0), "")</f>
        <v/>
      </c>
      <c r="E73" s="41" t="str">
        <f>IFERROR(VLOOKUP(A73,'wk (5.8～9.30)'!$A$3:$I$122,6, 0), "")</f>
        <v/>
      </c>
      <c r="F73" s="41" t="str">
        <f>IFERROR(VLOOKUP(A73,'wk (5.8～9.30)'!$A$3:$I$122,7, 0), "")</f>
        <v/>
      </c>
      <c r="G73" s="41" t="str">
        <f>IFERROR(VLOOKUP(A73,'wk (5.8～9.30)'!$A$3:$I$122,8, 0), "")</f>
        <v/>
      </c>
      <c r="H73" s="41" t="str">
        <f>IFERROR(VLOOKUP(A73,'wk (5.8～9.30)'!$A$3:$I$122,9, 0), "")</f>
        <v/>
      </c>
      <c r="I73" s="157">
        <f t="shared" si="12"/>
        <v>0</v>
      </c>
      <c r="J73" s="39" t="str">
        <f t="shared" si="63"/>
        <v/>
      </c>
      <c r="K73" s="39" t="str">
        <f t="shared" si="63"/>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4"/>
        <v/>
      </c>
      <c r="U73" s="39" t="str">
        <f t="shared" si="64"/>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5"/>
        <v/>
      </c>
      <c r="AE73" s="39" t="str">
        <f t="shared" si="65"/>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6"/>
        <v/>
      </c>
      <c r="AO73" s="39" t="str">
        <f t="shared" si="66"/>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7"/>
        <v/>
      </c>
      <c r="AY73" s="39" t="str">
        <f t="shared" si="67"/>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8"/>
        <v/>
      </c>
      <c r="BI73" s="39" t="str">
        <f t="shared" si="68"/>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9"/>
        <v/>
      </c>
      <c r="BS73" s="39" t="str">
        <f t="shared" si="69"/>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70"/>
        <v/>
      </c>
      <c r="CC73" s="39" t="str">
        <f t="shared" si="70"/>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1"/>
        <v/>
      </c>
      <c r="CM73" s="39" t="str">
        <f t="shared" si="71"/>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2"/>
        <v/>
      </c>
      <c r="CW73" s="39" t="str">
        <f t="shared" si="72"/>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P73" s="57"/>
      <c r="DQ73" s="127"/>
    </row>
    <row r="74" spans="1:121" ht="24.75" hidden="1" customHeight="1" x14ac:dyDescent="0.4">
      <c r="A74" s="126">
        <v>63</v>
      </c>
      <c r="B74" s="265" t="str">
        <f>IFERROR(VLOOKUP(A74,'wk (5.8～9.30)'!$A$3:$I$122, 2, 0)&amp;"", "")</f>
        <v/>
      </c>
      <c r="C74" s="41" t="str">
        <f>IFERROR(VLOOKUP(A74,'wk (5.8～9.30)'!$A$3:$I$122, 4, 0), "")</f>
        <v/>
      </c>
      <c r="D74" s="41" t="str">
        <f>IFERROR(VLOOKUP(A74,'wk (5.8～9.30)'!$A$3:$I$122, 5, 0), "")</f>
        <v/>
      </c>
      <c r="E74" s="41" t="str">
        <f>IFERROR(VLOOKUP(A74,'wk (5.8～9.30)'!$A$3:$I$122,6, 0), "")</f>
        <v/>
      </c>
      <c r="F74" s="41" t="str">
        <f>IFERROR(VLOOKUP(A74,'wk (5.8～9.30)'!$A$3:$I$122,7, 0), "")</f>
        <v/>
      </c>
      <c r="G74" s="41" t="str">
        <f>IFERROR(VLOOKUP(A74,'wk (5.8～9.30)'!$A$3:$I$122,8, 0), "")</f>
        <v/>
      </c>
      <c r="H74" s="41" t="str">
        <f>IFERROR(VLOOKUP(A74,'wk (5.8～9.30)'!$A$3:$I$122,9, 0), "")</f>
        <v/>
      </c>
      <c r="I74" s="157">
        <f t="shared" si="12"/>
        <v>0</v>
      </c>
      <c r="J74" s="39" t="str">
        <f t="shared" si="63"/>
        <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4"/>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5"/>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6"/>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7"/>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8"/>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9"/>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70"/>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1"/>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2"/>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P74" s="57"/>
      <c r="DQ74" s="127"/>
    </row>
    <row r="75" spans="1:121" ht="24.75" hidden="1" customHeight="1" x14ac:dyDescent="0.4">
      <c r="A75" s="126">
        <v>64</v>
      </c>
      <c r="B75" s="265" t="str">
        <f>IFERROR(VLOOKUP(A75,'wk (5.8～9.30)'!$A$3:$I$122, 2, 0)&amp;"", "")</f>
        <v/>
      </c>
      <c r="C75" s="41" t="str">
        <f>IFERROR(VLOOKUP(A75,'wk (5.8～9.30)'!$A$3:$I$122, 4, 0), "")</f>
        <v/>
      </c>
      <c r="D75" s="41" t="str">
        <f>IFERROR(VLOOKUP(A75,'wk (5.8～9.30)'!$A$3:$I$122, 5, 0), "")</f>
        <v/>
      </c>
      <c r="E75" s="41" t="str">
        <f>IFERROR(VLOOKUP(A75,'wk (5.8～9.30)'!$A$3:$I$122,6, 0), "")</f>
        <v/>
      </c>
      <c r="F75" s="41" t="str">
        <f>IFERROR(VLOOKUP(A75,'wk (5.8～9.30)'!$A$3:$I$122,7, 0), "")</f>
        <v/>
      </c>
      <c r="G75" s="41" t="str">
        <f>IFERROR(VLOOKUP(A75,'wk (5.8～9.30)'!$A$3:$I$122,8, 0), "")</f>
        <v/>
      </c>
      <c r="H75" s="41" t="str">
        <f>IFERROR(VLOOKUP(A75,'wk (5.8～9.30)'!$A$3:$I$122,9, 0), "")</f>
        <v/>
      </c>
      <c r="I75" s="157">
        <f t="shared" si="12"/>
        <v>0</v>
      </c>
      <c r="J75" s="39" t="str">
        <f t="shared" si="63"/>
        <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4"/>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5"/>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6"/>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7"/>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8"/>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9"/>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70"/>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1"/>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2"/>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P75" s="57"/>
      <c r="DQ75" s="127"/>
    </row>
    <row r="76" spans="1:121" ht="24.75" hidden="1" customHeight="1" x14ac:dyDescent="0.4">
      <c r="A76" s="126">
        <v>65</v>
      </c>
      <c r="B76" s="265" t="str">
        <f>IFERROR(VLOOKUP(A76,'wk (5.8～9.30)'!$A$3:$I$122, 2, 0)&amp;"", "")</f>
        <v/>
      </c>
      <c r="C76" s="41" t="str">
        <f>IFERROR(VLOOKUP(A76,'wk (5.8～9.30)'!$A$3:$I$122, 4, 0), "")</f>
        <v/>
      </c>
      <c r="D76" s="41" t="str">
        <f>IFERROR(VLOOKUP(A76,'wk (5.8～9.30)'!$A$3:$I$122, 5, 0), "")</f>
        <v/>
      </c>
      <c r="E76" s="41" t="str">
        <f>IFERROR(VLOOKUP(A76,'wk (5.8～9.30)'!$A$3:$I$122,6, 0), "")</f>
        <v/>
      </c>
      <c r="F76" s="41" t="str">
        <f>IFERROR(VLOOKUP(A76,'wk (5.8～9.30)'!$A$3:$I$122,7, 0), "")</f>
        <v/>
      </c>
      <c r="G76" s="41" t="str">
        <f>IFERROR(VLOOKUP(A76,'wk (5.8～9.30)'!$A$3:$I$122,8, 0), "")</f>
        <v/>
      </c>
      <c r="H76" s="41" t="str">
        <f>IFERROR(VLOOKUP(A76,'wk (5.8～9.30)'!$A$3:$I$122,9, 0), "")</f>
        <v/>
      </c>
      <c r="I76" s="157">
        <f t="shared" si="12"/>
        <v>0</v>
      </c>
      <c r="J76" s="39" t="str">
        <f t="shared" si="63"/>
        <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4"/>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5"/>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6"/>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7"/>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8"/>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9"/>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70"/>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1"/>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2"/>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P76" s="57"/>
      <c r="DQ76" s="127"/>
    </row>
    <row r="77" spans="1:121" ht="24.75" hidden="1" customHeight="1" x14ac:dyDescent="0.4">
      <c r="A77" s="126">
        <v>66</v>
      </c>
      <c r="B77" s="265" t="str">
        <f>IFERROR(VLOOKUP(A77,'wk (5.8～9.30)'!$A$3:$I$122, 2, 0)&amp;"", "")</f>
        <v/>
      </c>
      <c r="C77" s="41" t="str">
        <f>IFERROR(VLOOKUP(A77,'wk (5.8～9.30)'!$A$3:$I$122, 4, 0), "")</f>
        <v/>
      </c>
      <c r="D77" s="41" t="str">
        <f>IFERROR(VLOOKUP(A77,'wk (5.8～9.30)'!$A$3:$I$122, 5, 0), "")</f>
        <v/>
      </c>
      <c r="E77" s="41" t="str">
        <f>IFERROR(VLOOKUP(A77,'wk (5.8～9.30)'!$A$3:$I$122,6, 0), "")</f>
        <v/>
      </c>
      <c r="F77" s="41" t="str">
        <f>IFERROR(VLOOKUP(A77,'wk (5.8～9.30)'!$A$3:$I$122,7, 0), "")</f>
        <v/>
      </c>
      <c r="G77" s="41" t="str">
        <f>IFERROR(VLOOKUP(A77,'wk (5.8～9.30)'!$A$3:$I$122,8, 0), "")</f>
        <v/>
      </c>
      <c r="H77" s="41" t="str">
        <f>IFERROR(VLOOKUP(A77,'wk (5.8～9.30)'!$A$3:$I$122,9, 0), "")</f>
        <v/>
      </c>
      <c r="I77" s="157">
        <f t="shared" ref="I77:I131" si="73">IFERROR(IF(SUM(J77:DG77)&gt;15, "エラー", SUM(J77:DG77)), "エラー")</f>
        <v>0</v>
      </c>
      <c r="J77" s="39" t="str">
        <f t="shared" si="63"/>
        <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4"/>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5"/>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6"/>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7"/>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8"/>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9"/>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70"/>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1"/>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2"/>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P77" s="57"/>
      <c r="DQ77" s="127"/>
    </row>
    <row r="78" spans="1:121" ht="24.75" hidden="1" customHeight="1" x14ac:dyDescent="0.4">
      <c r="A78" s="126">
        <v>67</v>
      </c>
      <c r="B78" s="265" t="str">
        <f>IFERROR(VLOOKUP(A78,'wk (5.8～9.30)'!$A$3:$I$122, 2, 0)&amp;"", "")</f>
        <v/>
      </c>
      <c r="C78" s="41" t="str">
        <f>IFERROR(VLOOKUP(A78,'wk (5.8～9.30)'!$A$3:$I$122, 4, 0), "")</f>
        <v/>
      </c>
      <c r="D78" s="41" t="str">
        <f>IFERROR(VLOOKUP(A78,'wk (5.8～9.30)'!$A$3:$I$122, 5, 0), "")</f>
        <v/>
      </c>
      <c r="E78" s="41" t="str">
        <f>IFERROR(VLOOKUP(A78,'wk (5.8～9.30)'!$A$3:$I$122,6, 0), "")</f>
        <v/>
      </c>
      <c r="F78" s="41" t="str">
        <f>IFERROR(VLOOKUP(A78,'wk (5.8～9.30)'!$A$3:$I$122,7, 0), "")</f>
        <v/>
      </c>
      <c r="G78" s="41" t="str">
        <f>IFERROR(VLOOKUP(A78,'wk (5.8～9.30)'!$A$3:$I$122,8, 0), "")</f>
        <v/>
      </c>
      <c r="H78" s="41" t="str">
        <f>IFERROR(VLOOKUP(A78,'wk (5.8～9.30)'!$A$3:$I$122,9, 0), "")</f>
        <v/>
      </c>
      <c r="I78" s="157">
        <f t="shared" si="73"/>
        <v>0</v>
      </c>
      <c r="J78" s="39" t="str">
        <f t="shared" si="63"/>
        <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4"/>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5"/>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6"/>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7"/>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8"/>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9"/>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70"/>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1"/>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2"/>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P78" s="57"/>
      <c r="DQ78" s="127"/>
    </row>
    <row r="79" spans="1:121" ht="24.75" hidden="1" customHeight="1" x14ac:dyDescent="0.4">
      <c r="A79" s="126">
        <v>68</v>
      </c>
      <c r="B79" s="265" t="str">
        <f>IFERROR(VLOOKUP(A79,'wk (5.8～9.30)'!$A$3:$I$122, 2, 0)&amp;"", "")</f>
        <v/>
      </c>
      <c r="C79" s="41" t="str">
        <f>IFERROR(VLOOKUP(A79,'wk (5.8～9.30)'!$A$3:$I$122, 4, 0), "")</f>
        <v/>
      </c>
      <c r="D79" s="41" t="str">
        <f>IFERROR(VLOOKUP(A79,'wk (5.8～9.30)'!$A$3:$I$122, 5, 0), "")</f>
        <v/>
      </c>
      <c r="E79" s="41" t="str">
        <f>IFERROR(VLOOKUP(A79,'wk (5.8～9.30)'!$A$3:$I$122,6, 0), "")</f>
        <v/>
      </c>
      <c r="F79" s="41" t="str">
        <f>IFERROR(VLOOKUP(A79,'wk (5.8～9.30)'!$A$3:$I$122,7, 0), "")</f>
        <v/>
      </c>
      <c r="G79" s="41" t="str">
        <f>IFERROR(VLOOKUP(A79,'wk (5.8～9.30)'!$A$3:$I$122,8, 0), "")</f>
        <v/>
      </c>
      <c r="H79" s="41" t="str">
        <f>IFERROR(VLOOKUP(A79,'wk (5.8～9.30)'!$A$3:$I$122,9, 0), "")</f>
        <v/>
      </c>
      <c r="I79" s="157">
        <f t="shared" si="73"/>
        <v>0</v>
      </c>
      <c r="J79" s="39" t="str">
        <f t="shared" si="63"/>
        <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4"/>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5"/>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6"/>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7"/>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8"/>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9"/>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70"/>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1"/>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2"/>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P79" s="57"/>
      <c r="DQ79" s="127"/>
    </row>
    <row r="80" spans="1:121" ht="24.75" hidden="1" customHeight="1" x14ac:dyDescent="0.4">
      <c r="A80" s="126">
        <v>69</v>
      </c>
      <c r="B80" s="265" t="str">
        <f>IFERROR(VLOOKUP(A80,'wk (5.8～9.30)'!$A$3:$I$122, 2, 0)&amp;"", "")</f>
        <v/>
      </c>
      <c r="C80" s="41" t="str">
        <f>IFERROR(VLOOKUP(A80,'wk (5.8～9.30)'!$A$3:$I$122, 4, 0), "")</f>
        <v/>
      </c>
      <c r="D80" s="41" t="str">
        <f>IFERROR(VLOOKUP(A80,'wk (5.8～9.30)'!$A$3:$I$122, 5, 0), "")</f>
        <v/>
      </c>
      <c r="E80" s="41" t="str">
        <f>IFERROR(VLOOKUP(A80,'wk (5.8～9.30)'!$A$3:$I$122,6, 0), "")</f>
        <v/>
      </c>
      <c r="F80" s="41" t="str">
        <f>IFERROR(VLOOKUP(A80,'wk (5.8～9.30)'!$A$3:$I$122,7, 0), "")</f>
        <v/>
      </c>
      <c r="G80" s="41" t="str">
        <f>IFERROR(VLOOKUP(A80,'wk (5.8～9.30)'!$A$3:$I$122,8, 0), "")</f>
        <v/>
      </c>
      <c r="H80" s="41" t="str">
        <f>IFERROR(VLOOKUP(A80,'wk (5.8～9.30)'!$A$3:$I$122,9, 0), "")</f>
        <v/>
      </c>
      <c r="I80" s="157">
        <f t="shared" si="73"/>
        <v>0</v>
      </c>
      <c r="J80" s="39" t="str">
        <f t="shared" si="63"/>
        <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4"/>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5"/>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6"/>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7"/>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8"/>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9"/>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70"/>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1"/>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2"/>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P80" s="57"/>
      <c r="DQ80" s="127"/>
    </row>
    <row r="81" spans="1:121" ht="24.75" hidden="1" customHeight="1" x14ac:dyDescent="0.4">
      <c r="A81" s="126">
        <v>70</v>
      </c>
      <c r="B81" s="265" t="str">
        <f>IFERROR(VLOOKUP(A81,'wk (5.8～9.30)'!$A$3:$I$122, 2, 0)&amp;"", "")</f>
        <v/>
      </c>
      <c r="C81" s="41" t="str">
        <f>IFERROR(VLOOKUP(A81,'wk (5.8～9.30)'!$A$3:$I$122, 4, 0), "")</f>
        <v/>
      </c>
      <c r="D81" s="41" t="str">
        <f>IFERROR(VLOOKUP(A81,'wk (5.8～9.30)'!$A$3:$I$122, 5, 0), "")</f>
        <v/>
      </c>
      <c r="E81" s="41" t="str">
        <f>IFERROR(VLOOKUP(A81,'wk (5.8～9.30)'!$A$3:$I$122,6, 0), "")</f>
        <v/>
      </c>
      <c r="F81" s="41" t="str">
        <f>IFERROR(VLOOKUP(A81,'wk (5.8～9.30)'!$A$3:$I$122,7, 0), "")</f>
        <v/>
      </c>
      <c r="G81" s="41" t="str">
        <f>IFERROR(VLOOKUP(A81,'wk (5.8～9.30)'!$A$3:$I$122,8, 0), "")</f>
        <v/>
      </c>
      <c r="H81" s="41" t="str">
        <f>IFERROR(VLOOKUP(A81,'wk (5.8～9.30)'!$A$3:$I$122,9, 0), "")</f>
        <v/>
      </c>
      <c r="I81" s="157">
        <f t="shared" si="73"/>
        <v>0</v>
      </c>
      <c r="J81" s="39" t="str">
        <f t="shared" si="63"/>
        <v/>
      </c>
      <c r="K81" s="39" t="str">
        <f t="shared" si="63"/>
        <v/>
      </c>
      <c r="L81" s="39" t="str">
        <f t="shared" si="63"/>
        <v/>
      </c>
      <c r="M81" s="39" t="str">
        <f t="shared" si="63"/>
        <v/>
      </c>
      <c r="N81" s="39" t="str">
        <f t="shared" si="63"/>
        <v/>
      </c>
      <c r="O81" s="39" t="str">
        <f t="shared" si="63"/>
        <v/>
      </c>
      <c r="P81" s="39" t="str">
        <f t="shared" si="63"/>
        <v/>
      </c>
      <c r="Q81" s="39" t="str">
        <f t="shared" si="63"/>
        <v/>
      </c>
      <c r="R81" s="39" t="str">
        <f t="shared" si="63"/>
        <v/>
      </c>
      <c r="S81" s="39" t="str">
        <f t="shared" si="63"/>
        <v/>
      </c>
      <c r="T81" s="39" t="str">
        <f t="shared" si="64"/>
        <v/>
      </c>
      <c r="U81" s="39" t="str">
        <f t="shared" si="64"/>
        <v/>
      </c>
      <c r="V81" s="39" t="str">
        <f t="shared" si="64"/>
        <v/>
      </c>
      <c r="W81" s="39" t="str">
        <f t="shared" si="64"/>
        <v/>
      </c>
      <c r="X81" s="39" t="str">
        <f t="shared" si="64"/>
        <v/>
      </c>
      <c r="Y81" s="39" t="str">
        <f t="shared" si="64"/>
        <v/>
      </c>
      <c r="Z81" s="39" t="str">
        <f t="shared" si="64"/>
        <v/>
      </c>
      <c r="AA81" s="39" t="str">
        <f t="shared" si="64"/>
        <v/>
      </c>
      <c r="AB81" s="39" t="str">
        <f t="shared" si="64"/>
        <v/>
      </c>
      <c r="AC81" s="39" t="str">
        <f t="shared" si="64"/>
        <v/>
      </c>
      <c r="AD81" s="39" t="str">
        <f t="shared" si="65"/>
        <v/>
      </c>
      <c r="AE81" s="39" t="str">
        <f t="shared" si="65"/>
        <v/>
      </c>
      <c r="AF81" s="39" t="str">
        <f t="shared" si="65"/>
        <v/>
      </c>
      <c r="AG81" s="39" t="str">
        <f t="shared" si="65"/>
        <v/>
      </c>
      <c r="AH81" s="39" t="str">
        <f t="shared" si="65"/>
        <v/>
      </c>
      <c r="AI81" s="39" t="str">
        <f t="shared" si="65"/>
        <v/>
      </c>
      <c r="AJ81" s="39" t="str">
        <f t="shared" si="65"/>
        <v/>
      </c>
      <c r="AK81" s="39" t="str">
        <f t="shared" si="65"/>
        <v/>
      </c>
      <c r="AL81" s="39" t="str">
        <f t="shared" si="65"/>
        <v/>
      </c>
      <c r="AM81" s="39" t="str">
        <f t="shared" si="65"/>
        <v/>
      </c>
      <c r="AN81" s="39" t="str">
        <f t="shared" si="66"/>
        <v/>
      </c>
      <c r="AO81" s="39" t="str">
        <f t="shared" si="66"/>
        <v/>
      </c>
      <c r="AP81" s="39" t="str">
        <f t="shared" si="66"/>
        <v/>
      </c>
      <c r="AQ81" s="39" t="str">
        <f t="shared" si="66"/>
        <v/>
      </c>
      <c r="AR81" s="39" t="str">
        <f t="shared" si="66"/>
        <v/>
      </c>
      <c r="AS81" s="39" t="str">
        <f t="shared" si="66"/>
        <v/>
      </c>
      <c r="AT81" s="39" t="str">
        <f t="shared" si="66"/>
        <v/>
      </c>
      <c r="AU81" s="39" t="str">
        <f t="shared" si="66"/>
        <v/>
      </c>
      <c r="AV81" s="39" t="str">
        <f t="shared" si="66"/>
        <v/>
      </c>
      <c r="AW81" s="39" t="str">
        <f t="shared" si="66"/>
        <v/>
      </c>
      <c r="AX81" s="39" t="str">
        <f t="shared" si="67"/>
        <v/>
      </c>
      <c r="AY81" s="39" t="str">
        <f t="shared" si="67"/>
        <v/>
      </c>
      <c r="AZ81" s="39" t="str">
        <f t="shared" si="67"/>
        <v/>
      </c>
      <c r="BA81" s="39" t="str">
        <f t="shared" si="67"/>
        <v/>
      </c>
      <c r="BB81" s="39" t="str">
        <f t="shared" si="67"/>
        <v/>
      </c>
      <c r="BC81" s="39" t="str">
        <f t="shared" si="67"/>
        <v/>
      </c>
      <c r="BD81" s="39" t="str">
        <f t="shared" si="67"/>
        <v/>
      </c>
      <c r="BE81" s="39" t="str">
        <f t="shared" si="67"/>
        <v/>
      </c>
      <c r="BF81" s="39" t="str">
        <f t="shared" si="67"/>
        <v/>
      </c>
      <c r="BG81" s="39" t="str">
        <f t="shared" si="67"/>
        <v/>
      </c>
      <c r="BH81" s="39" t="str">
        <f t="shared" si="68"/>
        <v/>
      </c>
      <c r="BI81" s="39" t="str">
        <f t="shared" si="68"/>
        <v/>
      </c>
      <c r="BJ81" s="39" t="str">
        <f t="shared" si="68"/>
        <v/>
      </c>
      <c r="BK81" s="39" t="str">
        <f t="shared" si="68"/>
        <v/>
      </c>
      <c r="BL81" s="39" t="str">
        <f t="shared" si="68"/>
        <v/>
      </c>
      <c r="BM81" s="39" t="str">
        <f t="shared" si="68"/>
        <v/>
      </c>
      <c r="BN81" s="39" t="str">
        <f t="shared" si="68"/>
        <v/>
      </c>
      <c r="BO81" s="39" t="str">
        <f t="shared" si="68"/>
        <v/>
      </c>
      <c r="BP81" s="39" t="str">
        <f t="shared" si="68"/>
        <v/>
      </c>
      <c r="BQ81" s="39" t="str">
        <f t="shared" si="68"/>
        <v/>
      </c>
      <c r="BR81" s="39" t="str">
        <f t="shared" si="69"/>
        <v/>
      </c>
      <c r="BS81" s="39" t="str">
        <f t="shared" si="69"/>
        <v/>
      </c>
      <c r="BT81" s="39" t="str">
        <f t="shared" si="69"/>
        <v/>
      </c>
      <c r="BU81" s="39" t="str">
        <f t="shared" si="69"/>
        <v/>
      </c>
      <c r="BV81" s="39" t="str">
        <f t="shared" si="69"/>
        <v/>
      </c>
      <c r="BW81" s="39" t="str">
        <f t="shared" si="69"/>
        <v/>
      </c>
      <c r="BX81" s="39" t="str">
        <f t="shared" si="69"/>
        <v/>
      </c>
      <c r="BY81" s="39" t="str">
        <f t="shared" si="69"/>
        <v/>
      </c>
      <c r="BZ81" s="39" t="str">
        <f t="shared" si="69"/>
        <v/>
      </c>
      <c r="CA81" s="39" t="str">
        <f t="shared" si="69"/>
        <v/>
      </c>
      <c r="CB81" s="39" t="str">
        <f t="shared" si="70"/>
        <v/>
      </c>
      <c r="CC81" s="39" t="str">
        <f t="shared" si="70"/>
        <v/>
      </c>
      <c r="CD81" s="39" t="str">
        <f t="shared" si="70"/>
        <v/>
      </c>
      <c r="CE81" s="39" t="str">
        <f t="shared" si="70"/>
        <v/>
      </c>
      <c r="CF81" s="39" t="str">
        <f t="shared" si="70"/>
        <v/>
      </c>
      <c r="CG81" s="39" t="str">
        <f t="shared" si="70"/>
        <v/>
      </c>
      <c r="CH81" s="39" t="str">
        <f t="shared" si="70"/>
        <v/>
      </c>
      <c r="CI81" s="39" t="str">
        <f t="shared" si="70"/>
        <v/>
      </c>
      <c r="CJ81" s="39" t="str">
        <f t="shared" si="70"/>
        <v/>
      </c>
      <c r="CK81" s="39" t="str">
        <f t="shared" si="70"/>
        <v/>
      </c>
      <c r="CL81" s="39" t="str">
        <f t="shared" si="71"/>
        <v/>
      </c>
      <c r="CM81" s="39" t="str">
        <f t="shared" si="71"/>
        <v/>
      </c>
      <c r="CN81" s="39" t="str">
        <f t="shared" si="71"/>
        <v/>
      </c>
      <c r="CO81" s="39" t="str">
        <f t="shared" si="71"/>
        <v/>
      </c>
      <c r="CP81" s="39" t="str">
        <f t="shared" si="71"/>
        <v/>
      </c>
      <c r="CQ81" s="39" t="str">
        <f t="shared" si="71"/>
        <v/>
      </c>
      <c r="CR81" s="39" t="str">
        <f t="shared" si="71"/>
        <v/>
      </c>
      <c r="CS81" s="39" t="str">
        <f t="shared" si="71"/>
        <v/>
      </c>
      <c r="CT81" s="39" t="str">
        <f t="shared" si="71"/>
        <v/>
      </c>
      <c r="CU81" s="39" t="str">
        <f t="shared" si="71"/>
        <v/>
      </c>
      <c r="CV81" s="39" t="str">
        <f t="shared" si="72"/>
        <v/>
      </c>
      <c r="CW81" s="39" t="str">
        <f t="shared" si="72"/>
        <v/>
      </c>
      <c r="CX81" s="39" t="str">
        <f t="shared" si="72"/>
        <v/>
      </c>
      <c r="CY81" s="39" t="str">
        <f t="shared" si="72"/>
        <v/>
      </c>
      <c r="CZ81" s="39" t="str">
        <f t="shared" si="72"/>
        <v/>
      </c>
      <c r="DA81" s="39" t="str">
        <f t="shared" si="72"/>
        <v/>
      </c>
      <c r="DB81" s="39" t="str">
        <f t="shared" si="72"/>
        <v/>
      </c>
      <c r="DC81" s="39" t="str">
        <f t="shared" si="72"/>
        <v/>
      </c>
      <c r="DD81" s="39" t="str">
        <f t="shared" si="72"/>
        <v/>
      </c>
      <c r="DE81" s="39" t="str">
        <f t="shared" si="72"/>
        <v/>
      </c>
      <c r="DF81" s="39" t="str">
        <f t="shared" si="72"/>
        <v/>
      </c>
      <c r="DG81" s="39" t="str">
        <f t="shared" si="72"/>
        <v/>
      </c>
      <c r="DP81" s="57"/>
      <c r="DQ81" s="127"/>
    </row>
    <row r="82" spans="1:121" ht="24.75" hidden="1" customHeight="1" x14ac:dyDescent="0.4">
      <c r="A82" s="126">
        <v>71</v>
      </c>
      <c r="B82" s="265" t="str">
        <f>IFERROR(VLOOKUP(A82,'wk (5.8～9.30)'!$A$3:$I$122, 2, 0)&amp;"", "")</f>
        <v/>
      </c>
      <c r="C82" s="41" t="str">
        <f>IFERROR(VLOOKUP(A82,'wk (5.8～9.30)'!$A$3:$I$122, 4, 0), "")</f>
        <v/>
      </c>
      <c r="D82" s="41" t="str">
        <f>IFERROR(VLOOKUP(A82,'wk (5.8～9.30)'!$A$3:$I$122, 5, 0), "")</f>
        <v/>
      </c>
      <c r="E82" s="41" t="str">
        <f>IFERROR(VLOOKUP(A82,'wk (5.8～9.30)'!$A$3:$I$122,6, 0), "")</f>
        <v/>
      </c>
      <c r="F82" s="41" t="str">
        <f>IFERROR(VLOOKUP(A82,'wk (5.8～9.30)'!$A$3:$I$122,7, 0), "")</f>
        <v/>
      </c>
      <c r="G82" s="41" t="str">
        <f>IFERROR(VLOOKUP(A82,'wk (5.8～9.30)'!$A$3:$I$122,8, 0), "")</f>
        <v/>
      </c>
      <c r="H82" s="41" t="str">
        <f>IFERROR(VLOOKUP(A82,'wk (5.8～9.30)'!$A$3:$I$122,9, 0), "")</f>
        <v/>
      </c>
      <c r="I82" s="157">
        <f t="shared" si="73"/>
        <v>0</v>
      </c>
      <c r="J82" s="39" t="str">
        <f t="shared" ref="J82:S91" si="74">IF(AND($D82&lt;&gt;"", J$11&gt;=$D82, J$11&lt;=$H82), IF($E82&lt;&gt;"", IF(OR(AND(J$11=$C82, J$11=$E82), AND(J$11&gt;$E82, J$11&lt;$F82)), "入院中", 1), 1), "")</f>
        <v/>
      </c>
      <c r="K82" s="39" t="str">
        <f t="shared" si="74"/>
        <v/>
      </c>
      <c r="L82" s="39" t="str">
        <f t="shared" si="74"/>
        <v/>
      </c>
      <c r="M82" s="39" t="str">
        <f t="shared" si="74"/>
        <v/>
      </c>
      <c r="N82" s="39" t="str">
        <f t="shared" si="74"/>
        <v/>
      </c>
      <c r="O82" s="39" t="str">
        <f t="shared" si="74"/>
        <v/>
      </c>
      <c r="P82" s="39" t="str">
        <f t="shared" si="74"/>
        <v/>
      </c>
      <c r="Q82" s="39" t="str">
        <f t="shared" si="74"/>
        <v/>
      </c>
      <c r="R82" s="39" t="str">
        <f t="shared" si="74"/>
        <v/>
      </c>
      <c r="S82" s="39" t="str">
        <f t="shared" si="74"/>
        <v/>
      </c>
      <c r="T82" s="39" t="str">
        <f t="shared" ref="T82:AC91" si="75">IF(AND($D82&lt;&gt;"", T$11&gt;=$D82, T$11&lt;=$H82), IF($E82&lt;&gt;"", IF(OR(AND(T$11=$C82, T$11=$E82), AND(T$11&gt;$E82, T$11&lt;$F82)), "入院中", 1), 1), "")</f>
        <v/>
      </c>
      <c r="U82" s="39" t="str">
        <f t="shared" si="75"/>
        <v/>
      </c>
      <c r="V82" s="39" t="str">
        <f t="shared" si="75"/>
        <v/>
      </c>
      <c r="W82" s="39" t="str">
        <f t="shared" si="75"/>
        <v/>
      </c>
      <c r="X82" s="39" t="str">
        <f t="shared" si="75"/>
        <v/>
      </c>
      <c r="Y82" s="39" t="str">
        <f t="shared" si="75"/>
        <v/>
      </c>
      <c r="Z82" s="39" t="str">
        <f t="shared" si="75"/>
        <v/>
      </c>
      <c r="AA82" s="39" t="str">
        <f t="shared" si="75"/>
        <v/>
      </c>
      <c r="AB82" s="39" t="str">
        <f t="shared" si="75"/>
        <v/>
      </c>
      <c r="AC82" s="39" t="str">
        <f t="shared" si="75"/>
        <v/>
      </c>
      <c r="AD82" s="39" t="str">
        <f t="shared" ref="AD82:AM91" si="76">IF(AND($D82&lt;&gt;"", AD$11&gt;=$D82, AD$11&lt;=$H82), IF($E82&lt;&gt;"", IF(OR(AND(AD$11=$C82, AD$11=$E82), AND(AD$11&gt;$E82, AD$11&lt;$F82)), "入院中", 1), 1), "")</f>
        <v/>
      </c>
      <c r="AE82" s="39" t="str">
        <f t="shared" si="76"/>
        <v/>
      </c>
      <c r="AF82" s="39" t="str">
        <f t="shared" si="76"/>
        <v/>
      </c>
      <c r="AG82" s="39" t="str">
        <f t="shared" si="76"/>
        <v/>
      </c>
      <c r="AH82" s="39" t="str">
        <f t="shared" si="76"/>
        <v/>
      </c>
      <c r="AI82" s="39" t="str">
        <f t="shared" si="76"/>
        <v/>
      </c>
      <c r="AJ82" s="39" t="str">
        <f t="shared" si="76"/>
        <v/>
      </c>
      <c r="AK82" s="39" t="str">
        <f t="shared" si="76"/>
        <v/>
      </c>
      <c r="AL82" s="39" t="str">
        <f t="shared" si="76"/>
        <v/>
      </c>
      <c r="AM82" s="39" t="str">
        <f t="shared" si="76"/>
        <v/>
      </c>
      <c r="AN82" s="39" t="str">
        <f t="shared" ref="AN82:AW91" si="77">IF(AND($D82&lt;&gt;"", AN$11&gt;=$D82, AN$11&lt;=$H82), IF($E82&lt;&gt;"", IF(OR(AND(AN$11=$C82, AN$11=$E82), AND(AN$11&gt;$E82, AN$11&lt;$F82)), "入院中", 1), 1), "")</f>
        <v/>
      </c>
      <c r="AO82" s="39" t="str">
        <f t="shared" si="77"/>
        <v/>
      </c>
      <c r="AP82" s="39" t="str">
        <f t="shared" si="77"/>
        <v/>
      </c>
      <c r="AQ82" s="39" t="str">
        <f t="shared" si="77"/>
        <v/>
      </c>
      <c r="AR82" s="39" t="str">
        <f t="shared" si="77"/>
        <v/>
      </c>
      <c r="AS82" s="39" t="str">
        <f t="shared" si="77"/>
        <v/>
      </c>
      <c r="AT82" s="39" t="str">
        <f t="shared" si="77"/>
        <v/>
      </c>
      <c r="AU82" s="39" t="str">
        <f t="shared" si="77"/>
        <v/>
      </c>
      <c r="AV82" s="39" t="str">
        <f t="shared" si="77"/>
        <v/>
      </c>
      <c r="AW82" s="39" t="str">
        <f t="shared" si="77"/>
        <v/>
      </c>
      <c r="AX82" s="39" t="str">
        <f t="shared" ref="AX82:BG91" si="78">IF(AND($D82&lt;&gt;"", AX$11&gt;=$D82, AX$11&lt;=$H82), IF($E82&lt;&gt;"", IF(OR(AND(AX$11=$C82, AX$11=$E82), AND(AX$11&gt;$E82, AX$11&lt;$F82)), "入院中", 1), 1), "")</f>
        <v/>
      </c>
      <c r="AY82" s="39" t="str">
        <f t="shared" si="78"/>
        <v/>
      </c>
      <c r="AZ82" s="39" t="str">
        <f t="shared" si="78"/>
        <v/>
      </c>
      <c r="BA82" s="39" t="str">
        <f t="shared" si="78"/>
        <v/>
      </c>
      <c r="BB82" s="39" t="str">
        <f t="shared" si="78"/>
        <v/>
      </c>
      <c r="BC82" s="39" t="str">
        <f t="shared" si="78"/>
        <v/>
      </c>
      <c r="BD82" s="39" t="str">
        <f t="shared" si="78"/>
        <v/>
      </c>
      <c r="BE82" s="39" t="str">
        <f t="shared" si="78"/>
        <v/>
      </c>
      <c r="BF82" s="39" t="str">
        <f t="shared" si="78"/>
        <v/>
      </c>
      <c r="BG82" s="39" t="str">
        <f t="shared" si="78"/>
        <v/>
      </c>
      <c r="BH82" s="39" t="str">
        <f t="shared" ref="BH82:BQ91" si="79">IF(AND($D82&lt;&gt;"", BH$11&gt;=$D82, BH$11&lt;=$H82), IF($E82&lt;&gt;"", IF(OR(AND(BH$11=$C82, BH$11=$E82), AND(BH$11&gt;$E82, BH$11&lt;$F82)), "入院中", 1), 1), "")</f>
        <v/>
      </c>
      <c r="BI82" s="39" t="str">
        <f t="shared" si="79"/>
        <v/>
      </c>
      <c r="BJ82" s="39" t="str">
        <f t="shared" si="79"/>
        <v/>
      </c>
      <c r="BK82" s="39" t="str">
        <f t="shared" si="79"/>
        <v/>
      </c>
      <c r="BL82" s="39" t="str">
        <f t="shared" si="79"/>
        <v/>
      </c>
      <c r="BM82" s="39" t="str">
        <f t="shared" si="79"/>
        <v/>
      </c>
      <c r="BN82" s="39" t="str">
        <f t="shared" si="79"/>
        <v/>
      </c>
      <c r="BO82" s="39" t="str">
        <f t="shared" si="79"/>
        <v/>
      </c>
      <c r="BP82" s="39" t="str">
        <f t="shared" si="79"/>
        <v/>
      </c>
      <c r="BQ82" s="39" t="str">
        <f t="shared" si="79"/>
        <v/>
      </c>
      <c r="BR82" s="39" t="str">
        <f t="shared" ref="BR82:CA91" si="80">IF(AND($D82&lt;&gt;"", BR$11&gt;=$D82, BR$11&lt;=$H82), IF($E82&lt;&gt;"", IF(OR(AND(BR$11=$C82, BR$11=$E82), AND(BR$11&gt;$E82, BR$11&lt;$F82)), "入院中", 1), 1), "")</f>
        <v/>
      </c>
      <c r="BS82" s="39" t="str">
        <f t="shared" si="80"/>
        <v/>
      </c>
      <c r="BT82" s="39" t="str">
        <f t="shared" si="80"/>
        <v/>
      </c>
      <c r="BU82" s="39" t="str">
        <f t="shared" si="80"/>
        <v/>
      </c>
      <c r="BV82" s="39" t="str">
        <f t="shared" si="80"/>
        <v/>
      </c>
      <c r="BW82" s="39" t="str">
        <f t="shared" si="80"/>
        <v/>
      </c>
      <c r="BX82" s="39" t="str">
        <f t="shared" si="80"/>
        <v/>
      </c>
      <c r="BY82" s="39" t="str">
        <f t="shared" si="80"/>
        <v/>
      </c>
      <c r="BZ82" s="39" t="str">
        <f t="shared" si="80"/>
        <v/>
      </c>
      <c r="CA82" s="39" t="str">
        <f t="shared" si="80"/>
        <v/>
      </c>
      <c r="CB82" s="39" t="str">
        <f t="shared" ref="CB82:CK91" si="81">IF(AND($D82&lt;&gt;"", CB$11&gt;=$D82, CB$11&lt;=$H82), IF($E82&lt;&gt;"", IF(OR(AND(CB$11=$C82, CB$11=$E82), AND(CB$11&gt;$E82, CB$11&lt;$F82)), "入院中", 1), 1), "")</f>
        <v/>
      </c>
      <c r="CC82" s="39" t="str">
        <f t="shared" si="81"/>
        <v/>
      </c>
      <c r="CD82" s="39" t="str">
        <f t="shared" si="81"/>
        <v/>
      </c>
      <c r="CE82" s="39" t="str">
        <f t="shared" si="81"/>
        <v/>
      </c>
      <c r="CF82" s="39" t="str">
        <f t="shared" si="81"/>
        <v/>
      </c>
      <c r="CG82" s="39" t="str">
        <f t="shared" si="81"/>
        <v/>
      </c>
      <c r="CH82" s="39" t="str">
        <f t="shared" si="81"/>
        <v/>
      </c>
      <c r="CI82" s="39" t="str">
        <f t="shared" si="81"/>
        <v/>
      </c>
      <c r="CJ82" s="39" t="str">
        <f t="shared" si="81"/>
        <v/>
      </c>
      <c r="CK82" s="39" t="str">
        <f t="shared" si="81"/>
        <v/>
      </c>
      <c r="CL82" s="39" t="str">
        <f t="shared" ref="CL82:CU91" si="82">IF(AND($D82&lt;&gt;"", CL$11&gt;=$D82, CL$11&lt;=$H82), IF($E82&lt;&gt;"", IF(OR(AND(CL$11=$C82, CL$11=$E82), AND(CL$11&gt;$E82, CL$11&lt;$F82)), "入院中", 1), 1), "")</f>
        <v/>
      </c>
      <c r="CM82" s="39" t="str">
        <f t="shared" si="82"/>
        <v/>
      </c>
      <c r="CN82" s="39" t="str">
        <f t="shared" si="82"/>
        <v/>
      </c>
      <c r="CO82" s="39" t="str">
        <f t="shared" si="82"/>
        <v/>
      </c>
      <c r="CP82" s="39" t="str">
        <f t="shared" si="82"/>
        <v/>
      </c>
      <c r="CQ82" s="39" t="str">
        <f t="shared" si="82"/>
        <v/>
      </c>
      <c r="CR82" s="39" t="str">
        <f t="shared" si="82"/>
        <v/>
      </c>
      <c r="CS82" s="39" t="str">
        <f t="shared" si="82"/>
        <v/>
      </c>
      <c r="CT82" s="39" t="str">
        <f t="shared" si="82"/>
        <v/>
      </c>
      <c r="CU82" s="39" t="str">
        <f t="shared" si="82"/>
        <v/>
      </c>
      <c r="CV82" s="39" t="str">
        <f t="shared" ref="CV82:DG91" si="83">IF(AND($D82&lt;&gt;"", CV$11&gt;=$D82, CV$11&lt;=$H82), IF($E82&lt;&gt;"", IF(OR(AND(CV$11=$C82, CV$11=$E82), AND(CV$11&gt;$E82, CV$11&lt;$F82)), "入院中", 1), 1), "")</f>
        <v/>
      </c>
      <c r="CW82" s="39" t="str">
        <f t="shared" si="83"/>
        <v/>
      </c>
      <c r="CX82" s="39" t="str">
        <f t="shared" si="83"/>
        <v/>
      </c>
      <c r="CY82" s="39" t="str">
        <f t="shared" si="83"/>
        <v/>
      </c>
      <c r="CZ82" s="39" t="str">
        <f t="shared" si="83"/>
        <v/>
      </c>
      <c r="DA82" s="39" t="str">
        <f t="shared" si="83"/>
        <v/>
      </c>
      <c r="DB82" s="39" t="str">
        <f t="shared" si="83"/>
        <v/>
      </c>
      <c r="DC82" s="39" t="str">
        <f t="shared" si="83"/>
        <v/>
      </c>
      <c r="DD82" s="39" t="str">
        <f t="shared" si="83"/>
        <v/>
      </c>
      <c r="DE82" s="39" t="str">
        <f t="shared" si="83"/>
        <v/>
      </c>
      <c r="DF82" s="39" t="str">
        <f t="shared" si="83"/>
        <v/>
      </c>
      <c r="DG82" s="39" t="str">
        <f t="shared" si="83"/>
        <v/>
      </c>
      <c r="DP82" s="57"/>
      <c r="DQ82" s="127"/>
    </row>
    <row r="83" spans="1:121" ht="24.75" hidden="1" customHeight="1" x14ac:dyDescent="0.4">
      <c r="A83" s="126">
        <v>72</v>
      </c>
      <c r="B83" s="265" t="str">
        <f>IFERROR(VLOOKUP(A83,'wk (5.8～9.30)'!$A$3:$I$122, 2, 0)&amp;"", "")</f>
        <v/>
      </c>
      <c r="C83" s="41" t="str">
        <f>IFERROR(VLOOKUP(A83,'wk (5.8～9.30)'!$A$3:$I$122, 4, 0), "")</f>
        <v/>
      </c>
      <c r="D83" s="41" t="str">
        <f>IFERROR(VLOOKUP(A83,'wk (5.8～9.30)'!$A$3:$I$122, 5, 0), "")</f>
        <v/>
      </c>
      <c r="E83" s="41" t="str">
        <f>IFERROR(VLOOKUP(A83,'wk (5.8～9.30)'!$A$3:$I$122,6, 0), "")</f>
        <v/>
      </c>
      <c r="F83" s="41" t="str">
        <f>IFERROR(VLOOKUP(A83,'wk (5.8～9.30)'!$A$3:$I$122,7, 0), "")</f>
        <v/>
      </c>
      <c r="G83" s="41" t="str">
        <f>IFERROR(VLOOKUP(A83,'wk (5.8～9.30)'!$A$3:$I$122,8, 0), "")</f>
        <v/>
      </c>
      <c r="H83" s="41" t="str">
        <f>IFERROR(VLOOKUP(A83,'wk (5.8～9.30)'!$A$3:$I$122,9, 0), "")</f>
        <v/>
      </c>
      <c r="I83" s="157">
        <f t="shared" si="73"/>
        <v>0</v>
      </c>
      <c r="J83" s="39" t="str">
        <f t="shared" si="74"/>
        <v/>
      </c>
      <c r="K83" s="39" t="str">
        <f t="shared" si="74"/>
        <v/>
      </c>
      <c r="L83" s="39" t="str">
        <f t="shared" si="74"/>
        <v/>
      </c>
      <c r="M83" s="39" t="str">
        <f t="shared" si="74"/>
        <v/>
      </c>
      <c r="N83" s="39" t="str">
        <f t="shared" si="74"/>
        <v/>
      </c>
      <c r="O83" s="39" t="str">
        <f t="shared" si="74"/>
        <v/>
      </c>
      <c r="P83" s="39" t="str">
        <f t="shared" si="74"/>
        <v/>
      </c>
      <c r="Q83" s="39" t="str">
        <f t="shared" si="74"/>
        <v/>
      </c>
      <c r="R83" s="39" t="str">
        <f t="shared" si="74"/>
        <v/>
      </c>
      <c r="S83" s="39" t="str">
        <f t="shared" si="74"/>
        <v/>
      </c>
      <c r="T83" s="39" t="str">
        <f t="shared" si="75"/>
        <v/>
      </c>
      <c r="U83" s="39" t="str">
        <f t="shared" si="75"/>
        <v/>
      </c>
      <c r="V83" s="39" t="str">
        <f t="shared" si="75"/>
        <v/>
      </c>
      <c r="W83" s="39" t="str">
        <f t="shared" si="75"/>
        <v/>
      </c>
      <c r="X83" s="39" t="str">
        <f t="shared" si="75"/>
        <v/>
      </c>
      <c r="Y83" s="39" t="str">
        <f t="shared" si="75"/>
        <v/>
      </c>
      <c r="Z83" s="39" t="str">
        <f t="shared" si="75"/>
        <v/>
      </c>
      <c r="AA83" s="39" t="str">
        <f t="shared" si="75"/>
        <v/>
      </c>
      <c r="AB83" s="39" t="str">
        <f t="shared" si="75"/>
        <v/>
      </c>
      <c r="AC83" s="39" t="str">
        <f t="shared" si="75"/>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6"/>
        <v/>
      </c>
      <c r="AL83" s="39" t="str">
        <f t="shared" si="76"/>
        <v/>
      </c>
      <c r="AM83" s="39" t="str">
        <f t="shared" si="76"/>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7"/>
        <v/>
      </c>
      <c r="AV83" s="39" t="str">
        <f t="shared" si="77"/>
        <v/>
      </c>
      <c r="AW83" s="39" t="str">
        <f t="shared" si="77"/>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8"/>
        <v/>
      </c>
      <c r="BF83" s="39" t="str">
        <f t="shared" si="78"/>
        <v/>
      </c>
      <c r="BG83" s="39" t="str">
        <f t="shared" si="78"/>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79"/>
        <v/>
      </c>
      <c r="BP83" s="39" t="str">
        <f t="shared" si="79"/>
        <v/>
      </c>
      <c r="BQ83" s="39" t="str">
        <f t="shared" si="79"/>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0"/>
        <v/>
      </c>
      <c r="BZ83" s="39" t="str">
        <f t="shared" si="80"/>
        <v/>
      </c>
      <c r="CA83" s="39" t="str">
        <f t="shared" si="80"/>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1"/>
        <v/>
      </c>
      <c r="CJ83" s="39" t="str">
        <f t="shared" si="81"/>
        <v/>
      </c>
      <c r="CK83" s="39" t="str">
        <f t="shared" si="81"/>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2"/>
        <v/>
      </c>
      <c r="CT83" s="39" t="str">
        <f t="shared" si="82"/>
        <v/>
      </c>
      <c r="CU83" s="39" t="str">
        <f t="shared" si="82"/>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3"/>
        <v/>
      </c>
      <c r="DD83" s="39" t="str">
        <f t="shared" si="83"/>
        <v/>
      </c>
      <c r="DE83" s="39" t="str">
        <f t="shared" si="83"/>
        <v/>
      </c>
      <c r="DF83" s="39" t="str">
        <f t="shared" si="83"/>
        <v/>
      </c>
      <c r="DG83" s="39" t="str">
        <f t="shared" si="83"/>
        <v/>
      </c>
      <c r="DP83" s="57"/>
      <c r="DQ83" s="127"/>
    </row>
    <row r="84" spans="1:121" ht="24.75" hidden="1" customHeight="1" x14ac:dyDescent="0.4">
      <c r="A84" s="126">
        <v>73</v>
      </c>
      <c r="B84" s="265" t="str">
        <f>IFERROR(VLOOKUP(A84,'wk (5.8～9.30)'!$A$3:$I$122, 2, 0)&amp;"", "")</f>
        <v/>
      </c>
      <c r="C84" s="41" t="str">
        <f>IFERROR(VLOOKUP(A84,'wk (5.8～9.30)'!$A$3:$I$122, 4, 0), "")</f>
        <v/>
      </c>
      <c r="D84" s="41" t="str">
        <f>IFERROR(VLOOKUP(A84,'wk (5.8～9.30)'!$A$3:$I$122, 5, 0), "")</f>
        <v/>
      </c>
      <c r="E84" s="41" t="str">
        <f>IFERROR(VLOOKUP(A84,'wk (5.8～9.30)'!$A$3:$I$122,6, 0), "")</f>
        <v/>
      </c>
      <c r="F84" s="41" t="str">
        <f>IFERROR(VLOOKUP(A84,'wk (5.8～9.30)'!$A$3:$I$122,7, 0), "")</f>
        <v/>
      </c>
      <c r="G84" s="41" t="str">
        <f>IFERROR(VLOOKUP(A84,'wk (5.8～9.30)'!$A$3:$I$122,8, 0), "")</f>
        <v/>
      </c>
      <c r="H84" s="41" t="str">
        <f>IFERROR(VLOOKUP(A84,'wk (5.8～9.30)'!$A$3:$I$122,9, 0), "")</f>
        <v/>
      </c>
      <c r="I84" s="157">
        <f t="shared" si="73"/>
        <v>0</v>
      </c>
      <c r="J84" s="39" t="str">
        <f t="shared" si="74"/>
        <v/>
      </c>
      <c r="K84" s="39" t="str">
        <f t="shared" si="74"/>
        <v/>
      </c>
      <c r="L84" s="39" t="str">
        <f t="shared" si="74"/>
        <v/>
      </c>
      <c r="M84" s="39" t="str">
        <f t="shared" si="74"/>
        <v/>
      </c>
      <c r="N84" s="39" t="str">
        <f t="shared" si="74"/>
        <v/>
      </c>
      <c r="O84" s="39" t="str">
        <f t="shared" si="74"/>
        <v/>
      </c>
      <c r="P84" s="39" t="str">
        <f t="shared" si="74"/>
        <v/>
      </c>
      <c r="Q84" s="39" t="str">
        <f t="shared" si="74"/>
        <v/>
      </c>
      <c r="R84" s="39" t="str">
        <f t="shared" si="74"/>
        <v/>
      </c>
      <c r="S84" s="39" t="str">
        <f t="shared" si="74"/>
        <v/>
      </c>
      <c r="T84" s="39" t="str">
        <f t="shared" si="75"/>
        <v/>
      </c>
      <c r="U84" s="39" t="str">
        <f t="shared" si="75"/>
        <v/>
      </c>
      <c r="V84" s="39" t="str">
        <f t="shared" si="75"/>
        <v/>
      </c>
      <c r="W84" s="39" t="str">
        <f t="shared" si="75"/>
        <v/>
      </c>
      <c r="X84" s="39" t="str">
        <f t="shared" si="75"/>
        <v/>
      </c>
      <c r="Y84" s="39" t="str">
        <f t="shared" si="75"/>
        <v/>
      </c>
      <c r="Z84" s="39" t="str">
        <f t="shared" si="75"/>
        <v/>
      </c>
      <c r="AA84" s="39" t="str">
        <f t="shared" si="75"/>
        <v/>
      </c>
      <c r="AB84" s="39" t="str">
        <f t="shared" si="75"/>
        <v/>
      </c>
      <c r="AC84" s="39" t="str">
        <f t="shared" si="75"/>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6"/>
        <v/>
      </c>
      <c r="AL84" s="39" t="str">
        <f t="shared" si="76"/>
        <v/>
      </c>
      <c r="AM84" s="39" t="str">
        <f t="shared" si="76"/>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7"/>
        <v/>
      </c>
      <c r="AV84" s="39" t="str">
        <f t="shared" si="77"/>
        <v/>
      </c>
      <c r="AW84" s="39" t="str">
        <f t="shared" si="77"/>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8"/>
        <v/>
      </c>
      <c r="BF84" s="39" t="str">
        <f t="shared" si="78"/>
        <v/>
      </c>
      <c r="BG84" s="39" t="str">
        <f t="shared" si="78"/>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79"/>
        <v/>
      </c>
      <c r="BP84" s="39" t="str">
        <f t="shared" si="79"/>
        <v/>
      </c>
      <c r="BQ84" s="39" t="str">
        <f t="shared" si="79"/>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0"/>
        <v/>
      </c>
      <c r="BZ84" s="39" t="str">
        <f t="shared" si="80"/>
        <v/>
      </c>
      <c r="CA84" s="39" t="str">
        <f t="shared" si="80"/>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1"/>
        <v/>
      </c>
      <c r="CJ84" s="39" t="str">
        <f t="shared" si="81"/>
        <v/>
      </c>
      <c r="CK84" s="39" t="str">
        <f t="shared" si="81"/>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2"/>
        <v/>
      </c>
      <c r="CT84" s="39" t="str">
        <f t="shared" si="82"/>
        <v/>
      </c>
      <c r="CU84" s="39" t="str">
        <f t="shared" si="82"/>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3"/>
        <v/>
      </c>
      <c r="DD84" s="39" t="str">
        <f t="shared" si="83"/>
        <v/>
      </c>
      <c r="DE84" s="39" t="str">
        <f t="shared" si="83"/>
        <v/>
      </c>
      <c r="DF84" s="39" t="str">
        <f t="shared" si="83"/>
        <v/>
      </c>
      <c r="DG84" s="39" t="str">
        <f t="shared" si="83"/>
        <v/>
      </c>
      <c r="DP84" s="57"/>
      <c r="DQ84" s="127"/>
    </row>
    <row r="85" spans="1:121" ht="24.75" hidden="1" customHeight="1" x14ac:dyDescent="0.4">
      <c r="A85" s="126">
        <v>74</v>
      </c>
      <c r="B85" s="265" t="str">
        <f>IFERROR(VLOOKUP(A85,'wk (5.8～9.30)'!$A$3:$I$122, 2, 0)&amp;"", "")</f>
        <v/>
      </c>
      <c r="C85" s="41" t="str">
        <f>IFERROR(VLOOKUP(A85,'wk (5.8～9.30)'!$A$3:$I$122, 4, 0), "")</f>
        <v/>
      </c>
      <c r="D85" s="41" t="str">
        <f>IFERROR(VLOOKUP(A85,'wk (5.8～9.30)'!$A$3:$I$122, 5, 0), "")</f>
        <v/>
      </c>
      <c r="E85" s="41" t="str">
        <f>IFERROR(VLOOKUP(A85,'wk (5.8～9.30)'!$A$3:$I$122,6, 0), "")</f>
        <v/>
      </c>
      <c r="F85" s="41" t="str">
        <f>IFERROR(VLOOKUP(A85,'wk (5.8～9.30)'!$A$3:$I$122,7, 0), "")</f>
        <v/>
      </c>
      <c r="G85" s="41" t="str">
        <f>IFERROR(VLOOKUP(A85,'wk (5.8～9.30)'!$A$3:$I$122,8, 0), "")</f>
        <v/>
      </c>
      <c r="H85" s="41" t="str">
        <f>IFERROR(VLOOKUP(A85,'wk (5.8～9.30)'!$A$3:$I$122,9, 0), "")</f>
        <v/>
      </c>
      <c r="I85" s="157">
        <f t="shared" si="73"/>
        <v>0</v>
      </c>
      <c r="J85" s="39" t="str">
        <f t="shared" si="74"/>
        <v/>
      </c>
      <c r="K85" s="39" t="str">
        <f t="shared" si="74"/>
        <v/>
      </c>
      <c r="L85" s="39" t="str">
        <f t="shared" si="74"/>
        <v/>
      </c>
      <c r="M85" s="39" t="str">
        <f t="shared" si="74"/>
        <v/>
      </c>
      <c r="N85" s="39" t="str">
        <f t="shared" si="74"/>
        <v/>
      </c>
      <c r="O85" s="39" t="str">
        <f t="shared" si="74"/>
        <v/>
      </c>
      <c r="P85" s="39" t="str">
        <f t="shared" si="74"/>
        <v/>
      </c>
      <c r="Q85" s="39" t="str">
        <f t="shared" si="74"/>
        <v/>
      </c>
      <c r="R85" s="39" t="str">
        <f t="shared" si="74"/>
        <v/>
      </c>
      <c r="S85" s="39" t="str">
        <f t="shared" si="74"/>
        <v/>
      </c>
      <c r="T85" s="39" t="str">
        <f t="shared" si="75"/>
        <v/>
      </c>
      <c r="U85" s="39" t="str">
        <f t="shared" si="75"/>
        <v/>
      </c>
      <c r="V85" s="39" t="str">
        <f t="shared" si="75"/>
        <v/>
      </c>
      <c r="W85" s="39" t="str">
        <f t="shared" si="75"/>
        <v/>
      </c>
      <c r="X85" s="39" t="str">
        <f t="shared" si="75"/>
        <v/>
      </c>
      <c r="Y85" s="39" t="str">
        <f t="shared" si="75"/>
        <v/>
      </c>
      <c r="Z85" s="39" t="str">
        <f t="shared" si="75"/>
        <v/>
      </c>
      <c r="AA85" s="39" t="str">
        <f t="shared" si="75"/>
        <v/>
      </c>
      <c r="AB85" s="39" t="str">
        <f t="shared" si="75"/>
        <v/>
      </c>
      <c r="AC85" s="39" t="str">
        <f t="shared" si="75"/>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6"/>
        <v/>
      </c>
      <c r="AL85" s="39" t="str">
        <f t="shared" si="76"/>
        <v/>
      </c>
      <c r="AM85" s="39" t="str">
        <f t="shared" si="76"/>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7"/>
        <v/>
      </c>
      <c r="AV85" s="39" t="str">
        <f t="shared" si="77"/>
        <v/>
      </c>
      <c r="AW85" s="39" t="str">
        <f t="shared" si="77"/>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8"/>
        <v/>
      </c>
      <c r="BF85" s="39" t="str">
        <f t="shared" si="78"/>
        <v/>
      </c>
      <c r="BG85" s="39" t="str">
        <f t="shared" si="78"/>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79"/>
        <v/>
      </c>
      <c r="BP85" s="39" t="str">
        <f t="shared" si="79"/>
        <v/>
      </c>
      <c r="BQ85" s="39" t="str">
        <f t="shared" si="79"/>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0"/>
        <v/>
      </c>
      <c r="BZ85" s="39" t="str">
        <f t="shared" si="80"/>
        <v/>
      </c>
      <c r="CA85" s="39" t="str">
        <f t="shared" si="80"/>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1"/>
        <v/>
      </c>
      <c r="CJ85" s="39" t="str">
        <f t="shared" si="81"/>
        <v/>
      </c>
      <c r="CK85" s="39" t="str">
        <f t="shared" si="81"/>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2"/>
        <v/>
      </c>
      <c r="CT85" s="39" t="str">
        <f t="shared" si="82"/>
        <v/>
      </c>
      <c r="CU85" s="39" t="str">
        <f t="shared" si="82"/>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3"/>
        <v/>
      </c>
      <c r="DD85" s="39" t="str">
        <f t="shared" si="83"/>
        <v/>
      </c>
      <c r="DE85" s="39" t="str">
        <f t="shared" si="83"/>
        <v/>
      </c>
      <c r="DF85" s="39" t="str">
        <f t="shared" si="83"/>
        <v/>
      </c>
      <c r="DG85" s="39" t="str">
        <f t="shared" si="83"/>
        <v/>
      </c>
      <c r="DP85" s="57"/>
      <c r="DQ85" s="127"/>
    </row>
    <row r="86" spans="1:121" ht="24.75" hidden="1" customHeight="1" x14ac:dyDescent="0.4">
      <c r="A86" s="126">
        <v>75</v>
      </c>
      <c r="B86" s="265" t="str">
        <f>IFERROR(VLOOKUP(A86,'wk (5.8～9.30)'!$A$3:$I$122, 2, 0)&amp;"", "")</f>
        <v/>
      </c>
      <c r="C86" s="41" t="str">
        <f>IFERROR(VLOOKUP(A86,'wk (5.8～9.30)'!$A$3:$I$122, 4, 0), "")</f>
        <v/>
      </c>
      <c r="D86" s="41" t="str">
        <f>IFERROR(VLOOKUP(A86,'wk (5.8～9.30)'!$A$3:$I$122, 5, 0), "")</f>
        <v/>
      </c>
      <c r="E86" s="41" t="str">
        <f>IFERROR(VLOOKUP(A86,'wk (5.8～9.30)'!$A$3:$I$122,6, 0), "")</f>
        <v/>
      </c>
      <c r="F86" s="41" t="str">
        <f>IFERROR(VLOOKUP(A86,'wk (5.8～9.30)'!$A$3:$I$122,7, 0), "")</f>
        <v/>
      </c>
      <c r="G86" s="41" t="str">
        <f>IFERROR(VLOOKUP(A86,'wk (5.8～9.30)'!$A$3:$I$122,8, 0), "")</f>
        <v/>
      </c>
      <c r="H86" s="41" t="str">
        <f>IFERROR(VLOOKUP(A86,'wk (5.8～9.30)'!$A$3:$I$122,9, 0), "")</f>
        <v/>
      </c>
      <c r="I86" s="157">
        <f t="shared" si="73"/>
        <v>0</v>
      </c>
      <c r="J86" s="39" t="str">
        <f t="shared" si="74"/>
        <v/>
      </c>
      <c r="K86" s="39" t="str">
        <f t="shared" si="74"/>
        <v/>
      </c>
      <c r="L86" s="39" t="str">
        <f t="shared" si="74"/>
        <v/>
      </c>
      <c r="M86" s="39" t="str">
        <f t="shared" si="74"/>
        <v/>
      </c>
      <c r="N86" s="39" t="str">
        <f t="shared" si="74"/>
        <v/>
      </c>
      <c r="O86" s="39" t="str">
        <f t="shared" si="74"/>
        <v/>
      </c>
      <c r="P86" s="39" t="str">
        <f t="shared" si="74"/>
        <v/>
      </c>
      <c r="Q86" s="39" t="str">
        <f t="shared" si="74"/>
        <v/>
      </c>
      <c r="R86" s="39" t="str">
        <f t="shared" si="74"/>
        <v/>
      </c>
      <c r="S86" s="39" t="str">
        <f t="shared" si="74"/>
        <v/>
      </c>
      <c r="T86" s="39" t="str">
        <f t="shared" si="75"/>
        <v/>
      </c>
      <c r="U86" s="39" t="str">
        <f t="shared" si="75"/>
        <v/>
      </c>
      <c r="V86" s="39" t="str">
        <f t="shared" si="75"/>
        <v/>
      </c>
      <c r="W86" s="39" t="str">
        <f t="shared" si="75"/>
        <v/>
      </c>
      <c r="X86" s="39" t="str">
        <f t="shared" si="75"/>
        <v/>
      </c>
      <c r="Y86" s="39" t="str">
        <f t="shared" si="75"/>
        <v/>
      </c>
      <c r="Z86" s="39" t="str">
        <f t="shared" si="75"/>
        <v/>
      </c>
      <c r="AA86" s="39" t="str">
        <f t="shared" si="75"/>
        <v/>
      </c>
      <c r="AB86" s="39" t="str">
        <f t="shared" si="75"/>
        <v/>
      </c>
      <c r="AC86" s="39" t="str">
        <f t="shared" si="75"/>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6"/>
        <v/>
      </c>
      <c r="AL86" s="39" t="str">
        <f t="shared" si="76"/>
        <v/>
      </c>
      <c r="AM86" s="39" t="str">
        <f t="shared" si="76"/>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7"/>
        <v/>
      </c>
      <c r="AV86" s="39" t="str">
        <f t="shared" si="77"/>
        <v/>
      </c>
      <c r="AW86" s="39" t="str">
        <f t="shared" si="77"/>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8"/>
        <v/>
      </c>
      <c r="BF86" s="39" t="str">
        <f t="shared" si="78"/>
        <v/>
      </c>
      <c r="BG86" s="39" t="str">
        <f t="shared" si="78"/>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79"/>
        <v/>
      </c>
      <c r="BP86" s="39" t="str">
        <f t="shared" si="79"/>
        <v/>
      </c>
      <c r="BQ86" s="39" t="str">
        <f t="shared" si="79"/>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0"/>
        <v/>
      </c>
      <c r="BZ86" s="39" t="str">
        <f t="shared" si="80"/>
        <v/>
      </c>
      <c r="CA86" s="39" t="str">
        <f t="shared" si="80"/>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1"/>
        <v/>
      </c>
      <c r="CJ86" s="39" t="str">
        <f t="shared" si="81"/>
        <v/>
      </c>
      <c r="CK86" s="39" t="str">
        <f t="shared" si="81"/>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2"/>
        <v/>
      </c>
      <c r="CT86" s="39" t="str">
        <f t="shared" si="82"/>
        <v/>
      </c>
      <c r="CU86" s="39" t="str">
        <f t="shared" si="82"/>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3"/>
        <v/>
      </c>
      <c r="DD86" s="39" t="str">
        <f t="shared" si="83"/>
        <v/>
      </c>
      <c r="DE86" s="39" t="str">
        <f t="shared" si="83"/>
        <v/>
      </c>
      <c r="DF86" s="39" t="str">
        <f t="shared" si="83"/>
        <v/>
      </c>
      <c r="DG86" s="39" t="str">
        <f t="shared" si="83"/>
        <v/>
      </c>
      <c r="DP86" s="57"/>
      <c r="DQ86" s="127"/>
    </row>
    <row r="87" spans="1:121" ht="24.75" hidden="1" customHeight="1" x14ac:dyDescent="0.4">
      <c r="A87" s="126">
        <v>76</v>
      </c>
      <c r="B87" s="265" t="str">
        <f>IFERROR(VLOOKUP(A87,'wk (5.8～9.30)'!$A$3:$I$122, 2, 0)&amp;"", "")</f>
        <v/>
      </c>
      <c r="C87" s="41" t="str">
        <f>IFERROR(VLOOKUP(A87,'wk (5.8～9.30)'!$A$3:$I$122, 4, 0), "")</f>
        <v/>
      </c>
      <c r="D87" s="41" t="str">
        <f>IFERROR(VLOOKUP(A87,'wk (5.8～9.30)'!$A$3:$I$122, 5, 0), "")</f>
        <v/>
      </c>
      <c r="E87" s="41" t="str">
        <f>IFERROR(VLOOKUP(A87,'wk (5.8～9.30)'!$A$3:$I$122,6, 0), "")</f>
        <v/>
      </c>
      <c r="F87" s="41" t="str">
        <f>IFERROR(VLOOKUP(A87,'wk (5.8～9.30)'!$A$3:$I$122,7, 0), "")</f>
        <v/>
      </c>
      <c r="G87" s="41" t="str">
        <f>IFERROR(VLOOKUP(A87,'wk (5.8～9.30)'!$A$3:$I$122,8, 0), "")</f>
        <v/>
      </c>
      <c r="H87" s="41" t="str">
        <f>IFERROR(VLOOKUP(A87,'wk (5.8～9.30)'!$A$3:$I$122,9, 0), "")</f>
        <v/>
      </c>
      <c r="I87" s="157">
        <f t="shared" si="73"/>
        <v>0</v>
      </c>
      <c r="J87" s="39" t="str">
        <f t="shared" si="74"/>
        <v/>
      </c>
      <c r="K87" s="39" t="str">
        <f t="shared" si="74"/>
        <v/>
      </c>
      <c r="L87" s="39" t="str">
        <f t="shared" si="74"/>
        <v/>
      </c>
      <c r="M87" s="39" t="str">
        <f t="shared" si="74"/>
        <v/>
      </c>
      <c r="N87" s="39" t="str">
        <f t="shared" si="74"/>
        <v/>
      </c>
      <c r="O87" s="39" t="str">
        <f t="shared" si="74"/>
        <v/>
      </c>
      <c r="P87" s="39" t="str">
        <f t="shared" si="74"/>
        <v/>
      </c>
      <c r="Q87" s="39" t="str">
        <f t="shared" si="74"/>
        <v/>
      </c>
      <c r="R87" s="39" t="str">
        <f t="shared" si="74"/>
        <v/>
      </c>
      <c r="S87" s="39" t="str">
        <f t="shared" si="74"/>
        <v/>
      </c>
      <c r="T87" s="39" t="str">
        <f t="shared" si="75"/>
        <v/>
      </c>
      <c r="U87" s="39" t="str">
        <f t="shared" si="75"/>
        <v/>
      </c>
      <c r="V87" s="39" t="str">
        <f t="shared" si="75"/>
        <v/>
      </c>
      <c r="W87" s="39" t="str">
        <f t="shared" si="75"/>
        <v/>
      </c>
      <c r="X87" s="39" t="str">
        <f t="shared" si="75"/>
        <v/>
      </c>
      <c r="Y87" s="39" t="str">
        <f t="shared" si="75"/>
        <v/>
      </c>
      <c r="Z87" s="39" t="str">
        <f t="shared" si="75"/>
        <v/>
      </c>
      <c r="AA87" s="39" t="str">
        <f t="shared" si="75"/>
        <v/>
      </c>
      <c r="AB87" s="39" t="str">
        <f t="shared" si="75"/>
        <v/>
      </c>
      <c r="AC87" s="39" t="str">
        <f t="shared" si="75"/>
        <v/>
      </c>
      <c r="AD87" s="39" t="str">
        <f t="shared" si="76"/>
        <v/>
      </c>
      <c r="AE87" s="39" t="str">
        <f t="shared" si="76"/>
        <v/>
      </c>
      <c r="AF87" s="39" t="str">
        <f t="shared" si="76"/>
        <v/>
      </c>
      <c r="AG87" s="39" t="str">
        <f t="shared" si="76"/>
        <v/>
      </c>
      <c r="AH87" s="39" t="str">
        <f t="shared" si="76"/>
        <v/>
      </c>
      <c r="AI87" s="39" t="str">
        <f t="shared" si="76"/>
        <v/>
      </c>
      <c r="AJ87" s="39" t="str">
        <f t="shared" si="76"/>
        <v/>
      </c>
      <c r="AK87" s="39" t="str">
        <f t="shared" si="76"/>
        <v/>
      </c>
      <c r="AL87" s="39" t="str">
        <f t="shared" si="76"/>
        <v/>
      </c>
      <c r="AM87" s="39" t="str">
        <f t="shared" si="76"/>
        <v/>
      </c>
      <c r="AN87" s="39" t="str">
        <f t="shared" si="77"/>
        <v/>
      </c>
      <c r="AO87" s="39" t="str">
        <f t="shared" si="77"/>
        <v/>
      </c>
      <c r="AP87" s="39" t="str">
        <f t="shared" si="77"/>
        <v/>
      </c>
      <c r="AQ87" s="39" t="str">
        <f t="shared" si="77"/>
        <v/>
      </c>
      <c r="AR87" s="39" t="str">
        <f t="shared" si="77"/>
        <v/>
      </c>
      <c r="AS87" s="39" t="str">
        <f t="shared" si="77"/>
        <v/>
      </c>
      <c r="AT87" s="39" t="str">
        <f t="shared" si="77"/>
        <v/>
      </c>
      <c r="AU87" s="39" t="str">
        <f t="shared" si="77"/>
        <v/>
      </c>
      <c r="AV87" s="39" t="str">
        <f t="shared" si="77"/>
        <v/>
      </c>
      <c r="AW87" s="39" t="str">
        <f t="shared" si="77"/>
        <v/>
      </c>
      <c r="AX87" s="39" t="str">
        <f t="shared" si="78"/>
        <v/>
      </c>
      <c r="AY87" s="39" t="str">
        <f t="shared" si="78"/>
        <v/>
      </c>
      <c r="AZ87" s="39" t="str">
        <f t="shared" si="78"/>
        <v/>
      </c>
      <c r="BA87" s="39" t="str">
        <f t="shared" si="78"/>
        <v/>
      </c>
      <c r="BB87" s="39" t="str">
        <f t="shared" si="78"/>
        <v/>
      </c>
      <c r="BC87" s="39" t="str">
        <f t="shared" si="78"/>
        <v/>
      </c>
      <c r="BD87" s="39" t="str">
        <f t="shared" si="78"/>
        <v/>
      </c>
      <c r="BE87" s="39" t="str">
        <f t="shared" si="78"/>
        <v/>
      </c>
      <c r="BF87" s="39" t="str">
        <f t="shared" si="78"/>
        <v/>
      </c>
      <c r="BG87" s="39" t="str">
        <f t="shared" si="78"/>
        <v/>
      </c>
      <c r="BH87" s="39" t="str">
        <f t="shared" si="79"/>
        <v/>
      </c>
      <c r="BI87" s="39" t="str">
        <f t="shared" si="79"/>
        <v/>
      </c>
      <c r="BJ87" s="39" t="str">
        <f t="shared" si="79"/>
        <v/>
      </c>
      <c r="BK87" s="39" t="str">
        <f t="shared" si="79"/>
        <v/>
      </c>
      <c r="BL87" s="39" t="str">
        <f t="shared" si="79"/>
        <v/>
      </c>
      <c r="BM87" s="39" t="str">
        <f t="shared" si="79"/>
        <v/>
      </c>
      <c r="BN87" s="39" t="str">
        <f t="shared" si="79"/>
        <v/>
      </c>
      <c r="BO87" s="39" t="str">
        <f t="shared" si="79"/>
        <v/>
      </c>
      <c r="BP87" s="39" t="str">
        <f t="shared" si="79"/>
        <v/>
      </c>
      <c r="BQ87" s="39" t="str">
        <f t="shared" si="79"/>
        <v/>
      </c>
      <c r="BR87" s="39" t="str">
        <f t="shared" si="80"/>
        <v/>
      </c>
      <c r="BS87" s="39" t="str">
        <f t="shared" si="80"/>
        <v/>
      </c>
      <c r="BT87" s="39" t="str">
        <f t="shared" si="80"/>
        <v/>
      </c>
      <c r="BU87" s="39" t="str">
        <f t="shared" si="80"/>
        <v/>
      </c>
      <c r="BV87" s="39" t="str">
        <f t="shared" si="80"/>
        <v/>
      </c>
      <c r="BW87" s="39" t="str">
        <f t="shared" si="80"/>
        <v/>
      </c>
      <c r="BX87" s="39" t="str">
        <f t="shared" si="80"/>
        <v/>
      </c>
      <c r="BY87" s="39" t="str">
        <f t="shared" si="80"/>
        <v/>
      </c>
      <c r="BZ87" s="39" t="str">
        <f t="shared" si="80"/>
        <v/>
      </c>
      <c r="CA87" s="39" t="str">
        <f t="shared" si="80"/>
        <v/>
      </c>
      <c r="CB87" s="39" t="str">
        <f t="shared" si="81"/>
        <v/>
      </c>
      <c r="CC87" s="39" t="str">
        <f t="shared" si="81"/>
        <v/>
      </c>
      <c r="CD87" s="39" t="str">
        <f t="shared" si="81"/>
        <v/>
      </c>
      <c r="CE87" s="39" t="str">
        <f t="shared" si="81"/>
        <v/>
      </c>
      <c r="CF87" s="39" t="str">
        <f t="shared" si="81"/>
        <v/>
      </c>
      <c r="CG87" s="39" t="str">
        <f t="shared" si="81"/>
        <v/>
      </c>
      <c r="CH87" s="39" t="str">
        <f t="shared" si="81"/>
        <v/>
      </c>
      <c r="CI87" s="39" t="str">
        <f t="shared" si="81"/>
        <v/>
      </c>
      <c r="CJ87" s="39" t="str">
        <f t="shared" si="81"/>
        <v/>
      </c>
      <c r="CK87" s="39" t="str">
        <f t="shared" si="81"/>
        <v/>
      </c>
      <c r="CL87" s="39" t="str">
        <f t="shared" si="82"/>
        <v/>
      </c>
      <c r="CM87" s="39" t="str">
        <f t="shared" si="82"/>
        <v/>
      </c>
      <c r="CN87" s="39" t="str">
        <f t="shared" si="82"/>
        <v/>
      </c>
      <c r="CO87" s="39" t="str">
        <f t="shared" si="82"/>
        <v/>
      </c>
      <c r="CP87" s="39" t="str">
        <f t="shared" si="82"/>
        <v/>
      </c>
      <c r="CQ87" s="39" t="str">
        <f t="shared" si="82"/>
        <v/>
      </c>
      <c r="CR87" s="39" t="str">
        <f t="shared" si="82"/>
        <v/>
      </c>
      <c r="CS87" s="39" t="str">
        <f t="shared" si="82"/>
        <v/>
      </c>
      <c r="CT87" s="39" t="str">
        <f t="shared" si="82"/>
        <v/>
      </c>
      <c r="CU87" s="39" t="str">
        <f t="shared" si="82"/>
        <v/>
      </c>
      <c r="CV87" s="39" t="str">
        <f t="shared" si="83"/>
        <v/>
      </c>
      <c r="CW87" s="39" t="str">
        <f t="shared" si="83"/>
        <v/>
      </c>
      <c r="CX87" s="39" t="str">
        <f t="shared" si="83"/>
        <v/>
      </c>
      <c r="CY87" s="39" t="str">
        <f t="shared" si="83"/>
        <v/>
      </c>
      <c r="CZ87" s="39" t="str">
        <f t="shared" si="83"/>
        <v/>
      </c>
      <c r="DA87" s="39" t="str">
        <f t="shared" si="83"/>
        <v/>
      </c>
      <c r="DB87" s="39" t="str">
        <f t="shared" si="83"/>
        <v/>
      </c>
      <c r="DC87" s="39" t="str">
        <f t="shared" si="83"/>
        <v/>
      </c>
      <c r="DD87" s="39" t="str">
        <f t="shared" si="83"/>
        <v/>
      </c>
      <c r="DE87" s="39" t="str">
        <f t="shared" si="83"/>
        <v/>
      </c>
      <c r="DF87" s="39" t="str">
        <f t="shared" si="83"/>
        <v/>
      </c>
      <c r="DG87" s="39" t="str">
        <f t="shared" si="83"/>
        <v/>
      </c>
      <c r="DP87" s="57"/>
      <c r="DQ87" s="127"/>
    </row>
    <row r="88" spans="1:121" ht="24.75" hidden="1" customHeight="1" x14ac:dyDescent="0.4">
      <c r="A88" s="126">
        <v>77</v>
      </c>
      <c r="B88" s="265" t="str">
        <f>IFERROR(VLOOKUP(A88,'wk (5.8～9.30)'!$A$3:$I$122, 2, 0)&amp;"", "")</f>
        <v/>
      </c>
      <c r="C88" s="41" t="str">
        <f>IFERROR(VLOOKUP(A88,'wk (5.8～9.30)'!$A$3:$I$122, 4, 0), "")</f>
        <v/>
      </c>
      <c r="D88" s="41" t="str">
        <f>IFERROR(VLOOKUP(A88,'wk (5.8～9.30)'!$A$3:$I$122, 5, 0), "")</f>
        <v/>
      </c>
      <c r="E88" s="41" t="str">
        <f>IFERROR(VLOOKUP(A88,'wk (5.8～9.30)'!$A$3:$I$122,6, 0), "")</f>
        <v/>
      </c>
      <c r="F88" s="41" t="str">
        <f>IFERROR(VLOOKUP(A88,'wk (5.8～9.30)'!$A$3:$I$122,7, 0), "")</f>
        <v/>
      </c>
      <c r="G88" s="41" t="str">
        <f>IFERROR(VLOOKUP(A88,'wk (5.8～9.30)'!$A$3:$I$122,8, 0), "")</f>
        <v/>
      </c>
      <c r="H88" s="41" t="str">
        <f>IFERROR(VLOOKUP(A88,'wk (5.8～9.30)'!$A$3:$I$122,9, 0), "")</f>
        <v/>
      </c>
      <c r="I88" s="157">
        <f t="shared" si="73"/>
        <v>0</v>
      </c>
      <c r="J88" s="39" t="str">
        <f t="shared" si="74"/>
        <v/>
      </c>
      <c r="K88" s="39" t="str">
        <f t="shared" si="74"/>
        <v/>
      </c>
      <c r="L88" s="39" t="str">
        <f t="shared" si="74"/>
        <v/>
      </c>
      <c r="M88" s="39" t="str">
        <f t="shared" si="74"/>
        <v/>
      </c>
      <c r="N88" s="39" t="str">
        <f t="shared" si="74"/>
        <v/>
      </c>
      <c r="O88" s="39" t="str">
        <f t="shared" si="74"/>
        <v/>
      </c>
      <c r="P88" s="39" t="str">
        <f t="shared" si="74"/>
        <v/>
      </c>
      <c r="Q88" s="39" t="str">
        <f t="shared" si="74"/>
        <v/>
      </c>
      <c r="R88" s="39" t="str">
        <f t="shared" si="74"/>
        <v/>
      </c>
      <c r="S88" s="39" t="str">
        <f t="shared" si="74"/>
        <v/>
      </c>
      <c r="T88" s="39" t="str">
        <f t="shared" si="75"/>
        <v/>
      </c>
      <c r="U88" s="39" t="str">
        <f t="shared" si="75"/>
        <v/>
      </c>
      <c r="V88" s="39" t="str">
        <f t="shared" si="75"/>
        <v/>
      </c>
      <c r="W88" s="39" t="str">
        <f t="shared" si="75"/>
        <v/>
      </c>
      <c r="X88" s="39" t="str">
        <f t="shared" si="75"/>
        <v/>
      </c>
      <c r="Y88" s="39" t="str">
        <f t="shared" si="75"/>
        <v/>
      </c>
      <c r="Z88" s="39" t="str">
        <f t="shared" si="75"/>
        <v/>
      </c>
      <c r="AA88" s="39" t="str">
        <f t="shared" si="75"/>
        <v/>
      </c>
      <c r="AB88" s="39" t="str">
        <f t="shared" si="75"/>
        <v/>
      </c>
      <c r="AC88" s="39" t="str">
        <f t="shared" si="75"/>
        <v/>
      </c>
      <c r="AD88" s="39" t="str">
        <f t="shared" si="76"/>
        <v/>
      </c>
      <c r="AE88" s="39" t="str">
        <f t="shared" si="76"/>
        <v/>
      </c>
      <c r="AF88" s="39" t="str">
        <f t="shared" si="76"/>
        <v/>
      </c>
      <c r="AG88" s="39" t="str">
        <f t="shared" si="76"/>
        <v/>
      </c>
      <c r="AH88" s="39" t="str">
        <f t="shared" si="76"/>
        <v/>
      </c>
      <c r="AI88" s="39" t="str">
        <f t="shared" si="76"/>
        <v/>
      </c>
      <c r="AJ88" s="39" t="str">
        <f t="shared" si="76"/>
        <v/>
      </c>
      <c r="AK88" s="39" t="str">
        <f t="shared" si="76"/>
        <v/>
      </c>
      <c r="AL88" s="39" t="str">
        <f t="shared" si="76"/>
        <v/>
      </c>
      <c r="AM88" s="39" t="str">
        <f t="shared" si="76"/>
        <v/>
      </c>
      <c r="AN88" s="39" t="str">
        <f t="shared" si="77"/>
        <v/>
      </c>
      <c r="AO88" s="39" t="str">
        <f t="shared" si="77"/>
        <v/>
      </c>
      <c r="AP88" s="39" t="str">
        <f t="shared" si="77"/>
        <v/>
      </c>
      <c r="AQ88" s="39" t="str">
        <f t="shared" si="77"/>
        <v/>
      </c>
      <c r="AR88" s="39" t="str">
        <f t="shared" si="77"/>
        <v/>
      </c>
      <c r="AS88" s="39" t="str">
        <f t="shared" si="77"/>
        <v/>
      </c>
      <c r="AT88" s="39" t="str">
        <f t="shared" si="77"/>
        <v/>
      </c>
      <c r="AU88" s="39" t="str">
        <f t="shared" si="77"/>
        <v/>
      </c>
      <c r="AV88" s="39" t="str">
        <f t="shared" si="77"/>
        <v/>
      </c>
      <c r="AW88" s="39" t="str">
        <f t="shared" si="77"/>
        <v/>
      </c>
      <c r="AX88" s="39" t="str">
        <f t="shared" si="78"/>
        <v/>
      </c>
      <c r="AY88" s="39" t="str">
        <f t="shared" si="78"/>
        <v/>
      </c>
      <c r="AZ88" s="39" t="str">
        <f t="shared" si="78"/>
        <v/>
      </c>
      <c r="BA88" s="39" t="str">
        <f t="shared" si="78"/>
        <v/>
      </c>
      <c r="BB88" s="39" t="str">
        <f t="shared" si="78"/>
        <v/>
      </c>
      <c r="BC88" s="39" t="str">
        <f t="shared" si="78"/>
        <v/>
      </c>
      <c r="BD88" s="39" t="str">
        <f t="shared" si="78"/>
        <v/>
      </c>
      <c r="BE88" s="39" t="str">
        <f t="shared" si="78"/>
        <v/>
      </c>
      <c r="BF88" s="39" t="str">
        <f t="shared" si="78"/>
        <v/>
      </c>
      <c r="BG88" s="39" t="str">
        <f t="shared" si="78"/>
        <v/>
      </c>
      <c r="BH88" s="39" t="str">
        <f t="shared" si="79"/>
        <v/>
      </c>
      <c r="BI88" s="39" t="str">
        <f t="shared" si="79"/>
        <v/>
      </c>
      <c r="BJ88" s="39" t="str">
        <f t="shared" si="79"/>
        <v/>
      </c>
      <c r="BK88" s="39" t="str">
        <f t="shared" si="79"/>
        <v/>
      </c>
      <c r="BL88" s="39" t="str">
        <f t="shared" si="79"/>
        <v/>
      </c>
      <c r="BM88" s="39" t="str">
        <f t="shared" si="79"/>
        <v/>
      </c>
      <c r="BN88" s="39" t="str">
        <f t="shared" si="79"/>
        <v/>
      </c>
      <c r="BO88" s="39" t="str">
        <f t="shared" si="79"/>
        <v/>
      </c>
      <c r="BP88" s="39" t="str">
        <f t="shared" si="79"/>
        <v/>
      </c>
      <c r="BQ88" s="39" t="str">
        <f t="shared" si="79"/>
        <v/>
      </c>
      <c r="BR88" s="39" t="str">
        <f t="shared" si="80"/>
        <v/>
      </c>
      <c r="BS88" s="39" t="str">
        <f t="shared" si="80"/>
        <v/>
      </c>
      <c r="BT88" s="39" t="str">
        <f t="shared" si="80"/>
        <v/>
      </c>
      <c r="BU88" s="39" t="str">
        <f t="shared" si="80"/>
        <v/>
      </c>
      <c r="BV88" s="39" t="str">
        <f t="shared" si="80"/>
        <v/>
      </c>
      <c r="BW88" s="39" t="str">
        <f t="shared" si="80"/>
        <v/>
      </c>
      <c r="BX88" s="39" t="str">
        <f t="shared" si="80"/>
        <v/>
      </c>
      <c r="BY88" s="39" t="str">
        <f t="shared" si="80"/>
        <v/>
      </c>
      <c r="BZ88" s="39" t="str">
        <f t="shared" si="80"/>
        <v/>
      </c>
      <c r="CA88" s="39" t="str">
        <f t="shared" si="80"/>
        <v/>
      </c>
      <c r="CB88" s="39" t="str">
        <f t="shared" si="81"/>
        <v/>
      </c>
      <c r="CC88" s="39" t="str">
        <f t="shared" si="81"/>
        <v/>
      </c>
      <c r="CD88" s="39" t="str">
        <f t="shared" si="81"/>
        <v/>
      </c>
      <c r="CE88" s="39" t="str">
        <f t="shared" si="81"/>
        <v/>
      </c>
      <c r="CF88" s="39" t="str">
        <f t="shared" si="81"/>
        <v/>
      </c>
      <c r="CG88" s="39" t="str">
        <f t="shared" si="81"/>
        <v/>
      </c>
      <c r="CH88" s="39" t="str">
        <f t="shared" si="81"/>
        <v/>
      </c>
      <c r="CI88" s="39" t="str">
        <f t="shared" si="81"/>
        <v/>
      </c>
      <c r="CJ88" s="39" t="str">
        <f t="shared" si="81"/>
        <v/>
      </c>
      <c r="CK88" s="39" t="str">
        <f t="shared" si="81"/>
        <v/>
      </c>
      <c r="CL88" s="39" t="str">
        <f t="shared" si="82"/>
        <v/>
      </c>
      <c r="CM88" s="39" t="str">
        <f t="shared" si="82"/>
        <v/>
      </c>
      <c r="CN88" s="39" t="str">
        <f t="shared" si="82"/>
        <v/>
      </c>
      <c r="CO88" s="39" t="str">
        <f t="shared" si="82"/>
        <v/>
      </c>
      <c r="CP88" s="39" t="str">
        <f t="shared" si="82"/>
        <v/>
      </c>
      <c r="CQ88" s="39" t="str">
        <f t="shared" si="82"/>
        <v/>
      </c>
      <c r="CR88" s="39" t="str">
        <f t="shared" si="82"/>
        <v/>
      </c>
      <c r="CS88" s="39" t="str">
        <f t="shared" si="82"/>
        <v/>
      </c>
      <c r="CT88" s="39" t="str">
        <f t="shared" si="82"/>
        <v/>
      </c>
      <c r="CU88" s="39" t="str">
        <f t="shared" si="82"/>
        <v/>
      </c>
      <c r="CV88" s="39" t="str">
        <f t="shared" si="83"/>
        <v/>
      </c>
      <c r="CW88" s="39" t="str">
        <f t="shared" si="83"/>
        <v/>
      </c>
      <c r="CX88" s="39" t="str">
        <f t="shared" si="83"/>
        <v/>
      </c>
      <c r="CY88" s="39" t="str">
        <f t="shared" si="83"/>
        <v/>
      </c>
      <c r="CZ88" s="39" t="str">
        <f t="shared" si="83"/>
        <v/>
      </c>
      <c r="DA88" s="39" t="str">
        <f t="shared" si="83"/>
        <v/>
      </c>
      <c r="DB88" s="39" t="str">
        <f t="shared" si="83"/>
        <v/>
      </c>
      <c r="DC88" s="39" t="str">
        <f t="shared" si="83"/>
        <v/>
      </c>
      <c r="DD88" s="39" t="str">
        <f t="shared" si="83"/>
        <v/>
      </c>
      <c r="DE88" s="39" t="str">
        <f t="shared" si="83"/>
        <v/>
      </c>
      <c r="DF88" s="39" t="str">
        <f t="shared" si="83"/>
        <v/>
      </c>
      <c r="DG88" s="39" t="str">
        <f t="shared" si="83"/>
        <v/>
      </c>
      <c r="DP88" s="57"/>
      <c r="DQ88" s="127"/>
    </row>
    <row r="89" spans="1:121" ht="24.75" hidden="1" customHeight="1" x14ac:dyDescent="0.4">
      <c r="A89" s="126">
        <v>78</v>
      </c>
      <c r="B89" s="265" t="str">
        <f>IFERROR(VLOOKUP(A89,'wk (5.8～9.30)'!$A$3:$I$122, 2, 0)&amp;"", "")</f>
        <v/>
      </c>
      <c r="C89" s="41" t="str">
        <f>IFERROR(VLOOKUP(A89,'wk (5.8～9.30)'!$A$3:$I$122, 4, 0), "")</f>
        <v/>
      </c>
      <c r="D89" s="41" t="str">
        <f>IFERROR(VLOOKUP(A89,'wk (5.8～9.30)'!$A$3:$I$122, 5, 0), "")</f>
        <v/>
      </c>
      <c r="E89" s="41" t="str">
        <f>IFERROR(VLOOKUP(A89,'wk (5.8～9.30)'!$A$3:$I$122,6, 0), "")</f>
        <v/>
      </c>
      <c r="F89" s="41" t="str">
        <f>IFERROR(VLOOKUP(A89,'wk (5.8～9.30)'!$A$3:$I$122,7, 0), "")</f>
        <v/>
      </c>
      <c r="G89" s="41" t="str">
        <f>IFERROR(VLOOKUP(A89,'wk (5.8～9.30)'!$A$3:$I$122,8, 0), "")</f>
        <v/>
      </c>
      <c r="H89" s="41" t="str">
        <f>IFERROR(VLOOKUP(A89,'wk (5.8～9.30)'!$A$3:$I$122,9, 0), "")</f>
        <v/>
      </c>
      <c r="I89" s="157">
        <f t="shared" si="73"/>
        <v>0</v>
      </c>
      <c r="J89" s="39" t="str">
        <f t="shared" si="74"/>
        <v/>
      </c>
      <c r="K89" s="39" t="str">
        <f t="shared" si="74"/>
        <v/>
      </c>
      <c r="L89" s="39" t="str">
        <f t="shared" si="74"/>
        <v/>
      </c>
      <c r="M89" s="39" t="str">
        <f t="shared" si="74"/>
        <v/>
      </c>
      <c r="N89" s="39" t="str">
        <f t="shared" si="74"/>
        <v/>
      </c>
      <c r="O89" s="39" t="str">
        <f t="shared" si="74"/>
        <v/>
      </c>
      <c r="P89" s="39" t="str">
        <f t="shared" si="74"/>
        <v/>
      </c>
      <c r="Q89" s="39" t="str">
        <f t="shared" si="74"/>
        <v/>
      </c>
      <c r="R89" s="39" t="str">
        <f t="shared" si="74"/>
        <v/>
      </c>
      <c r="S89" s="39" t="str">
        <f t="shared" si="74"/>
        <v/>
      </c>
      <c r="T89" s="39" t="str">
        <f t="shared" si="75"/>
        <v/>
      </c>
      <c r="U89" s="39" t="str">
        <f t="shared" si="75"/>
        <v/>
      </c>
      <c r="V89" s="39" t="str">
        <f t="shared" si="75"/>
        <v/>
      </c>
      <c r="W89" s="39" t="str">
        <f t="shared" si="75"/>
        <v/>
      </c>
      <c r="X89" s="39" t="str">
        <f t="shared" si="75"/>
        <v/>
      </c>
      <c r="Y89" s="39" t="str">
        <f t="shared" si="75"/>
        <v/>
      </c>
      <c r="Z89" s="39" t="str">
        <f t="shared" si="75"/>
        <v/>
      </c>
      <c r="AA89" s="39" t="str">
        <f t="shared" si="75"/>
        <v/>
      </c>
      <c r="AB89" s="39" t="str">
        <f t="shared" si="75"/>
        <v/>
      </c>
      <c r="AC89" s="39" t="str">
        <f t="shared" si="75"/>
        <v/>
      </c>
      <c r="AD89" s="39" t="str">
        <f t="shared" si="76"/>
        <v/>
      </c>
      <c r="AE89" s="39" t="str">
        <f t="shared" si="76"/>
        <v/>
      </c>
      <c r="AF89" s="39" t="str">
        <f t="shared" si="76"/>
        <v/>
      </c>
      <c r="AG89" s="39" t="str">
        <f t="shared" si="76"/>
        <v/>
      </c>
      <c r="AH89" s="39" t="str">
        <f t="shared" si="76"/>
        <v/>
      </c>
      <c r="AI89" s="39" t="str">
        <f t="shared" si="76"/>
        <v/>
      </c>
      <c r="AJ89" s="39" t="str">
        <f t="shared" si="76"/>
        <v/>
      </c>
      <c r="AK89" s="39" t="str">
        <f t="shared" si="76"/>
        <v/>
      </c>
      <c r="AL89" s="39" t="str">
        <f t="shared" si="76"/>
        <v/>
      </c>
      <c r="AM89" s="39" t="str">
        <f t="shared" si="76"/>
        <v/>
      </c>
      <c r="AN89" s="39" t="str">
        <f t="shared" si="77"/>
        <v/>
      </c>
      <c r="AO89" s="39" t="str">
        <f t="shared" si="77"/>
        <v/>
      </c>
      <c r="AP89" s="39" t="str">
        <f t="shared" si="77"/>
        <v/>
      </c>
      <c r="AQ89" s="39" t="str">
        <f t="shared" si="77"/>
        <v/>
      </c>
      <c r="AR89" s="39" t="str">
        <f t="shared" si="77"/>
        <v/>
      </c>
      <c r="AS89" s="39" t="str">
        <f t="shared" si="77"/>
        <v/>
      </c>
      <c r="AT89" s="39" t="str">
        <f t="shared" si="77"/>
        <v/>
      </c>
      <c r="AU89" s="39" t="str">
        <f t="shared" si="77"/>
        <v/>
      </c>
      <c r="AV89" s="39" t="str">
        <f t="shared" si="77"/>
        <v/>
      </c>
      <c r="AW89" s="39" t="str">
        <f t="shared" si="77"/>
        <v/>
      </c>
      <c r="AX89" s="39" t="str">
        <f t="shared" si="78"/>
        <v/>
      </c>
      <c r="AY89" s="39" t="str">
        <f t="shared" si="78"/>
        <v/>
      </c>
      <c r="AZ89" s="39" t="str">
        <f t="shared" si="78"/>
        <v/>
      </c>
      <c r="BA89" s="39" t="str">
        <f t="shared" si="78"/>
        <v/>
      </c>
      <c r="BB89" s="39" t="str">
        <f t="shared" si="78"/>
        <v/>
      </c>
      <c r="BC89" s="39" t="str">
        <f t="shared" si="78"/>
        <v/>
      </c>
      <c r="BD89" s="39" t="str">
        <f t="shared" si="78"/>
        <v/>
      </c>
      <c r="BE89" s="39" t="str">
        <f t="shared" si="78"/>
        <v/>
      </c>
      <c r="BF89" s="39" t="str">
        <f t="shared" si="78"/>
        <v/>
      </c>
      <c r="BG89" s="39" t="str">
        <f t="shared" si="78"/>
        <v/>
      </c>
      <c r="BH89" s="39" t="str">
        <f t="shared" si="79"/>
        <v/>
      </c>
      <c r="BI89" s="39" t="str">
        <f t="shared" si="79"/>
        <v/>
      </c>
      <c r="BJ89" s="39" t="str">
        <f t="shared" si="79"/>
        <v/>
      </c>
      <c r="BK89" s="39" t="str">
        <f t="shared" si="79"/>
        <v/>
      </c>
      <c r="BL89" s="39" t="str">
        <f t="shared" si="79"/>
        <v/>
      </c>
      <c r="BM89" s="39" t="str">
        <f t="shared" si="79"/>
        <v/>
      </c>
      <c r="BN89" s="39" t="str">
        <f t="shared" si="79"/>
        <v/>
      </c>
      <c r="BO89" s="39" t="str">
        <f t="shared" si="79"/>
        <v/>
      </c>
      <c r="BP89" s="39" t="str">
        <f t="shared" si="79"/>
        <v/>
      </c>
      <c r="BQ89" s="39" t="str">
        <f t="shared" si="79"/>
        <v/>
      </c>
      <c r="BR89" s="39" t="str">
        <f t="shared" si="80"/>
        <v/>
      </c>
      <c r="BS89" s="39" t="str">
        <f t="shared" si="80"/>
        <v/>
      </c>
      <c r="BT89" s="39" t="str">
        <f t="shared" si="80"/>
        <v/>
      </c>
      <c r="BU89" s="39" t="str">
        <f t="shared" si="80"/>
        <v/>
      </c>
      <c r="BV89" s="39" t="str">
        <f t="shared" si="80"/>
        <v/>
      </c>
      <c r="BW89" s="39" t="str">
        <f t="shared" si="80"/>
        <v/>
      </c>
      <c r="BX89" s="39" t="str">
        <f t="shared" si="80"/>
        <v/>
      </c>
      <c r="BY89" s="39" t="str">
        <f t="shared" si="80"/>
        <v/>
      </c>
      <c r="BZ89" s="39" t="str">
        <f t="shared" si="80"/>
        <v/>
      </c>
      <c r="CA89" s="39" t="str">
        <f t="shared" si="80"/>
        <v/>
      </c>
      <c r="CB89" s="39" t="str">
        <f t="shared" si="81"/>
        <v/>
      </c>
      <c r="CC89" s="39" t="str">
        <f t="shared" si="81"/>
        <v/>
      </c>
      <c r="CD89" s="39" t="str">
        <f t="shared" si="81"/>
        <v/>
      </c>
      <c r="CE89" s="39" t="str">
        <f t="shared" si="81"/>
        <v/>
      </c>
      <c r="CF89" s="39" t="str">
        <f t="shared" si="81"/>
        <v/>
      </c>
      <c r="CG89" s="39" t="str">
        <f t="shared" si="81"/>
        <v/>
      </c>
      <c r="CH89" s="39" t="str">
        <f t="shared" si="81"/>
        <v/>
      </c>
      <c r="CI89" s="39" t="str">
        <f t="shared" si="81"/>
        <v/>
      </c>
      <c r="CJ89" s="39" t="str">
        <f t="shared" si="81"/>
        <v/>
      </c>
      <c r="CK89" s="39" t="str">
        <f t="shared" si="81"/>
        <v/>
      </c>
      <c r="CL89" s="39" t="str">
        <f t="shared" si="82"/>
        <v/>
      </c>
      <c r="CM89" s="39" t="str">
        <f t="shared" si="82"/>
        <v/>
      </c>
      <c r="CN89" s="39" t="str">
        <f t="shared" si="82"/>
        <v/>
      </c>
      <c r="CO89" s="39" t="str">
        <f t="shared" si="82"/>
        <v/>
      </c>
      <c r="CP89" s="39" t="str">
        <f t="shared" si="82"/>
        <v/>
      </c>
      <c r="CQ89" s="39" t="str">
        <f t="shared" si="82"/>
        <v/>
      </c>
      <c r="CR89" s="39" t="str">
        <f t="shared" si="82"/>
        <v/>
      </c>
      <c r="CS89" s="39" t="str">
        <f t="shared" si="82"/>
        <v/>
      </c>
      <c r="CT89" s="39" t="str">
        <f t="shared" si="82"/>
        <v/>
      </c>
      <c r="CU89" s="39" t="str">
        <f t="shared" si="82"/>
        <v/>
      </c>
      <c r="CV89" s="39" t="str">
        <f t="shared" si="83"/>
        <v/>
      </c>
      <c r="CW89" s="39" t="str">
        <f t="shared" si="83"/>
        <v/>
      </c>
      <c r="CX89" s="39" t="str">
        <f t="shared" si="83"/>
        <v/>
      </c>
      <c r="CY89" s="39" t="str">
        <f t="shared" si="83"/>
        <v/>
      </c>
      <c r="CZ89" s="39" t="str">
        <f t="shared" si="83"/>
        <v/>
      </c>
      <c r="DA89" s="39" t="str">
        <f t="shared" si="83"/>
        <v/>
      </c>
      <c r="DB89" s="39" t="str">
        <f t="shared" si="83"/>
        <v/>
      </c>
      <c r="DC89" s="39" t="str">
        <f t="shared" si="83"/>
        <v/>
      </c>
      <c r="DD89" s="39" t="str">
        <f t="shared" si="83"/>
        <v/>
      </c>
      <c r="DE89" s="39" t="str">
        <f t="shared" si="83"/>
        <v/>
      </c>
      <c r="DF89" s="39" t="str">
        <f t="shared" si="83"/>
        <v/>
      </c>
      <c r="DG89" s="39" t="str">
        <f t="shared" si="83"/>
        <v/>
      </c>
      <c r="DP89" s="57"/>
      <c r="DQ89" s="127"/>
    </row>
    <row r="90" spans="1:121" ht="24.75" hidden="1" customHeight="1" x14ac:dyDescent="0.4">
      <c r="A90" s="126">
        <v>79</v>
      </c>
      <c r="B90" s="265" t="str">
        <f>IFERROR(VLOOKUP(A90,'wk (5.8～9.30)'!$A$3:$I$122, 2, 0)&amp;"", "")</f>
        <v/>
      </c>
      <c r="C90" s="41" t="str">
        <f>IFERROR(VLOOKUP(A90,'wk (5.8～9.30)'!$A$3:$I$122, 4, 0), "")</f>
        <v/>
      </c>
      <c r="D90" s="41" t="str">
        <f>IFERROR(VLOOKUP(A90,'wk (5.8～9.30)'!$A$3:$I$122, 5, 0), "")</f>
        <v/>
      </c>
      <c r="E90" s="41" t="str">
        <f>IFERROR(VLOOKUP(A90,'wk (5.8～9.30)'!$A$3:$I$122,6, 0), "")</f>
        <v/>
      </c>
      <c r="F90" s="41" t="str">
        <f>IFERROR(VLOOKUP(A90,'wk (5.8～9.30)'!$A$3:$I$122,7, 0), "")</f>
        <v/>
      </c>
      <c r="G90" s="41" t="str">
        <f>IFERROR(VLOOKUP(A90,'wk (5.8～9.30)'!$A$3:$I$122,8, 0), "")</f>
        <v/>
      </c>
      <c r="H90" s="41" t="str">
        <f>IFERROR(VLOOKUP(A90,'wk (5.8～9.30)'!$A$3:$I$122,9, 0), "")</f>
        <v/>
      </c>
      <c r="I90" s="157">
        <f t="shared" si="73"/>
        <v>0</v>
      </c>
      <c r="J90" s="39" t="str">
        <f t="shared" si="74"/>
        <v/>
      </c>
      <c r="K90" s="39" t="str">
        <f t="shared" si="74"/>
        <v/>
      </c>
      <c r="L90" s="39" t="str">
        <f t="shared" si="74"/>
        <v/>
      </c>
      <c r="M90" s="39" t="str">
        <f t="shared" si="74"/>
        <v/>
      </c>
      <c r="N90" s="39" t="str">
        <f t="shared" si="74"/>
        <v/>
      </c>
      <c r="O90" s="39" t="str">
        <f t="shared" si="74"/>
        <v/>
      </c>
      <c r="P90" s="39" t="str">
        <f t="shared" si="74"/>
        <v/>
      </c>
      <c r="Q90" s="39" t="str">
        <f t="shared" si="74"/>
        <v/>
      </c>
      <c r="R90" s="39" t="str">
        <f t="shared" si="74"/>
        <v/>
      </c>
      <c r="S90" s="39" t="str">
        <f t="shared" si="74"/>
        <v/>
      </c>
      <c r="T90" s="39" t="str">
        <f t="shared" si="75"/>
        <v/>
      </c>
      <c r="U90" s="39" t="str">
        <f t="shared" si="75"/>
        <v/>
      </c>
      <c r="V90" s="39" t="str">
        <f t="shared" si="75"/>
        <v/>
      </c>
      <c r="W90" s="39" t="str">
        <f t="shared" si="75"/>
        <v/>
      </c>
      <c r="X90" s="39" t="str">
        <f t="shared" si="75"/>
        <v/>
      </c>
      <c r="Y90" s="39" t="str">
        <f t="shared" si="75"/>
        <v/>
      </c>
      <c r="Z90" s="39" t="str">
        <f t="shared" si="75"/>
        <v/>
      </c>
      <c r="AA90" s="39" t="str">
        <f t="shared" si="75"/>
        <v/>
      </c>
      <c r="AB90" s="39" t="str">
        <f t="shared" si="75"/>
        <v/>
      </c>
      <c r="AC90" s="39" t="str">
        <f t="shared" si="75"/>
        <v/>
      </c>
      <c r="AD90" s="39" t="str">
        <f t="shared" si="76"/>
        <v/>
      </c>
      <c r="AE90" s="39" t="str">
        <f t="shared" si="76"/>
        <v/>
      </c>
      <c r="AF90" s="39" t="str">
        <f t="shared" si="76"/>
        <v/>
      </c>
      <c r="AG90" s="39" t="str">
        <f t="shared" si="76"/>
        <v/>
      </c>
      <c r="AH90" s="39" t="str">
        <f t="shared" si="76"/>
        <v/>
      </c>
      <c r="AI90" s="39" t="str">
        <f t="shared" si="76"/>
        <v/>
      </c>
      <c r="AJ90" s="39" t="str">
        <f t="shared" si="76"/>
        <v/>
      </c>
      <c r="AK90" s="39" t="str">
        <f t="shared" si="76"/>
        <v/>
      </c>
      <c r="AL90" s="39" t="str">
        <f t="shared" si="76"/>
        <v/>
      </c>
      <c r="AM90" s="39" t="str">
        <f t="shared" si="76"/>
        <v/>
      </c>
      <c r="AN90" s="39" t="str">
        <f t="shared" si="77"/>
        <v/>
      </c>
      <c r="AO90" s="39" t="str">
        <f t="shared" si="77"/>
        <v/>
      </c>
      <c r="AP90" s="39" t="str">
        <f t="shared" si="77"/>
        <v/>
      </c>
      <c r="AQ90" s="39" t="str">
        <f t="shared" si="77"/>
        <v/>
      </c>
      <c r="AR90" s="39" t="str">
        <f t="shared" si="77"/>
        <v/>
      </c>
      <c r="AS90" s="39" t="str">
        <f t="shared" si="77"/>
        <v/>
      </c>
      <c r="AT90" s="39" t="str">
        <f t="shared" si="77"/>
        <v/>
      </c>
      <c r="AU90" s="39" t="str">
        <f t="shared" si="77"/>
        <v/>
      </c>
      <c r="AV90" s="39" t="str">
        <f t="shared" si="77"/>
        <v/>
      </c>
      <c r="AW90" s="39" t="str">
        <f t="shared" si="77"/>
        <v/>
      </c>
      <c r="AX90" s="39" t="str">
        <f t="shared" si="78"/>
        <v/>
      </c>
      <c r="AY90" s="39" t="str">
        <f t="shared" si="78"/>
        <v/>
      </c>
      <c r="AZ90" s="39" t="str">
        <f t="shared" si="78"/>
        <v/>
      </c>
      <c r="BA90" s="39" t="str">
        <f t="shared" si="78"/>
        <v/>
      </c>
      <c r="BB90" s="39" t="str">
        <f t="shared" si="78"/>
        <v/>
      </c>
      <c r="BC90" s="39" t="str">
        <f t="shared" si="78"/>
        <v/>
      </c>
      <c r="BD90" s="39" t="str">
        <f t="shared" si="78"/>
        <v/>
      </c>
      <c r="BE90" s="39" t="str">
        <f t="shared" si="78"/>
        <v/>
      </c>
      <c r="BF90" s="39" t="str">
        <f t="shared" si="78"/>
        <v/>
      </c>
      <c r="BG90" s="39" t="str">
        <f t="shared" si="78"/>
        <v/>
      </c>
      <c r="BH90" s="39" t="str">
        <f t="shared" si="79"/>
        <v/>
      </c>
      <c r="BI90" s="39" t="str">
        <f t="shared" si="79"/>
        <v/>
      </c>
      <c r="BJ90" s="39" t="str">
        <f t="shared" si="79"/>
        <v/>
      </c>
      <c r="BK90" s="39" t="str">
        <f t="shared" si="79"/>
        <v/>
      </c>
      <c r="BL90" s="39" t="str">
        <f t="shared" si="79"/>
        <v/>
      </c>
      <c r="BM90" s="39" t="str">
        <f t="shared" si="79"/>
        <v/>
      </c>
      <c r="BN90" s="39" t="str">
        <f t="shared" si="79"/>
        <v/>
      </c>
      <c r="BO90" s="39" t="str">
        <f t="shared" si="79"/>
        <v/>
      </c>
      <c r="BP90" s="39" t="str">
        <f t="shared" si="79"/>
        <v/>
      </c>
      <c r="BQ90" s="39" t="str">
        <f t="shared" si="79"/>
        <v/>
      </c>
      <c r="BR90" s="39" t="str">
        <f t="shared" si="80"/>
        <v/>
      </c>
      <c r="BS90" s="39" t="str">
        <f t="shared" si="80"/>
        <v/>
      </c>
      <c r="BT90" s="39" t="str">
        <f t="shared" si="80"/>
        <v/>
      </c>
      <c r="BU90" s="39" t="str">
        <f t="shared" si="80"/>
        <v/>
      </c>
      <c r="BV90" s="39" t="str">
        <f t="shared" si="80"/>
        <v/>
      </c>
      <c r="BW90" s="39" t="str">
        <f t="shared" si="80"/>
        <v/>
      </c>
      <c r="BX90" s="39" t="str">
        <f t="shared" si="80"/>
        <v/>
      </c>
      <c r="BY90" s="39" t="str">
        <f t="shared" si="80"/>
        <v/>
      </c>
      <c r="BZ90" s="39" t="str">
        <f t="shared" si="80"/>
        <v/>
      </c>
      <c r="CA90" s="39" t="str">
        <f t="shared" si="80"/>
        <v/>
      </c>
      <c r="CB90" s="39" t="str">
        <f t="shared" si="81"/>
        <v/>
      </c>
      <c r="CC90" s="39" t="str">
        <f t="shared" si="81"/>
        <v/>
      </c>
      <c r="CD90" s="39" t="str">
        <f t="shared" si="81"/>
        <v/>
      </c>
      <c r="CE90" s="39" t="str">
        <f t="shared" si="81"/>
        <v/>
      </c>
      <c r="CF90" s="39" t="str">
        <f t="shared" si="81"/>
        <v/>
      </c>
      <c r="CG90" s="39" t="str">
        <f t="shared" si="81"/>
        <v/>
      </c>
      <c r="CH90" s="39" t="str">
        <f t="shared" si="81"/>
        <v/>
      </c>
      <c r="CI90" s="39" t="str">
        <f t="shared" si="81"/>
        <v/>
      </c>
      <c r="CJ90" s="39" t="str">
        <f t="shared" si="81"/>
        <v/>
      </c>
      <c r="CK90" s="39" t="str">
        <f t="shared" si="81"/>
        <v/>
      </c>
      <c r="CL90" s="39" t="str">
        <f t="shared" si="82"/>
        <v/>
      </c>
      <c r="CM90" s="39" t="str">
        <f t="shared" si="82"/>
        <v/>
      </c>
      <c r="CN90" s="39" t="str">
        <f t="shared" si="82"/>
        <v/>
      </c>
      <c r="CO90" s="39" t="str">
        <f t="shared" si="82"/>
        <v/>
      </c>
      <c r="CP90" s="39" t="str">
        <f t="shared" si="82"/>
        <v/>
      </c>
      <c r="CQ90" s="39" t="str">
        <f t="shared" si="82"/>
        <v/>
      </c>
      <c r="CR90" s="39" t="str">
        <f t="shared" si="82"/>
        <v/>
      </c>
      <c r="CS90" s="39" t="str">
        <f t="shared" si="82"/>
        <v/>
      </c>
      <c r="CT90" s="39" t="str">
        <f t="shared" si="82"/>
        <v/>
      </c>
      <c r="CU90" s="39" t="str">
        <f t="shared" si="82"/>
        <v/>
      </c>
      <c r="CV90" s="39" t="str">
        <f t="shared" si="83"/>
        <v/>
      </c>
      <c r="CW90" s="39" t="str">
        <f t="shared" si="83"/>
        <v/>
      </c>
      <c r="CX90" s="39" t="str">
        <f t="shared" si="83"/>
        <v/>
      </c>
      <c r="CY90" s="39" t="str">
        <f t="shared" si="83"/>
        <v/>
      </c>
      <c r="CZ90" s="39" t="str">
        <f t="shared" si="83"/>
        <v/>
      </c>
      <c r="DA90" s="39" t="str">
        <f t="shared" si="83"/>
        <v/>
      </c>
      <c r="DB90" s="39" t="str">
        <f t="shared" si="83"/>
        <v/>
      </c>
      <c r="DC90" s="39" t="str">
        <f t="shared" si="83"/>
        <v/>
      </c>
      <c r="DD90" s="39" t="str">
        <f t="shared" si="83"/>
        <v/>
      </c>
      <c r="DE90" s="39" t="str">
        <f t="shared" si="83"/>
        <v/>
      </c>
      <c r="DF90" s="39" t="str">
        <f t="shared" si="83"/>
        <v/>
      </c>
      <c r="DG90" s="39" t="str">
        <f t="shared" si="83"/>
        <v/>
      </c>
      <c r="DP90" s="57"/>
      <c r="DQ90" s="127"/>
    </row>
    <row r="91" spans="1:121" ht="24.75" hidden="1" customHeight="1" x14ac:dyDescent="0.4">
      <c r="A91" s="126">
        <v>80</v>
      </c>
      <c r="B91" s="265" t="str">
        <f>IFERROR(VLOOKUP(A91,'wk (5.8～9.30)'!$A$3:$I$122, 2, 0)&amp;"", "")</f>
        <v/>
      </c>
      <c r="C91" s="41" t="str">
        <f>IFERROR(VLOOKUP(A91,'wk (5.8～9.30)'!$A$3:$I$122, 4, 0), "")</f>
        <v/>
      </c>
      <c r="D91" s="41" t="str">
        <f>IFERROR(VLOOKUP(A91,'wk (5.8～9.30)'!$A$3:$I$122, 5, 0), "")</f>
        <v/>
      </c>
      <c r="E91" s="41" t="str">
        <f>IFERROR(VLOOKUP(A91,'wk (5.8～9.30)'!$A$3:$I$122,6, 0), "")</f>
        <v/>
      </c>
      <c r="F91" s="41" t="str">
        <f>IFERROR(VLOOKUP(A91,'wk (5.8～9.30)'!$A$3:$I$122,7, 0), "")</f>
        <v/>
      </c>
      <c r="G91" s="41" t="str">
        <f>IFERROR(VLOOKUP(A91,'wk (5.8～9.30)'!$A$3:$I$122,8, 0), "")</f>
        <v/>
      </c>
      <c r="H91" s="41" t="str">
        <f>IFERROR(VLOOKUP(A91,'wk (5.8～9.30)'!$A$3:$I$122,9, 0), "")</f>
        <v/>
      </c>
      <c r="I91" s="157">
        <f t="shared" si="73"/>
        <v>0</v>
      </c>
      <c r="J91" s="39" t="str">
        <f t="shared" si="74"/>
        <v/>
      </c>
      <c r="K91" s="39" t="str">
        <f t="shared" si="74"/>
        <v/>
      </c>
      <c r="L91" s="39" t="str">
        <f t="shared" si="74"/>
        <v/>
      </c>
      <c r="M91" s="39" t="str">
        <f t="shared" si="74"/>
        <v/>
      </c>
      <c r="N91" s="39" t="str">
        <f t="shared" si="74"/>
        <v/>
      </c>
      <c r="O91" s="39" t="str">
        <f t="shared" si="74"/>
        <v/>
      </c>
      <c r="P91" s="39" t="str">
        <f t="shared" si="74"/>
        <v/>
      </c>
      <c r="Q91" s="39" t="str">
        <f t="shared" si="74"/>
        <v/>
      </c>
      <c r="R91" s="39" t="str">
        <f t="shared" si="74"/>
        <v/>
      </c>
      <c r="S91" s="39" t="str">
        <f t="shared" si="74"/>
        <v/>
      </c>
      <c r="T91" s="39" t="str">
        <f t="shared" si="75"/>
        <v/>
      </c>
      <c r="U91" s="39" t="str">
        <f t="shared" si="75"/>
        <v/>
      </c>
      <c r="V91" s="39" t="str">
        <f t="shared" si="75"/>
        <v/>
      </c>
      <c r="W91" s="39" t="str">
        <f t="shared" si="75"/>
        <v/>
      </c>
      <c r="X91" s="39" t="str">
        <f t="shared" si="75"/>
        <v/>
      </c>
      <c r="Y91" s="39" t="str">
        <f t="shared" si="75"/>
        <v/>
      </c>
      <c r="Z91" s="39" t="str">
        <f t="shared" si="75"/>
        <v/>
      </c>
      <c r="AA91" s="39" t="str">
        <f t="shared" si="75"/>
        <v/>
      </c>
      <c r="AB91" s="39" t="str">
        <f t="shared" si="75"/>
        <v/>
      </c>
      <c r="AC91" s="39" t="str">
        <f t="shared" si="75"/>
        <v/>
      </c>
      <c r="AD91" s="39" t="str">
        <f t="shared" si="76"/>
        <v/>
      </c>
      <c r="AE91" s="39" t="str">
        <f t="shared" si="76"/>
        <v/>
      </c>
      <c r="AF91" s="39" t="str">
        <f t="shared" si="76"/>
        <v/>
      </c>
      <c r="AG91" s="39" t="str">
        <f t="shared" si="76"/>
        <v/>
      </c>
      <c r="AH91" s="39" t="str">
        <f t="shared" si="76"/>
        <v/>
      </c>
      <c r="AI91" s="39" t="str">
        <f t="shared" si="76"/>
        <v/>
      </c>
      <c r="AJ91" s="39" t="str">
        <f t="shared" si="76"/>
        <v/>
      </c>
      <c r="AK91" s="39" t="str">
        <f t="shared" si="76"/>
        <v/>
      </c>
      <c r="AL91" s="39" t="str">
        <f t="shared" si="76"/>
        <v/>
      </c>
      <c r="AM91" s="39" t="str">
        <f t="shared" si="76"/>
        <v/>
      </c>
      <c r="AN91" s="39" t="str">
        <f t="shared" si="77"/>
        <v/>
      </c>
      <c r="AO91" s="39" t="str">
        <f t="shared" si="77"/>
        <v/>
      </c>
      <c r="AP91" s="39" t="str">
        <f t="shared" si="77"/>
        <v/>
      </c>
      <c r="AQ91" s="39" t="str">
        <f t="shared" si="77"/>
        <v/>
      </c>
      <c r="AR91" s="39" t="str">
        <f t="shared" si="77"/>
        <v/>
      </c>
      <c r="AS91" s="39" t="str">
        <f t="shared" si="77"/>
        <v/>
      </c>
      <c r="AT91" s="39" t="str">
        <f t="shared" si="77"/>
        <v/>
      </c>
      <c r="AU91" s="39" t="str">
        <f t="shared" si="77"/>
        <v/>
      </c>
      <c r="AV91" s="39" t="str">
        <f t="shared" si="77"/>
        <v/>
      </c>
      <c r="AW91" s="39" t="str">
        <f t="shared" si="77"/>
        <v/>
      </c>
      <c r="AX91" s="39" t="str">
        <f t="shared" si="78"/>
        <v/>
      </c>
      <c r="AY91" s="39" t="str">
        <f t="shared" si="78"/>
        <v/>
      </c>
      <c r="AZ91" s="39" t="str">
        <f t="shared" si="78"/>
        <v/>
      </c>
      <c r="BA91" s="39" t="str">
        <f t="shared" si="78"/>
        <v/>
      </c>
      <c r="BB91" s="39" t="str">
        <f t="shared" si="78"/>
        <v/>
      </c>
      <c r="BC91" s="39" t="str">
        <f t="shared" si="78"/>
        <v/>
      </c>
      <c r="BD91" s="39" t="str">
        <f t="shared" si="78"/>
        <v/>
      </c>
      <c r="BE91" s="39" t="str">
        <f t="shared" si="78"/>
        <v/>
      </c>
      <c r="BF91" s="39" t="str">
        <f t="shared" si="78"/>
        <v/>
      </c>
      <c r="BG91" s="39" t="str">
        <f t="shared" si="78"/>
        <v/>
      </c>
      <c r="BH91" s="39" t="str">
        <f t="shared" si="79"/>
        <v/>
      </c>
      <c r="BI91" s="39" t="str">
        <f t="shared" si="79"/>
        <v/>
      </c>
      <c r="BJ91" s="39" t="str">
        <f t="shared" si="79"/>
        <v/>
      </c>
      <c r="BK91" s="39" t="str">
        <f t="shared" si="79"/>
        <v/>
      </c>
      <c r="BL91" s="39" t="str">
        <f t="shared" si="79"/>
        <v/>
      </c>
      <c r="BM91" s="39" t="str">
        <f t="shared" si="79"/>
        <v/>
      </c>
      <c r="BN91" s="39" t="str">
        <f t="shared" si="79"/>
        <v/>
      </c>
      <c r="BO91" s="39" t="str">
        <f t="shared" si="79"/>
        <v/>
      </c>
      <c r="BP91" s="39" t="str">
        <f t="shared" si="79"/>
        <v/>
      </c>
      <c r="BQ91" s="39" t="str">
        <f t="shared" si="79"/>
        <v/>
      </c>
      <c r="BR91" s="39" t="str">
        <f t="shared" si="80"/>
        <v/>
      </c>
      <c r="BS91" s="39" t="str">
        <f t="shared" si="80"/>
        <v/>
      </c>
      <c r="BT91" s="39" t="str">
        <f t="shared" si="80"/>
        <v/>
      </c>
      <c r="BU91" s="39" t="str">
        <f t="shared" si="80"/>
        <v/>
      </c>
      <c r="BV91" s="39" t="str">
        <f t="shared" si="80"/>
        <v/>
      </c>
      <c r="BW91" s="39" t="str">
        <f t="shared" si="80"/>
        <v/>
      </c>
      <c r="BX91" s="39" t="str">
        <f t="shared" si="80"/>
        <v/>
      </c>
      <c r="BY91" s="39" t="str">
        <f t="shared" si="80"/>
        <v/>
      </c>
      <c r="BZ91" s="39" t="str">
        <f t="shared" si="80"/>
        <v/>
      </c>
      <c r="CA91" s="39" t="str">
        <f t="shared" si="80"/>
        <v/>
      </c>
      <c r="CB91" s="39" t="str">
        <f t="shared" si="81"/>
        <v/>
      </c>
      <c r="CC91" s="39" t="str">
        <f t="shared" si="81"/>
        <v/>
      </c>
      <c r="CD91" s="39" t="str">
        <f t="shared" si="81"/>
        <v/>
      </c>
      <c r="CE91" s="39" t="str">
        <f t="shared" si="81"/>
        <v/>
      </c>
      <c r="CF91" s="39" t="str">
        <f t="shared" si="81"/>
        <v/>
      </c>
      <c r="CG91" s="39" t="str">
        <f t="shared" si="81"/>
        <v/>
      </c>
      <c r="CH91" s="39" t="str">
        <f t="shared" si="81"/>
        <v/>
      </c>
      <c r="CI91" s="39" t="str">
        <f t="shared" si="81"/>
        <v/>
      </c>
      <c r="CJ91" s="39" t="str">
        <f t="shared" si="81"/>
        <v/>
      </c>
      <c r="CK91" s="39" t="str">
        <f t="shared" si="81"/>
        <v/>
      </c>
      <c r="CL91" s="39" t="str">
        <f t="shared" si="82"/>
        <v/>
      </c>
      <c r="CM91" s="39" t="str">
        <f t="shared" si="82"/>
        <v/>
      </c>
      <c r="CN91" s="39" t="str">
        <f t="shared" si="82"/>
        <v/>
      </c>
      <c r="CO91" s="39" t="str">
        <f t="shared" si="82"/>
        <v/>
      </c>
      <c r="CP91" s="39" t="str">
        <f t="shared" si="82"/>
        <v/>
      </c>
      <c r="CQ91" s="39" t="str">
        <f t="shared" si="82"/>
        <v/>
      </c>
      <c r="CR91" s="39" t="str">
        <f t="shared" si="82"/>
        <v/>
      </c>
      <c r="CS91" s="39" t="str">
        <f t="shared" si="82"/>
        <v/>
      </c>
      <c r="CT91" s="39" t="str">
        <f t="shared" si="82"/>
        <v/>
      </c>
      <c r="CU91" s="39" t="str">
        <f t="shared" si="82"/>
        <v/>
      </c>
      <c r="CV91" s="39" t="str">
        <f t="shared" si="83"/>
        <v/>
      </c>
      <c r="CW91" s="39" t="str">
        <f t="shared" si="83"/>
        <v/>
      </c>
      <c r="CX91" s="39" t="str">
        <f t="shared" si="83"/>
        <v/>
      </c>
      <c r="CY91" s="39" t="str">
        <f t="shared" si="83"/>
        <v/>
      </c>
      <c r="CZ91" s="39" t="str">
        <f t="shared" si="83"/>
        <v/>
      </c>
      <c r="DA91" s="39" t="str">
        <f t="shared" si="83"/>
        <v/>
      </c>
      <c r="DB91" s="39" t="str">
        <f t="shared" si="83"/>
        <v/>
      </c>
      <c r="DC91" s="39" t="str">
        <f t="shared" si="83"/>
        <v/>
      </c>
      <c r="DD91" s="39" t="str">
        <f t="shared" si="83"/>
        <v/>
      </c>
      <c r="DE91" s="39" t="str">
        <f t="shared" si="83"/>
        <v/>
      </c>
      <c r="DF91" s="39" t="str">
        <f t="shared" si="83"/>
        <v/>
      </c>
      <c r="DG91" s="39" t="str">
        <f t="shared" si="83"/>
        <v/>
      </c>
      <c r="DP91" s="57"/>
      <c r="DQ91" s="127"/>
    </row>
    <row r="92" spans="1:121" ht="24.75" hidden="1" customHeight="1" x14ac:dyDescent="0.4">
      <c r="A92" s="126">
        <v>81</v>
      </c>
      <c r="B92" s="265" t="str">
        <f>IFERROR(VLOOKUP(A92,'wk (5.8～9.30)'!$A$3:$I$122, 2, 0)&amp;"", "")</f>
        <v/>
      </c>
      <c r="C92" s="41" t="str">
        <f>IFERROR(VLOOKUP(A92,'wk (5.8～9.30)'!$A$3:$I$122, 4, 0), "")</f>
        <v/>
      </c>
      <c r="D92" s="41" t="str">
        <f>IFERROR(VLOOKUP(A92,'wk (5.8～9.30)'!$A$3:$I$122, 5, 0), "")</f>
        <v/>
      </c>
      <c r="E92" s="41" t="str">
        <f>IFERROR(VLOOKUP(A92,'wk (5.8～9.30)'!$A$3:$I$122,6, 0), "")</f>
        <v/>
      </c>
      <c r="F92" s="41" t="str">
        <f>IFERROR(VLOOKUP(A92,'wk (5.8～9.30)'!$A$3:$I$122,7, 0), "")</f>
        <v/>
      </c>
      <c r="G92" s="41" t="str">
        <f>IFERROR(VLOOKUP(A92,'wk (5.8～9.30)'!$A$3:$I$122,8, 0), "")</f>
        <v/>
      </c>
      <c r="H92" s="41" t="str">
        <f>IFERROR(VLOOKUP(A92,'wk (5.8～9.30)'!$A$3:$I$122,9, 0), "")</f>
        <v/>
      </c>
      <c r="I92" s="157">
        <f t="shared" si="73"/>
        <v>0</v>
      </c>
      <c r="J92" s="39" t="str">
        <f t="shared" ref="J92:S101" si="84">IF(AND($D92&lt;&gt;"", J$11&gt;=$D92, J$11&lt;=$H92), IF($E92&lt;&gt;"", IF(OR(AND(J$11=$C92, J$11=$E92), AND(J$11&gt;$E92, J$11&lt;$F92)), "入院中", 1), 1), "")</f>
        <v/>
      </c>
      <c r="K92" s="39" t="str">
        <f t="shared" si="84"/>
        <v/>
      </c>
      <c r="L92" s="39" t="str">
        <f t="shared" si="84"/>
        <v/>
      </c>
      <c r="M92" s="39" t="str">
        <f t="shared" si="84"/>
        <v/>
      </c>
      <c r="N92" s="39" t="str">
        <f t="shared" si="84"/>
        <v/>
      </c>
      <c r="O92" s="39" t="str">
        <f t="shared" si="84"/>
        <v/>
      </c>
      <c r="P92" s="39" t="str">
        <f t="shared" si="84"/>
        <v/>
      </c>
      <c r="Q92" s="39" t="str">
        <f t="shared" si="84"/>
        <v/>
      </c>
      <c r="R92" s="39" t="str">
        <f t="shared" si="84"/>
        <v/>
      </c>
      <c r="S92" s="39" t="str">
        <f t="shared" si="84"/>
        <v/>
      </c>
      <c r="T92" s="39" t="str">
        <f t="shared" ref="T92:AC101" si="85">IF(AND($D92&lt;&gt;"", T$11&gt;=$D92, T$11&lt;=$H92), IF($E92&lt;&gt;"", IF(OR(AND(T$11=$C92, T$11=$E92), AND(T$11&gt;$E92, T$11&lt;$F92)), "入院中", 1), 1), "")</f>
        <v/>
      </c>
      <c r="U92" s="39" t="str">
        <f t="shared" si="85"/>
        <v/>
      </c>
      <c r="V92" s="39" t="str">
        <f t="shared" si="85"/>
        <v/>
      </c>
      <c r="W92" s="39" t="str">
        <f t="shared" si="85"/>
        <v/>
      </c>
      <c r="X92" s="39" t="str">
        <f t="shared" si="85"/>
        <v/>
      </c>
      <c r="Y92" s="39" t="str">
        <f t="shared" si="85"/>
        <v/>
      </c>
      <c r="Z92" s="39" t="str">
        <f t="shared" si="85"/>
        <v/>
      </c>
      <c r="AA92" s="39" t="str">
        <f t="shared" si="85"/>
        <v/>
      </c>
      <c r="AB92" s="39" t="str">
        <f t="shared" si="85"/>
        <v/>
      </c>
      <c r="AC92" s="39" t="str">
        <f t="shared" si="85"/>
        <v/>
      </c>
      <c r="AD92" s="39" t="str">
        <f t="shared" ref="AD92:AM101" si="86">IF(AND($D92&lt;&gt;"", AD$11&gt;=$D92, AD$11&lt;=$H92), IF($E92&lt;&gt;"", IF(OR(AND(AD$11=$C92, AD$11=$E92), AND(AD$11&gt;$E92, AD$11&lt;$F92)), "入院中", 1), 1), "")</f>
        <v/>
      </c>
      <c r="AE92" s="39" t="str">
        <f t="shared" si="86"/>
        <v/>
      </c>
      <c r="AF92" s="39" t="str">
        <f t="shared" si="86"/>
        <v/>
      </c>
      <c r="AG92" s="39" t="str">
        <f t="shared" si="86"/>
        <v/>
      </c>
      <c r="AH92" s="39" t="str">
        <f t="shared" si="86"/>
        <v/>
      </c>
      <c r="AI92" s="39" t="str">
        <f t="shared" si="86"/>
        <v/>
      </c>
      <c r="AJ92" s="39" t="str">
        <f t="shared" si="86"/>
        <v/>
      </c>
      <c r="AK92" s="39" t="str">
        <f t="shared" si="86"/>
        <v/>
      </c>
      <c r="AL92" s="39" t="str">
        <f t="shared" si="86"/>
        <v/>
      </c>
      <c r="AM92" s="39" t="str">
        <f t="shared" si="86"/>
        <v/>
      </c>
      <c r="AN92" s="39" t="str">
        <f t="shared" ref="AN92:AW101" si="87">IF(AND($D92&lt;&gt;"", AN$11&gt;=$D92, AN$11&lt;=$H92), IF($E92&lt;&gt;"", IF(OR(AND(AN$11=$C92, AN$11=$E92), AND(AN$11&gt;$E92, AN$11&lt;$F92)), "入院中", 1), 1), "")</f>
        <v/>
      </c>
      <c r="AO92" s="39" t="str">
        <f t="shared" si="87"/>
        <v/>
      </c>
      <c r="AP92" s="39" t="str">
        <f t="shared" si="87"/>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ref="AX92:BG101" si="88">IF(AND($D92&lt;&gt;"", AX$11&gt;=$D92, AX$11&lt;=$H92), IF($E92&lt;&gt;"", IF(OR(AND(AX$11=$C92, AX$11=$E92), AND(AX$11&gt;$E92, AX$11&lt;$F92)), "入院中", 1), 1), "")</f>
        <v/>
      </c>
      <c r="AY92" s="39" t="str">
        <f t="shared" si="88"/>
        <v/>
      </c>
      <c r="AZ92" s="39" t="str">
        <f t="shared" si="88"/>
        <v/>
      </c>
      <c r="BA92" s="39" t="str">
        <f t="shared" si="88"/>
        <v/>
      </c>
      <c r="BB92" s="39" t="str">
        <f t="shared" si="88"/>
        <v/>
      </c>
      <c r="BC92" s="39" t="str">
        <f t="shared" si="88"/>
        <v/>
      </c>
      <c r="BD92" s="39" t="str">
        <f t="shared" si="88"/>
        <v/>
      </c>
      <c r="BE92" s="39" t="str">
        <f t="shared" si="88"/>
        <v/>
      </c>
      <c r="BF92" s="39" t="str">
        <f t="shared" si="88"/>
        <v/>
      </c>
      <c r="BG92" s="39" t="str">
        <f t="shared" si="88"/>
        <v/>
      </c>
      <c r="BH92" s="39" t="str">
        <f t="shared" ref="BH92:BQ101" si="89">IF(AND($D92&lt;&gt;"", BH$11&gt;=$D92, BH$11&lt;=$H92), IF($E92&lt;&gt;"", IF(OR(AND(BH$11=$C92, BH$11=$E92), AND(BH$11&gt;$E92, BH$11&lt;$F92)), "入院中", 1), 1), "")</f>
        <v/>
      </c>
      <c r="BI92" s="39" t="str">
        <f t="shared" si="89"/>
        <v/>
      </c>
      <c r="BJ92" s="39" t="str">
        <f t="shared" si="89"/>
        <v/>
      </c>
      <c r="BK92" s="39" t="str">
        <f t="shared" si="89"/>
        <v/>
      </c>
      <c r="BL92" s="39" t="str">
        <f t="shared" si="89"/>
        <v/>
      </c>
      <c r="BM92" s="39" t="str">
        <f t="shared" si="89"/>
        <v/>
      </c>
      <c r="BN92" s="39" t="str">
        <f t="shared" si="89"/>
        <v/>
      </c>
      <c r="BO92" s="39" t="str">
        <f t="shared" si="89"/>
        <v/>
      </c>
      <c r="BP92" s="39" t="str">
        <f t="shared" si="89"/>
        <v/>
      </c>
      <c r="BQ92" s="39" t="str">
        <f t="shared" si="89"/>
        <v/>
      </c>
      <c r="BR92" s="39" t="str">
        <f t="shared" ref="BR92:CA101" si="90">IF(AND($D92&lt;&gt;"", BR$11&gt;=$D92, BR$11&lt;=$H92), IF($E92&lt;&gt;"", IF(OR(AND(BR$11=$C92, BR$11=$E92), AND(BR$11&gt;$E92, BR$11&lt;$F92)), "入院中", 1), 1), "")</f>
        <v/>
      </c>
      <c r="BS92" s="39" t="str">
        <f t="shared" si="90"/>
        <v/>
      </c>
      <c r="BT92" s="39" t="str">
        <f t="shared" si="90"/>
        <v/>
      </c>
      <c r="BU92" s="39" t="str">
        <f t="shared" si="90"/>
        <v/>
      </c>
      <c r="BV92" s="39" t="str">
        <f t="shared" si="90"/>
        <v/>
      </c>
      <c r="BW92" s="39" t="str">
        <f t="shared" si="90"/>
        <v/>
      </c>
      <c r="BX92" s="39" t="str">
        <f t="shared" si="90"/>
        <v/>
      </c>
      <c r="BY92" s="39" t="str">
        <f t="shared" si="90"/>
        <v/>
      </c>
      <c r="BZ92" s="39" t="str">
        <f t="shared" si="90"/>
        <v/>
      </c>
      <c r="CA92" s="39" t="str">
        <f t="shared" si="90"/>
        <v/>
      </c>
      <c r="CB92" s="39" t="str">
        <f t="shared" ref="CB92:CK101" si="91">IF(AND($D92&lt;&gt;"", CB$11&gt;=$D92, CB$11&lt;=$H92), IF($E92&lt;&gt;"", IF(OR(AND(CB$11=$C92, CB$11=$E92), AND(CB$11&gt;$E92, CB$11&lt;$F92)), "入院中", 1), 1), "")</f>
        <v/>
      </c>
      <c r="CC92" s="39" t="str">
        <f t="shared" si="91"/>
        <v/>
      </c>
      <c r="CD92" s="39" t="str">
        <f t="shared" si="91"/>
        <v/>
      </c>
      <c r="CE92" s="39" t="str">
        <f t="shared" si="91"/>
        <v/>
      </c>
      <c r="CF92" s="39" t="str">
        <f t="shared" si="91"/>
        <v/>
      </c>
      <c r="CG92" s="39" t="str">
        <f t="shared" si="91"/>
        <v/>
      </c>
      <c r="CH92" s="39" t="str">
        <f t="shared" si="91"/>
        <v/>
      </c>
      <c r="CI92" s="39" t="str">
        <f t="shared" si="91"/>
        <v/>
      </c>
      <c r="CJ92" s="39" t="str">
        <f t="shared" si="91"/>
        <v/>
      </c>
      <c r="CK92" s="39" t="str">
        <f t="shared" si="91"/>
        <v/>
      </c>
      <c r="CL92" s="39" t="str">
        <f t="shared" ref="CL92:CU101" si="92">IF(AND($D92&lt;&gt;"", CL$11&gt;=$D92, CL$11&lt;=$H92), IF($E92&lt;&gt;"", IF(OR(AND(CL$11=$C92, CL$11=$E92), AND(CL$11&gt;$E92, CL$11&lt;$F92)), "入院中", 1), 1), "")</f>
        <v/>
      </c>
      <c r="CM92" s="39" t="str">
        <f t="shared" si="92"/>
        <v/>
      </c>
      <c r="CN92" s="39" t="str">
        <f t="shared" si="92"/>
        <v/>
      </c>
      <c r="CO92" s="39" t="str">
        <f t="shared" si="92"/>
        <v/>
      </c>
      <c r="CP92" s="39" t="str">
        <f t="shared" si="92"/>
        <v/>
      </c>
      <c r="CQ92" s="39" t="str">
        <f t="shared" si="92"/>
        <v/>
      </c>
      <c r="CR92" s="39" t="str">
        <f t="shared" si="92"/>
        <v/>
      </c>
      <c r="CS92" s="39" t="str">
        <f t="shared" si="92"/>
        <v/>
      </c>
      <c r="CT92" s="39" t="str">
        <f t="shared" si="92"/>
        <v/>
      </c>
      <c r="CU92" s="39" t="str">
        <f t="shared" si="92"/>
        <v/>
      </c>
      <c r="CV92" s="39" t="str">
        <f t="shared" ref="CV92:DG101" si="93">IF(AND($D92&lt;&gt;"", CV$11&gt;=$D92, CV$11&lt;=$H92), IF($E92&lt;&gt;"", IF(OR(AND(CV$11=$C92, CV$11=$E92), AND(CV$11&gt;$E92, CV$11&lt;$F92)), "入院中", 1), 1), "")</f>
        <v/>
      </c>
      <c r="CW92" s="39" t="str">
        <f t="shared" si="93"/>
        <v/>
      </c>
      <c r="CX92" s="39" t="str">
        <f t="shared" si="93"/>
        <v/>
      </c>
      <c r="CY92" s="39" t="str">
        <f t="shared" si="93"/>
        <v/>
      </c>
      <c r="CZ92" s="39" t="str">
        <f t="shared" si="93"/>
        <v/>
      </c>
      <c r="DA92" s="39" t="str">
        <f t="shared" si="93"/>
        <v/>
      </c>
      <c r="DB92" s="39" t="str">
        <f t="shared" si="93"/>
        <v/>
      </c>
      <c r="DC92" s="39" t="str">
        <f t="shared" si="93"/>
        <v/>
      </c>
      <c r="DD92" s="39" t="str">
        <f t="shared" si="93"/>
        <v/>
      </c>
      <c r="DE92" s="39" t="str">
        <f t="shared" si="93"/>
        <v/>
      </c>
      <c r="DF92" s="39" t="str">
        <f t="shared" si="93"/>
        <v/>
      </c>
      <c r="DG92" s="39" t="str">
        <f t="shared" si="93"/>
        <v/>
      </c>
      <c r="DP92" s="57"/>
      <c r="DQ92" s="127"/>
    </row>
    <row r="93" spans="1:121" ht="24.75" hidden="1" customHeight="1" x14ac:dyDescent="0.4">
      <c r="A93" s="126">
        <v>82</v>
      </c>
      <c r="B93" s="265" t="str">
        <f>IFERROR(VLOOKUP(A93,'wk (5.8～9.30)'!$A$3:$I$122, 2, 0)&amp;"", "")</f>
        <v/>
      </c>
      <c r="C93" s="41" t="str">
        <f>IFERROR(VLOOKUP(A93,'wk (5.8～9.30)'!$A$3:$I$122, 4, 0), "")</f>
        <v/>
      </c>
      <c r="D93" s="41" t="str">
        <f>IFERROR(VLOOKUP(A93,'wk (5.8～9.30)'!$A$3:$I$122, 5, 0), "")</f>
        <v/>
      </c>
      <c r="E93" s="41" t="str">
        <f>IFERROR(VLOOKUP(A93,'wk (5.8～9.30)'!$A$3:$I$122,6, 0), "")</f>
        <v/>
      </c>
      <c r="F93" s="41" t="str">
        <f>IFERROR(VLOOKUP(A93,'wk (5.8～9.30)'!$A$3:$I$122,7, 0), "")</f>
        <v/>
      </c>
      <c r="G93" s="41" t="str">
        <f>IFERROR(VLOOKUP(A93,'wk (5.8～9.30)'!$A$3:$I$122,8, 0), "")</f>
        <v/>
      </c>
      <c r="H93" s="41" t="str">
        <f>IFERROR(VLOOKUP(A93,'wk (5.8～9.30)'!$A$3:$I$122,9, 0), "")</f>
        <v/>
      </c>
      <c r="I93" s="157">
        <f t="shared" si="73"/>
        <v>0</v>
      </c>
      <c r="J93" s="39" t="str">
        <f t="shared" si="84"/>
        <v/>
      </c>
      <c r="K93" s="39" t="str">
        <f t="shared" si="84"/>
        <v/>
      </c>
      <c r="L93" s="39" t="str">
        <f t="shared" si="84"/>
        <v/>
      </c>
      <c r="M93" s="39" t="str">
        <f t="shared" si="84"/>
        <v/>
      </c>
      <c r="N93" s="39" t="str">
        <f t="shared" si="84"/>
        <v/>
      </c>
      <c r="O93" s="39" t="str">
        <f t="shared" si="84"/>
        <v/>
      </c>
      <c r="P93" s="39" t="str">
        <f t="shared" si="84"/>
        <v/>
      </c>
      <c r="Q93" s="39" t="str">
        <f t="shared" si="84"/>
        <v/>
      </c>
      <c r="R93" s="39" t="str">
        <f t="shared" si="84"/>
        <v/>
      </c>
      <c r="S93" s="39" t="str">
        <f t="shared" si="84"/>
        <v/>
      </c>
      <c r="T93" s="39" t="str">
        <f t="shared" si="85"/>
        <v/>
      </c>
      <c r="U93" s="39" t="str">
        <f t="shared" si="85"/>
        <v/>
      </c>
      <c r="V93" s="39" t="str">
        <f t="shared" si="85"/>
        <v/>
      </c>
      <c r="W93" s="39" t="str">
        <f t="shared" si="85"/>
        <v/>
      </c>
      <c r="X93" s="39" t="str">
        <f t="shared" si="85"/>
        <v/>
      </c>
      <c r="Y93" s="39" t="str">
        <f t="shared" si="85"/>
        <v/>
      </c>
      <c r="Z93" s="39" t="str">
        <f t="shared" si="85"/>
        <v/>
      </c>
      <c r="AA93" s="39" t="str">
        <f t="shared" si="85"/>
        <v/>
      </c>
      <c r="AB93" s="39" t="str">
        <f t="shared" si="85"/>
        <v/>
      </c>
      <c r="AC93" s="39" t="str">
        <f t="shared" si="85"/>
        <v/>
      </c>
      <c r="AD93" s="39" t="str">
        <f t="shared" si="86"/>
        <v/>
      </c>
      <c r="AE93" s="39" t="str">
        <f t="shared" si="86"/>
        <v/>
      </c>
      <c r="AF93" s="39" t="str">
        <f t="shared" si="86"/>
        <v/>
      </c>
      <c r="AG93" s="39" t="str">
        <f t="shared" si="86"/>
        <v/>
      </c>
      <c r="AH93" s="39" t="str">
        <f t="shared" si="86"/>
        <v/>
      </c>
      <c r="AI93" s="39" t="str">
        <f t="shared" si="86"/>
        <v/>
      </c>
      <c r="AJ93" s="39" t="str">
        <f t="shared" si="86"/>
        <v/>
      </c>
      <c r="AK93" s="39" t="str">
        <f t="shared" si="86"/>
        <v/>
      </c>
      <c r="AL93" s="39" t="str">
        <f t="shared" si="86"/>
        <v/>
      </c>
      <c r="AM93" s="39" t="str">
        <f t="shared" si="86"/>
        <v/>
      </c>
      <c r="AN93" s="39" t="str">
        <f t="shared" si="87"/>
        <v/>
      </c>
      <c r="AO93" s="39" t="str">
        <f t="shared" si="87"/>
        <v/>
      </c>
      <c r="AP93" s="39" t="str">
        <f t="shared" si="87"/>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8"/>
        <v/>
      </c>
      <c r="AY93" s="39" t="str">
        <f t="shared" si="88"/>
        <v/>
      </c>
      <c r="AZ93" s="39" t="str">
        <f t="shared" si="88"/>
        <v/>
      </c>
      <c r="BA93" s="39" t="str">
        <f t="shared" si="88"/>
        <v/>
      </c>
      <c r="BB93" s="39" t="str">
        <f t="shared" si="88"/>
        <v/>
      </c>
      <c r="BC93" s="39" t="str">
        <f t="shared" si="88"/>
        <v/>
      </c>
      <c r="BD93" s="39" t="str">
        <f t="shared" si="88"/>
        <v/>
      </c>
      <c r="BE93" s="39" t="str">
        <f t="shared" si="88"/>
        <v/>
      </c>
      <c r="BF93" s="39" t="str">
        <f t="shared" si="88"/>
        <v/>
      </c>
      <c r="BG93" s="39" t="str">
        <f t="shared" si="88"/>
        <v/>
      </c>
      <c r="BH93" s="39" t="str">
        <f t="shared" si="89"/>
        <v/>
      </c>
      <c r="BI93" s="39" t="str">
        <f t="shared" si="89"/>
        <v/>
      </c>
      <c r="BJ93" s="39" t="str">
        <f t="shared" si="89"/>
        <v/>
      </c>
      <c r="BK93" s="39" t="str">
        <f t="shared" si="89"/>
        <v/>
      </c>
      <c r="BL93" s="39" t="str">
        <f t="shared" si="89"/>
        <v/>
      </c>
      <c r="BM93" s="39" t="str">
        <f t="shared" si="89"/>
        <v/>
      </c>
      <c r="BN93" s="39" t="str">
        <f t="shared" si="89"/>
        <v/>
      </c>
      <c r="BO93" s="39" t="str">
        <f t="shared" si="89"/>
        <v/>
      </c>
      <c r="BP93" s="39" t="str">
        <f t="shared" si="89"/>
        <v/>
      </c>
      <c r="BQ93" s="39" t="str">
        <f t="shared" si="89"/>
        <v/>
      </c>
      <c r="BR93" s="39" t="str">
        <f t="shared" si="90"/>
        <v/>
      </c>
      <c r="BS93" s="39" t="str">
        <f t="shared" si="90"/>
        <v/>
      </c>
      <c r="BT93" s="39" t="str">
        <f t="shared" si="90"/>
        <v/>
      </c>
      <c r="BU93" s="39" t="str">
        <f t="shared" si="90"/>
        <v/>
      </c>
      <c r="BV93" s="39" t="str">
        <f t="shared" si="90"/>
        <v/>
      </c>
      <c r="BW93" s="39" t="str">
        <f t="shared" si="90"/>
        <v/>
      </c>
      <c r="BX93" s="39" t="str">
        <f t="shared" si="90"/>
        <v/>
      </c>
      <c r="BY93" s="39" t="str">
        <f t="shared" si="90"/>
        <v/>
      </c>
      <c r="BZ93" s="39" t="str">
        <f t="shared" si="90"/>
        <v/>
      </c>
      <c r="CA93" s="39" t="str">
        <f t="shared" si="90"/>
        <v/>
      </c>
      <c r="CB93" s="39" t="str">
        <f t="shared" si="91"/>
        <v/>
      </c>
      <c r="CC93" s="39" t="str">
        <f t="shared" si="91"/>
        <v/>
      </c>
      <c r="CD93" s="39" t="str">
        <f t="shared" si="91"/>
        <v/>
      </c>
      <c r="CE93" s="39" t="str">
        <f t="shared" si="91"/>
        <v/>
      </c>
      <c r="CF93" s="39" t="str">
        <f t="shared" si="91"/>
        <v/>
      </c>
      <c r="CG93" s="39" t="str">
        <f t="shared" si="91"/>
        <v/>
      </c>
      <c r="CH93" s="39" t="str">
        <f t="shared" si="91"/>
        <v/>
      </c>
      <c r="CI93" s="39" t="str">
        <f t="shared" si="91"/>
        <v/>
      </c>
      <c r="CJ93" s="39" t="str">
        <f t="shared" si="91"/>
        <v/>
      </c>
      <c r="CK93" s="39" t="str">
        <f t="shared" si="91"/>
        <v/>
      </c>
      <c r="CL93" s="39" t="str">
        <f t="shared" si="92"/>
        <v/>
      </c>
      <c r="CM93" s="39" t="str">
        <f t="shared" si="92"/>
        <v/>
      </c>
      <c r="CN93" s="39" t="str">
        <f t="shared" si="92"/>
        <v/>
      </c>
      <c r="CO93" s="39" t="str">
        <f t="shared" si="92"/>
        <v/>
      </c>
      <c r="CP93" s="39" t="str">
        <f t="shared" si="92"/>
        <v/>
      </c>
      <c r="CQ93" s="39" t="str">
        <f t="shared" si="92"/>
        <v/>
      </c>
      <c r="CR93" s="39" t="str">
        <f t="shared" si="92"/>
        <v/>
      </c>
      <c r="CS93" s="39" t="str">
        <f t="shared" si="92"/>
        <v/>
      </c>
      <c r="CT93" s="39" t="str">
        <f t="shared" si="92"/>
        <v/>
      </c>
      <c r="CU93" s="39" t="str">
        <f t="shared" si="92"/>
        <v/>
      </c>
      <c r="CV93" s="39" t="str">
        <f t="shared" si="93"/>
        <v/>
      </c>
      <c r="CW93" s="39" t="str">
        <f t="shared" si="93"/>
        <v/>
      </c>
      <c r="CX93" s="39" t="str">
        <f t="shared" si="93"/>
        <v/>
      </c>
      <c r="CY93" s="39" t="str">
        <f t="shared" si="93"/>
        <v/>
      </c>
      <c r="CZ93" s="39" t="str">
        <f t="shared" si="93"/>
        <v/>
      </c>
      <c r="DA93" s="39" t="str">
        <f t="shared" si="93"/>
        <v/>
      </c>
      <c r="DB93" s="39" t="str">
        <f t="shared" si="93"/>
        <v/>
      </c>
      <c r="DC93" s="39" t="str">
        <f t="shared" si="93"/>
        <v/>
      </c>
      <c r="DD93" s="39" t="str">
        <f t="shared" si="93"/>
        <v/>
      </c>
      <c r="DE93" s="39" t="str">
        <f t="shared" si="93"/>
        <v/>
      </c>
      <c r="DF93" s="39" t="str">
        <f t="shared" si="93"/>
        <v/>
      </c>
      <c r="DG93" s="39" t="str">
        <f t="shared" si="93"/>
        <v/>
      </c>
      <c r="DP93" s="57"/>
      <c r="DQ93" s="127"/>
    </row>
    <row r="94" spans="1:121" ht="24.75" hidden="1" customHeight="1" x14ac:dyDescent="0.4">
      <c r="A94" s="126">
        <v>83</v>
      </c>
      <c r="B94" s="265" t="str">
        <f>IFERROR(VLOOKUP(A94,'wk (5.8～9.30)'!$A$3:$I$122, 2, 0)&amp;"", "")</f>
        <v/>
      </c>
      <c r="C94" s="41" t="str">
        <f>IFERROR(VLOOKUP(A94,'wk (5.8～9.30)'!$A$3:$I$122, 4, 0), "")</f>
        <v/>
      </c>
      <c r="D94" s="41" t="str">
        <f>IFERROR(VLOOKUP(A94,'wk (5.8～9.30)'!$A$3:$I$122, 5, 0), "")</f>
        <v/>
      </c>
      <c r="E94" s="41" t="str">
        <f>IFERROR(VLOOKUP(A94,'wk (5.8～9.30)'!$A$3:$I$122,6, 0), "")</f>
        <v/>
      </c>
      <c r="F94" s="41" t="str">
        <f>IFERROR(VLOOKUP(A94,'wk (5.8～9.30)'!$A$3:$I$122,7, 0), "")</f>
        <v/>
      </c>
      <c r="G94" s="41" t="str">
        <f>IFERROR(VLOOKUP(A94,'wk (5.8～9.30)'!$A$3:$I$122,8, 0), "")</f>
        <v/>
      </c>
      <c r="H94" s="41" t="str">
        <f>IFERROR(VLOOKUP(A94,'wk (5.8～9.30)'!$A$3:$I$122,9, 0), "")</f>
        <v/>
      </c>
      <c r="I94" s="157">
        <f t="shared" si="73"/>
        <v>0</v>
      </c>
      <c r="J94" s="39" t="str">
        <f t="shared" si="84"/>
        <v/>
      </c>
      <c r="K94" s="39" t="str">
        <f t="shared" si="84"/>
        <v/>
      </c>
      <c r="L94" s="39" t="str">
        <f t="shared" si="84"/>
        <v/>
      </c>
      <c r="M94" s="39" t="str">
        <f t="shared" si="84"/>
        <v/>
      </c>
      <c r="N94" s="39" t="str">
        <f t="shared" si="84"/>
        <v/>
      </c>
      <c r="O94" s="39" t="str">
        <f t="shared" si="84"/>
        <v/>
      </c>
      <c r="P94" s="39" t="str">
        <f t="shared" si="84"/>
        <v/>
      </c>
      <c r="Q94" s="39" t="str">
        <f t="shared" si="84"/>
        <v/>
      </c>
      <c r="R94" s="39" t="str">
        <f t="shared" si="84"/>
        <v/>
      </c>
      <c r="S94" s="39" t="str">
        <f t="shared" si="84"/>
        <v/>
      </c>
      <c r="T94" s="39" t="str">
        <f t="shared" si="85"/>
        <v/>
      </c>
      <c r="U94" s="39" t="str">
        <f t="shared" si="85"/>
        <v/>
      </c>
      <c r="V94" s="39" t="str">
        <f t="shared" si="85"/>
        <v/>
      </c>
      <c r="W94" s="39" t="str">
        <f t="shared" si="85"/>
        <v/>
      </c>
      <c r="X94" s="39" t="str">
        <f t="shared" si="85"/>
        <v/>
      </c>
      <c r="Y94" s="39" t="str">
        <f t="shared" si="85"/>
        <v/>
      </c>
      <c r="Z94" s="39" t="str">
        <f t="shared" si="85"/>
        <v/>
      </c>
      <c r="AA94" s="39" t="str">
        <f t="shared" si="85"/>
        <v/>
      </c>
      <c r="AB94" s="39" t="str">
        <f t="shared" si="85"/>
        <v/>
      </c>
      <c r="AC94" s="39" t="str">
        <f t="shared" si="85"/>
        <v/>
      </c>
      <c r="AD94" s="39" t="str">
        <f t="shared" si="86"/>
        <v/>
      </c>
      <c r="AE94" s="39" t="str">
        <f t="shared" si="86"/>
        <v/>
      </c>
      <c r="AF94" s="39" t="str">
        <f t="shared" si="86"/>
        <v/>
      </c>
      <c r="AG94" s="39" t="str">
        <f t="shared" si="86"/>
        <v/>
      </c>
      <c r="AH94" s="39" t="str">
        <f t="shared" si="86"/>
        <v/>
      </c>
      <c r="AI94" s="39" t="str">
        <f t="shared" si="86"/>
        <v/>
      </c>
      <c r="AJ94" s="39" t="str">
        <f t="shared" si="86"/>
        <v/>
      </c>
      <c r="AK94" s="39" t="str">
        <f t="shared" si="86"/>
        <v/>
      </c>
      <c r="AL94" s="39" t="str">
        <f t="shared" si="86"/>
        <v/>
      </c>
      <c r="AM94" s="39" t="str">
        <f t="shared" si="86"/>
        <v/>
      </c>
      <c r="AN94" s="39" t="str">
        <f t="shared" si="87"/>
        <v/>
      </c>
      <c r="AO94" s="39" t="str">
        <f t="shared" si="87"/>
        <v/>
      </c>
      <c r="AP94" s="39" t="str">
        <f t="shared" si="87"/>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8"/>
        <v/>
      </c>
      <c r="AY94" s="39" t="str">
        <f t="shared" si="88"/>
        <v/>
      </c>
      <c r="AZ94" s="39" t="str">
        <f t="shared" si="88"/>
        <v/>
      </c>
      <c r="BA94" s="39" t="str">
        <f t="shared" si="88"/>
        <v/>
      </c>
      <c r="BB94" s="39" t="str">
        <f t="shared" si="88"/>
        <v/>
      </c>
      <c r="BC94" s="39" t="str">
        <f t="shared" si="88"/>
        <v/>
      </c>
      <c r="BD94" s="39" t="str">
        <f t="shared" si="88"/>
        <v/>
      </c>
      <c r="BE94" s="39" t="str">
        <f t="shared" si="88"/>
        <v/>
      </c>
      <c r="BF94" s="39" t="str">
        <f t="shared" si="88"/>
        <v/>
      </c>
      <c r="BG94" s="39" t="str">
        <f t="shared" si="88"/>
        <v/>
      </c>
      <c r="BH94" s="39" t="str">
        <f t="shared" si="89"/>
        <v/>
      </c>
      <c r="BI94" s="39" t="str">
        <f t="shared" si="89"/>
        <v/>
      </c>
      <c r="BJ94" s="39" t="str">
        <f t="shared" si="89"/>
        <v/>
      </c>
      <c r="BK94" s="39" t="str">
        <f t="shared" si="89"/>
        <v/>
      </c>
      <c r="BL94" s="39" t="str">
        <f t="shared" si="89"/>
        <v/>
      </c>
      <c r="BM94" s="39" t="str">
        <f t="shared" si="89"/>
        <v/>
      </c>
      <c r="BN94" s="39" t="str">
        <f t="shared" si="89"/>
        <v/>
      </c>
      <c r="BO94" s="39" t="str">
        <f t="shared" si="89"/>
        <v/>
      </c>
      <c r="BP94" s="39" t="str">
        <f t="shared" si="89"/>
        <v/>
      </c>
      <c r="BQ94" s="39" t="str">
        <f t="shared" si="89"/>
        <v/>
      </c>
      <c r="BR94" s="39" t="str">
        <f t="shared" si="90"/>
        <v/>
      </c>
      <c r="BS94" s="39" t="str">
        <f t="shared" si="90"/>
        <v/>
      </c>
      <c r="BT94" s="39" t="str">
        <f t="shared" si="90"/>
        <v/>
      </c>
      <c r="BU94" s="39" t="str">
        <f t="shared" si="90"/>
        <v/>
      </c>
      <c r="BV94" s="39" t="str">
        <f t="shared" si="90"/>
        <v/>
      </c>
      <c r="BW94" s="39" t="str">
        <f t="shared" si="90"/>
        <v/>
      </c>
      <c r="BX94" s="39" t="str">
        <f t="shared" si="90"/>
        <v/>
      </c>
      <c r="BY94" s="39" t="str">
        <f t="shared" si="90"/>
        <v/>
      </c>
      <c r="BZ94" s="39" t="str">
        <f t="shared" si="90"/>
        <v/>
      </c>
      <c r="CA94" s="39" t="str">
        <f t="shared" si="90"/>
        <v/>
      </c>
      <c r="CB94" s="39" t="str">
        <f t="shared" si="91"/>
        <v/>
      </c>
      <c r="CC94" s="39" t="str">
        <f t="shared" si="91"/>
        <v/>
      </c>
      <c r="CD94" s="39" t="str">
        <f t="shared" si="91"/>
        <v/>
      </c>
      <c r="CE94" s="39" t="str">
        <f t="shared" si="91"/>
        <v/>
      </c>
      <c r="CF94" s="39" t="str">
        <f t="shared" si="91"/>
        <v/>
      </c>
      <c r="CG94" s="39" t="str">
        <f t="shared" si="91"/>
        <v/>
      </c>
      <c r="CH94" s="39" t="str">
        <f t="shared" si="91"/>
        <v/>
      </c>
      <c r="CI94" s="39" t="str">
        <f t="shared" si="91"/>
        <v/>
      </c>
      <c r="CJ94" s="39" t="str">
        <f t="shared" si="91"/>
        <v/>
      </c>
      <c r="CK94" s="39" t="str">
        <f t="shared" si="91"/>
        <v/>
      </c>
      <c r="CL94" s="39" t="str">
        <f t="shared" si="92"/>
        <v/>
      </c>
      <c r="CM94" s="39" t="str">
        <f t="shared" si="92"/>
        <v/>
      </c>
      <c r="CN94" s="39" t="str">
        <f t="shared" si="92"/>
        <v/>
      </c>
      <c r="CO94" s="39" t="str">
        <f t="shared" si="92"/>
        <v/>
      </c>
      <c r="CP94" s="39" t="str">
        <f t="shared" si="92"/>
        <v/>
      </c>
      <c r="CQ94" s="39" t="str">
        <f t="shared" si="92"/>
        <v/>
      </c>
      <c r="CR94" s="39" t="str">
        <f t="shared" si="92"/>
        <v/>
      </c>
      <c r="CS94" s="39" t="str">
        <f t="shared" si="92"/>
        <v/>
      </c>
      <c r="CT94" s="39" t="str">
        <f t="shared" si="92"/>
        <v/>
      </c>
      <c r="CU94" s="39" t="str">
        <f t="shared" si="92"/>
        <v/>
      </c>
      <c r="CV94" s="39" t="str">
        <f t="shared" si="93"/>
        <v/>
      </c>
      <c r="CW94" s="39" t="str">
        <f t="shared" si="93"/>
        <v/>
      </c>
      <c r="CX94" s="39" t="str">
        <f t="shared" si="93"/>
        <v/>
      </c>
      <c r="CY94" s="39" t="str">
        <f t="shared" si="93"/>
        <v/>
      </c>
      <c r="CZ94" s="39" t="str">
        <f t="shared" si="93"/>
        <v/>
      </c>
      <c r="DA94" s="39" t="str">
        <f t="shared" si="93"/>
        <v/>
      </c>
      <c r="DB94" s="39" t="str">
        <f t="shared" si="93"/>
        <v/>
      </c>
      <c r="DC94" s="39" t="str">
        <f t="shared" si="93"/>
        <v/>
      </c>
      <c r="DD94" s="39" t="str">
        <f t="shared" si="93"/>
        <v/>
      </c>
      <c r="DE94" s="39" t="str">
        <f t="shared" si="93"/>
        <v/>
      </c>
      <c r="DF94" s="39" t="str">
        <f t="shared" si="93"/>
        <v/>
      </c>
      <c r="DG94" s="39" t="str">
        <f t="shared" si="93"/>
        <v/>
      </c>
      <c r="DP94" s="57"/>
      <c r="DQ94" s="127"/>
    </row>
    <row r="95" spans="1:121" ht="24.75" hidden="1" customHeight="1" x14ac:dyDescent="0.4">
      <c r="A95" s="126">
        <v>84</v>
      </c>
      <c r="B95" s="265" t="str">
        <f>IFERROR(VLOOKUP(A95,'wk (5.8～9.30)'!$A$3:$I$122, 2, 0)&amp;"", "")</f>
        <v/>
      </c>
      <c r="C95" s="41" t="str">
        <f>IFERROR(VLOOKUP(A95,'wk (5.8～9.30)'!$A$3:$I$122, 4, 0), "")</f>
        <v/>
      </c>
      <c r="D95" s="41" t="str">
        <f>IFERROR(VLOOKUP(A95,'wk (5.8～9.30)'!$A$3:$I$122, 5, 0), "")</f>
        <v/>
      </c>
      <c r="E95" s="41" t="str">
        <f>IFERROR(VLOOKUP(A95,'wk (5.8～9.30)'!$A$3:$I$122,6, 0), "")</f>
        <v/>
      </c>
      <c r="F95" s="41" t="str">
        <f>IFERROR(VLOOKUP(A95,'wk (5.8～9.30)'!$A$3:$I$122,7, 0), "")</f>
        <v/>
      </c>
      <c r="G95" s="41" t="str">
        <f>IFERROR(VLOOKUP(A95,'wk (5.8～9.30)'!$A$3:$I$122,8, 0), "")</f>
        <v/>
      </c>
      <c r="H95" s="41" t="str">
        <f>IFERROR(VLOOKUP(A95,'wk (5.8～9.30)'!$A$3:$I$122,9, 0), "")</f>
        <v/>
      </c>
      <c r="I95" s="157">
        <f t="shared" si="73"/>
        <v>0</v>
      </c>
      <c r="J95" s="39" t="str">
        <f t="shared" si="84"/>
        <v/>
      </c>
      <c r="K95" s="39" t="str">
        <f t="shared" si="84"/>
        <v/>
      </c>
      <c r="L95" s="39" t="str">
        <f t="shared" si="84"/>
        <v/>
      </c>
      <c r="M95" s="39" t="str">
        <f t="shared" si="84"/>
        <v/>
      </c>
      <c r="N95" s="39" t="str">
        <f t="shared" si="84"/>
        <v/>
      </c>
      <c r="O95" s="39" t="str">
        <f t="shared" si="84"/>
        <v/>
      </c>
      <c r="P95" s="39" t="str">
        <f t="shared" si="84"/>
        <v/>
      </c>
      <c r="Q95" s="39" t="str">
        <f t="shared" si="84"/>
        <v/>
      </c>
      <c r="R95" s="39" t="str">
        <f t="shared" si="84"/>
        <v/>
      </c>
      <c r="S95" s="39" t="str">
        <f t="shared" si="84"/>
        <v/>
      </c>
      <c r="T95" s="39" t="str">
        <f t="shared" si="85"/>
        <v/>
      </c>
      <c r="U95" s="39" t="str">
        <f t="shared" si="85"/>
        <v/>
      </c>
      <c r="V95" s="39" t="str">
        <f t="shared" si="85"/>
        <v/>
      </c>
      <c r="W95" s="39" t="str">
        <f t="shared" si="85"/>
        <v/>
      </c>
      <c r="X95" s="39" t="str">
        <f t="shared" si="85"/>
        <v/>
      </c>
      <c r="Y95" s="39" t="str">
        <f t="shared" si="85"/>
        <v/>
      </c>
      <c r="Z95" s="39" t="str">
        <f t="shared" si="85"/>
        <v/>
      </c>
      <c r="AA95" s="39" t="str">
        <f t="shared" si="85"/>
        <v/>
      </c>
      <c r="AB95" s="39" t="str">
        <f t="shared" si="85"/>
        <v/>
      </c>
      <c r="AC95" s="39" t="str">
        <f t="shared" si="85"/>
        <v/>
      </c>
      <c r="AD95" s="39" t="str">
        <f t="shared" si="86"/>
        <v/>
      </c>
      <c r="AE95" s="39" t="str">
        <f t="shared" si="86"/>
        <v/>
      </c>
      <c r="AF95" s="39" t="str">
        <f t="shared" si="86"/>
        <v/>
      </c>
      <c r="AG95" s="39" t="str">
        <f t="shared" si="86"/>
        <v/>
      </c>
      <c r="AH95" s="39" t="str">
        <f t="shared" si="86"/>
        <v/>
      </c>
      <c r="AI95" s="39" t="str">
        <f t="shared" si="86"/>
        <v/>
      </c>
      <c r="AJ95" s="39" t="str">
        <f t="shared" si="86"/>
        <v/>
      </c>
      <c r="AK95" s="39" t="str">
        <f t="shared" si="86"/>
        <v/>
      </c>
      <c r="AL95" s="39" t="str">
        <f t="shared" si="86"/>
        <v/>
      </c>
      <c r="AM95" s="39" t="str">
        <f t="shared" si="86"/>
        <v/>
      </c>
      <c r="AN95" s="39" t="str">
        <f t="shared" si="87"/>
        <v/>
      </c>
      <c r="AO95" s="39" t="str">
        <f t="shared" si="87"/>
        <v/>
      </c>
      <c r="AP95" s="39" t="str">
        <f t="shared" si="87"/>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8"/>
        <v/>
      </c>
      <c r="AY95" s="39" t="str">
        <f t="shared" si="88"/>
        <v/>
      </c>
      <c r="AZ95" s="39" t="str">
        <f t="shared" si="88"/>
        <v/>
      </c>
      <c r="BA95" s="39" t="str">
        <f t="shared" si="88"/>
        <v/>
      </c>
      <c r="BB95" s="39" t="str">
        <f t="shared" si="88"/>
        <v/>
      </c>
      <c r="BC95" s="39" t="str">
        <f t="shared" si="88"/>
        <v/>
      </c>
      <c r="BD95" s="39" t="str">
        <f t="shared" si="88"/>
        <v/>
      </c>
      <c r="BE95" s="39" t="str">
        <f t="shared" si="88"/>
        <v/>
      </c>
      <c r="BF95" s="39" t="str">
        <f t="shared" si="88"/>
        <v/>
      </c>
      <c r="BG95" s="39" t="str">
        <f t="shared" si="88"/>
        <v/>
      </c>
      <c r="BH95" s="39" t="str">
        <f t="shared" si="89"/>
        <v/>
      </c>
      <c r="BI95" s="39" t="str">
        <f t="shared" si="89"/>
        <v/>
      </c>
      <c r="BJ95" s="39" t="str">
        <f t="shared" si="89"/>
        <v/>
      </c>
      <c r="BK95" s="39" t="str">
        <f t="shared" si="89"/>
        <v/>
      </c>
      <c r="BL95" s="39" t="str">
        <f t="shared" si="89"/>
        <v/>
      </c>
      <c r="BM95" s="39" t="str">
        <f t="shared" si="89"/>
        <v/>
      </c>
      <c r="BN95" s="39" t="str">
        <f t="shared" si="89"/>
        <v/>
      </c>
      <c r="BO95" s="39" t="str">
        <f t="shared" si="89"/>
        <v/>
      </c>
      <c r="BP95" s="39" t="str">
        <f t="shared" si="89"/>
        <v/>
      </c>
      <c r="BQ95" s="39" t="str">
        <f t="shared" si="89"/>
        <v/>
      </c>
      <c r="BR95" s="39" t="str">
        <f t="shared" si="90"/>
        <v/>
      </c>
      <c r="BS95" s="39" t="str">
        <f t="shared" si="90"/>
        <v/>
      </c>
      <c r="BT95" s="39" t="str">
        <f t="shared" si="90"/>
        <v/>
      </c>
      <c r="BU95" s="39" t="str">
        <f t="shared" si="90"/>
        <v/>
      </c>
      <c r="BV95" s="39" t="str">
        <f t="shared" si="90"/>
        <v/>
      </c>
      <c r="BW95" s="39" t="str">
        <f t="shared" si="90"/>
        <v/>
      </c>
      <c r="BX95" s="39" t="str">
        <f t="shared" si="90"/>
        <v/>
      </c>
      <c r="BY95" s="39" t="str">
        <f t="shared" si="90"/>
        <v/>
      </c>
      <c r="BZ95" s="39" t="str">
        <f t="shared" si="90"/>
        <v/>
      </c>
      <c r="CA95" s="39" t="str">
        <f t="shared" si="90"/>
        <v/>
      </c>
      <c r="CB95" s="39" t="str">
        <f t="shared" si="91"/>
        <v/>
      </c>
      <c r="CC95" s="39" t="str">
        <f t="shared" si="91"/>
        <v/>
      </c>
      <c r="CD95" s="39" t="str">
        <f t="shared" si="91"/>
        <v/>
      </c>
      <c r="CE95" s="39" t="str">
        <f t="shared" si="91"/>
        <v/>
      </c>
      <c r="CF95" s="39" t="str">
        <f t="shared" si="91"/>
        <v/>
      </c>
      <c r="CG95" s="39" t="str">
        <f t="shared" si="91"/>
        <v/>
      </c>
      <c r="CH95" s="39" t="str">
        <f t="shared" si="91"/>
        <v/>
      </c>
      <c r="CI95" s="39" t="str">
        <f t="shared" si="91"/>
        <v/>
      </c>
      <c r="CJ95" s="39" t="str">
        <f t="shared" si="91"/>
        <v/>
      </c>
      <c r="CK95" s="39" t="str">
        <f t="shared" si="91"/>
        <v/>
      </c>
      <c r="CL95" s="39" t="str">
        <f t="shared" si="92"/>
        <v/>
      </c>
      <c r="CM95" s="39" t="str">
        <f t="shared" si="92"/>
        <v/>
      </c>
      <c r="CN95" s="39" t="str">
        <f t="shared" si="92"/>
        <v/>
      </c>
      <c r="CO95" s="39" t="str">
        <f t="shared" si="92"/>
        <v/>
      </c>
      <c r="CP95" s="39" t="str">
        <f t="shared" si="92"/>
        <v/>
      </c>
      <c r="CQ95" s="39" t="str">
        <f t="shared" si="92"/>
        <v/>
      </c>
      <c r="CR95" s="39" t="str">
        <f t="shared" si="92"/>
        <v/>
      </c>
      <c r="CS95" s="39" t="str">
        <f t="shared" si="92"/>
        <v/>
      </c>
      <c r="CT95" s="39" t="str">
        <f t="shared" si="92"/>
        <v/>
      </c>
      <c r="CU95" s="39" t="str">
        <f t="shared" si="92"/>
        <v/>
      </c>
      <c r="CV95" s="39" t="str">
        <f t="shared" si="93"/>
        <v/>
      </c>
      <c r="CW95" s="39" t="str">
        <f t="shared" si="93"/>
        <v/>
      </c>
      <c r="CX95" s="39" t="str">
        <f t="shared" si="93"/>
        <v/>
      </c>
      <c r="CY95" s="39" t="str">
        <f t="shared" si="93"/>
        <v/>
      </c>
      <c r="CZ95" s="39" t="str">
        <f t="shared" si="93"/>
        <v/>
      </c>
      <c r="DA95" s="39" t="str">
        <f t="shared" si="93"/>
        <v/>
      </c>
      <c r="DB95" s="39" t="str">
        <f t="shared" si="93"/>
        <v/>
      </c>
      <c r="DC95" s="39" t="str">
        <f t="shared" si="93"/>
        <v/>
      </c>
      <c r="DD95" s="39" t="str">
        <f t="shared" si="93"/>
        <v/>
      </c>
      <c r="DE95" s="39" t="str">
        <f t="shared" si="93"/>
        <v/>
      </c>
      <c r="DF95" s="39" t="str">
        <f t="shared" si="93"/>
        <v/>
      </c>
      <c r="DG95" s="39" t="str">
        <f t="shared" si="93"/>
        <v/>
      </c>
      <c r="DP95" s="57"/>
      <c r="DQ95" s="127"/>
    </row>
    <row r="96" spans="1:121" ht="24.75" hidden="1" customHeight="1" x14ac:dyDescent="0.4">
      <c r="A96" s="126">
        <v>85</v>
      </c>
      <c r="B96" s="265" t="str">
        <f>IFERROR(VLOOKUP(A96,'wk (5.8～9.30)'!$A$3:$I$122, 2, 0)&amp;"", "")</f>
        <v/>
      </c>
      <c r="C96" s="41" t="str">
        <f>IFERROR(VLOOKUP(A96,'wk (5.8～9.30)'!$A$3:$I$122, 4, 0), "")</f>
        <v/>
      </c>
      <c r="D96" s="41" t="str">
        <f>IFERROR(VLOOKUP(A96,'wk (5.8～9.30)'!$A$3:$I$122, 5, 0), "")</f>
        <v/>
      </c>
      <c r="E96" s="41" t="str">
        <f>IFERROR(VLOOKUP(A96,'wk (5.8～9.30)'!$A$3:$I$122,6, 0), "")</f>
        <v/>
      </c>
      <c r="F96" s="41" t="str">
        <f>IFERROR(VLOOKUP(A96,'wk (5.8～9.30)'!$A$3:$I$122,7, 0), "")</f>
        <v/>
      </c>
      <c r="G96" s="41" t="str">
        <f>IFERROR(VLOOKUP(A96,'wk (5.8～9.30)'!$A$3:$I$122,8, 0), "")</f>
        <v/>
      </c>
      <c r="H96" s="41" t="str">
        <f>IFERROR(VLOOKUP(A96,'wk (5.8～9.30)'!$A$3:$I$122,9, 0), "")</f>
        <v/>
      </c>
      <c r="I96" s="157">
        <f t="shared" si="73"/>
        <v>0</v>
      </c>
      <c r="J96" s="39" t="str">
        <f t="shared" si="84"/>
        <v/>
      </c>
      <c r="K96" s="39" t="str">
        <f t="shared" si="84"/>
        <v/>
      </c>
      <c r="L96" s="39" t="str">
        <f t="shared" si="84"/>
        <v/>
      </c>
      <c r="M96" s="39" t="str">
        <f t="shared" si="84"/>
        <v/>
      </c>
      <c r="N96" s="39" t="str">
        <f t="shared" si="84"/>
        <v/>
      </c>
      <c r="O96" s="39" t="str">
        <f t="shared" si="84"/>
        <v/>
      </c>
      <c r="P96" s="39" t="str">
        <f t="shared" si="84"/>
        <v/>
      </c>
      <c r="Q96" s="39" t="str">
        <f t="shared" si="84"/>
        <v/>
      </c>
      <c r="R96" s="39" t="str">
        <f t="shared" si="84"/>
        <v/>
      </c>
      <c r="S96" s="39" t="str">
        <f t="shared" si="84"/>
        <v/>
      </c>
      <c r="T96" s="39" t="str">
        <f t="shared" si="85"/>
        <v/>
      </c>
      <c r="U96" s="39" t="str">
        <f t="shared" si="85"/>
        <v/>
      </c>
      <c r="V96" s="39" t="str">
        <f t="shared" si="85"/>
        <v/>
      </c>
      <c r="W96" s="39" t="str">
        <f t="shared" si="85"/>
        <v/>
      </c>
      <c r="X96" s="39" t="str">
        <f t="shared" si="85"/>
        <v/>
      </c>
      <c r="Y96" s="39" t="str">
        <f t="shared" si="85"/>
        <v/>
      </c>
      <c r="Z96" s="39" t="str">
        <f t="shared" si="85"/>
        <v/>
      </c>
      <c r="AA96" s="39" t="str">
        <f t="shared" si="85"/>
        <v/>
      </c>
      <c r="AB96" s="39" t="str">
        <f t="shared" si="85"/>
        <v/>
      </c>
      <c r="AC96" s="39" t="str">
        <f t="shared" si="85"/>
        <v/>
      </c>
      <c r="AD96" s="39" t="str">
        <f t="shared" si="86"/>
        <v/>
      </c>
      <c r="AE96" s="39" t="str">
        <f t="shared" si="86"/>
        <v/>
      </c>
      <c r="AF96" s="39" t="str">
        <f t="shared" si="86"/>
        <v/>
      </c>
      <c r="AG96" s="39" t="str">
        <f t="shared" si="86"/>
        <v/>
      </c>
      <c r="AH96" s="39" t="str">
        <f t="shared" si="86"/>
        <v/>
      </c>
      <c r="AI96" s="39" t="str">
        <f t="shared" si="86"/>
        <v/>
      </c>
      <c r="AJ96" s="39" t="str">
        <f t="shared" si="86"/>
        <v/>
      </c>
      <c r="AK96" s="39" t="str">
        <f t="shared" si="86"/>
        <v/>
      </c>
      <c r="AL96" s="39" t="str">
        <f t="shared" si="86"/>
        <v/>
      </c>
      <c r="AM96" s="39" t="str">
        <f t="shared" si="86"/>
        <v/>
      </c>
      <c r="AN96" s="39" t="str">
        <f t="shared" si="87"/>
        <v/>
      </c>
      <c r="AO96" s="39" t="str">
        <f t="shared" si="87"/>
        <v/>
      </c>
      <c r="AP96" s="39" t="str">
        <f t="shared" si="87"/>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8"/>
        <v/>
      </c>
      <c r="AY96" s="39" t="str">
        <f t="shared" si="88"/>
        <v/>
      </c>
      <c r="AZ96" s="39" t="str">
        <f t="shared" si="88"/>
        <v/>
      </c>
      <c r="BA96" s="39" t="str">
        <f t="shared" si="88"/>
        <v/>
      </c>
      <c r="BB96" s="39" t="str">
        <f t="shared" si="88"/>
        <v/>
      </c>
      <c r="BC96" s="39" t="str">
        <f t="shared" si="88"/>
        <v/>
      </c>
      <c r="BD96" s="39" t="str">
        <f t="shared" si="88"/>
        <v/>
      </c>
      <c r="BE96" s="39" t="str">
        <f t="shared" si="88"/>
        <v/>
      </c>
      <c r="BF96" s="39" t="str">
        <f t="shared" si="88"/>
        <v/>
      </c>
      <c r="BG96" s="39" t="str">
        <f t="shared" si="88"/>
        <v/>
      </c>
      <c r="BH96" s="39" t="str">
        <f t="shared" si="89"/>
        <v/>
      </c>
      <c r="BI96" s="39" t="str">
        <f t="shared" si="89"/>
        <v/>
      </c>
      <c r="BJ96" s="39" t="str">
        <f t="shared" si="89"/>
        <v/>
      </c>
      <c r="BK96" s="39" t="str">
        <f t="shared" si="89"/>
        <v/>
      </c>
      <c r="BL96" s="39" t="str">
        <f t="shared" si="89"/>
        <v/>
      </c>
      <c r="BM96" s="39" t="str">
        <f t="shared" si="89"/>
        <v/>
      </c>
      <c r="BN96" s="39" t="str">
        <f t="shared" si="89"/>
        <v/>
      </c>
      <c r="BO96" s="39" t="str">
        <f t="shared" si="89"/>
        <v/>
      </c>
      <c r="BP96" s="39" t="str">
        <f t="shared" si="89"/>
        <v/>
      </c>
      <c r="BQ96" s="39" t="str">
        <f t="shared" si="89"/>
        <v/>
      </c>
      <c r="BR96" s="39" t="str">
        <f t="shared" si="90"/>
        <v/>
      </c>
      <c r="BS96" s="39" t="str">
        <f t="shared" si="90"/>
        <v/>
      </c>
      <c r="BT96" s="39" t="str">
        <f t="shared" si="90"/>
        <v/>
      </c>
      <c r="BU96" s="39" t="str">
        <f t="shared" si="90"/>
        <v/>
      </c>
      <c r="BV96" s="39" t="str">
        <f t="shared" si="90"/>
        <v/>
      </c>
      <c r="BW96" s="39" t="str">
        <f t="shared" si="90"/>
        <v/>
      </c>
      <c r="BX96" s="39" t="str">
        <f t="shared" si="90"/>
        <v/>
      </c>
      <c r="BY96" s="39" t="str">
        <f t="shared" si="90"/>
        <v/>
      </c>
      <c r="BZ96" s="39" t="str">
        <f t="shared" si="90"/>
        <v/>
      </c>
      <c r="CA96" s="39" t="str">
        <f t="shared" si="90"/>
        <v/>
      </c>
      <c r="CB96" s="39" t="str">
        <f t="shared" si="91"/>
        <v/>
      </c>
      <c r="CC96" s="39" t="str">
        <f t="shared" si="91"/>
        <v/>
      </c>
      <c r="CD96" s="39" t="str">
        <f t="shared" si="91"/>
        <v/>
      </c>
      <c r="CE96" s="39" t="str">
        <f t="shared" si="91"/>
        <v/>
      </c>
      <c r="CF96" s="39" t="str">
        <f t="shared" si="91"/>
        <v/>
      </c>
      <c r="CG96" s="39" t="str">
        <f t="shared" si="91"/>
        <v/>
      </c>
      <c r="CH96" s="39" t="str">
        <f t="shared" si="91"/>
        <v/>
      </c>
      <c r="CI96" s="39" t="str">
        <f t="shared" si="91"/>
        <v/>
      </c>
      <c r="CJ96" s="39" t="str">
        <f t="shared" si="91"/>
        <v/>
      </c>
      <c r="CK96" s="39" t="str">
        <f t="shared" si="91"/>
        <v/>
      </c>
      <c r="CL96" s="39" t="str">
        <f t="shared" si="92"/>
        <v/>
      </c>
      <c r="CM96" s="39" t="str">
        <f t="shared" si="92"/>
        <v/>
      </c>
      <c r="CN96" s="39" t="str">
        <f t="shared" si="92"/>
        <v/>
      </c>
      <c r="CO96" s="39" t="str">
        <f t="shared" si="92"/>
        <v/>
      </c>
      <c r="CP96" s="39" t="str">
        <f t="shared" si="92"/>
        <v/>
      </c>
      <c r="CQ96" s="39" t="str">
        <f t="shared" si="92"/>
        <v/>
      </c>
      <c r="CR96" s="39" t="str">
        <f t="shared" si="92"/>
        <v/>
      </c>
      <c r="CS96" s="39" t="str">
        <f t="shared" si="92"/>
        <v/>
      </c>
      <c r="CT96" s="39" t="str">
        <f t="shared" si="92"/>
        <v/>
      </c>
      <c r="CU96" s="39" t="str">
        <f t="shared" si="92"/>
        <v/>
      </c>
      <c r="CV96" s="39" t="str">
        <f t="shared" si="93"/>
        <v/>
      </c>
      <c r="CW96" s="39" t="str">
        <f t="shared" si="93"/>
        <v/>
      </c>
      <c r="CX96" s="39" t="str">
        <f t="shared" si="93"/>
        <v/>
      </c>
      <c r="CY96" s="39" t="str">
        <f t="shared" si="93"/>
        <v/>
      </c>
      <c r="CZ96" s="39" t="str">
        <f t="shared" si="93"/>
        <v/>
      </c>
      <c r="DA96" s="39" t="str">
        <f t="shared" si="93"/>
        <v/>
      </c>
      <c r="DB96" s="39" t="str">
        <f t="shared" si="93"/>
        <v/>
      </c>
      <c r="DC96" s="39" t="str">
        <f t="shared" si="93"/>
        <v/>
      </c>
      <c r="DD96" s="39" t="str">
        <f t="shared" si="93"/>
        <v/>
      </c>
      <c r="DE96" s="39" t="str">
        <f t="shared" si="93"/>
        <v/>
      </c>
      <c r="DF96" s="39" t="str">
        <f t="shared" si="93"/>
        <v/>
      </c>
      <c r="DG96" s="39" t="str">
        <f t="shared" si="93"/>
        <v/>
      </c>
      <c r="DP96" s="57"/>
      <c r="DQ96" s="127"/>
    </row>
    <row r="97" spans="1:121" ht="24.75" hidden="1" customHeight="1" x14ac:dyDescent="0.4">
      <c r="A97" s="126">
        <v>86</v>
      </c>
      <c r="B97" s="265" t="str">
        <f>IFERROR(VLOOKUP(A97,'wk (5.8～9.30)'!$A$3:$I$122, 2, 0)&amp;"", "")</f>
        <v/>
      </c>
      <c r="C97" s="41" t="str">
        <f>IFERROR(VLOOKUP(A97,'wk (5.8～9.30)'!$A$3:$I$122, 4, 0), "")</f>
        <v/>
      </c>
      <c r="D97" s="41" t="str">
        <f>IFERROR(VLOOKUP(A97,'wk (5.8～9.30)'!$A$3:$I$122, 5, 0), "")</f>
        <v/>
      </c>
      <c r="E97" s="41" t="str">
        <f>IFERROR(VLOOKUP(A97,'wk (5.8～9.30)'!$A$3:$I$122,6, 0), "")</f>
        <v/>
      </c>
      <c r="F97" s="41" t="str">
        <f>IFERROR(VLOOKUP(A97,'wk (5.8～9.30)'!$A$3:$I$122,7, 0), "")</f>
        <v/>
      </c>
      <c r="G97" s="41" t="str">
        <f>IFERROR(VLOOKUP(A97,'wk (5.8～9.30)'!$A$3:$I$122,8, 0), "")</f>
        <v/>
      </c>
      <c r="H97" s="41" t="str">
        <f>IFERROR(VLOOKUP(A97,'wk (5.8～9.30)'!$A$3:$I$122,9, 0), "")</f>
        <v/>
      </c>
      <c r="I97" s="157">
        <f t="shared" si="73"/>
        <v>0</v>
      </c>
      <c r="J97" s="39" t="str">
        <f t="shared" si="84"/>
        <v/>
      </c>
      <c r="K97" s="39" t="str">
        <f t="shared" si="84"/>
        <v/>
      </c>
      <c r="L97" s="39" t="str">
        <f t="shared" si="84"/>
        <v/>
      </c>
      <c r="M97" s="39" t="str">
        <f t="shared" si="84"/>
        <v/>
      </c>
      <c r="N97" s="39" t="str">
        <f t="shared" si="84"/>
        <v/>
      </c>
      <c r="O97" s="39" t="str">
        <f t="shared" si="84"/>
        <v/>
      </c>
      <c r="P97" s="39" t="str">
        <f t="shared" si="84"/>
        <v/>
      </c>
      <c r="Q97" s="39" t="str">
        <f t="shared" si="84"/>
        <v/>
      </c>
      <c r="R97" s="39" t="str">
        <f t="shared" si="84"/>
        <v/>
      </c>
      <c r="S97" s="39" t="str">
        <f t="shared" si="84"/>
        <v/>
      </c>
      <c r="T97" s="39" t="str">
        <f t="shared" si="85"/>
        <v/>
      </c>
      <c r="U97" s="39" t="str">
        <f t="shared" si="85"/>
        <v/>
      </c>
      <c r="V97" s="39" t="str">
        <f t="shared" si="85"/>
        <v/>
      </c>
      <c r="W97" s="39" t="str">
        <f t="shared" si="85"/>
        <v/>
      </c>
      <c r="X97" s="39" t="str">
        <f t="shared" si="85"/>
        <v/>
      </c>
      <c r="Y97" s="39" t="str">
        <f t="shared" si="85"/>
        <v/>
      </c>
      <c r="Z97" s="39" t="str">
        <f t="shared" si="85"/>
        <v/>
      </c>
      <c r="AA97" s="39" t="str">
        <f t="shared" si="85"/>
        <v/>
      </c>
      <c r="AB97" s="39" t="str">
        <f t="shared" si="85"/>
        <v/>
      </c>
      <c r="AC97" s="39" t="str">
        <f t="shared" si="85"/>
        <v/>
      </c>
      <c r="AD97" s="39" t="str">
        <f t="shared" si="86"/>
        <v/>
      </c>
      <c r="AE97" s="39" t="str">
        <f t="shared" si="86"/>
        <v/>
      </c>
      <c r="AF97" s="39" t="str">
        <f t="shared" si="86"/>
        <v/>
      </c>
      <c r="AG97" s="39" t="str">
        <f t="shared" si="86"/>
        <v/>
      </c>
      <c r="AH97" s="39" t="str">
        <f t="shared" si="86"/>
        <v/>
      </c>
      <c r="AI97" s="39" t="str">
        <f t="shared" si="86"/>
        <v/>
      </c>
      <c r="AJ97" s="39" t="str">
        <f t="shared" si="86"/>
        <v/>
      </c>
      <c r="AK97" s="39" t="str">
        <f t="shared" si="86"/>
        <v/>
      </c>
      <c r="AL97" s="39" t="str">
        <f t="shared" si="86"/>
        <v/>
      </c>
      <c r="AM97" s="39" t="str">
        <f t="shared" si="86"/>
        <v/>
      </c>
      <c r="AN97" s="39" t="str">
        <f t="shared" si="87"/>
        <v/>
      </c>
      <c r="AO97" s="39" t="str">
        <f t="shared" si="87"/>
        <v/>
      </c>
      <c r="AP97" s="39" t="str">
        <f t="shared" si="87"/>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8"/>
        <v/>
      </c>
      <c r="AY97" s="39" t="str">
        <f t="shared" si="88"/>
        <v/>
      </c>
      <c r="AZ97" s="39" t="str">
        <f t="shared" si="88"/>
        <v/>
      </c>
      <c r="BA97" s="39" t="str">
        <f t="shared" si="88"/>
        <v/>
      </c>
      <c r="BB97" s="39" t="str">
        <f t="shared" si="88"/>
        <v/>
      </c>
      <c r="BC97" s="39" t="str">
        <f t="shared" si="88"/>
        <v/>
      </c>
      <c r="BD97" s="39" t="str">
        <f t="shared" si="88"/>
        <v/>
      </c>
      <c r="BE97" s="39" t="str">
        <f t="shared" si="88"/>
        <v/>
      </c>
      <c r="BF97" s="39" t="str">
        <f t="shared" si="88"/>
        <v/>
      </c>
      <c r="BG97" s="39" t="str">
        <f t="shared" si="88"/>
        <v/>
      </c>
      <c r="BH97" s="39" t="str">
        <f t="shared" si="89"/>
        <v/>
      </c>
      <c r="BI97" s="39" t="str">
        <f t="shared" si="89"/>
        <v/>
      </c>
      <c r="BJ97" s="39" t="str">
        <f t="shared" si="89"/>
        <v/>
      </c>
      <c r="BK97" s="39" t="str">
        <f t="shared" si="89"/>
        <v/>
      </c>
      <c r="BL97" s="39" t="str">
        <f t="shared" si="89"/>
        <v/>
      </c>
      <c r="BM97" s="39" t="str">
        <f t="shared" si="89"/>
        <v/>
      </c>
      <c r="BN97" s="39" t="str">
        <f t="shared" si="89"/>
        <v/>
      </c>
      <c r="BO97" s="39" t="str">
        <f t="shared" si="89"/>
        <v/>
      </c>
      <c r="BP97" s="39" t="str">
        <f t="shared" si="89"/>
        <v/>
      </c>
      <c r="BQ97" s="39" t="str">
        <f t="shared" si="89"/>
        <v/>
      </c>
      <c r="BR97" s="39" t="str">
        <f t="shared" si="90"/>
        <v/>
      </c>
      <c r="BS97" s="39" t="str">
        <f t="shared" si="90"/>
        <v/>
      </c>
      <c r="BT97" s="39" t="str">
        <f t="shared" si="90"/>
        <v/>
      </c>
      <c r="BU97" s="39" t="str">
        <f t="shared" si="90"/>
        <v/>
      </c>
      <c r="BV97" s="39" t="str">
        <f t="shared" si="90"/>
        <v/>
      </c>
      <c r="BW97" s="39" t="str">
        <f t="shared" si="90"/>
        <v/>
      </c>
      <c r="BX97" s="39" t="str">
        <f t="shared" si="90"/>
        <v/>
      </c>
      <c r="BY97" s="39" t="str">
        <f t="shared" si="90"/>
        <v/>
      </c>
      <c r="BZ97" s="39" t="str">
        <f t="shared" si="90"/>
        <v/>
      </c>
      <c r="CA97" s="39" t="str">
        <f t="shared" si="90"/>
        <v/>
      </c>
      <c r="CB97" s="39" t="str">
        <f t="shared" si="91"/>
        <v/>
      </c>
      <c r="CC97" s="39" t="str">
        <f t="shared" si="91"/>
        <v/>
      </c>
      <c r="CD97" s="39" t="str">
        <f t="shared" si="91"/>
        <v/>
      </c>
      <c r="CE97" s="39" t="str">
        <f t="shared" si="91"/>
        <v/>
      </c>
      <c r="CF97" s="39" t="str">
        <f t="shared" si="91"/>
        <v/>
      </c>
      <c r="CG97" s="39" t="str">
        <f t="shared" si="91"/>
        <v/>
      </c>
      <c r="CH97" s="39" t="str">
        <f t="shared" si="91"/>
        <v/>
      </c>
      <c r="CI97" s="39" t="str">
        <f t="shared" si="91"/>
        <v/>
      </c>
      <c r="CJ97" s="39" t="str">
        <f t="shared" si="91"/>
        <v/>
      </c>
      <c r="CK97" s="39" t="str">
        <f t="shared" si="91"/>
        <v/>
      </c>
      <c r="CL97" s="39" t="str">
        <f t="shared" si="92"/>
        <v/>
      </c>
      <c r="CM97" s="39" t="str">
        <f t="shared" si="92"/>
        <v/>
      </c>
      <c r="CN97" s="39" t="str">
        <f t="shared" si="92"/>
        <v/>
      </c>
      <c r="CO97" s="39" t="str">
        <f t="shared" si="92"/>
        <v/>
      </c>
      <c r="CP97" s="39" t="str">
        <f t="shared" si="92"/>
        <v/>
      </c>
      <c r="CQ97" s="39" t="str">
        <f t="shared" si="92"/>
        <v/>
      </c>
      <c r="CR97" s="39" t="str">
        <f t="shared" si="92"/>
        <v/>
      </c>
      <c r="CS97" s="39" t="str">
        <f t="shared" si="92"/>
        <v/>
      </c>
      <c r="CT97" s="39" t="str">
        <f t="shared" si="92"/>
        <v/>
      </c>
      <c r="CU97" s="39" t="str">
        <f t="shared" si="92"/>
        <v/>
      </c>
      <c r="CV97" s="39" t="str">
        <f t="shared" si="93"/>
        <v/>
      </c>
      <c r="CW97" s="39" t="str">
        <f t="shared" si="93"/>
        <v/>
      </c>
      <c r="CX97" s="39" t="str">
        <f t="shared" si="93"/>
        <v/>
      </c>
      <c r="CY97" s="39" t="str">
        <f t="shared" si="93"/>
        <v/>
      </c>
      <c r="CZ97" s="39" t="str">
        <f t="shared" si="93"/>
        <v/>
      </c>
      <c r="DA97" s="39" t="str">
        <f t="shared" si="93"/>
        <v/>
      </c>
      <c r="DB97" s="39" t="str">
        <f t="shared" si="93"/>
        <v/>
      </c>
      <c r="DC97" s="39" t="str">
        <f t="shared" si="93"/>
        <v/>
      </c>
      <c r="DD97" s="39" t="str">
        <f t="shared" si="93"/>
        <v/>
      </c>
      <c r="DE97" s="39" t="str">
        <f t="shared" si="93"/>
        <v/>
      </c>
      <c r="DF97" s="39" t="str">
        <f t="shared" si="93"/>
        <v/>
      </c>
      <c r="DG97" s="39" t="str">
        <f t="shared" si="93"/>
        <v/>
      </c>
      <c r="DP97" s="57"/>
      <c r="DQ97" s="127"/>
    </row>
    <row r="98" spans="1:121" ht="24.75" hidden="1" customHeight="1" x14ac:dyDescent="0.4">
      <c r="A98" s="126">
        <v>87</v>
      </c>
      <c r="B98" s="265" t="str">
        <f>IFERROR(VLOOKUP(A98,'wk (5.8～9.30)'!$A$3:$I$122, 2, 0)&amp;"", "")</f>
        <v/>
      </c>
      <c r="C98" s="41" t="str">
        <f>IFERROR(VLOOKUP(A98,'wk (5.8～9.30)'!$A$3:$I$122, 4, 0), "")</f>
        <v/>
      </c>
      <c r="D98" s="41" t="str">
        <f>IFERROR(VLOOKUP(A98,'wk (5.8～9.30)'!$A$3:$I$122, 5, 0), "")</f>
        <v/>
      </c>
      <c r="E98" s="41" t="str">
        <f>IFERROR(VLOOKUP(A98,'wk (5.8～9.30)'!$A$3:$I$122,6, 0), "")</f>
        <v/>
      </c>
      <c r="F98" s="41" t="str">
        <f>IFERROR(VLOOKUP(A98,'wk (5.8～9.30)'!$A$3:$I$122,7, 0), "")</f>
        <v/>
      </c>
      <c r="G98" s="41" t="str">
        <f>IFERROR(VLOOKUP(A98,'wk (5.8～9.30)'!$A$3:$I$122,8, 0), "")</f>
        <v/>
      </c>
      <c r="H98" s="41" t="str">
        <f>IFERROR(VLOOKUP(A98,'wk (5.8～9.30)'!$A$3:$I$122,9, 0), "")</f>
        <v/>
      </c>
      <c r="I98" s="157">
        <f t="shared" si="73"/>
        <v>0</v>
      </c>
      <c r="J98" s="39" t="str">
        <f t="shared" si="84"/>
        <v/>
      </c>
      <c r="K98" s="39" t="str">
        <f t="shared" si="84"/>
        <v/>
      </c>
      <c r="L98" s="39" t="str">
        <f t="shared" si="84"/>
        <v/>
      </c>
      <c r="M98" s="39" t="str">
        <f t="shared" si="84"/>
        <v/>
      </c>
      <c r="N98" s="39" t="str">
        <f t="shared" si="84"/>
        <v/>
      </c>
      <c r="O98" s="39" t="str">
        <f t="shared" si="84"/>
        <v/>
      </c>
      <c r="P98" s="39" t="str">
        <f t="shared" si="84"/>
        <v/>
      </c>
      <c r="Q98" s="39" t="str">
        <f t="shared" si="84"/>
        <v/>
      </c>
      <c r="R98" s="39" t="str">
        <f t="shared" si="84"/>
        <v/>
      </c>
      <c r="S98" s="39" t="str">
        <f t="shared" si="84"/>
        <v/>
      </c>
      <c r="T98" s="39" t="str">
        <f t="shared" si="85"/>
        <v/>
      </c>
      <c r="U98" s="39" t="str">
        <f t="shared" si="85"/>
        <v/>
      </c>
      <c r="V98" s="39" t="str">
        <f t="shared" si="85"/>
        <v/>
      </c>
      <c r="W98" s="39" t="str">
        <f t="shared" si="85"/>
        <v/>
      </c>
      <c r="X98" s="39" t="str">
        <f t="shared" si="85"/>
        <v/>
      </c>
      <c r="Y98" s="39" t="str">
        <f t="shared" si="85"/>
        <v/>
      </c>
      <c r="Z98" s="39" t="str">
        <f t="shared" si="85"/>
        <v/>
      </c>
      <c r="AA98" s="39" t="str">
        <f t="shared" si="85"/>
        <v/>
      </c>
      <c r="AB98" s="39" t="str">
        <f t="shared" si="85"/>
        <v/>
      </c>
      <c r="AC98" s="39" t="str">
        <f t="shared" si="85"/>
        <v/>
      </c>
      <c r="AD98" s="39" t="str">
        <f t="shared" si="86"/>
        <v/>
      </c>
      <c r="AE98" s="39" t="str">
        <f t="shared" si="86"/>
        <v/>
      </c>
      <c r="AF98" s="39" t="str">
        <f t="shared" si="86"/>
        <v/>
      </c>
      <c r="AG98" s="39" t="str">
        <f t="shared" si="86"/>
        <v/>
      </c>
      <c r="AH98" s="39" t="str">
        <f t="shared" si="86"/>
        <v/>
      </c>
      <c r="AI98" s="39" t="str">
        <f t="shared" si="86"/>
        <v/>
      </c>
      <c r="AJ98" s="39" t="str">
        <f t="shared" si="86"/>
        <v/>
      </c>
      <c r="AK98" s="39" t="str">
        <f t="shared" si="86"/>
        <v/>
      </c>
      <c r="AL98" s="39" t="str">
        <f t="shared" si="86"/>
        <v/>
      </c>
      <c r="AM98" s="39" t="str">
        <f t="shared" si="86"/>
        <v/>
      </c>
      <c r="AN98" s="39" t="str">
        <f t="shared" si="87"/>
        <v/>
      </c>
      <c r="AO98" s="39" t="str">
        <f t="shared" si="87"/>
        <v/>
      </c>
      <c r="AP98" s="39" t="str">
        <f t="shared" si="87"/>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8"/>
        <v/>
      </c>
      <c r="AY98" s="39" t="str">
        <f t="shared" si="88"/>
        <v/>
      </c>
      <c r="AZ98" s="39" t="str">
        <f t="shared" si="88"/>
        <v/>
      </c>
      <c r="BA98" s="39" t="str">
        <f t="shared" si="88"/>
        <v/>
      </c>
      <c r="BB98" s="39" t="str">
        <f t="shared" si="88"/>
        <v/>
      </c>
      <c r="BC98" s="39" t="str">
        <f t="shared" si="88"/>
        <v/>
      </c>
      <c r="BD98" s="39" t="str">
        <f t="shared" si="88"/>
        <v/>
      </c>
      <c r="BE98" s="39" t="str">
        <f t="shared" si="88"/>
        <v/>
      </c>
      <c r="BF98" s="39" t="str">
        <f t="shared" si="88"/>
        <v/>
      </c>
      <c r="BG98" s="39" t="str">
        <f t="shared" si="88"/>
        <v/>
      </c>
      <c r="BH98" s="39" t="str">
        <f t="shared" si="89"/>
        <v/>
      </c>
      <c r="BI98" s="39" t="str">
        <f t="shared" si="89"/>
        <v/>
      </c>
      <c r="BJ98" s="39" t="str">
        <f t="shared" si="89"/>
        <v/>
      </c>
      <c r="BK98" s="39" t="str">
        <f t="shared" si="89"/>
        <v/>
      </c>
      <c r="BL98" s="39" t="str">
        <f t="shared" si="89"/>
        <v/>
      </c>
      <c r="BM98" s="39" t="str">
        <f t="shared" si="89"/>
        <v/>
      </c>
      <c r="BN98" s="39" t="str">
        <f t="shared" si="89"/>
        <v/>
      </c>
      <c r="BO98" s="39" t="str">
        <f t="shared" si="89"/>
        <v/>
      </c>
      <c r="BP98" s="39" t="str">
        <f t="shared" si="89"/>
        <v/>
      </c>
      <c r="BQ98" s="39" t="str">
        <f t="shared" si="89"/>
        <v/>
      </c>
      <c r="BR98" s="39" t="str">
        <f t="shared" si="90"/>
        <v/>
      </c>
      <c r="BS98" s="39" t="str">
        <f t="shared" si="90"/>
        <v/>
      </c>
      <c r="BT98" s="39" t="str">
        <f t="shared" si="90"/>
        <v/>
      </c>
      <c r="BU98" s="39" t="str">
        <f t="shared" si="90"/>
        <v/>
      </c>
      <c r="BV98" s="39" t="str">
        <f t="shared" si="90"/>
        <v/>
      </c>
      <c r="BW98" s="39" t="str">
        <f t="shared" si="90"/>
        <v/>
      </c>
      <c r="BX98" s="39" t="str">
        <f t="shared" si="90"/>
        <v/>
      </c>
      <c r="BY98" s="39" t="str">
        <f t="shared" si="90"/>
        <v/>
      </c>
      <c r="BZ98" s="39" t="str">
        <f t="shared" si="90"/>
        <v/>
      </c>
      <c r="CA98" s="39" t="str">
        <f t="shared" si="90"/>
        <v/>
      </c>
      <c r="CB98" s="39" t="str">
        <f t="shared" si="91"/>
        <v/>
      </c>
      <c r="CC98" s="39" t="str">
        <f t="shared" si="91"/>
        <v/>
      </c>
      <c r="CD98" s="39" t="str">
        <f t="shared" si="91"/>
        <v/>
      </c>
      <c r="CE98" s="39" t="str">
        <f t="shared" si="91"/>
        <v/>
      </c>
      <c r="CF98" s="39" t="str">
        <f t="shared" si="91"/>
        <v/>
      </c>
      <c r="CG98" s="39" t="str">
        <f t="shared" si="91"/>
        <v/>
      </c>
      <c r="CH98" s="39" t="str">
        <f t="shared" si="91"/>
        <v/>
      </c>
      <c r="CI98" s="39" t="str">
        <f t="shared" si="91"/>
        <v/>
      </c>
      <c r="CJ98" s="39" t="str">
        <f t="shared" si="91"/>
        <v/>
      </c>
      <c r="CK98" s="39" t="str">
        <f t="shared" si="91"/>
        <v/>
      </c>
      <c r="CL98" s="39" t="str">
        <f t="shared" si="92"/>
        <v/>
      </c>
      <c r="CM98" s="39" t="str">
        <f t="shared" si="92"/>
        <v/>
      </c>
      <c r="CN98" s="39" t="str">
        <f t="shared" si="92"/>
        <v/>
      </c>
      <c r="CO98" s="39" t="str">
        <f t="shared" si="92"/>
        <v/>
      </c>
      <c r="CP98" s="39" t="str">
        <f t="shared" si="92"/>
        <v/>
      </c>
      <c r="CQ98" s="39" t="str">
        <f t="shared" si="92"/>
        <v/>
      </c>
      <c r="CR98" s="39" t="str">
        <f t="shared" si="92"/>
        <v/>
      </c>
      <c r="CS98" s="39" t="str">
        <f t="shared" si="92"/>
        <v/>
      </c>
      <c r="CT98" s="39" t="str">
        <f t="shared" si="92"/>
        <v/>
      </c>
      <c r="CU98" s="39" t="str">
        <f t="shared" si="92"/>
        <v/>
      </c>
      <c r="CV98" s="39" t="str">
        <f t="shared" si="93"/>
        <v/>
      </c>
      <c r="CW98" s="39" t="str">
        <f t="shared" si="93"/>
        <v/>
      </c>
      <c r="CX98" s="39" t="str">
        <f t="shared" si="93"/>
        <v/>
      </c>
      <c r="CY98" s="39" t="str">
        <f t="shared" si="93"/>
        <v/>
      </c>
      <c r="CZ98" s="39" t="str">
        <f t="shared" si="93"/>
        <v/>
      </c>
      <c r="DA98" s="39" t="str">
        <f t="shared" si="93"/>
        <v/>
      </c>
      <c r="DB98" s="39" t="str">
        <f t="shared" si="93"/>
        <v/>
      </c>
      <c r="DC98" s="39" t="str">
        <f t="shared" si="93"/>
        <v/>
      </c>
      <c r="DD98" s="39" t="str">
        <f t="shared" si="93"/>
        <v/>
      </c>
      <c r="DE98" s="39" t="str">
        <f t="shared" si="93"/>
        <v/>
      </c>
      <c r="DF98" s="39" t="str">
        <f t="shared" si="93"/>
        <v/>
      </c>
      <c r="DG98" s="39" t="str">
        <f t="shared" si="93"/>
        <v/>
      </c>
      <c r="DP98" s="57"/>
      <c r="DQ98" s="127"/>
    </row>
    <row r="99" spans="1:121" ht="24.75" hidden="1" customHeight="1" x14ac:dyDescent="0.4">
      <c r="A99" s="126">
        <v>88</v>
      </c>
      <c r="B99" s="265" t="str">
        <f>IFERROR(VLOOKUP(A99,'wk (5.8～9.30)'!$A$3:$I$122, 2, 0)&amp;"", "")</f>
        <v/>
      </c>
      <c r="C99" s="41" t="str">
        <f>IFERROR(VLOOKUP(A99,'wk (5.8～9.30)'!$A$3:$I$122, 4, 0), "")</f>
        <v/>
      </c>
      <c r="D99" s="41" t="str">
        <f>IFERROR(VLOOKUP(A99,'wk (5.8～9.30)'!$A$3:$I$122, 5, 0), "")</f>
        <v/>
      </c>
      <c r="E99" s="41" t="str">
        <f>IFERROR(VLOOKUP(A99,'wk (5.8～9.30)'!$A$3:$I$122,6, 0), "")</f>
        <v/>
      </c>
      <c r="F99" s="41" t="str">
        <f>IFERROR(VLOOKUP(A99,'wk (5.8～9.30)'!$A$3:$I$122,7, 0), "")</f>
        <v/>
      </c>
      <c r="G99" s="41" t="str">
        <f>IFERROR(VLOOKUP(A99,'wk (5.8～9.30)'!$A$3:$I$122,8, 0), "")</f>
        <v/>
      </c>
      <c r="H99" s="41" t="str">
        <f>IFERROR(VLOOKUP(A99,'wk (5.8～9.30)'!$A$3:$I$122,9, 0), "")</f>
        <v/>
      </c>
      <c r="I99" s="157">
        <f t="shared" si="73"/>
        <v>0</v>
      </c>
      <c r="J99" s="39" t="str">
        <f t="shared" si="84"/>
        <v/>
      </c>
      <c r="K99" s="39" t="str">
        <f t="shared" si="84"/>
        <v/>
      </c>
      <c r="L99" s="39" t="str">
        <f t="shared" si="84"/>
        <v/>
      </c>
      <c r="M99" s="39" t="str">
        <f t="shared" si="84"/>
        <v/>
      </c>
      <c r="N99" s="39" t="str">
        <f t="shared" si="84"/>
        <v/>
      </c>
      <c r="O99" s="39" t="str">
        <f t="shared" si="84"/>
        <v/>
      </c>
      <c r="P99" s="39" t="str">
        <f t="shared" si="84"/>
        <v/>
      </c>
      <c r="Q99" s="39" t="str">
        <f t="shared" si="84"/>
        <v/>
      </c>
      <c r="R99" s="39" t="str">
        <f t="shared" si="84"/>
        <v/>
      </c>
      <c r="S99" s="39" t="str">
        <f t="shared" si="84"/>
        <v/>
      </c>
      <c r="T99" s="39" t="str">
        <f t="shared" si="85"/>
        <v/>
      </c>
      <c r="U99" s="39" t="str">
        <f t="shared" si="85"/>
        <v/>
      </c>
      <c r="V99" s="39" t="str">
        <f t="shared" si="85"/>
        <v/>
      </c>
      <c r="W99" s="39" t="str">
        <f t="shared" si="85"/>
        <v/>
      </c>
      <c r="X99" s="39" t="str">
        <f t="shared" si="85"/>
        <v/>
      </c>
      <c r="Y99" s="39" t="str">
        <f t="shared" si="85"/>
        <v/>
      </c>
      <c r="Z99" s="39" t="str">
        <f t="shared" si="85"/>
        <v/>
      </c>
      <c r="AA99" s="39" t="str">
        <f t="shared" si="85"/>
        <v/>
      </c>
      <c r="AB99" s="39" t="str">
        <f t="shared" si="85"/>
        <v/>
      </c>
      <c r="AC99" s="39" t="str">
        <f t="shared" si="85"/>
        <v/>
      </c>
      <c r="AD99" s="39" t="str">
        <f t="shared" si="86"/>
        <v/>
      </c>
      <c r="AE99" s="39" t="str">
        <f t="shared" si="86"/>
        <v/>
      </c>
      <c r="AF99" s="39" t="str">
        <f t="shared" si="86"/>
        <v/>
      </c>
      <c r="AG99" s="39" t="str">
        <f t="shared" si="86"/>
        <v/>
      </c>
      <c r="AH99" s="39" t="str">
        <f t="shared" si="86"/>
        <v/>
      </c>
      <c r="AI99" s="39" t="str">
        <f t="shared" si="86"/>
        <v/>
      </c>
      <c r="AJ99" s="39" t="str">
        <f t="shared" si="86"/>
        <v/>
      </c>
      <c r="AK99" s="39" t="str">
        <f t="shared" si="86"/>
        <v/>
      </c>
      <c r="AL99" s="39" t="str">
        <f t="shared" si="86"/>
        <v/>
      </c>
      <c r="AM99" s="39" t="str">
        <f t="shared" si="86"/>
        <v/>
      </c>
      <c r="AN99" s="39" t="str">
        <f t="shared" si="87"/>
        <v/>
      </c>
      <c r="AO99" s="39" t="str">
        <f t="shared" si="87"/>
        <v/>
      </c>
      <c r="AP99" s="39" t="str">
        <f t="shared" si="87"/>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8"/>
        <v/>
      </c>
      <c r="AY99" s="39" t="str">
        <f t="shared" si="88"/>
        <v/>
      </c>
      <c r="AZ99" s="39" t="str">
        <f t="shared" si="88"/>
        <v/>
      </c>
      <c r="BA99" s="39" t="str">
        <f t="shared" si="88"/>
        <v/>
      </c>
      <c r="BB99" s="39" t="str">
        <f t="shared" si="88"/>
        <v/>
      </c>
      <c r="BC99" s="39" t="str">
        <f t="shared" si="88"/>
        <v/>
      </c>
      <c r="BD99" s="39" t="str">
        <f t="shared" si="88"/>
        <v/>
      </c>
      <c r="BE99" s="39" t="str">
        <f t="shared" si="88"/>
        <v/>
      </c>
      <c r="BF99" s="39" t="str">
        <f t="shared" si="88"/>
        <v/>
      </c>
      <c r="BG99" s="39" t="str">
        <f t="shared" si="88"/>
        <v/>
      </c>
      <c r="BH99" s="39" t="str">
        <f t="shared" si="89"/>
        <v/>
      </c>
      <c r="BI99" s="39" t="str">
        <f t="shared" si="89"/>
        <v/>
      </c>
      <c r="BJ99" s="39" t="str">
        <f t="shared" si="89"/>
        <v/>
      </c>
      <c r="BK99" s="39" t="str">
        <f t="shared" si="89"/>
        <v/>
      </c>
      <c r="BL99" s="39" t="str">
        <f t="shared" si="89"/>
        <v/>
      </c>
      <c r="BM99" s="39" t="str">
        <f t="shared" si="89"/>
        <v/>
      </c>
      <c r="BN99" s="39" t="str">
        <f t="shared" si="89"/>
        <v/>
      </c>
      <c r="BO99" s="39" t="str">
        <f t="shared" si="89"/>
        <v/>
      </c>
      <c r="BP99" s="39" t="str">
        <f t="shared" si="89"/>
        <v/>
      </c>
      <c r="BQ99" s="39" t="str">
        <f t="shared" si="89"/>
        <v/>
      </c>
      <c r="BR99" s="39" t="str">
        <f t="shared" si="90"/>
        <v/>
      </c>
      <c r="BS99" s="39" t="str">
        <f t="shared" si="90"/>
        <v/>
      </c>
      <c r="BT99" s="39" t="str">
        <f t="shared" si="90"/>
        <v/>
      </c>
      <c r="BU99" s="39" t="str">
        <f t="shared" si="90"/>
        <v/>
      </c>
      <c r="BV99" s="39" t="str">
        <f t="shared" si="90"/>
        <v/>
      </c>
      <c r="BW99" s="39" t="str">
        <f t="shared" si="90"/>
        <v/>
      </c>
      <c r="BX99" s="39" t="str">
        <f t="shared" si="90"/>
        <v/>
      </c>
      <c r="BY99" s="39" t="str">
        <f t="shared" si="90"/>
        <v/>
      </c>
      <c r="BZ99" s="39" t="str">
        <f t="shared" si="90"/>
        <v/>
      </c>
      <c r="CA99" s="39" t="str">
        <f t="shared" si="90"/>
        <v/>
      </c>
      <c r="CB99" s="39" t="str">
        <f t="shared" si="91"/>
        <v/>
      </c>
      <c r="CC99" s="39" t="str">
        <f t="shared" si="91"/>
        <v/>
      </c>
      <c r="CD99" s="39" t="str">
        <f t="shared" si="91"/>
        <v/>
      </c>
      <c r="CE99" s="39" t="str">
        <f t="shared" si="91"/>
        <v/>
      </c>
      <c r="CF99" s="39" t="str">
        <f t="shared" si="91"/>
        <v/>
      </c>
      <c r="CG99" s="39" t="str">
        <f t="shared" si="91"/>
        <v/>
      </c>
      <c r="CH99" s="39" t="str">
        <f t="shared" si="91"/>
        <v/>
      </c>
      <c r="CI99" s="39" t="str">
        <f t="shared" si="91"/>
        <v/>
      </c>
      <c r="CJ99" s="39" t="str">
        <f t="shared" si="91"/>
        <v/>
      </c>
      <c r="CK99" s="39" t="str">
        <f t="shared" si="91"/>
        <v/>
      </c>
      <c r="CL99" s="39" t="str">
        <f t="shared" si="92"/>
        <v/>
      </c>
      <c r="CM99" s="39" t="str">
        <f t="shared" si="92"/>
        <v/>
      </c>
      <c r="CN99" s="39" t="str">
        <f t="shared" si="92"/>
        <v/>
      </c>
      <c r="CO99" s="39" t="str">
        <f t="shared" si="92"/>
        <v/>
      </c>
      <c r="CP99" s="39" t="str">
        <f t="shared" si="92"/>
        <v/>
      </c>
      <c r="CQ99" s="39" t="str">
        <f t="shared" si="92"/>
        <v/>
      </c>
      <c r="CR99" s="39" t="str">
        <f t="shared" si="92"/>
        <v/>
      </c>
      <c r="CS99" s="39" t="str">
        <f t="shared" si="92"/>
        <v/>
      </c>
      <c r="CT99" s="39" t="str">
        <f t="shared" si="92"/>
        <v/>
      </c>
      <c r="CU99" s="39" t="str">
        <f t="shared" si="92"/>
        <v/>
      </c>
      <c r="CV99" s="39" t="str">
        <f t="shared" si="93"/>
        <v/>
      </c>
      <c r="CW99" s="39" t="str">
        <f t="shared" si="93"/>
        <v/>
      </c>
      <c r="CX99" s="39" t="str">
        <f t="shared" si="93"/>
        <v/>
      </c>
      <c r="CY99" s="39" t="str">
        <f t="shared" si="93"/>
        <v/>
      </c>
      <c r="CZ99" s="39" t="str">
        <f t="shared" si="93"/>
        <v/>
      </c>
      <c r="DA99" s="39" t="str">
        <f t="shared" si="93"/>
        <v/>
      </c>
      <c r="DB99" s="39" t="str">
        <f t="shared" si="93"/>
        <v/>
      </c>
      <c r="DC99" s="39" t="str">
        <f t="shared" si="93"/>
        <v/>
      </c>
      <c r="DD99" s="39" t="str">
        <f t="shared" si="93"/>
        <v/>
      </c>
      <c r="DE99" s="39" t="str">
        <f t="shared" si="93"/>
        <v/>
      </c>
      <c r="DF99" s="39" t="str">
        <f t="shared" si="93"/>
        <v/>
      </c>
      <c r="DG99" s="39" t="str">
        <f t="shared" si="93"/>
        <v/>
      </c>
      <c r="DP99" s="57"/>
      <c r="DQ99" s="127"/>
    </row>
    <row r="100" spans="1:121" ht="24.75" hidden="1" customHeight="1" x14ac:dyDescent="0.4">
      <c r="A100" s="126">
        <v>89</v>
      </c>
      <c r="B100" s="265" t="str">
        <f>IFERROR(VLOOKUP(A100,'wk (5.8～9.30)'!$A$3:$I$122, 2, 0)&amp;"", "")</f>
        <v/>
      </c>
      <c r="C100" s="41" t="str">
        <f>IFERROR(VLOOKUP(A100,'wk (5.8～9.30)'!$A$3:$I$122, 4, 0), "")</f>
        <v/>
      </c>
      <c r="D100" s="41" t="str">
        <f>IFERROR(VLOOKUP(A100,'wk (5.8～9.30)'!$A$3:$I$122, 5, 0), "")</f>
        <v/>
      </c>
      <c r="E100" s="41" t="str">
        <f>IFERROR(VLOOKUP(A100,'wk (5.8～9.30)'!$A$3:$I$122,6, 0), "")</f>
        <v/>
      </c>
      <c r="F100" s="41" t="str">
        <f>IFERROR(VLOOKUP(A100,'wk (5.8～9.30)'!$A$3:$I$122,7, 0), "")</f>
        <v/>
      </c>
      <c r="G100" s="41" t="str">
        <f>IFERROR(VLOOKUP(A100,'wk (5.8～9.30)'!$A$3:$I$122,8, 0), "")</f>
        <v/>
      </c>
      <c r="H100" s="41" t="str">
        <f>IFERROR(VLOOKUP(A100,'wk (5.8～9.30)'!$A$3:$I$122,9, 0), "")</f>
        <v/>
      </c>
      <c r="I100" s="157">
        <f t="shared" si="73"/>
        <v>0</v>
      </c>
      <c r="J100" s="39" t="str">
        <f t="shared" si="84"/>
        <v/>
      </c>
      <c r="K100" s="39" t="str">
        <f t="shared" si="84"/>
        <v/>
      </c>
      <c r="L100" s="39" t="str">
        <f t="shared" si="84"/>
        <v/>
      </c>
      <c r="M100" s="39" t="str">
        <f t="shared" si="84"/>
        <v/>
      </c>
      <c r="N100" s="39" t="str">
        <f t="shared" si="84"/>
        <v/>
      </c>
      <c r="O100" s="39" t="str">
        <f t="shared" si="84"/>
        <v/>
      </c>
      <c r="P100" s="39" t="str">
        <f t="shared" si="84"/>
        <v/>
      </c>
      <c r="Q100" s="39" t="str">
        <f t="shared" si="84"/>
        <v/>
      </c>
      <c r="R100" s="39" t="str">
        <f t="shared" si="84"/>
        <v/>
      </c>
      <c r="S100" s="39" t="str">
        <f t="shared" si="84"/>
        <v/>
      </c>
      <c r="T100" s="39" t="str">
        <f t="shared" si="85"/>
        <v/>
      </c>
      <c r="U100" s="39" t="str">
        <f t="shared" si="85"/>
        <v/>
      </c>
      <c r="V100" s="39" t="str">
        <f t="shared" si="85"/>
        <v/>
      </c>
      <c r="W100" s="39" t="str">
        <f t="shared" si="85"/>
        <v/>
      </c>
      <c r="X100" s="39" t="str">
        <f t="shared" si="85"/>
        <v/>
      </c>
      <c r="Y100" s="39" t="str">
        <f t="shared" si="85"/>
        <v/>
      </c>
      <c r="Z100" s="39" t="str">
        <f t="shared" si="85"/>
        <v/>
      </c>
      <c r="AA100" s="39" t="str">
        <f t="shared" si="85"/>
        <v/>
      </c>
      <c r="AB100" s="39" t="str">
        <f t="shared" si="85"/>
        <v/>
      </c>
      <c r="AC100" s="39" t="str">
        <f t="shared" si="85"/>
        <v/>
      </c>
      <c r="AD100" s="39" t="str">
        <f t="shared" si="86"/>
        <v/>
      </c>
      <c r="AE100" s="39" t="str">
        <f t="shared" si="86"/>
        <v/>
      </c>
      <c r="AF100" s="39" t="str">
        <f t="shared" si="86"/>
        <v/>
      </c>
      <c r="AG100" s="39" t="str">
        <f t="shared" si="86"/>
        <v/>
      </c>
      <c r="AH100" s="39" t="str">
        <f t="shared" si="86"/>
        <v/>
      </c>
      <c r="AI100" s="39" t="str">
        <f t="shared" si="86"/>
        <v/>
      </c>
      <c r="AJ100" s="39" t="str">
        <f t="shared" si="86"/>
        <v/>
      </c>
      <c r="AK100" s="39" t="str">
        <f t="shared" si="86"/>
        <v/>
      </c>
      <c r="AL100" s="39" t="str">
        <f t="shared" si="86"/>
        <v/>
      </c>
      <c r="AM100" s="39" t="str">
        <f t="shared" si="86"/>
        <v/>
      </c>
      <c r="AN100" s="39" t="str">
        <f t="shared" si="87"/>
        <v/>
      </c>
      <c r="AO100" s="39" t="str">
        <f t="shared" si="87"/>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8"/>
        <v/>
      </c>
      <c r="AY100" s="39" t="str">
        <f t="shared" si="88"/>
        <v/>
      </c>
      <c r="AZ100" s="39" t="str">
        <f t="shared" si="88"/>
        <v/>
      </c>
      <c r="BA100" s="39" t="str">
        <f t="shared" si="88"/>
        <v/>
      </c>
      <c r="BB100" s="39" t="str">
        <f t="shared" si="88"/>
        <v/>
      </c>
      <c r="BC100" s="39" t="str">
        <f t="shared" si="88"/>
        <v/>
      </c>
      <c r="BD100" s="39" t="str">
        <f t="shared" si="88"/>
        <v/>
      </c>
      <c r="BE100" s="39" t="str">
        <f t="shared" si="88"/>
        <v/>
      </c>
      <c r="BF100" s="39" t="str">
        <f t="shared" si="88"/>
        <v/>
      </c>
      <c r="BG100" s="39" t="str">
        <f t="shared" si="88"/>
        <v/>
      </c>
      <c r="BH100" s="39" t="str">
        <f t="shared" si="89"/>
        <v/>
      </c>
      <c r="BI100" s="39" t="str">
        <f t="shared" si="89"/>
        <v/>
      </c>
      <c r="BJ100" s="39" t="str">
        <f t="shared" si="89"/>
        <v/>
      </c>
      <c r="BK100" s="39" t="str">
        <f t="shared" si="89"/>
        <v/>
      </c>
      <c r="BL100" s="39" t="str">
        <f t="shared" si="89"/>
        <v/>
      </c>
      <c r="BM100" s="39" t="str">
        <f t="shared" si="89"/>
        <v/>
      </c>
      <c r="BN100" s="39" t="str">
        <f t="shared" si="89"/>
        <v/>
      </c>
      <c r="BO100" s="39" t="str">
        <f t="shared" si="89"/>
        <v/>
      </c>
      <c r="BP100" s="39" t="str">
        <f t="shared" si="89"/>
        <v/>
      </c>
      <c r="BQ100" s="39" t="str">
        <f t="shared" si="89"/>
        <v/>
      </c>
      <c r="BR100" s="39" t="str">
        <f t="shared" si="90"/>
        <v/>
      </c>
      <c r="BS100" s="39" t="str">
        <f t="shared" si="90"/>
        <v/>
      </c>
      <c r="BT100" s="39" t="str">
        <f t="shared" si="90"/>
        <v/>
      </c>
      <c r="BU100" s="39" t="str">
        <f t="shared" si="90"/>
        <v/>
      </c>
      <c r="BV100" s="39" t="str">
        <f t="shared" si="90"/>
        <v/>
      </c>
      <c r="BW100" s="39" t="str">
        <f t="shared" si="90"/>
        <v/>
      </c>
      <c r="BX100" s="39" t="str">
        <f t="shared" si="90"/>
        <v/>
      </c>
      <c r="BY100" s="39" t="str">
        <f t="shared" si="90"/>
        <v/>
      </c>
      <c r="BZ100" s="39" t="str">
        <f t="shared" si="90"/>
        <v/>
      </c>
      <c r="CA100" s="39" t="str">
        <f t="shared" si="90"/>
        <v/>
      </c>
      <c r="CB100" s="39" t="str">
        <f t="shared" si="91"/>
        <v/>
      </c>
      <c r="CC100" s="39" t="str">
        <f t="shared" si="91"/>
        <v/>
      </c>
      <c r="CD100" s="39" t="str">
        <f t="shared" si="91"/>
        <v/>
      </c>
      <c r="CE100" s="39" t="str">
        <f t="shared" si="91"/>
        <v/>
      </c>
      <c r="CF100" s="39" t="str">
        <f t="shared" si="91"/>
        <v/>
      </c>
      <c r="CG100" s="39" t="str">
        <f t="shared" si="91"/>
        <v/>
      </c>
      <c r="CH100" s="39" t="str">
        <f t="shared" si="91"/>
        <v/>
      </c>
      <c r="CI100" s="39" t="str">
        <f t="shared" si="91"/>
        <v/>
      </c>
      <c r="CJ100" s="39" t="str">
        <f t="shared" si="91"/>
        <v/>
      </c>
      <c r="CK100" s="39" t="str">
        <f t="shared" si="91"/>
        <v/>
      </c>
      <c r="CL100" s="39" t="str">
        <f t="shared" si="92"/>
        <v/>
      </c>
      <c r="CM100" s="39" t="str">
        <f t="shared" si="92"/>
        <v/>
      </c>
      <c r="CN100" s="39" t="str">
        <f t="shared" si="92"/>
        <v/>
      </c>
      <c r="CO100" s="39" t="str">
        <f t="shared" si="92"/>
        <v/>
      </c>
      <c r="CP100" s="39" t="str">
        <f t="shared" si="92"/>
        <v/>
      </c>
      <c r="CQ100" s="39" t="str">
        <f t="shared" si="92"/>
        <v/>
      </c>
      <c r="CR100" s="39" t="str">
        <f t="shared" si="92"/>
        <v/>
      </c>
      <c r="CS100" s="39" t="str">
        <f t="shared" si="92"/>
        <v/>
      </c>
      <c r="CT100" s="39" t="str">
        <f t="shared" si="92"/>
        <v/>
      </c>
      <c r="CU100" s="39" t="str">
        <f t="shared" si="92"/>
        <v/>
      </c>
      <c r="CV100" s="39" t="str">
        <f t="shared" si="93"/>
        <v/>
      </c>
      <c r="CW100" s="39" t="str">
        <f t="shared" si="93"/>
        <v/>
      </c>
      <c r="CX100" s="39" t="str">
        <f t="shared" si="93"/>
        <v/>
      </c>
      <c r="CY100" s="39" t="str">
        <f t="shared" si="93"/>
        <v/>
      </c>
      <c r="CZ100" s="39" t="str">
        <f t="shared" si="93"/>
        <v/>
      </c>
      <c r="DA100" s="39" t="str">
        <f t="shared" si="93"/>
        <v/>
      </c>
      <c r="DB100" s="39" t="str">
        <f t="shared" si="93"/>
        <v/>
      </c>
      <c r="DC100" s="39" t="str">
        <f t="shared" si="93"/>
        <v/>
      </c>
      <c r="DD100" s="39" t="str">
        <f t="shared" si="93"/>
        <v/>
      </c>
      <c r="DE100" s="39" t="str">
        <f t="shared" si="93"/>
        <v/>
      </c>
      <c r="DF100" s="39" t="str">
        <f t="shared" si="93"/>
        <v/>
      </c>
      <c r="DG100" s="39" t="str">
        <f t="shared" si="93"/>
        <v/>
      </c>
      <c r="DP100" s="57"/>
      <c r="DQ100" s="127"/>
    </row>
    <row r="101" spans="1:121" ht="24.75" hidden="1" customHeight="1" x14ac:dyDescent="0.4">
      <c r="A101" s="126">
        <v>90</v>
      </c>
      <c r="B101" s="265" t="str">
        <f>IFERROR(VLOOKUP(A101,'wk (5.8～9.30)'!$A$3:$I$122, 2, 0)&amp;"", "")</f>
        <v/>
      </c>
      <c r="C101" s="41" t="str">
        <f>IFERROR(VLOOKUP(A101,'wk (5.8～9.30)'!$A$3:$I$122, 4, 0), "")</f>
        <v/>
      </c>
      <c r="D101" s="41" t="str">
        <f>IFERROR(VLOOKUP(A101,'wk (5.8～9.30)'!$A$3:$I$122, 5, 0), "")</f>
        <v/>
      </c>
      <c r="E101" s="41" t="str">
        <f>IFERROR(VLOOKUP(A101,'wk (5.8～9.30)'!$A$3:$I$122,6, 0), "")</f>
        <v/>
      </c>
      <c r="F101" s="41" t="str">
        <f>IFERROR(VLOOKUP(A101,'wk (5.8～9.30)'!$A$3:$I$122,7, 0), "")</f>
        <v/>
      </c>
      <c r="G101" s="41" t="str">
        <f>IFERROR(VLOOKUP(A101,'wk (5.8～9.30)'!$A$3:$I$122,8, 0), "")</f>
        <v/>
      </c>
      <c r="H101" s="41" t="str">
        <f>IFERROR(VLOOKUP(A101,'wk (5.8～9.30)'!$A$3:$I$122,9, 0), "")</f>
        <v/>
      </c>
      <c r="I101" s="157">
        <f t="shared" si="73"/>
        <v>0</v>
      </c>
      <c r="J101" s="39" t="str">
        <f t="shared" si="84"/>
        <v/>
      </c>
      <c r="K101" s="39" t="str">
        <f t="shared" si="84"/>
        <v/>
      </c>
      <c r="L101" s="39" t="str">
        <f t="shared" si="84"/>
        <v/>
      </c>
      <c r="M101" s="39" t="str">
        <f t="shared" si="84"/>
        <v/>
      </c>
      <c r="N101" s="39" t="str">
        <f t="shared" si="84"/>
        <v/>
      </c>
      <c r="O101" s="39" t="str">
        <f t="shared" si="84"/>
        <v/>
      </c>
      <c r="P101" s="39" t="str">
        <f t="shared" si="84"/>
        <v/>
      </c>
      <c r="Q101" s="39" t="str">
        <f t="shared" si="84"/>
        <v/>
      </c>
      <c r="R101" s="39" t="str">
        <f t="shared" si="84"/>
        <v/>
      </c>
      <c r="S101" s="39" t="str">
        <f t="shared" si="84"/>
        <v/>
      </c>
      <c r="T101" s="39" t="str">
        <f t="shared" si="85"/>
        <v/>
      </c>
      <c r="U101" s="39" t="str">
        <f t="shared" si="85"/>
        <v/>
      </c>
      <c r="V101" s="39" t="str">
        <f t="shared" si="85"/>
        <v/>
      </c>
      <c r="W101" s="39" t="str">
        <f t="shared" si="85"/>
        <v/>
      </c>
      <c r="X101" s="39" t="str">
        <f t="shared" si="85"/>
        <v/>
      </c>
      <c r="Y101" s="39" t="str">
        <f t="shared" si="85"/>
        <v/>
      </c>
      <c r="Z101" s="39" t="str">
        <f t="shared" si="85"/>
        <v/>
      </c>
      <c r="AA101" s="39" t="str">
        <f t="shared" si="85"/>
        <v/>
      </c>
      <c r="AB101" s="39" t="str">
        <f t="shared" si="85"/>
        <v/>
      </c>
      <c r="AC101" s="39" t="str">
        <f t="shared" si="85"/>
        <v/>
      </c>
      <c r="AD101" s="39" t="str">
        <f t="shared" si="86"/>
        <v/>
      </c>
      <c r="AE101" s="39" t="str">
        <f t="shared" si="86"/>
        <v/>
      </c>
      <c r="AF101" s="39" t="str">
        <f t="shared" si="86"/>
        <v/>
      </c>
      <c r="AG101" s="39" t="str">
        <f t="shared" si="86"/>
        <v/>
      </c>
      <c r="AH101" s="39" t="str">
        <f t="shared" si="86"/>
        <v/>
      </c>
      <c r="AI101" s="39" t="str">
        <f t="shared" si="86"/>
        <v/>
      </c>
      <c r="AJ101" s="39" t="str">
        <f t="shared" si="86"/>
        <v/>
      </c>
      <c r="AK101" s="39" t="str">
        <f t="shared" si="86"/>
        <v/>
      </c>
      <c r="AL101" s="39" t="str">
        <f t="shared" si="86"/>
        <v/>
      </c>
      <c r="AM101" s="39" t="str">
        <f t="shared" si="86"/>
        <v/>
      </c>
      <c r="AN101" s="39" t="str">
        <f t="shared" si="87"/>
        <v/>
      </c>
      <c r="AO101" s="39" t="str">
        <f t="shared" si="87"/>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8"/>
        <v/>
      </c>
      <c r="AY101" s="39" t="str">
        <f t="shared" si="88"/>
        <v/>
      </c>
      <c r="AZ101" s="39" t="str">
        <f t="shared" si="88"/>
        <v/>
      </c>
      <c r="BA101" s="39" t="str">
        <f t="shared" si="88"/>
        <v/>
      </c>
      <c r="BB101" s="39" t="str">
        <f t="shared" si="88"/>
        <v/>
      </c>
      <c r="BC101" s="39" t="str">
        <f t="shared" si="88"/>
        <v/>
      </c>
      <c r="BD101" s="39" t="str">
        <f t="shared" si="88"/>
        <v/>
      </c>
      <c r="BE101" s="39" t="str">
        <f t="shared" si="88"/>
        <v/>
      </c>
      <c r="BF101" s="39" t="str">
        <f t="shared" si="88"/>
        <v/>
      </c>
      <c r="BG101" s="39" t="str">
        <f t="shared" si="88"/>
        <v/>
      </c>
      <c r="BH101" s="39" t="str">
        <f t="shared" si="89"/>
        <v/>
      </c>
      <c r="BI101" s="39" t="str">
        <f t="shared" si="89"/>
        <v/>
      </c>
      <c r="BJ101" s="39" t="str">
        <f t="shared" si="89"/>
        <v/>
      </c>
      <c r="BK101" s="39" t="str">
        <f t="shared" si="89"/>
        <v/>
      </c>
      <c r="BL101" s="39" t="str">
        <f t="shared" si="89"/>
        <v/>
      </c>
      <c r="BM101" s="39" t="str">
        <f t="shared" si="89"/>
        <v/>
      </c>
      <c r="BN101" s="39" t="str">
        <f t="shared" si="89"/>
        <v/>
      </c>
      <c r="BO101" s="39" t="str">
        <f t="shared" si="89"/>
        <v/>
      </c>
      <c r="BP101" s="39" t="str">
        <f t="shared" si="89"/>
        <v/>
      </c>
      <c r="BQ101" s="39" t="str">
        <f t="shared" si="89"/>
        <v/>
      </c>
      <c r="BR101" s="39" t="str">
        <f t="shared" si="90"/>
        <v/>
      </c>
      <c r="BS101" s="39" t="str">
        <f t="shared" si="90"/>
        <v/>
      </c>
      <c r="BT101" s="39" t="str">
        <f t="shared" si="90"/>
        <v/>
      </c>
      <c r="BU101" s="39" t="str">
        <f t="shared" si="90"/>
        <v/>
      </c>
      <c r="BV101" s="39" t="str">
        <f t="shared" si="90"/>
        <v/>
      </c>
      <c r="BW101" s="39" t="str">
        <f t="shared" si="90"/>
        <v/>
      </c>
      <c r="BX101" s="39" t="str">
        <f t="shared" si="90"/>
        <v/>
      </c>
      <c r="BY101" s="39" t="str">
        <f t="shared" si="90"/>
        <v/>
      </c>
      <c r="BZ101" s="39" t="str">
        <f t="shared" si="90"/>
        <v/>
      </c>
      <c r="CA101" s="39" t="str">
        <f t="shared" si="90"/>
        <v/>
      </c>
      <c r="CB101" s="39" t="str">
        <f t="shared" si="91"/>
        <v/>
      </c>
      <c r="CC101" s="39" t="str">
        <f t="shared" si="91"/>
        <v/>
      </c>
      <c r="CD101" s="39" t="str">
        <f t="shared" si="91"/>
        <v/>
      </c>
      <c r="CE101" s="39" t="str">
        <f t="shared" si="91"/>
        <v/>
      </c>
      <c r="CF101" s="39" t="str">
        <f t="shared" si="91"/>
        <v/>
      </c>
      <c r="CG101" s="39" t="str">
        <f t="shared" si="91"/>
        <v/>
      </c>
      <c r="CH101" s="39" t="str">
        <f t="shared" si="91"/>
        <v/>
      </c>
      <c r="CI101" s="39" t="str">
        <f t="shared" si="91"/>
        <v/>
      </c>
      <c r="CJ101" s="39" t="str">
        <f t="shared" si="91"/>
        <v/>
      </c>
      <c r="CK101" s="39" t="str">
        <f t="shared" si="91"/>
        <v/>
      </c>
      <c r="CL101" s="39" t="str">
        <f t="shared" si="92"/>
        <v/>
      </c>
      <c r="CM101" s="39" t="str">
        <f t="shared" si="92"/>
        <v/>
      </c>
      <c r="CN101" s="39" t="str">
        <f t="shared" si="92"/>
        <v/>
      </c>
      <c r="CO101" s="39" t="str">
        <f t="shared" si="92"/>
        <v/>
      </c>
      <c r="CP101" s="39" t="str">
        <f t="shared" si="92"/>
        <v/>
      </c>
      <c r="CQ101" s="39" t="str">
        <f t="shared" si="92"/>
        <v/>
      </c>
      <c r="CR101" s="39" t="str">
        <f t="shared" si="92"/>
        <v/>
      </c>
      <c r="CS101" s="39" t="str">
        <f t="shared" si="92"/>
        <v/>
      </c>
      <c r="CT101" s="39" t="str">
        <f t="shared" si="92"/>
        <v/>
      </c>
      <c r="CU101" s="39" t="str">
        <f t="shared" si="92"/>
        <v/>
      </c>
      <c r="CV101" s="39" t="str">
        <f t="shared" si="93"/>
        <v/>
      </c>
      <c r="CW101" s="39" t="str">
        <f t="shared" si="93"/>
        <v/>
      </c>
      <c r="CX101" s="39" t="str">
        <f t="shared" si="93"/>
        <v/>
      </c>
      <c r="CY101" s="39" t="str">
        <f t="shared" si="93"/>
        <v/>
      </c>
      <c r="CZ101" s="39" t="str">
        <f t="shared" si="93"/>
        <v/>
      </c>
      <c r="DA101" s="39" t="str">
        <f t="shared" si="93"/>
        <v/>
      </c>
      <c r="DB101" s="39" t="str">
        <f t="shared" si="93"/>
        <v/>
      </c>
      <c r="DC101" s="39" t="str">
        <f t="shared" si="93"/>
        <v/>
      </c>
      <c r="DD101" s="39" t="str">
        <f t="shared" si="93"/>
        <v/>
      </c>
      <c r="DE101" s="39" t="str">
        <f t="shared" si="93"/>
        <v/>
      </c>
      <c r="DF101" s="39" t="str">
        <f t="shared" si="93"/>
        <v/>
      </c>
      <c r="DG101" s="39" t="str">
        <f t="shared" si="93"/>
        <v/>
      </c>
      <c r="DP101" s="57"/>
      <c r="DQ101" s="127"/>
    </row>
    <row r="102" spans="1:121" ht="24.75" hidden="1" customHeight="1" x14ac:dyDescent="0.4">
      <c r="A102" s="126">
        <v>91</v>
      </c>
      <c r="B102" s="265" t="str">
        <f>IFERROR(VLOOKUP(A102,'wk (5.8～9.30)'!$A$3:$I$122, 2, 0)&amp;"", "")</f>
        <v/>
      </c>
      <c r="C102" s="41" t="str">
        <f>IFERROR(VLOOKUP(A102,'wk (5.8～9.30)'!$A$3:$I$122, 4, 0), "")</f>
        <v/>
      </c>
      <c r="D102" s="41" t="str">
        <f>IFERROR(VLOOKUP(A102,'wk (5.8～9.30)'!$A$3:$I$122, 5, 0), "")</f>
        <v/>
      </c>
      <c r="E102" s="41" t="str">
        <f>IFERROR(VLOOKUP(A102,'wk (5.8～9.30)'!$A$3:$I$122,6, 0), "")</f>
        <v/>
      </c>
      <c r="F102" s="41" t="str">
        <f>IFERROR(VLOOKUP(A102,'wk (5.8～9.30)'!$A$3:$I$122,7, 0), "")</f>
        <v/>
      </c>
      <c r="G102" s="41" t="str">
        <f>IFERROR(VLOOKUP(A102,'wk (5.8～9.30)'!$A$3:$I$122,8, 0), "")</f>
        <v/>
      </c>
      <c r="H102" s="41" t="str">
        <f>IFERROR(VLOOKUP(A102,'wk (5.8～9.30)'!$A$3:$I$122,9, 0), "")</f>
        <v/>
      </c>
      <c r="I102" s="157">
        <f t="shared" si="73"/>
        <v>0</v>
      </c>
      <c r="J102" s="39" t="str">
        <f t="shared" ref="J102:S111" si="94">IF(AND($D102&lt;&gt;"", J$11&gt;=$D102, J$11&lt;=$H102), IF($E102&lt;&gt;"", IF(OR(AND(J$11=$C102, J$11=$E102), AND(J$11&gt;$E102, J$11&lt;$F102)), "入院中", 1), 1), "")</f>
        <v/>
      </c>
      <c r="K102" s="39" t="str">
        <f t="shared" si="94"/>
        <v/>
      </c>
      <c r="L102" s="39" t="str">
        <f t="shared" si="94"/>
        <v/>
      </c>
      <c r="M102" s="39" t="str">
        <f t="shared" si="94"/>
        <v/>
      </c>
      <c r="N102" s="39" t="str">
        <f t="shared" si="94"/>
        <v/>
      </c>
      <c r="O102" s="39" t="str">
        <f t="shared" si="94"/>
        <v/>
      </c>
      <c r="P102" s="39" t="str">
        <f t="shared" si="94"/>
        <v/>
      </c>
      <c r="Q102" s="39" t="str">
        <f t="shared" si="94"/>
        <v/>
      </c>
      <c r="R102" s="39" t="str">
        <f t="shared" si="94"/>
        <v/>
      </c>
      <c r="S102" s="39" t="str">
        <f t="shared" si="94"/>
        <v/>
      </c>
      <c r="T102" s="39" t="str">
        <f t="shared" ref="T102:AC111" si="95">IF(AND($D102&lt;&gt;"", T$11&gt;=$D102, T$11&lt;=$H102), IF($E102&lt;&gt;"", IF(OR(AND(T$11=$C102, T$11=$E102), AND(T$11&gt;$E102, T$11&lt;$F102)), "入院中", 1), 1), "")</f>
        <v/>
      </c>
      <c r="U102" s="39" t="str">
        <f t="shared" si="95"/>
        <v/>
      </c>
      <c r="V102" s="39" t="str">
        <f t="shared" si="95"/>
        <v/>
      </c>
      <c r="W102" s="39" t="str">
        <f t="shared" si="95"/>
        <v/>
      </c>
      <c r="X102" s="39" t="str">
        <f t="shared" si="95"/>
        <v/>
      </c>
      <c r="Y102" s="39" t="str">
        <f t="shared" si="95"/>
        <v/>
      </c>
      <c r="Z102" s="39" t="str">
        <f t="shared" si="95"/>
        <v/>
      </c>
      <c r="AA102" s="39" t="str">
        <f t="shared" si="95"/>
        <v/>
      </c>
      <c r="AB102" s="39" t="str">
        <f t="shared" si="95"/>
        <v/>
      </c>
      <c r="AC102" s="39" t="str">
        <f t="shared" si="95"/>
        <v/>
      </c>
      <c r="AD102" s="39" t="str">
        <f t="shared" ref="AD102:AM111" si="96">IF(AND($D102&lt;&gt;"", AD$11&gt;=$D102, AD$11&lt;=$H102), IF($E102&lt;&gt;"", IF(OR(AND(AD$11=$C102, AD$11=$E102), AND(AD$11&gt;$E102, AD$11&lt;$F102)), "入院中", 1), 1), "")</f>
        <v/>
      </c>
      <c r="AE102" s="39" t="str">
        <f t="shared" si="96"/>
        <v/>
      </c>
      <c r="AF102" s="39" t="str">
        <f t="shared" si="96"/>
        <v/>
      </c>
      <c r="AG102" s="39" t="str">
        <f t="shared" si="96"/>
        <v/>
      </c>
      <c r="AH102" s="39" t="str">
        <f t="shared" si="96"/>
        <v/>
      </c>
      <c r="AI102" s="39" t="str">
        <f t="shared" si="96"/>
        <v/>
      </c>
      <c r="AJ102" s="39" t="str">
        <f t="shared" si="96"/>
        <v/>
      </c>
      <c r="AK102" s="39" t="str">
        <f t="shared" si="96"/>
        <v/>
      </c>
      <c r="AL102" s="39" t="str">
        <f t="shared" si="96"/>
        <v/>
      </c>
      <c r="AM102" s="39" t="str">
        <f t="shared" si="96"/>
        <v/>
      </c>
      <c r="AN102" s="39" t="str">
        <f t="shared" ref="AN102:AW111" si="97">IF(AND($D102&lt;&gt;"", AN$11&gt;=$D102, AN$11&lt;=$H102), IF($E102&lt;&gt;"", IF(OR(AND(AN$11=$C102, AN$11=$E102), AND(AN$11&gt;$E102, AN$11&lt;$F102)), "入院中", 1), 1), "")</f>
        <v/>
      </c>
      <c r="AO102" s="39" t="str">
        <f t="shared" si="97"/>
        <v/>
      </c>
      <c r="AP102" s="39" t="str">
        <f t="shared" si="97"/>
        <v/>
      </c>
      <c r="AQ102" s="39" t="str">
        <f t="shared" si="97"/>
        <v/>
      </c>
      <c r="AR102" s="39" t="str">
        <f t="shared" si="97"/>
        <v/>
      </c>
      <c r="AS102" s="39" t="str">
        <f t="shared" si="97"/>
        <v/>
      </c>
      <c r="AT102" s="39" t="str">
        <f t="shared" si="97"/>
        <v/>
      </c>
      <c r="AU102" s="39" t="str">
        <f t="shared" si="97"/>
        <v/>
      </c>
      <c r="AV102" s="39" t="str">
        <f t="shared" si="97"/>
        <v/>
      </c>
      <c r="AW102" s="39" t="str">
        <f t="shared" si="97"/>
        <v/>
      </c>
      <c r="AX102" s="39" t="str">
        <f t="shared" ref="AX102:BG111" si="98">IF(AND($D102&lt;&gt;"", AX$11&gt;=$D102, AX$11&lt;=$H102), IF($E102&lt;&gt;"", IF(OR(AND(AX$11=$C102, AX$11=$E102), AND(AX$11&gt;$E102, AX$11&lt;$F102)), "入院中", 1), 1), "")</f>
        <v/>
      </c>
      <c r="AY102" s="39" t="str">
        <f t="shared" si="98"/>
        <v/>
      </c>
      <c r="AZ102" s="39" t="str">
        <f t="shared" si="98"/>
        <v/>
      </c>
      <c r="BA102" s="39" t="str">
        <f t="shared" si="98"/>
        <v/>
      </c>
      <c r="BB102" s="39" t="str">
        <f t="shared" si="98"/>
        <v/>
      </c>
      <c r="BC102" s="39" t="str">
        <f t="shared" si="98"/>
        <v/>
      </c>
      <c r="BD102" s="39" t="str">
        <f t="shared" si="98"/>
        <v/>
      </c>
      <c r="BE102" s="39" t="str">
        <f t="shared" si="98"/>
        <v/>
      </c>
      <c r="BF102" s="39" t="str">
        <f t="shared" si="98"/>
        <v/>
      </c>
      <c r="BG102" s="39" t="str">
        <f t="shared" si="98"/>
        <v/>
      </c>
      <c r="BH102" s="39" t="str">
        <f t="shared" ref="BH102:BQ111" si="99">IF(AND($D102&lt;&gt;"", BH$11&gt;=$D102, BH$11&lt;=$H102), IF($E102&lt;&gt;"", IF(OR(AND(BH$11=$C102, BH$11=$E102), AND(BH$11&gt;$E102, BH$11&lt;$F102)), "入院中", 1), 1), "")</f>
        <v/>
      </c>
      <c r="BI102" s="39" t="str">
        <f t="shared" si="99"/>
        <v/>
      </c>
      <c r="BJ102" s="39" t="str">
        <f t="shared" si="99"/>
        <v/>
      </c>
      <c r="BK102" s="39" t="str">
        <f t="shared" si="99"/>
        <v/>
      </c>
      <c r="BL102" s="39" t="str">
        <f t="shared" si="99"/>
        <v/>
      </c>
      <c r="BM102" s="39" t="str">
        <f t="shared" si="99"/>
        <v/>
      </c>
      <c r="BN102" s="39" t="str">
        <f t="shared" si="99"/>
        <v/>
      </c>
      <c r="BO102" s="39" t="str">
        <f t="shared" si="99"/>
        <v/>
      </c>
      <c r="BP102" s="39" t="str">
        <f t="shared" si="99"/>
        <v/>
      </c>
      <c r="BQ102" s="39" t="str">
        <f t="shared" si="99"/>
        <v/>
      </c>
      <c r="BR102" s="39" t="str">
        <f t="shared" ref="BR102:CA111" si="100">IF(AND($D102&lt;&gt;"", BR$11&gt;=$D102, BR$11&lt;=$H102), IF($E102&lt;&gt;"", IF(OR(AND(BR$11=$C102, BR$11=$E102), AND(BR$11&gt;$E102, BR$11&lt;$F102)), "入院中", 1), 1), "")</f>
        <v/>
      </c>
      <c r="BS102" s="39" t="str">
        <f t="shared" si="100"/>
        <v/>
      </c>
      <c r="BT102" s="39" t="str">
        <f t="shared" si="100"/>
        <v/>
      </c>
      <c r="BU102" s="39" t="str">
        <f t="shared" si="100"/>
        <v/>
      </c>
      <c r="BV102" s="39" t="str">
        <f t="shared" si="100"/>
        <v/>
      </c>
      <c r="BW102" s="39" t="str">
        <f t="shared" si="100"/>
        <v/>
      </c>
      <c r="BX102" s="39" t="str">
        <f t="shared" si="100"/>
        <v/>
      </c>
      <c r="BY102" s="39" t="str">
        <f t="shared" si="100"/>
        <v/>
      </c>
      <c r="BZ102" s="39" t="str">
        <f t="shared" si="100"/>
        <v/>
      </c>
      <c r="CA102" s="39" t="str">
        <f t="shared" si="100"/>
        <v/>
      </c>
      <c r="CB102" s="39" t="str">
        <f t="shared" ref="CB102:CK111" si="101">IF(AND($D102&lt;&gt;"", CB$11&gt;=$D102, CB$11&lt;=$H102), IF($E102&lt;&gt;"", IF(OR(AND(CB$11=$C102, CB$11=$E102), AND(CB$11&gt;$E102, CB$11&lt;$F102)), "入院中", 1), 1), "")</f>
        <v/>
      </c>
      <c r="CC102" s="39" t="str">
        <f t="shared" si="101"/>
        <v/>
      </c>
      <c r="CD102" s="39" t="str">
        <f t="shared" si="101"/>
        <v/>
      </c>
      <c r="CE102" s="39" t="str">
        <f t="shared" si="101"/>
        <v/>
      </c>
      <c r="CF102" s="39" t="str">
        <f t="shared" si="101"/>
        <v/>
      </c>
      <c r="CG102" s="39" t="str">
        <f t="shared" si="101"/>
        <v/>
      </c>
      <c r="CH102" s="39" t="str">
        <f t="shared" si="101"/>
        <v/>
      </c>
      <c r="CI102" s="39" t="str">
        <f t="shared" si="101"/>
        <v/>
      </c>
      <c r="CJ102" s="39" t="str">
        <f t="shared" si="101"/>
        <v/>
      </c>
      <c r="CK102" s="39" t="str">
        <f t="shared" si="101"/>
        <v/>
      </c>
      <c r="CL102" s="39" t="str">
        <f t="shared" ref="CL102:CU111" si="102">IF(AND($D102&lt;&gt;"", CL$11&gt;=$D102, CL$11&lt;=$H102), IF($E102&lt;&gt;"", IF(OR(AND(CL$11=$C102, CL$11=$E102), AND(CL$11&gt;$E102, CL$11&lt;$F102)), "入院中", 1), 1), "")</f>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ref="CV102:DG111" si="103">IF(AND($D102&lt;&gt;"", CV$11&gt;=$D102, CV$11&lt;=$H102), IF($E102&lt;&gt;"", IF(OR(AND(CV$11=$C102, CV$11=$E102), AND(CV$11&gt;$E102, CV$11&lt;$F102)), "入院中", 1), 1), "")</f>
        <v/>
      </c>
      <c r="CW102" s="39" t="str">
        <f t="shared" si="103"/>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P102" s="57"/>
      <c r="DQ102" s="127"/>
    </row>
    <row r="103" spans="1:121" ht="24.75" hidden="1" customHeight="1" x14ac:dyDescent="0.4">
      <c r="A103" s="126">
        <v>92</v>
      </c>
      <c r="B103" s="265" t="str">
        <f>IFERROR(VLOOKUP(A103,'wk (5.8～9.30)'!$A$3:$I$122, 2, 0)&amp;"", "")</f>
        <v/>
      </c>
      <c r="C103" s="41" t="str">
        <f>IFERROR(VLOOKUP(A103,'wk (5.8～9.30)'!$A$3:$I$122, 4, 0), "")</f>
        <v/>
      </c>
      <c r="D103" s="41" t="str">
        <f>IFERROR(VLOOKUP(A103,'wk (5.8～9.30)'!$A$3:$I$122, 5, 0), "")</f>
        <v/>
      </c>
      <c r="E103" s="41" t="str">
        <f>IFERROR(VLOOKUP(A103,'wk (5.8～9.30)'!$A$3:$I$122,6, 0), "")</f>
        <v/>
      </c>
      <c r="F103" s="41" t="str">
        <f>IFERROR(VLOOKUP(A103,'wk (5.8～9.30)'!$A$3:$I$122,7, 0), "")</f>
        <v/>
      </c>
      <c r="G103" s="41" t="str">
        <f>IFERROR(VLOOKUP(A103,'wk (5.8～9.30)'!$A$3:$I$122,8, 0), "")</f>
        <v/>
      </c>
      <c r="H103" s="41" t="str">
        <f>IFERROR(VLOOKUP(A103,'wk (5.8～9.30)'!$A$3:$I$122,9, 0), "")</f>
        <v/>
      </c>
      <c r="I103" s="157">
        <f t="shared" si="73"/>
        <v>0</v>
      </c>
      <c r="J103" s="39" t="str">
        <f t="shared" si="94"/>
        <v/>
      </c>
      <c r="K103" s="39" t="str">
        <f t="shared" si="94"/>
        <v/>
      </c>
      <c r="L103" s="39" t="str">
        <f t="shared" si="94"/>
        <v/>
      </c>
      <c r="M103" s="39" t="str">
        <f t="shared" si="94"/>
        <v/>
      </c>
      <c r="N103" s="39" t="str">
        <f t="shared" si="94"/>
        <v/>
      </c>
      <c r="O103" s="39" t="str">
        <f t="shared" si="94"/>
        <v/>
      </c>
      <c r="P103" s="39" t="str">
        <f t="shared" si="94"/>
        <v/>
      </c>
      <c r="Q103" s="39" t="str">
        <f t="shared" si="94"/>
        <v/>
      </c>
      <c r="R103" s="39" t="str">
        <f t="shared" si="94"/>
        <v/>
      </c>
      <c r="S103" s="39" t="str">
        <f t="shared" si="94"/>
        <v/>
      </c>
      <c r="T103" s="39" t="str">
        <f t="shared" si="95"/>
        <v/>
      </c>
      <c r="U103" s="39" t="str">
        <f t="shared" si="95"/>
        <v/>
      </c>
      <c r="V103" s="39" t="str">
        <f t="shared" si="95"/>
        <v/>
      </c>
      <c r="W103" s="39" t="str">
        <f t="shared" si="95"/>
        <v/>
      </c>
      <c r="X103" s="39" t="str">
        <f t="shared" si="95"/>
        <v/>
      </c>
      <c r="Y103" s="39" t="str">
        <f t="shared" si="95"/>
        <v/>
      </c>
      <c r="Z103" s="39" t="str">
        <f t="shared" si="95"/>
        <v/>
      </c>
      <c r="AA103" s="39" t="str">
        <f t="shared" si="95"/>
        <v/>
      </c>
      <c r="AB103" s="39" t="str">
        <f t="shared" si="95"/>
        <v/>
      </c>
      <c r="AC103" s="39" t="str">
        <f t="shared" si="95"/>
        <v/>
      </c>
      <c r="AD103" s="39" t="str">
        <f t="shared" si="96"/>
        <v/>
      </c>
      <c r="AE103" s="39" t="str">
        <f t="shared" si="96"/>
        <v/>
      </c>
      <c r="AF103" s="39" t="str">
        <f t="shared" si="96"/>
        <v/>
      </c>
      <c r="AG103" s="39" t="str">
        <f t="shared" si="96"/>
        <v/>
      </c>
      <c r="AH103" s="39" t="str">
        <f t="shared" si="96"/>
        <v/>
      </c>
      <c r="AI103" s="39" t="str">
        <f t="shared" si="96"/>
        <v/>
      </c>
      <c r="AJ103" s="39" t="str">
        <f t="shared" si="96"/>
        <v/>
      </c>
      <c r="AK103" s="39" t="str">
        <f t="shared" si="96"/>
        <v/>
      </c>
      <c r="AL103" s="39" t="str">
        <f t="shared" si="96"/>
        <v/>
      </c>
      <c r="AM103" s="39" t="str">
        <f t="shared" si="96"/>
        <v/>
      </c>
      <c r="AN103" s="39" t="str">
        <f t="shared" si="97"/>
        <v/>
      </c>
      <c r="AO103" s="39" t="str">
        <f t="shared" si="97"/>
        <v/>
      </c>
      <c r="AP103" s="39" t="str">
        <f t="shared" si="97"/>
        <v/>
      </c>
      <c r="AQ103" s="39" t="str">
        <f t="shared" si="97"/>
        <v/>
      </c>
      <c r="AR103" s="39" t="str">
        <f t="shared" si="97"/>
        <v/>
      </c>
      <c r="AS103" s="39" t="str">
        <f t="shared" si="97"/>
        <v/>
      </c>
      <c r="AT103" s="39" t="str">
        <f t="shared" si="97"/>
        <v/>
      </c>
      <c r="AU103" s="39" t="str">
        <f t="shared" si="97"/>
        <v/>
      </c>
      <c r="AV103" s="39" t="str">
        <f t="shared" si="97"/>
        <v/>
      </c>
      <c r="AW103" s="39" t="str">
        <f t="shared" si="97"/>
        <v/>
      </c>
      <c r="AX103" s="39" t="str">
        <f t="shared" si="98"/>
        <v/>
      </c>
      <c r="AY103" s="39" t="str">
        <f t="shared" si="98"/>
        <v/>
      </c>
      <c r="AZ103" s="39" t="str">
        <f t="shared" si="98"/>
        <v/>
      </c>
      <c r="BA103" s="39" t="str">
        <f t="shared" si="98"/>
        <v/>
      </c>
      <c r="BB103" s="39" t="str">
        <f t="shared" si="98"/>
        <v/>
      </c>
      <c r="BC103" s="39" t="str">
        <f t="shared" si="98"/>
        <v/>
      </c>
      <c r="BD103" s="39" t="str">
        <f t="shared" si="98"/>
        <v/>
      </c>
      <c r="BE103" s="39" t="str">
        <f t="shared" si="98"/>
        <v/>
      </c>
      <c r="BF103" s="39" t="str">
        <f t="shared" si="98"/>
        <v/>
      </c>
      <c r="BG103" s="39" t="str">
        <f t="shared" si="98"/>
        <v/>
      </c>
      <c r="BH103" s="39" t="str">
        <f t="shared" si="99"/>
        <v/>
      </c>
      <c r="BI103" s="39" t="str">
        <f t="shared" si="99"/>
        <v/>
      </c>
      <c r="BJ103" s="39" t="str">
        <f t="shared" si="99"/>
        <v/>
      </c>
      <c r="BK103" s="39" t="str">
        <f t="shared" si="99"/>
        <v/>
      </c>
      <c r="BL103" s="39" t="str">
        <f t="shared" si="99"/>
        <v/>
      </c>
      <c r="BM103" s="39" t="str">
        <f t="shared" si="99"/>
        <v/>
      </c>
      <c r="BN103" s="39" t="str">
        <f t="shared" si="99"/>
        <v/>
      </c>
      <c r="BO103" s="39" t="str">
        <f t="shared" si="99"/>
        <v/>
      </c>
      <c r="BP103" s="39" t="str">
        <f t="shared" si="99"/>
        <v/>
      </c>
      <c r="BQ103" s="39" t="str">
        <f t="shared" si="99"/>
        <v/>
      </c>
      <c r="BR103" s="39" t="str">
        <f t="shared" si="100"/>
        <v/>
      </c>
      <c r="BS103" s="39" t="str">
        <f t="shared" si="100"/>
        <v/>
      </c>
      <c r="BT103" s="39" t="str">
        <f t="shared" si="100"/>
        <v/>
      </c>
      <c r="BU103" s="39" t="str">
        <f t="shared" si="100"/>
        <v/>
      </c>
      <c r="BV103" s="39" t="str">
        <f t="shared" si="100"/>
        <v/>
      </c>
      <c r="BW103" s="39" t="str">
        <f t="shared" si="100"/>
        <v/>
      </c>
      <c r="BX103" s="39" t="str">
        <f t="shared" si="100"/>
        <v/>
      </c>
      <c r="BY103" s="39" t="str">
        <f t="shared" si="100"/>
        <v/>
      </c>
      <c r="BZ103" s="39" t="str">
        <f t="shared" si="100"/>
        <v/>
      </c>
      <c r="CA103" s="39" t="str">
        <f t="shared" si="100"/>
        <v/>
      </c>
      <c r="CB103" s="39" t="str">
        <f t="shared" si="101"/>
        <v/>
      </c>
      <c r="CC103" s="39" t="str">
        <f t="shared" si="101"/>
        <v/>
      </c>
      <c r="CD103" s="39" t="str">
        <f t="shared" si="101"/>
        <v/>
      </c>
      <c r="CE103" s="39" t="str">
        <f t="shared" si="101"/>
        <v/>
      </c>
      <c r="CF103" s="39" t="str">
        <f t="shared" si="101"/>
        <v/>
      </c>
      <c r="CG103" s="39" t="str">
        <f t="shared" si="101"/>
        <v/>
      </c>
      <c r="CH103" s="39" t="str">
        <f t="shared" si="101"/>
        <v/>
      </c>
      <c r="CI103" s="39" t="str">
        <f t="shared" si="101"/>
        <v/>
      </c>
      <c r="CJ103" s="39" t="str">
        <f t="shared" si="101"/>
        <v/>
      </c>
      <c r="CK103" s="39" t="str">
        <f t="shared" si="101"/>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3"/>
        <v/>
      </c>
      <c r="CW103" s="39" t="str">
        <f t="shared" si="103"/>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P103" s="57"/>
      <c r="DQ103" s="127"/>
    </row>
    <row r="104" spans="1:121" ht="24.75" hidden="1" customHeight="1" x14ac:dyDescent="0.4">
      <c r="A104" s="126">
        <v>93</v>
      </c>
      <c r="B104" s="265" t="str">
        <f>IFERROR(VLOOKUP(A104,'wk (5.8～9.30)'!$A$3:$I$122, 2, 0)&amp;"", "")</f>
        <v/>
      </c>
      <c r="C104" s="41" t="str">
        <f>IFERROR(VLOOKUP(A104,'wk (5.8～9.30)'!$A$3:$I$122, 4, 0), "")</f>
        <v/>
      </c>
      <c r="D104" s="41" t="str">
        <f>IFERROR(VLOOKUP(A104,'wk (5.8～9.30)'!$A$3:$I$122, 5, 0), "")</f>
        <v/>
      </c>
      <c r="E104" s="41" t="str">
        <f>IFERROR(VLOOKUP(A104,'wk (5.8～9.30)'!$A$3:$I$122,6, 0), "")</f>
        <v/>
      </c>
      <c r="F104" s="41" t="str">
        <f>IFERROR(VLOOKUP(A104,'wk (5.8～9.30)'!$A$3:$I$122,7, 0), "")</f>
        <v/>
      </c>
      <c r="G104" s="41" t="str">
        <f>IFERROR(VLOOKUP(A104,'wk (5.8～9.30)'!$A$3:$I$122,8, 0), "")</f>
        <v/>
      </c>
      <c r="H104" s="41" t="str">
        <f>IFERROR(VLOOKUP(A104,'wk (5.8～9.30)'!$A$3:$I$122,9, 0), "")</f>
        <v/>
      </c>
      <c r="I104" s="157">
        <f t="shared" si="73"/>
        <v>0</v>
      </c>
      <c r="J104" s="39" t="str">
        <f t="shared" si="94"/>
        <v/>
      </c>
      <c r="K104" s="39" t="str">
        <f t="shared" si="94"/>
        <v/>
      </c>
      <c r="L104" s="39" t="str">
        <f t="shared" si="94"/>
        <v/>
      </c>
      <c r="M104" s="39" t="str">
        <f t="shared" si="94"/>
        <v/>
      </c>
      <c r="N104" s="39" t="str">
        <f t="shared" si="94"/>
        <v/>
      </c>
      <c r="O104" s="39" t="str">
        <f t="shared" si="94"/>
        <v/>
      </c>
      <c r="P104" s="39" t="str">
        <f t="shared" si="94"/>
        <v/>
      </c>
      <c r="Q104" s="39" t="str">
        <f t="shared" si="94"/>
        <v/>
      </c>
      <c r="R104" s="39" t="str">
        <f t="shared" si="94"/>
        <v/>
      </c>
      <c r="S104" s="39" t="str">
        <f t="shared" si="94"/>
        <v/>
      </c>
      <c r="T104" s="39" t="str">
        <f t="shared" si="95"/>
        <v/>
      </c>
      <c r="U104" s="39" t="str">
        <f t="shared" si="95"/>
        <v/>
      </c>
      <c r="V104" s="39" t="str">
        <f t="shared" si="95"/>
        <v/>
      </c>
      <c r="W104" s="39" t="str">
        <f t="shared" si="95"/>
        <v/>
      </c>
      <c r="X104" s="39" t="str">
        <f t="shared" si="95"/>
        <v/>
      </c>
      <c r="Y104" s="39" t="str">
        <f t="shared" si="95"/>
        <v/>
      </c>
      <c r="Z104" s="39" t="str">
        <f t="shared" si="95"/>
        <v/>
      </c>
      <c r="AA104" s="39" t="str">
        <f t="shared" si="95"/>
        <v/>
      </c>
      <c r="AB104" s="39" t="str">
        <f t="shared" si="95"/>
        <v/>
      </c>
      <c r="AC104" s="39" t="str">
        <f t="shared" si="95"/>
        <v/>
      </c>
      <c r="AD104" s="39" t="str">
        <f t="shared" si="96"/>
        <v/>
      </c>
      <c r="AE104" s="39" t="str">
        <f t="shared" si="96"/>
        <v/>
      </c>
      <c r="AF104" s="39" t="str">
        <f t="shared" si="96"/>
        <v/>
      </c>
      <c r="AG104" s="39" t="str">
        <f t="shared" si="96"/>
        <v/>
      </c>
      <c r="AH104" s="39" t="str">
        <f t="shared" si="96"/>
        <v/>
      </c>
      <c r="AI104" s="39" t="str">
        <f t="shared" si="96"/>
        <v/>
      </c>
      <c r="AJ104" s="39" t="str">
        <f t="shared" si="96"/>
        <v/>
      </c>
      <c r="AK104" s="39" t="str">
        <f t="shared" si="96"/>
        <v/>
      </c>
      <c r="AL104" s="39" t="str">
        <f t="shared" si="96"/>
        <v/>
      </c>
      <c r="AM104" s="39" t="str">
        <f t="shared" si="96"/>
        <v/>
      </c>
      <c r="AN104" s="39" t="str">
        <f t="shared" si="97"/>
        <v/>
      </c>
      <c r="AO104" s="39" t="str">
        <f t="shared" si="97"/>
        <v/>
      </c>
      <c r="AP104" s="39" t="str">
        <f t="shared" si="97"/>
        <v/>
      </c>
      <c r="AQ104" s="39" t="str">
        <f t="shared" si="97"/>
        <v/>
      </c>
      <c r="AR104" s="39" t="str">
        <f t="shared" si="97"/>
        <v/>
      </c>
      <c r="AS104" s="39" t="str">
        <f t="shared" si="97"/>
        <v/>
      </c>
      <c r="AT104" s="39" t="str">
        <f t="shared" si="97"/>
        <v/>
      </c>
      <c r="AU104" s="39" t="str">
        <f t="shared" si="97"/>
        <v/>
      </c>
      <c r="AV104" s="39" t="str">
        <f t="shared" si="97"/>
        <v/>
      </c>
      <c r="AW104" s="39" t="str">
        <f t="shared" si="97"/>
        <v/>
      </c>
      <c r="AX104" s="39" t="str">
        <f t="shared" si="98"/>
        <v/>
      </c>
      <c r="AY104" s="39" t="str">
        <f t="shared" si="98"/>
        <v/>
      </c>
      <c r="AZ104" s="39" t="str">
        <f t="shared" si="98"/>
        <v/>
      </c>
      <c r="BA104" s="39" t="str">
        <f t="shared" si="98"/>
        <v/>
      </c>
      <c r="BB104" s="39" t="str">
        <f t="shared" si="98"/>
        <v/>
      </c>
      <c r="BC104" s="39" t="str">
        <f t="shared" si="98"/>
        <v/>
      </c>
      <c r="BD104" s="39" t="str">
        <f t="shared" si="98"/>
        <v/>
      </c>
      <c r="BE104" s="39" t="str">
        <f t="shared" si="98"/>
        <v/>
      </c>
      <c r="BF104" s="39" t="str">
        <f t="shared" si="98"/>
        <v/>
      </c>
      <c r="BG104" s="39" t="str">
        <f t="shared" si="98"/>
        <v/>
      </c>
      <c r="BH104" s="39" t="str">
        <f t="shared" si="99"/>
        <v/>
      </c>
      <c r="BI104" s="39" t="str">
        <f t="shared" si="99"/>
        <v/>
      </c>
      <c r="BJ104" s="39" t="str">
        <f t="shared" si="99"/>
        <v/>
      </c>
      <c r="BK104" s="39" t="str">
        <f t="shared" si="99"/>
        <v/>
      </c>
      <c r="BL104" s="39" t="str">
        <f t="shared" si="99"/>
        <v/>
      </c>
      <c r="BM104" s="39" t="str">
        <f t="shared" si="99"/>
        <v/>
      </c>
      <c r="BN104" s="39" t="str">
        <f t="shared" si="99"/>
        <v/>
      </c>
      <c r="BO104" s="39" t="str">
        <f t="shared" si="99"/>
        <v/>
      </c>
      <c r="BP104" s="39" t="str">
        <f t="shared" si="99"/>
        <v/>
      </c>
      <c r="BQ104" s="39" t="str">
        <f t="shared" si="99"/>
        <v/>
      </c>
      <c r="BR104" s="39" t="str">
        <f t="shared" si="100"/>
        <v/>
      </c>
      <c r="BS104" s="39" t="str">
        <f t="shared" si="100"/>
        <v/>
      </c>
      <c r="BT104" s="39" t="str">
        <f t="shared" si="100"/>
        <v/>
      </c>
      <c r="BU104" s="39" t="str">
        <f t="shared" si="100"/>
        <v/>
      </c>
      <c r="BV104" s="39" t="str">
        <f t="shared" si="100"/>
        <v/>
      </c>
      <c r="BW104" s="39" t="str">
        <f t="shared" si="100"/>
        <v/>
      </c>
      <c r="BX104" s="39" t="str">
        <f t="shared" si="100"/>
        <v/>
      </c>
      <c r="BY104" s="39" t="str">
        <f t="shared" si="100"/>
        <v/>
      </c>
      <c r="BZ104" s="39" t="str">
        <f t="shared" si="100"/>
        <v/>
      </c>
      <c r="CA104" s="39" t="str">
        <f t="shared" si="100"/>
        <v/>
      </c>
      <c r="CB104" s="39" t="str">
        <f t="shared" si="101"/>
        <v/>
      </c>
      <c r="CC104" s="39" t="str">
        <f t="shared" si="101"/>
        <v/>
      </c>
      <c r="CD104" s="39" t="str">
        <f t="shared" si="101"/>
        <v/>
      </c>
      <c r="CE104" s="39" t="str">
        <f t="shared" si="101"/>
        <v/>
      </c>
      <c r="CF104" s="39" t="str">
        <f t="shared" si="101"/>
        <v/>
      </c>
      <c r="CG104" s="39" t="str">
        <f t="shared" si="101"/>
        <v/>
      </c>
      <c r="CH104" s="39" t="str">
        <f t="shared" si="101"/>
        <v/>
      </c>
      <c r="CI104" s="39" t="str">
        <f t="shared" si="101"/>
        <v/>
      </c>
      <c r="CJ104" s="39" t="str">
        <f t="shared" si="101"/>
        <v/>
      </c>
      <c r="CK104" s="39" t="str">
        <f t="shared" si="101"/>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3"/>
        <v/>
      </c>
      <c r="CW104" s="39" t="str">
        <f t="shared" si="103"/>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P104" s="57"/>
      <c r="DQ104" s="127"/>
    </row>
    <row r="105" spans="1:121" ht="24.75" hidden="1" customHeight="1" x14ac:dyDescent="0.4">
      <c r="A105" s="126">
        <v>94</v>
      </c>
      <c r="B105" s="265" t="str">
        <f>IFERROR(VLOOKUP(A105,'wk (5.8～9.30)'!$A$3:$I$122, 2, 0)&amp;"", "")</f>
        <v/>
      </c>
      <c r="C105" s="41" t="str">
        <f>IFERROR(VLOOKUP(A105,'wk (5.8～9.30)'!$A$3:$I$122, 4, 0), "")</f>
        <v/>
      </c>
      <c r="D105" s="41" t="str">
        <f>IFERROR(VLOOKUP(A105,'wk (5.8～9.30)'!$A$3:$I$122, 5, 0), "")</f>
        <v/>
      </c>
      <c r="E105" s="41" t="str">
        <f>IFERROR(VLOOKUP(A105,'wk (5.8～9.30)'!$A$3:$I$122,6, 0), "")</f>
        <v/>
      </c>
      <c r="F105" s="41" t="str">
        <f>IFERROR(VLOOKUP(A105,'wk (5.8～9.30)'!$A$3:$I$122,7, 0), "")</f>
        <v/>
      </c>
      <c r="G105" s="41" t="str">
        <f>IFERROR(VLOOKUP(A105,'wk (5.8～9.30)'!$A$3:$I$122,8, 0), "")</f>
        <v/>
      </c>
      <c r="H105" s="41" t="str">
        <f>IFERROR(VLOOKUP(A105,'wk (5.8～9.30)'!$A$3:$I$122,9, 0), "")</f>
        <v/>
      </c>
      <c r="I105" s="157">
        <f t="shared" si="73"/>
        <v>0</v>
      </c>
      <c r="J105" s="39" t="str">
        <f t="shared" si="94"/>
        <v/>
      </c>
      <c r="K105" s="39" t="str">
        <f t="shared" si="94"/>
        <v/>
      </c>
      <c r="L105" s="39" t="str">
        <f t="shared" si="94"/>
        <v/>
      </c>
      <c r="M105" s="39" t="str">
        <f t="shared" si="94"/>
        <v/>
      </c>
      <c r="N105" s="39" t="str">
        <f t="shared" si="94"/>
        <v/>
      </c>
      <c r="O105" s="39" t="str">
        <f t="shared" si="94"/>
        <v/>
      </c>
      <c r="P105" s="39" t="str">
        <f t="shared" si="94"/>
        <v/>
      </c>
      <c r="Q105" s="39" t="str">
        <f t="shared" si="94"/>
        <v/>
      </c>
      <c r="R105" s="39" t="str">
        <f t="shared" si="94"/>
        <v/>
      </c>
      <c r="S105" s="39" t="str">
        <f t="shared" si="94"/>
        <v/>
      </c>
      <c r="T105" s="39" t="str">
        <f t="shared" si="95"/>
        <v/>
      </c>
      <c r="U105" s="39" t="str">
        <f t="shared" si="95"/>
        <v/>
      </c>
      <c r="V105" s="39" t="str">
        <f t="shared" si="95"/>
        <v/>
      </c>
      <c r="W105" s="39" t="str">
        <f t="shared" si="95"/>
        <v/>
      </c>
      <c r="X105" s="39" t="str">
        <f t="shared" si="95"/>
        <v/>
      </c>
      <c r="Y105" s="39" t="str">
        <f t="shared" si="95"/>
        <v/>
      </c>
      <c r="Z105" s="39" t="str">
        <f t="shared" si="95"/>
        <v/>
      </c>
      <c r="AA105" s="39" t="str">
        <f t="shared" si="95"/>
        <v/>
      </c>
      <c r="AB105" s="39" t="str">
        <f t="shared" si="95"/>
        <v/>
      </c>
      <c r="AC105" s="39" t="str">
        <f t="shared" si="95"/>
        <v/>
      </c>
      <c r="AD105" s="39" t="str">
        <f t="shared" si="96"/>
        <v/>
      </c>
      <c r="AE105" s="39" t="str">
        <f t="shared" si="96"/>
        <v/>
      </c>
      <c r="AF105" s="39" t="str">
        <f t="shared" si="96"/>
        <v/>
      </c>
      <c r="AG105" s="39" t="str">
        <f t="shared" si="96"/>
        <v/>
      </c>
      <c r="AH105" s="39" t="str">
        <f t="shared" si="96"/>
        <v/>
      </c>
      <c r="AI105" s="39" t="str">
        <f t="shared" si="96"/>
        <v/>
      </c>
      <c r="AJ105" s="39" t="str">
        <f t="shared" si="96"/>
        <v/>
      </c>
      <c r="AK105" s="39" t="str">
        <f t="shared" si="96"/>
        <v/>
      </c>
      <c r="AL105" s="39" t="str">
        <f t="shared" si="96"/>
        <v/>
      </c>
      <c r="AM105" s="39" t="str">
        <f t="shared" si="96"/>
        <v/>
      </c>
      <c r="AN105" s="39" t="str">
        <f t="shared" si="97"/>
        <v/>
      </c>
      <c r="AO105" s="39" t="str">
        <f t="shared" si="97"/>
        <v/>
      </c>
      <c r="AP105" s="39" t="str">
        <f t="shared" si="97"/>
        <v/>
      </c>
      <c r="AQ105" s="39" t="str">
        <f t="shared" si="97"/>
        <v/>
      </c>
      <c r="AR105" s="39" t="str">
        <f t="shared" si="97"/>
        <v/>
      </c>
      <c r="AS105" s="39" t="str">
        <f t="shared" si="97"/>
        <v/>
      </c>
      <c r="AT105" s="39" t="str">
        <f t="shared" si="97"/>
        <v/>
      </c>
      <c r="AU105" s="39" t="str">
        <f t="shared" si="97"/>
        <v/>
      </c>
      <c r="AV105" s="39" t="str">
        <f t="shared" si="97"/>
        <v/>
      </c>
      <c r="AW105" s="39" t="str">
        <f t="shared" si="97"/>
        <v/>
      </c>
      <c r="AX105" s="39" t="str">
        <f t="shared" si="98"/>
        <v/>
      </c>
      <c r="AY105" s="39" t="str">
        <f t="shared" si="98"/>
        <v/>
      </c>
      <c r="AZ105" s="39" t="str">
        <f t="shared" si="98"/>
        <v/>
      </c>
      <c r="BA105" s="39" t="str">
        <f t="shared" si="98"/>
        <v/>
      </c>
      <c r="BB105" s="39" t="str">
        <f t="shared" si="98"/>
        <v/>
      </c>
      <c r="BC105" s="39" t="str">
        <f t="shared" si="98"/>
        <v/>
      </c>
      <c r="BD105" s="39" t="str">
        <f t="shared" si="98"/>
        <v/>
      </c>
      <c r="BE105" s="39" t="str">
        <f t="shared" si="98"/>
        <v/>
      </c>
      <c r="BF105" s="39" t="str">
        <f t="shared" si="98"/>
        <v/>
      </c>
      <c r="BG105" s="39" t="str">
        <f t="shared" si="98"/>
        <v/>
      </c>
      <c r="BH105" s="39" t="str">
        <f t="shared" si="99"/>
        <v/>
      </c>
      <c r="BI105" s="39" t="str">
        <f t="shared" si="99"/>
        <v/>
      </c>
      <c r="BJ105" s="39" t="str">
        <f t="shared" si="99"/>
        <v/>
      </c>
      <c r="BK105" s="39" t="str">
        <f t="shared" si="99"/>
        <v/>
      </c>
      <c r="BL105" s="39" t="str">
        <f t="shared" si="99"/>
        <v/>
      </c>
      <c r="BM105" s="39" t="str">
        <f t="shared" si="99"/>
        <v/>
      </c>
      <c r="BN105" s="39" t="str">
        <f t="shared" si="99"/>
        <v/>
      </c>
      <c r="BO105" s="39" t="str">
        <f t="shared" si="99"/>
        <v/>
      </c>
      <c r="BP105" s="39" t="str">
        <f t="shared" si="99"/>
        <v/>
      </c>
      <c r="BQ105" s="39" t="str">
        <f t="shared" si="99"/>
        <v/>
      </c>
      <c r="BR105" s="39" t="str">
        <f t="shared" si="100"/>
        <v/>
      </c>
      <c r="BS105" s="39" t="str">
        <f t="shared" si="100"/>
        <v/>
      </c>
      <c r="BT105" s="39" t="str">
        <f t="shared" si="100"/>
        <v/>
      </c>
      <c r="BU105" s="39" t="str">
        <f t="shared" si="100"/>
        <v/>
      </c>
      <c r="BV105" s="39" t="str">
        <f t="shared" si="100"/>
        <v/>
      </c>
      <c r="BW105" s="39" t="str">
        <f t="shared" si="100"/>
        <v/>
      </c>
      <c r="BX105" s="39" t="str">
        <f t="shared" si="100"/>
        <v/>
      </c>
      <c r="BY105" s="39" t="str">
        <f t="shared" si="100"/>
        <v/>
      </c>
      <c r="BZ105" s="39" t="str">
        <f t="shared" si="100"/>
        <v/>
      </c>
      <c r="CA105" s="39" t="str">
        <f t="shared" si="100"/>
        <v/>
      </c>
      <c r="CB105" s="39" t="str">
        <f t="shared" si="101"/>
        <v/>
      </c>
      <c r="CC105" s="39" t="str">
        <f t="shared" si="101"/>
        <v/>
      </c>
      <c r="CD105" s="39" t="str">
        <f t="shared" si="101"/>
        <v/>
      </c>
      <c r="CE105" s="39" t="str">
        <f t="shared" si="101"/>
        <v/>
      </c>
      <c r="CF105" s="39" t="str">
        <f t="shared" si="101"/>
        <v/>
      </c>
      <c r="CG105" s="39" t="str">
        <f t="shared" si="101"/>
        <v/>
      </c>
      <c r="CH105" s="39" t="str">
        <f t="shared" si="101"/>
        <v/>
      </c>
      <c r="CI105" s="39" t="str">
        <f t="shared" si="101"/>
        <v/>
      </c>
      <c r="CJ105" s="39" t="str">
        <f t="shared" si="101"/>
        <v/>
      </c>
      <c r="CK105" s="39" t="str">
        <f t="shared" si="101"/>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3"/>
        <v/>
      </c>
      <c r="CW105" s="39" t="str">
        <f t="shared" si="103"/>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P105" s="57"/>
      <c r="DQ105" s="127"/>
    </row>
    <row r="106" spans="1:121" ht="24.75" hidden="1" customHeight="1" x14ac:dyDescent="0.4">
      <c r="A106" s="126">
        <v>95</v>
      </c>
      <c r="B106" s="265" t="str">
        <f>IFERROR(VLOOKUP(A106,'wk (5.8～9.30)'!$A$3:$I$122, 2, 0)&amp;"", "")</f>
        <v/>
      </c>
      <c r="C106" s="41" t="str">
        <f>IFERROR(VLOOKUP(A106,'wk (5.8～9.30)'!$A$3:$I$122, 4, 0), "")</f>
        <v/>
      </c>
      <c r="D106" s="41" t="str">
        <f>IFERROR(VLOOKUP(A106,'wk (5.8～9.30)'!$A$3:$I$122, 5, 0), "")</f>
        <v/>
      </c>
      <c r="E106" s="41" t="str">
        <f>IFERROR(VLOOKUP(A106,'wk (5.8～9.30)'!$A$3:$I$122,6, 0), "")</f>
        <v/>
      </c>
      <c r="F106" s="41" t="str">
        <f>IFERROR(VLOOKUP(A106,'wk (5.8～9.30)'!$A$3:$I$122,7, 0), "")</f>
        <v/>
      </c>
      <c r="G106" s="41" t="str">
        <f>IFERROR(VLOOKUP(A106,'wk (5.8～9.30)'!$A$3:$I$122,8, 0), "")</f>
        <v/>
      </c>
      <c r="H106" s="41" t="str">
        <f>IFERROR(VLOOKUP(A106,'wk (5.8～9.30)'!$A$3:$I$122,9, 0), "")</f>
        <v/>
      </c>
      <c r="I106" s="157">
        <f t="shared" si="73"/>
        <v>0</v>
      </c>
      <c r="J106" s="39" t="str">
        <f t="shared" si="94"/>
        <v/>
      </c>
      <c r="K106" s="39" t="str">
        <f t="shared" si="94"/>
        <v/>
      </c>
      <c r="L106" s="39" t="str">
        <f t="shared" si="94"/>
        <v/>
      </c>
      <c r="M106" s="39" t="str">
        <f t="shared" si="94"/>
        <v/>
      </c>
      <c r="N106" s="39" t="str">
        <f t="shared" si="94"/>
        <v/>
      </c>
      <c r="O106" s="39" t="str">
        <f t="shared" si="94"/>
        <v/>
      </c>
      <c r="P106" s="39" t="str">
        <f t="shared" si="94"/>
        <v/>
      </c>
      <c r="Q106" s="39" t="str">
        <f t="shared" si="94"/>
        <v/>
      </c>
      <c r="R106" s="39" t="str">
        <f t="shared" si="94"/>
        <v/>
      </c>
      <c r="S106" s="39" t="str">
        <f t="shared" si="94"/>
        <v/>
      </c>
      <c r="T106" s="39" t="str">
        <f t="shared" si="95"/>
        <v/>
      </c>
      <c r="U106" s="39" t="str">
        <f t="shared" si="95"/>
        <v/>
      </c>
      <c r="V106" s="39" t="str">
        <f t="shared" si="95"/>
        <v/>
      </c>
      <c r="W106" s="39" t="str">
        <f t="shared" si="95"/>
        <v/>
      </c>
      <c r="X106" s="39" t="str">
        <f t="shared" si="95"/>
        <v/>
      </c>
      <c r="Y106" s="39" t="str">
        <f t="shared" si="95"/>
        <v/>
      </c>
      <c r="Z106" s="39" t="str">
        <f t="shared" si="95"/>
        <v/>
      </c>
      <c r="AA106" s="39" t="str">
        <f t="shared" si="95"/>
        <v/>
      </c>
      <c r="AB106" s="39" t="str">
        <f t="shared" si="95"/>
        <v/>
      </c>
      <c r="AC106" s="39" t="str">
        <f t="shared" si="95"/>
        <v/>
      </c>
      <c r="AD106" s="39" t="str">
        <f t="shared" si="96"/>
        <v/>
      </c>
      <c r="AE106" s="39" t="str">
        <f t="shared" si="96"/>
        <v/>
      </c>
      <c r="AF106" s="39" t="str">
        <f t="shared" si="96"/>
        <v/>
      </c>
      <c r="AG106" s="39" t="str">
        <f t="shared" si="96"/>
        <v/>
      </c>
      <c r="AH106" s="39" t="str">
        <f t="shared" si="96"/>
        <v/>
      </c>
      <c r="AI106" s="39" t="str">
        <f t="shared" si="96"/>
        <v/>
      </c>
      <c r="AJ106" s="39" t="str">
        <f t="shared" si="96"/>
        <v/>
      </c>
      <c r="AK106" s="39" t="str">
        <f t="shared" si="96"/>
        <v/>
      </c>
      <c r="AL106" s="39" t="str">
        <f t="shared" si="96"/>
        <v/>
      </c>
      <c r="AM106" s="39" t="str">
        <f t="shared" si="96"/>
        <v/>
      </c>
      <c r="AN106" s="39" t="str">
        <f t="shared" si="97"/>
        <v/>
      </c>
      <c r="AO106" s="39" t="str">
        <f t="shared" si="97"/>
        <v/>
      </c>
      <c r="AP106" s="39" t="str">
        <f t="shared" si="97"/>
        <v/>
      </c>
      <c r="AQ106" s="39" t="str">
        <f t="shared" si="97"/>
        <v/>
      </c>
      <c r="AR106" s="39" t="str">
        <f t="shared" si="97"/>
        <v/>
      </c>
      <c r="AS106" s="39" t="str">
        <f t="shared" si="97"/>
        <v/>
      </c>
      <c r="AT106" s="39" t="str">
        <f t="shared" si="97"/>
        <v/>
      </c>
      <c r="AU106" s="39" t="str">
        <f t="shared" si="97"/>
        <v/>
      </c>
      <c r="AV106" s="39" t="str">
        <f t="shared" si="97"/>
        <v/>
      </c>
      <c r="AW106" s="39" t="str">
        <f t="shared" si="97"/>
        <v/>
      </c>
      <c r="AX106" s="39" t="str">
        <f t="shared" si="98"/>
        <v/>
      </c>
      <c r="AY106" s="39" t="str">
        <f t="shared" si="98"/>
        <v/>
      </c>
      <c r="AZ106" s="39" t="str">
        <f t="shared" si="98"/>
        <v/>
      </c>
      <c r="BA106" s="39" t="str">
        <f t="shared" si="98"/>
        <v/>
      </c>
      <c r="BB106" s="39" t="str">
        <f t="shared" si="98"/>
        <v/>
      </c>
      <c r="BC106" s="39" t="str">
        <f t="shared" si="98"/>
        <v/>
      </c>
      <c r="BD106" s="39" t="str">
        <f t="shared" si="98"/>
        <v/>
      </c>
      <c r="BE106" s="39" t="str">
        <f t="shared" si="98"/>
        <v/>
      </c>
      <c r="BF106" s="39" t="str">
        <f t="shared" si="98"/>
        <v/>
      </c>
      <c r="BG106" s="39" t="str">
        <f t="shared" si="98"/>
        <v/>
      </c>
      <c r="BH106" s="39" t="str">
        <f t="shared" si="99"/>
        <v/>
      </c>
      <c r="BI106" s="39" t="str">
        <f t="shared" si="99"/>
        <v/>
      </c>
      <c r="BJ106" s="39" t="str">
        <f t="shared" si="99"/>
        <v/>
      </c>
      <c r="BK106" s="39" t="str">
        <f t="shared" si="99"/>
        <v/>
      </c>
      <c r="BL106" s="39" t="str">
        <f t="shared" si="99"/>
        <v/>
      </c>
      <c r="BM106" s="39" t="str">
        <f t="shared" si="99"/>
        <v/>
      </c>
      <c r="BN106" s="39" t="str">
        <f t="shared" si="99"/>
        <v/>
      </c>
      <c r="BO106" s="39" t="str">
        <f t="shared" si="99"/>
        <v/>
      </c>
      <c r="BP106" s="39" t="str">
        <f t="shared" si="99"/>
        <v/>
      </c>
      <c r="BQ106" s="39" t="str">
        <f t="shared" si="99"/>
        <v/>
      </c>
      <c r="BR106" s="39" t="str">
        <f t="shared" si="100"/>
        <v/>
      </c>
      <c r="BS106" s="39" t="str">
        <f t="shared" si="100"/>
        <v/>
      </c>
      <c r="BT106" s="39" t="str">
        <f t="shared" si="100"/>
        <v/>
      </c>
      <c r="BU106" s="39" t="str">
        <f t="shared" si="100"/>
        <v/>
      </c>
      <c r="BV106" s="39" t="str">
        <f t="shared" si="100"/>
        <v/>
      </c>
      <c r="BW106" s="39" t="str">
        <f t="shared" si="100"/>
        <v/>
      </c>
      <c r="BX106" s="39" t="str">
        <f t="shared" si="100"/>
        <v/>
      </c>
      <c r="BY106" s="39" t="str">
        <f t="shared" si="100"/>
        <v/>
      </c>
      <c r="BZ106" s="39" t="str">
        <f t="shared" si="100"/>
        <v/>
      </c>
      <c r="CA106" s="39" t="str">
        <f t="shared" si="100"/>
        <v/>
      </c>
      <c r="CB106" s="39" t="str">
        <f t="shared" si="101"/>
        <v/>
      </c>
      <c r="CC106" s="39" t="str">
        <f t="shared" si="101"/>
        <v/>
      </c>
      <c r="CD106" s="39" t="str">
        <f t="shared" si="101"/>
        <v/>
      </c>
      <c r="CE106" s="39" t="str">
        <f t="shared" si="101"/>
        <v/>
      </c>
      <c r="CF106" s="39" t="str">
        <f t="shared" si="101"/>
        <v/>
      </c>
      <c r="CG106" s="39" t="str">
        <f t="shared" si="101"/>
        <v/>
      </c>
      <c r="CH106" s="39" t="str">
        <f t="shared" si="101"/>
        <v/>
      </c>
      <c r="CI106" s="39" t="str">
        <f t="shared" si="101"/>
        <v/>
      </c>
      <c r="CJ106" s="39" t="str">
        <f t="shared" si="101"/>
        <v/>
      </c>
      <c r="CK106" s="39" t="str">
        <f t="shared" si="101"/>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3"/>
        <v/>
      </c>
      <c r="CW106" s="39" t="str">
        <f t="shared" si="103"/>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P106" s="57"/>
      <c r="DQ106" s="127"/>
    </row>
    <row r="107" spans="1:121" ht="24.75" hidden="1" customHeight="1" x14ac:dyDescent="0.4">
      <c r="A107" s="126">
        <v>96</v>
      </c>
      <c r="B107" s="265" t="str">
        <f>IFERROR(VLOOKUP(A107,'wk (5.8～9.30)'!$A$3:$I$122, 2, 0)&amp;"", "")</f>
        <v/>
      </c>
      <c r="C107" s="41" t="str">
        <f>IFERROR(VLOOKUP(A107,'wk (5.8～9.30)'!$A$3:$I$122, 4, 0), "")</f>
        <v/>
      </c>
      <c r="D107" s="41" t="str">
        <f>IFERROR(VLOOKUP(A107,'wk (5.8～9.30)'!$A$3:$I$122, 5, 0), "")</f>
        <v/>
      </c>
      <c r="E107" s="41" t="str">
        <f>IFERROR(VLOOKUP(A107,'wk (5.8～9.30)'!$A$3:$I$122,6, 0), "")</f>
        <v/>
      </c>
      <c r="F107" s="41" t="str">
        <f>IFERROR(VLOOKUP(A107,'wk (5.8～9.30)'!$A$3:$I$122,7, 0), "")</f>
        <v/>
      </c>
      <c r="G107" s="41" t="str">
        <f>IFERROR(VLOOKUP(A107,'wk (5.8～9.30)'!$A$3:$I$122,8, 0), "")</f>
        <v/>
      </c>
      <c r="H107" s="41" t="str">
        <f>IFERROR(VLOOKUP(A107,'wk (5.8～9.30)'!$A$3:$I$122,9, 0), "")</f>
        <v/>
      </c>
      <c r="I107" s="157">
        <f t="shared" si="73"/>
        <v>0</v>
      </c>
      <c r="J107" s="39" t="str">
        <f t="shared" si="94"/>
        <v/>
      </c>
      <c r="K107" s="39" t="str">
        <f t="shared" si="94"/>
        <v/>
      </c>
      <c r="L107" s="39" t="str">
        <f t="shared" si="94"/>
        <v/>
      </c>
      <c r="M107" s="39" t="str">
        <f t="shared" si="94"/>
        <v/>
      </c>
      <c r="N107" s="39" t="str">
        <f t="shared" si="94"/>
        <v/>
      </c>
      <c r="O107" s="39" t="str">
        <f t="shared" si="94"/>
        <v/>
      </c>
      <c r="P107" s="39" t="str">
        <f t="shared" si="94"/>
        <v/>
      </c>
      <c r="Q107" s="39" t="str">
        <f t="shared" si="94"/>
        <v/>
      </c>
      <c r="R107" s="39" t="str">
        <f t="shared" si="94"/>
        <v/>
      </c>
      <c r="S107" s="39" t="str">
        <f t="shared" si="94"/>
        <v/>
      </c>
      <c r="T107" s="39" t="str">
        <f t="shared" si="95"/>
        <v/>
      </c>
      <c r="U107" s="39" t="str">
        <f t="shared" si="95"/>
        <v/>
      </c>
      <c r="V107" s="39" t="str">
        <f t="shared" si="95"/>
        <v/>
      </c>
      <c r="W107" s="39" t="str">
        <f t="shared" si="95"/>
        <v/>
      </c>
      <c r="X107" s="39" t="str">
        <f t="shared" si="95"/>
        <v/>
      </c>
      <c r="Y107" s="39" t="str">
        <f t="shared" si="95"/>
        <v/>
      </c>
      <c r="Z107" s="39" t="str">
        <f t="shared" si="95"/>
        <v/>
      </c>
      <c r="AA107" s="39" t="str">
        <f t="shared" si="95"/>
        <v/>
      </c>
      <c r="AB107" s="39" t="str">
        <f t="shared" si="95"/>
        <v/>
      </c>
      <c r="AC107" s="39" t="str">
        <f t="shared" si="95"/>
        <v/>
      </c>
      <c r="AD107" s="39" t="str">
        <f t="shared" si="96"/>
        <v/>
      </c>
      <c r="AE107" s="39" t="str">
        <f t="shared" si="96"/>
        <v/>
      </c>
      <c r="AF107" s="39" t="str">
        <f t="shared" si="96"/>
        <v/>
      </c>
      <c r="AG107" s="39" t="str">
        <f t="shared" si="96"/>
        <v/>
      </c>
      <c r="AH107" s="39" t="str">
        <f t="shared" si="96"/>
        <v/>
      </c>
      <c r="AI107" s="39" t="str">
        <f t="shared" si="96"/>
        <v/>
      </c>
      <c r="AJ107" s="39" t="str">
        <f t="shared" si="96"/>
        <v/>
      </c>
      <c r="AK107" s="39" t="str">
        <f t="shared" si="96"/>
        <v/>
      </c>
      <c r="AL107" s="39" t="str">
        <f t="shared" si="96"/>
        <v/>
      </c>
      <c r="AM107" s="39" t="str">
        <f t="shared" si="96"/>
        <v/>
      </c>
      <c r="AN107" s="39" t="str">
        <f t="shared" si="97"/>
        <v/>
      </c>
      <c r="AO107" s="39" t="str">
        <f t="shared" si="97"/>
        <v/>
      </c>
      <c r="AP107" s="39" t="str">
        <f t="shared" si="97"/>
        <v/>
      </c>
      <c r="AQ107" s="39" t="str">
        <f t="shared" si="97"/>
        <v/>
      </c>
      <c r="AR107" s="39" t="str">
        <f t="shared" si="97"/>
        <v/>
      </c>
      <c r="AS107" s="39" t="str">
        <f t="shared" si="97"/>
        <v/>
      </c>
      <c r="AT107" s="39" t="str">
        <f t="shared" si="97"/>
        <v/>
      </c>
      <c r="AU107" s="39" t="str">
        <f t="shared" si="97"/>
        <v/>
      </c>
      <c r="AV107" s="39" t="str">
        <f t="shared" si="97"/>
        <v/>
      </c>
      <c r="AW107" s="39" t="str">
        <f t="shared" si="97"/>
        <v/>
      </c>
      <c r="AX107" s="39" t="str">
        <f t="shared" si="98"/>
        <v/>
      </c>
      <c r="AY107" s="39" t="str">
        <f t="shared" si="98"/>
        <v/>
      </c>
      <c r="AZ107" s="39" t="str">
        <f t="shared" si="98"/>
        <v/>
      </c>
      <c r="BA107" s="39" t="str">
        <f t="shared" si="98"/>
        <v/>
      </c>
      <c r="BB107" s="39" t="str">
        <f t="shared" si="98"/>
        <v/>
      </c>
      <c r="BC107" s="39" t="str">
        <f t="shared" si="98"/>
        <v/>
      </c>
      <c r="BD107" s="39" t="str">
        <f t="shared" si="98"/>
        <v/>
      </c>
      <c r="BE107" s="39" t="str">
        <f t="shared" si="98"/>
        <v/>
      </c>
      <c r="BF107" s="39" t="str">
        <f t="shared" si="98"/>
        <v/>
      </c>
      <c r="BG107" s="39" t="str">
        <f t="shared" si="98"/>
        <v/>
      </c>
      <c r="BH107" s="39" t="str">
        <f t="shared" si="99"/>
        <v/>
      </c>
      <c r="BI107" s="39" t="str">
        <f t="shared" si="99"/>
        <v/>
      </c>
      <c r="BJ107" s="39" t="str">
        <f t="shared" si="99"/>
        <v/>
      </c>
      <c r="BK107" s="39" t="str">
        <f t="shared" si="99"/>
        <v/>
      </c>
      <c r="BL107" s="39" t="str">
        <f t="shared" si="99"/>
        <v/>
      </c>
      <c r="BM107" s="39" t="str">
        <f t="shared" si="99"/>
        <v/>
      </c>
      <c r="BN107" s="39" t="str">
        <f t="shared" si="99"/>
        <v/>
      </c>
      <c r="BO107" s="39" t="str">
        <f t="shared" si="99"/>
        <v/>
      </c>
      <c r="BP107" s="39" t="str">
        <f t="shared" si="99"/>
        <v/>
      </c>
      <c r="BQ107" s="39" t="str">
        <f t="shared" si="99"/>
        <v/>
      </c>
      <c r="BR107" s="39" t="str">
        <f t="shared" si="100"/>
        <v/>
      </c>
      <c r="BS107" s="39" t="str">
        <f t="shared" si="100"/>
        <v/>
      </c>
      <c r="BT107" s="39" t="str">
        <f t="shared" si="100"/>
        <v/>
      </c>
      <c r="BU107" s="39" t="str">
        <f t="shared" si="100"/>
        <v/>
      </c>
      <c r="BV107" s="39" t="str">
        <f t="shared" si="100"/>
        <v/>
      </c>
      <c r="BW107" s="39" t="str">
        <f t="shared" si="100"/>
        <v/>
      </c>
      <c r="BX107" s="39" t="str">
        <f t="shared" si="100"/>
        <v/>
      </c>
      <c r="BY107" s="39" t="str">
        <f t="shared" si="100"/>
        <v/>
      </c>
      <c r="BZ107" s="39" t="str">
        <f t="shared" si="100"/>
        <v/>
      </c>
      <c r="CA107" s="39" t="str">
        <f t="shared" si="100"/>
        <v/>
      </c>
      <c r="CB107" s="39" t="str">
        <f t="shared" si="101"/>
        <v/>
      </c>
      <c r="CC107" s="39" t="str">
        <f t="shared" si="101"/>
        <v/>
      </c>
      <c r="CD107" s="39" t="str">
        <f t="shared" si="101"/>
        <v/>
      </c>
      <c r="CE107" s="39" t="str">
        <f t="shared" si="101"/>
        <v/>
      </c>
      <c r="CF107" s="39" t="str">
        <f t="shared" si="101"/>
        <v/>
      </c>
      <c r="CG107" s="39" t="str">
        <f t="shared" si="101"/>
        <v/>
      </c>
      <c r="CH107" s="39" t="str">
        <f t="shared" si="101"/>
        <v/>
      </c>
      <c r="CI107" s="39" t="str">
        <f t="shared" si="101"/>
        <v/>
      </c>
      <c r="CJ107" s="39" t="str">
        <f t="shared" si="101"/>
        <v/>
      </c>
      <c r="CK107" s="39" t="str">
        <f t="shared" si="101"/>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3"/>
        <v/>
      </c>
      <c r="CW107" s="39" t="str">
        <f t="shared" si="103"/>
        <v/>
      </c>
      <c r="CX107" s="39" t="str">
        <f t="shared" si="103"/>
        <v/>
      </c>
      <c r="CY107" s="39" t="str">
        <f t="shared" si="103"/>
        <v/>
      </c>
      <c r="CZ107" s="39" t="str">
        <f t="shared" si="103"/>
        <v/>
      </c>
      <c r="DA107" s="39" t="str">
        <f t="shared" si="103"/>
        <v/>
      </c>
      <c r="DB107" s="39" t="str">
        <f t="shared" si="103"/>
        <v/>
      </c>
      <c r="DC107" s="39" t="str">
        <f t="shared" si="103"/>
        <v/>
      </c>
      <c r="DD107" s="39" t="str">
        <f t="shared" si="103"/>
        <v/>
      </c>
      <c r="DE107" s="39" t="str">
        <f t="shared" si="103"/>
        <v/>
      </c>
      <c r="DF107" s="39" t="str">
        <f t="shared" si="103"/>
        <v/>
      </c>
      <c r="DG107" s="39" t="str">
        <f t="shared" si="103"/>
        <v/>
      </c>
      <c r="DP107" s="57"/>
      <c r="DQ107" s="127"/>
    </row>
    <row r="108" spans="1:121" ht="24.75" hidden="1" customHeight="1" x14ac:dyDescent="0.4">
      <c r="A108" s="126">
        <v>97</v>
      </c>
      <c r="B108" s="265" t="str">
        <f>IFERROR(VLOOKUP(A108,'wk (5.8～9.30)'!$A$3:$I$122, 2, 0)&amp;"", "")</f>
        <v/>
      </c>
      <c r="C108" s="41" t="str">
        <f>IFERROR(VLOOKUP(A108,'wk (5.8～9.30)'!$A$3:$I$122, 4, 0), "")</f>
        <v/>
      </c>
      <c r="D108" s="41" t="str">
        <f>IFERROR(VLOOKUP(A108,'wk (5.8～9.30)'!$A$3:$I$122, 5, 0), "")</f>
        <v/>
      </c>
      <c r="E108" s="41" t="str">
        <f>IFERROR(VLOOKUP(A108,'wk (5.8～9.30)'!$A$3:$I$122,6, 0), "")</f>
        <v/>
      </c>
      <c r="F108" s="41" t="str">
        <f>IFERROR(VLOOKUP(A108,'wk (5.8～9.30)'!$A$3:$I$122,7, 0), "")</f>
        <v/>
      </c>
      <c r="G108" s="41" t="str">
        <f>IFERROR(VLOOKUP(A108,'wk (5.8～9.30)'!$A$3:$I$122,8, 0), "")</f>
        <v/>
      </c>
      <c r="H108" s="41" t="str">
        <f>IFERROR(VLOOKUP(A108,'wk (5.8～9.30)'!$A$3:$I$122,9, 0), "")</f>
        <v/>
      </c>
      <c r="I108" s="157">
        <f t="shared" si="73"/>
        <v>0</v>
      </c>
      <c r="J108" s="39" t="str">
        <f t="shared" si="94"/>
        <v/>
      </c>
      <c r="K108" s="39" t="str">
        <f t="shared" si="94"/>
        <v/>
      </c>
      <c r="L108" s="39" t="str">
        <f t="shared" si="94"/>
        <v/>
      </c>
      <c r="M108" s="39" t="str">
        <f t="shared" si="94"/>
        <v/>
      </c>
      <c r="N108" s="39" t="str">
        <f t="shared" si="94"/>
        <v/>
      </c>
      <c r="O108" s="39" t="str">
        <f t="shared" si="94"/>
        <v/>
      </c>
      <c r="P108" s="39" t="str">
        <f t="shared" si="94"/>
        <v/>
      </c>
      <c r="Q108" s="39" t="str">
        <f t="shared" si="94"/>
        <v/>
      </c>
      <c r="R108" s="39" t="str">
        <f t="shared" si="94"/>
        <v/>
      </c>
      <c r="S108" s="39" t="str">
        <f t="shared" si="94"/>
        <v/>
      </c>
      <c r="T108" s="39" t="str">
        <f t="shared" si="95"/>
        <v/>
      </c>
      <c r="U108" s="39" t="str">
        <f t="shared" si="95"/>
        <v/>
      </c>
      <c r="V108" s="39" t="str">
        <f t="shared" si="95"/>
        <v/>
      </c>
      <c r="W108" s="39" t="str">
        <f t="shared" si="95"/>
        <v/>
      </c>
      <c r="X108" s="39" t="str">
        <f t="shared" si="95"/>
        <v/>
      </c>
      <c r="Y108" s="39" t="str">
        <f t="shared" si="95"/>
        <v/>
      </c>
      <c r="Z108" s="39" t="str">
        <f t="shared" si="95"/>
        <v/>
      </c>
      <c r="AA108" s="39" t="str">
        <f t="shared" si="95"/>
        <v/>
      </c>
      <c r="AB108" s="39" t="str">
        <f t="shared" si="95"/>
        <v/>
      </c>
      <c r="AC108" s="39" t="str">
        <f t="shared" si="95"/>
        <v/>
      </c>
      <c r="AD108" s="39" t="str">
        <f t="shared" si="96"/>
        <v/>
      </c>
      <c r="AE108" s="39" t="str">
        <f t="shared" si="96"/>
        <v/>
      </c>
      <c r="AF108" s="39" t="str">
        <f t="shared" si="96"/>
        <v/>
      </c>
      <c r="AG108" s="39" t="str">
        <f t="shared" si="96"/>
        <v/>
      </c>
      <c r="AH108" s="39" t="str">
        <f t="shared" si="96"/>
        <v/>
      </c>
      <c r="AI108" s="39" t="str">
        <f t="shared" si="96"/>
        <v/>
      </c>
      <c r="AJ108" s="39" t="str">
        <f t="shared" si="96"/>
        <v/>
      </c>
      <c r="AK108" s="39" t="str">
        <f t="shared" si="96"/>
        <v/>
      </c>
      <c r="AL108" s="39" t="str">
        <f t="shared" si="96"/>
        <v/>
      </c>
      <c r="AM108" s="39" t="str">
        <f t="shared" si="96"/>
        <v/>
      </c>
      <c r="AN108" s="39" t="str">
        <f t="shared" si="97"/>
        <v/>
      </c>
      <c r="AO108" s="39" t="str">
        <f t="shared" si="97"/>
        <v/>
      </c>
      <c r="AP108" s="39" t="str">
        <f t="shared" si="97"/>
        <v/>
      </c>
      <c r="AQ108" s="39" t="str">
        <f t="shared" si="97"/>
        <v/>
      </c>
      <c r="AR108" s="39" t="str">
        <f t="shared" si="97"/>
        <v/>
      </c>
      <c r="AS108" s="39" t="str">
        <f t="shared" si="97"/>
        <v/>
      </c>
      <c r="AT108" s="39" t="str">
        <f t="shared" si="97"/>
        <v/>
      </c>
      <c r="AU108" s="39" t="str">
        <f t="shared" si="97"/>
        <v/>
      </c>
      <c r="AV108" s="39" t="str">
        <f t="shared" si="97"/>
        <v/>
      </c>
      <c r="AW108" s="39" t="str">
        <f t="shared" si="97"/>
        <v/>
      </c>
      <c r="AX108" s="39" t="str">
        <f t="shared" si="98"/>
        <v/>
      </c>
      <c r="AY108" s="39" t="str">
        <f t="shared" si="98"/>
        <v/>
      </c>
      <c r="AZ108" s="39" t="str">
        <f t="shared" si="98"/>
        <v/>
      </c>
      <c r="BA108" s="39" t="str">
        <f t="shared" si="98"/>
        <v/>
      </c>
      <c r="BB108" s="39" t="str">
        <f t="shared" si="98"/>
        <v/>
      </c>
      <c r="BC108" s="39" t="str">
        <f t="shared" si="98"/>
        <v/>
      </c>
      <c r="BD108" s="39" t="str">
        <f t="shared" si="98"/>
        <v/>
      </c>
      <c r="BE108" s="39" t="str">
        <f t="shared" si="98"/>
        <v/>
      </c>
      <c r="BF108" s="39" t="str">
        <f t="shared" si="98"/>
        <v/>
      </c>
      <c r="BG108" s="39" t="str">
        <f t="shared" si="98"/>
        <v/>
      </c>
      <c r="BH108" s="39" t="str">
        <f t="shared" si="99"/>
        <v/>
      </c>
      <c r="BI108" s="39" t="str">
        <f t="shared" si="99"/>
        <v/>
      </c>
      <c r="BJ108" s="39" t="str">
        <f t="shared" si="99"/>
        <v/>
      </c>
      <c r="BK108" s="39" t="str">
        <f t="shared" si="99"/>
        <v/>
      </c>
      <c r="BL108" s="39" t="str">
        <f t="shared" si="99"/>
        <v/>
      </c>
      <c r="BM108" s="39" t="str">
        <f t="shared" si="99"/>
        <v/>
      </c>
      <c r="BN108" s="39" t="str">
        <f t="shared" si="99"/>
        <v/>
      </c>
      <c r="BO108" s="39" t="str">
        <f t="shared" si="99"/>
        <v/>
      </c>
      <c r="BP108" s="39" t="str">
        <f t="shared" si="99"/>
        <v/>
      </c>
      <c r="BQ108" s="39" t="str">
        <f t="shared" si="99"/>
        <v/>
      </c>
      <c r="BR108" s="39" t="str">
        <f t="shared" si="100"/>
        <v/>
      </c>
      <c r="BS108" s="39" t="str">
        <f t="shared" si="100"/>
        <v/>
      </c>
      <c r="BT108" s="39" t="str">
        <f t="shared" si="100"/>
        <v/>
      </c>
      <c r="BU108" s="39" t="str">
        <f t="shared" si="100"/>
        <v/>
      </c>
      <c r="BV108" s="39" t="str">
        <f t="shared" si="100"/>
        <v/>
      </c>
      <c r="BW108" s="39" t="str">
        <f t="shared" si="100"/>
        <v/>
      </c>
      <c r="BX108" s="39" t="str">
        <f t="shared" si="100"/>
        <v/>
      </c>
      <c r="BY108" s="39" t="str">
        <f t="shared" si="100"/>
        <v/>
      </c>
      <c r="BZ108" s="39" t="str">
        <f t="shared" si="100"/>
        <v/>
      </c>
      <c r="CA108" s="39" t="str">
        <f t="shared" si="100"/>
        <v/>
      </c>
      <c r="CB108" s="39" t="str">
        <f t="shared" si="101"/>
        <v/>
      </c>
      <c r="CC108" s="39" t="str">
        <f t="shared" si="101"/>
        <v/>
      </c>
      <c r="CD108" s="39" t="str">
        <f t="shared" si="101"/>
        <v/>
      </c>
      <c r="CE108" s="39" t="str">
        <f t="shared" si="101"/>
        <v/>
      </c>
      <c r="CF108" s="39" t="str">
        <f t="shared" si="101"/>
        <v/>
      </c>
      <c r="CG108" s="39" t="str">
        <f t="shared" si="101"/>
        <v/>
      </c>
      <c r="CH108" s="39" t="str">
        <f t="shared" si="101"/>
        <v/>
      </c>
      <c r="CI108" s="39" t="str">
        <f t="shared" si="101"/>
        <v/>
      </c>
      <c r="CJ108" s="39" t="str">
        <f t="shared" si="101"/>
        <v/>
      </c>
      <c r="CK108" s="39" t="str">
        <f t="shared" si="101"/>
        <v/>
      </c>
      <c r="CL108" s="39" t="str">
        <f t="shared" si="102"/>
        <v/>
      </c>
      <c r="CM108" s="39" t="str">
        <f t="shared" si="102"/>
        <v/>
      </c>
      <c r="CN108" s="39" t="str">
        <f t="shared" si="102"/>
        <v/>
      </c>
      <c r="CO108" s="39" t="str">
        <f t="shared" si="102"/>
        <v/>
      </c>
      <c r="CP108" s="39" t="str">
        <f t="shared" si="102"/>
        <v/>
      </c>
      <c r="CQ108" s="39" t="str">
        <f t="shared" si="102"/>
        <v/>
      </c>
      <c r="CR108" s="39" t="str">
        <f t="shared" si="102"/>
        <v/>
      </c>
      <c r="CS108" s="39" t="str">
        <f t="shared" si="102"/>
        <v/>
      </c>
      <c r="CT108" s="39" t="str">
        <f t="shared" si="102"/>
        <v/>
      </c>
      <c r="CU108" s="39" t="str">
        <f t="shared" si="102"/>
        <v/>
      </c>
      <c r="CV108" s="39" t="str">
        <f t="shared" si="103"/>
        <v/>
      </c>
      <c r="CW108" s="39" t="str">
        <f t="shared" si="103"/>
        <v/>
      </c>
      <c r="CX108" s="39" t="str">
        <f t="shared" si="103"/>
        <v/>
      </c>
      <c r="CY108" s="39" t="str">
        <f t="shared" si="103"/>
        <v/>
      </c>
      <c r="CZ108" s="39" t="str">
        <f t="shared" si="103"/>
        <v/>
      </c>
      <c r="DA108" s="39" t="str">
        <f t="shared" si="103"/>
        <v/>
      </c>
      <c r="DB108" s="39" t="str">
        <f t="shared" si="103"/>
        <v/>
      </c>
      <c r="DC108" s="39" t="str">
        <f t="shared" si="103"/>
        <v/>
      </c>
      <c r="DD108" s="39" t="str">
        <f t="shared" si="103"/>
        <v/>
      </c>
      <c r="DE108" s="39" t="str">
        <f t="shared" si="103"/>
        <v/>
      </c>
      <c r="DF108" s="39" t="str">
        <f t="shared" si="103"/>
        <v/>
      </c>
      <c r="DG108" s="39" t="str">
        <f t="shared" si="103"/>
        <v/>
      </c>
      <c r="DP108" s="57"/>
      <c r="DQ108" s="127"/>
    </row>
    <row r="109" spans="1:121" ht="24.75" hidden="1" customHeight="1" x14ac:dyDescent="0.4">
      <c r="A109" s="126">
        <v>98</v>
      </c>
      <c r="B109" s="265" t="str">
        <f>IFERROR(VLOOKUP(A109,'wk (5.8～9.30)'!$A$3:$I$122, 2, 0)&amp;"", "")</f>
        <v/>
      </c>
      <c r="C109" s="41" t="str">
        <f>IFERROR(VLOOKUP(A109,'wk (5.8～9.30)'!$A$3:$I$122, 4, 0), "")</f>
        <v/>
      </c>
      <c r="D109" s="41" t="str">
        <f>IFERROR(VLOOKUP(A109,'wk (5.8～9.30)'!$A$3:$I$122, 5, 0), "")</f>
        <v/>
      </c>
      <c r="E109" s="41" t="str">
        <f>IFERROR(VLOOKUP(A109,'wk (5.8～9.30)'!$A$3:$I$122,6, 0), "")</f>
        <v/>
      </c>
      <c r="F109" s="41" t="str">
        <f>IFERROR(VLOOKUP(A109,'wk (5.8～9.30)'!$A$3:$I$122,7, 0), "")</f>
        <v/>
      </c>
      <c r="G109" s="41" t="str">
        <f>IFERROR(VLOOKUP(A109,'wk (5.8～9.30)'!$A$3:$I$122,8, 0), "")</f>
        <v/>
      </c>
      <c r="H109" s="41" t="str">
        <f>IFERROR(VLOOKUP(A109,'wk (5.8～9.30)'!$A$3:$I$122,9, 0), "")</f>
        <v/>
      </c>
      <c r="I109" s="157">
        <f t="shared" si="73"/>
        <v>0</v>
      </c>
      <c r="J109" s="39" t="str">
        <f t="shared" si="94"/>
        <v/>
      </c>
      <c r="K109" s="39" t="str">
        <f t="shared" si="94"/>
        <v/>
      </c>
      <c r="L109" s="39" t="str">
        <f t="shared" si="94"/>
        <v/>
      </c>
      <c r="M109" s="39" t="str">
        <f t="shared" si="94"/>
        <v/>
      </c>
      <c r="N109" s="39" t="str">
        <f t="shared" si="94"/>
        <v/>
      </c>
      <c r="O109" s="39" t="str">
        <f t="shared" si="94"/>
        <v/>
      </c>
      <c r="P109" s="39" t="str">
        <f t="shared" si="94"/>
        <v/>
      </c>
      <c r="Q109" s="39" t="str">
        <f t="shared" si="94"/>
        <v/>
      </c>
      <c r="R109" s="39" t="str">
        <f t="shared" si="94"/>
        <v/>
      </c>
      <c r="S109" s="39" t="str">
        <f t="shared" si="94"/>
        <v/>
      </c>
      <c r="T109" s="39" t="str">
        <f t="shared" si="95"/>
        <v/>
      </c>
      <c r="U109" s="39" t="str">
        <f t="shared" si="95"/>
        <v/>
      </c>
      <c r="V109" s="39" t="str">
        <f t="shared" si="95"/>
        <v/>
      </c>
      <c r="W109" s="39" t="str">
        <f t="shared" si="95"/>
        <v/>
      </c>
      <c r="X109" s="39" t="str">
        <f t="shared" si="95"/>
        <v/>
      </c>
      <c r="Y109" s="39" t="str">
        <f t="shared" si="95"/>
        <v/>
      </c>
      <c r="Z109" s="39" t="str">
        <f t="shared" si="95"/>
        <v/>
      </c>
      <c r="AA109" s="39" t="str">
        <f t="shared" si="95"/>
        <v/>
      </c>
      <c r="AB109" s="39" t="str">
        <f t="shared" si="95"/>
        <v/>
      </c>
      <c r="AC109" s="39" t="str">
        <f t="shared" si="95"/>
        <v/>
      </c>
      <c r="AD109" s="39" t="str">
        <f t="shared" si="96"/>
        <v/>
      </c>
      <c r="AE109" s="39" t="str">
        <f t="shared" si="96"/>
        <v/>
      </c>
      <c r="AF109" s="39" t="str">
        <f t="shared" si="96"/>
        <v/>
      </c>
      <c r="AG109" s="39" t="str">
        <f t="shared" si="96"/>
        <v/>
      </c>
      <c r="AH109" s="39" t="str">
        <f t="shared" si="96"/>
        <v/>
      </c>
      <c r="AI109" s="39" t="str">
        <f t="shared" si="96"/>
        <v/>
      </c>
      <c r="AJ109" s="39" t="str">
        <f t="shared" si="96"/>
        <v/>
      </c>
      <c r="AK109" s="39" t="str">
        <f t="shared" si="96"/>
        <v/>
      </c>
      <c r="AL109" s="39" t="str">
        <f t="shared" si="96"/>
        <v/>
      </c>
      <c r="AM109" s="39" t="str">
        <f t="shared" si="96"/>
        <v/>
      </c>
      <c r="AN109" s="39" t="str">
        <f t="shared" si="97"/>
        <v/>
      </c>
      <c r="AO109" s="39" t="str">
        <f t="shared" si="97"/>
        <v/>
      </c>
      <c r="AP109" s="39" t="str">
        <f t="shared" si="97"/>
        <v/>
      </c>
      <c r="AQ109" s="39" t="str">
        <f t="shared" si="97"/>
        <v/>
      </c>
      <c r="AR109" s="39" t="str">
        <f t="shared" si="97"/>
        <v/>
      </c>
      <c r="AS109" s="39" t="str">
        <f t="shared" si="97"/>
        <v/>
      </c>
      <c r="AT109" s="39" t="str">
        <f t="shared" si="97"/>
        <v/>
      </c>
      <c r="AU109" s="39" t="str">
        <f t="shared" si="97"/>
        <v/>
      </c>
      <c r="AV109" s="39" t="str">
        <f t="shared" si="97"/>
        <v/>
      </c>
      <c r="AW109" s="39" t="str">
        <f t="shared" si="97"/>
        <v/>
      </c>
      <c r="AX109" s="39" t="str">
        <f t="shared" si="98"/>
        <v/>
      </c>
      <c r="AY109" s="39" t="str">
        <f t="shared" si="98"/>
        <v/>
      </c>
      <c r="AZ109" s="39" t="str">
        <f t="shared" si="98"/>
        <v/>
      </c>
      <c r="BA109" s="39" t="str">
        <f t="shared" si="98"/>
        <v/>
      </c>
      <c r="BB109" s="39" t="str">
        <f t="shared" si="98"/>
        <v/>
      </c>
      <c r="BC109" s="39" t="str">
        <f t="shared" si="98"/>
        <v/>
      </c>
      <c r="BD109" s="39" t="str">
        <f t="shared" si="98"/>
        <v/>
      </c>
      <c r="BE109" s="39" t="str">
        <f t="shared" si="98"/>
        <v/>
      </c>
      <c r="BF109" s="39" t="str">
        <f t="shared" si="98"/>
        <v/>
      </c>
      <c r="BG109" s="39" t="str">
        <f t="shared" si="98"/>
        <v/>
      </c>
      <c r="BH109" s="39" t="str">
        <f t="shared" si="99"/>
        <v/>
      </c>
      <c r="BI109" s="39" t="str">
        <f t="shared" si="99"/>
        <v/>
      </c>
      <c r="BJ109" s="39" t="str">
        <f t="shared" si="99"/>
        <v/>
      </c>
      <c r="BK109" s="39" t="str">
        <f t="shared" si="99"/>
        <v/>
      </c>
      <c r="BL109" s="39" t="str">
        <f t="shared" si="99"/>
        <v/>
      </c>
      <c r="BM109" s="39" t="str">
        <f t="shared" si="99"/>
        <v/>
      </c>
      <c r="BN109" s="39" t="str">
        <f t="shared" si="99"/>
        <v/>
      </c>
      <c r="BO109" s="39" t="str">
        <f t="shared" si="99"/>
        <v/>
      </c>
      <c r="BP109" s="39" t="str">
        <f t="shared" si="99"/>
        <v/>
      </c>
      <c r="BQ109" s="39" t="str">
        <f t="shared" si="99"/>
        <v/>
      </c>
      <c r="BR109" s="39" t="str">
        <f t="shared" si="100"/>
        <v/>
      </c>
      <c r="BS109" s="39" t="str">
        <f t="shared" si="100"/>
        <v/>
      </c>
      <c r="BT109" s="39" t="str">
        <f t="shared" si="100"/>
        <v/>
      </c>
      <c r="BU109" s="39" t="str">
        <f t="shared" si="100"/>
        <v/>
      </c>
      <c r="BV109" s="39" t="str">
        <f t="shared" si="100"/>
        <v/>
      </c>
      <c r="BW109" s="39" t="str">
        <f t="shared" si="100"/>
        <v/>
      </c>
      <c r="BX109" s="39" t="str">
        <f t="shared" si="100"/>
        <v/>
      </c>
      <c r="BY109" s="39" t="str">
        <f t="shared" si="100"/>
        <v/>
      </c>
      <c r="BZ109" s="39" t="str">
        <f t="shared" si="100"/>
        <v/>
      </c>
      <c r="CA109" s="39" t="str">
        <f t="shared" si="100"/>
        <v/>
      </c>
      <c r="CB109" s="39" t="str">
        <f t="shared" si="101"/>
        <v/>
      </c>
      <c r="CC109" s="39" t="str">
        <f t="shared" si="101"/>
        <v/>
      </c>
      <c r="CD109" s="39" t="str">
        <f t="shared" si="101"/>
        <v/>
      </c>
      <c r="CE109" s="39" t="str">
        <f t="shared" si="101"/>
        <v/>
      </c>
      <c r="CF109" s="39" t="str">
        <f t="shared" si="101"/>
        <v/>
      </c>
      <c r="CG109" s="39" t="str">
        <f t="shared" si="101"/>
        <v/>
      </c>
      <c r="CH109" s="39" t="str">
        <f t="shared" si="101"/>
        <v/>
      </c>
      <c r="CI109" s="39" t="str">
        <f t="shared" si="101"/>
        <v/>
      </c>
      <c r="CJ109" s="39" t="str">
        <f t="shared" si="101"/>
        <v/>
      </c>
      <c r="CK109" s="39" t="str">
        <f t="shared" si="101"/>
        <v/>
      </c>
      <c r="CL109" s="39" t="str">
        <f t="shared" si="102"/>
        <v/>
      </c>
      <c r="CM109" s="39" t="str">
        <f t="shared" si="102"/>
        <v/>
      </c>
      <c r="CN109" s="39" t="str">
        <f t="shared" si="102"/>
        <v/>
      </c>
      <c r="CO109" s="39" t="str">
        <f t="shared" si="102"/>
        <v/>
      </c>
      <c r="CP109" s="39" t="str">
        <f t="shared" si="102"/>
        <v/>
      </c>
      <c r="CQ109" s="39" t="str">
        <f t="shared" si="102"/>
        <v/>
      </c>
      <c r="CR109" s="39" t="str">
        <f t="shared" si="102"/>
        <v/>
      </c>
      <c r="CS109" s="39" t="str">
        <f t="shared" si="102"/>
        <v/>
      </c>
      <c r="CT109" s="39" t="str">
        <f t="shared" si="102"/>
        <v/>
      </c>
      <c r="CU109" s="39" t="str">
        <f t="shared" si="102"/>
        <v/>
      </c>
      <c r="CV109" s="39" t="str">
        <f t="shared" si="103"/>
        <v/>
      </c>
      <c r="CW109" s="39" t="str">
        <f t="shared" si="103"/>
        <v/>
      </c>
      <c r="CX109" s="39" t="str">
        <f t="shared" si="103"/>
        <v/>
      </c>
      <c r="CY109" s="39" t="str">
        <f t="shared" si="103"/>
        <v/>
      </c>
      <c r="CZ109" s="39" t="str">
        <f t="shared" si="103"/>
        <v/>
      </c>
      <c r="DA109" s="39" t="str">
        <f t="shared" si="103"/>
        <v/>
      </c>
      <c r="DB109" s="39" t="str">
        <f t="shared" si="103"/>
        <v/>
      </c>
      <c r="DC109" s="39" t="str">
        <f t="shared" si="103"/>
        <v/>
      </c>
      <c r="DD109" s="39" t="str">
        <f t="shared" si="103"/>
        <v/>
      </c>
      <c r="DE109" s="39" t="str">
        <f t="shared" si="103"/>
        <v/>
      </c>
      <c r="DF109" s="39" t="str">
        <f t="shared" si="103"/>
        <v/>
      </c>
      <c r="DG109" s="39" t="str">
        <f t="shared" si="103"/>
        <v/>
      </c>
      <c r="DP109" s="57"/>
      <c r="DQ109" s="127"/>
    </row>
    <row r="110" spans="1:121" ht="24.75" hidden="1" customHeight="1" x14ac:dyDescent="0.4">
      <c r="A110" s="126">
        <v>99</v>
      </c>
      <c r="B110" s="265" t="str">
        <f>IFERROR(VLOOKUP(A110,'wk (5.8～9.30)'!$A$3:$I$122, 2, 0)&amp;"", "")</f>
        <v/>
      </c>
      <c r="C110" s="41" t="str">
        <f>IFERROR(VLOOKUP(A110,'wk (5.8～9.30)'!$A$3:$I$122, 4, 0), "")</f>
        <v/>
      </c>
      <c r="D110" s="41" t="str">
        <f>IFERROR(VLOOKUP(A110,'wk (5.8～9.30)'!$A$3:$I$122, 5, 0), "")</f>
        <v/>
      </c>
      <c r="E110" s="41" t="str">
        <f>IFERROR(VLOOKUP(A110,'wk (5.8～9.30)'!$A$3:$I$122,6, 0), "")</f>
        <v/>
      </c>
      <c r="F110" s="41" t="str">
        <f>IFERROR(VLOOKUP(A110,'wk (5.8～9.30)'!$A$3:$I$122,7, 0), "")</f>
        <v/>
      </c>
      <c r="G110" s="41" t="str">
        <f>IFERROR(VLOOKUP(A110,'wk (5.8～9.30)'!$A$3:$I$122,8, 0), "")</f>
        <v/>
      </c>
      <c r="H110" s="41" t="str">
        <f>IFERROR(VLOOKUP(A110,'wk (5.8～9.30)'!$A$3:$I$122,9, 0), "")</f>
        <v/>
      </c>
      <c r="I110" s="157">
        <f t="shared" si="73"/>
        <v>0</v>
      </c>
      <c r="J110" s="39" t="str">
        <f t="shared" si="94"/>
        <v/>
      </c>
      <c r="K110" s="39" t="str">
        <f t="shared" si="94"/>
        <v/>
      </c>
      <c r="L110" s="39" t="str">
        <f t="shared" si="94"/>
        <v/>
      </c>
      <c r="M110" s="39" t="str">
        <f t="shared" si="94"/>
        <v/>
      </c>
      <c r="N110" s="39" t="str">
        <f t="shared" si="94"/>
        <v/>
      </c>
      <c r="O110" s="39" t="str">
        <f t="shared" si="94"/>
        <v/>
      </c>
      <c r="P110" s="39" t="str">
        <f t="shared" si="94"/>
        <v/>
      </c>
      <c r="Q110" s="39" t="str">
        <f t="shared" si="94"/>
        <v/>
      </c>
      <c r="R110" s="39" t="str">
        <f t="shared" si="94"/>
        <v/>
      </c>
      <c r="S110" s="39" t="str">
        <f t="shared" si="94"/>
        <v/>
      </c>
      <c r="T110" s="39" t="str">
        <f t="shared" si="95"/>
        <v/>
      </c>
      <c r="U110" s="39" t="str">
        <f t="shared" si="95"/>
        <v/>
      </c>
      <c r="V110" s="39" t="str">
        <f t="shared" si="95"/>
        <v/>
      </c>
      <c r="W110" s="39" t="str">
        <f t="shared" si="95"/>
        <v/>
      </c>
      <c r="X110" s="39" t="str">
        <f t="shared" si="95"/>
        <v/>
      </c>
      <c r="Y110" s="39" t="str">
        <f t="shared" si="95"/>
        <v/>
      </c>
      <c r="Z110" s="39" t="str">
        <f t="shared" si="95"/>
        <v/>
      </c>
      <c r="AA110" s="39" t="str">
        <f t="shared" si="95"/>
        <v/>
      </c>
      <c r="AB110" s="39" t="str">
        <f t="shared" si="95"/>
        <v/>
      </c>
      <c r="AC110" s="39" t="str">
        <f t="shared" si="95"/>
        <v/>
      </c>
      <c r="AD110" s="39" t="str">
        <f t="shared" si="96"/>
        <v/>
      </c>
      <c r="AE110" s="39" t="str">
        <f t="shared" si="96"/>
        <v/>
      </c>
      <c r="AF110" s="39" t="str">
        <f t="shared" si="96"/>
        <v/>
      </c>
      <c r="AG110" s="39" t="str">
        <f t="shared" si="96"/>
        <v/>
      </c>
      <c r="AH110" s="39" t="str">
        <f t="shared" si="96"/>
        <v/>
      </c>
      <c r="AI110" s="39" t="str">
        <f t="shared" si="96"/>
        <v/>
      </c>
      <c r="AJ110" s="39" t="str">
        <f t="shared" si="96"/>
        <v/>
      </c>
      <c r="AK110" s="39" t="str">
        <f t="shared" si="96"/>
        <v/>
      </c>
      <c r="AL110" s="39" t="str">
        <f t="shared" si="96"/>
        <v/>
      </c>
      <c r="AM110" s="39" t="str">
        <f t="shared" si="96"/>
        <v/>
      </c>
      <c r="AN110" s="39" t="str">
        <f t="shared" si="97"/>
        <v/>
      </c>
      <c r="AO110" s="39" t="str">
        <f t="shared" si="97"/>
        <v/>
      </c>
      <c r="AP110" s="39" t="str">
        <f t="shared" si="97"/>
        <v/>
      </c>
      <c r="AQ110" s="39" t="str">
        <f t="shared" si="97"/>
        <v/>
      </c>
      <c r="AR110" s="39" t="str">
        <f t="shared" si="97"/>
        <v/>
      </c>
      <c r="AS110" s="39" t="str">
        <f t="shared" si="97"/>
        <v/>
      </c>
      <c r="AT110" s="39" t="str">
        <f t="shared" si="97"/>
        <v/>
      </c>
      <c r="AU110" s="39" t="str">
        <f t="shared" si="97"/>
        <v/>
      </c>
      <c r="AV110" s="39" t="str">
        <f t="shared" si="97"/>
        <v/>
      </c>
      <c r="AW110" s="39" t="str">
        <f t="shared" si="97"/>
        <v/>
      </c>
      <c r="AX110" s="39" t="str">
        <f t="shared" si="98"/>
        <v/>
      </c>
      <c r="AY110" s="39" t="str">
        <f t="shared" si="98"/>
        <v/>
      </c>
      <c r="AZ110" s="39" t="str">
        <f t="shared" si="98"/>
        <v/>
      </c>
      <c r="BA110" s="39" t="str">
        <f t="shared" si="98"/>
        <v/>
      </c>
      <c r="BB110" s="39" t="str">
        <f t="shared" si="98"/>
        <v/>
      </c>
      <c r="BC110" s="39" t="str">
        <f t="shared" si="98"/>
        <v/>
      </c>
      <c r="BD110" s="39" t="str">
        <f t="shared" si="98"/>
        <v/>
      </c>
      <c r="BE110" s="39" t="str">
        <f t="shared" si="98"/>
        <v/>
      </c>
      <c r="BF110" s="39" t="str">
        <f t="shared" si="98"/>
        <v/>
      </c>
      <c r="BG110" s="39" t="str">
        <f t="shared" si="98"/>
        <v/>
      </c>
      <c r="BH110" s="39" t="str">
        <f t="shared" si="99"/>
        <v/>
      </c>
      <c r="BI110" s="39" t="str">
        <f t="shared" si="99"/>
        <v/>
      </c>
      <c r="BJ110" s="39" t="str">
        <f t="shared" si="99"/>
        <v/>
      </c>
      <c r="BK110" s="39" t="str">
        <f t="shared" si="99"/>
        <v/>
      </c>
      <c r="BL110" s="39" t="str">
        <f t="shared" si="99"/>
        <v/>
      </c>
      <c r="BM110" s="39" t="str">
        <f t="shared" si="99"/>
        <v/>
      </c>
      <c r="BN110" s="39" t="str">
        <f t="shared" si="99"/>
        <v/>
      </c>
      <c r="BO110" s="39" t="str">
        <f t="shared" si="99"/>
        <v/>
      </c>
      <c r="BP110" s="39" t="str">
        <f t="shared" si="99"/>
        <v/>
      </c>
      <c r="BQ110" s="39" t="str">
        <f t="shared" si="99"/>
        <v/>
      </c>
      <c r="BR110" s="39" t="str">
        <f t="shared" si="100"/>
        <v/>
      </c>
      <c r="BS110" s="39" t="str">
        <f t="shared" si="100"/>
        <v/>
      </c>
      <c r="BT110" s="39" t="str">
        <f t="shared" si="100"/>
        <v/>
      </c>
      <c r="BU110" s="39" t="str">
        <f t="shared" si="100"/>
        <v/>
      </c>
      <c r="BV110" s="39" t="str">
        <f t="shared" si="100"/>
        <v/>
      </c>
      <c r="BW110" s="39" t="str">
        <f t="shared" si="100"/>
        <v/>
      </c>
      <c r="BX110" s="39" t="str">
        <f t="shared" si="100"/>
        <v/>
      </c>
      <c r="BY110" s="39" t="str">
        <f t="shared" si="100"/>
        <v/>
      </c>
      <c r="BZ110" s="39" t="str">
        <f t="shared" si="100"/>
        <v/>
      </c>
      <c r="CA110" s="39" t="str">
        <f t="shared" si="100"/>
        <v/>
      </c>
      <c r="CB110" s="39" t="str">
        <f t="shared" si="101"/>
        <v/>
      </c>
      <c r="CC110" s="39" t="str">
        <f t="shared" si="101"/>
        <v/>
      </c>
      <c r="CD110" s="39" t="str">
        <f t="shared" si="101"/>
        <v/>
      </c>
      <c r="CE110" s="39" t="str">
        <f t="shared" si="101"/>
        <v/>
      </c>
      <c r="CF110" s="39" t="str">
        <f t="shared" si="101"/>
        <v/>
      </c>
      <c r="CG110" s="39" t="str">
        <f t="shared" si="101"/>
        <v/>
      </c>
      <c r="CH110" s="39" t="str">
        <f t="shared" si="101"/>
        <v/>
      </c>
      <c r="CI110" s="39" t="str">
        <f t="shared" si="101"/>
        <v/>
      </c>
      <c r="CJ110" s="39" t="str">
        <f t="shared" si="101"/>
        <v/>
      </c>
      <c r="CK110" s="39" t="str">
        <f t="shared" si="101"/>
        <v/>
      </c>
      <c r="CL110" s="39" t="str">
        <f t="shared" si="102"/>
        <v/>
      </c>
      <c r="CM110" s="39" t="str">
        <f t="shared" si="102"/>
        <v/>
      </c>
      <c r="CN110" s="39" t="str">
        <f t="shared" si="102"/>
        <v/>
      </c>
      <c r="CO110" s="39" t="str">
        <f t="shared" si="102"/>
        <v/>
      </c>
      <c r="CP110" s="39" t="str">
        <f t="shared" si="102"/>
        <v/>
      </c>
      <c r="CQ110" s="39" t="str">
        <f t="shared" si="102"/>
        <v/>
      </c>
      <c r="CR110" s="39" t="str">
        <f t="shared" si="102"/>
        <v/>
      </c>
      <c r="CS110" s="39" t="str">
        <f t="shared" si="102"/>
        <v/>
      </c>
      <c r="CT110" s="39" t="str">
        <f t="shared" si="102"/>
        <v/>
      </c>
      <c r="CU110" s="39" t="str">
        <f t="shared" si="102"/>
        <v/>
      </c>
      <c r="CV110" s="39" t="str">
        <f t="shared" si="103"/>
        <v/>
      </c>
      <c r="CW110" s="39" t="str">
        <f t="shared" si="103"/>
        <v/>
      </c>
      <c r="CX110" s="39" t="str">
        <f t="shared" si="103"/>
        <v/>
      </c>
      <c r="CY110" s="39" t="str">
        <f t="shared" si="103"/>
        <v/>
      </c>
      <c r="CZ110" s="39" t="str">
        <f t="shared" si="103"/>
        <v/>
      </c>
      <c r="DA110" s="39" t="str">
        <f t="shared" si="103"/>
        <v/>
      </c>
      <c r="DB110" s="39" t="str">
        <f t="shared" si="103"/>
        <v/>
      </c>
      <c r="DC110" s="39" t="str">
        <f t="shared" si="103"/>
        <v/>
      </c>
      <c r="DD110" s="39" t="str">
        <f t="shared" si="103"/>
        <v/>
      </c>
      <c r="DE110" s="39" t="str">
        <f t="shared" si="103"/>
        <v/>
      </c>
      <c r="DF110" s="39" t="str">
        <f t="shared" si="103"/>
        <v/>
      </c>
      <c r="DG110" s="39" t="str">
        <f t="shared" si="103"/>
        <v/>
      </c>
      <c r="DP110" s="57"/>
      <c r="DQ110" s="127"/>
    </row>
    <row r="111" spans="1:121" ht="24.75" hidden="1" customHeight="1" x14ac:dyDescent="0.4">
      <c r="A111" s="126">
        <v>100</v>
      </c>
      <c r="B111" s="265" t="str">
        <f>IFERROR(VLOOKUP(A111,'wk (5.8～9.30)'!$A$3:$I$122, 2, 0)&amp;"", "")</f>
        <v/>
      </c>
      <c r="C111" s="41" t="str">
        <f>IFERROR(VLOOKUP(A111,'wk (5.8～9.30)'!$A$3:$I$122, 4, 0), "")</f>
        <v/>
      </c>
      <c r="D111" s="41" t="str">
        <f>IFERROR(VLOOKUP(A111,'wk (5.8～9.30)'!$A$3:$I$122, 5, 0), "")</f>
        <v/>
      </c>
      <c r="E111" s="41" t="str">
        <f>IFERROR(VLOOKUP(A111,'wk (5.8～9.30)'!$A$3:$I$122,6, 0), "")</f>
        <v/>
      </c>
      <c r="F111" s="41" t="str">
        <f>IFERROR(VLOOKUP(A111,'wk (5.8～9.30)'!$A$3:$I$122,7, 0), "")</f>
        <v/>
      </c>
      <c r="G111" s="41" t="str">
        <f>IFERROR(VLOOKUP(A111,'wk (5.8～9.30)'!$A$3:$I$122,8, 0), "")</f>
        <v/>
      </c>
      <c r="H111" s="41" t="str">
        <f>IFERROR(VLOOKUP(A111,'wk (5.8～9.30)'!$A$3:$I$122,9, 0), "")</f>
        <v/>
      </c>
      <c r="I111" s="157">
        <f t="shared" si="73"/>
        <v>0</v>
      </c>
      <c r="J111" s="39" t="str">
        <f t="shared" si="94"/>
        <v/>
      </c>
      <c r="K111" s="39" t="str">
        <f t="shared" si="94"/>
        <v/>
      </c>
      <c r="L111" s="39" t="str">
        <f t="shared" si="94"/>
        <v/>
      </c>
      <c r="M111" s="39" t="str">
        <f t="shared" si="94"/>
        <v/>
      </c>
      <c r="N111" s="39" t="str">
        <f t="shared" si="94"/>
        <v/>
      </c>
      <c r="O111" s="39" t="str">
        <f t="shared" si="94"/>
        <v/>
      </c>
      <c r="P111" s="39" t="str">
        <f t="shared" si="94"/>
        <v/>
      </c>
      <c r="Q111" s="39" t="str">
        <f t="shared" si="94"/>
        <v/>
      </c>
      <c r="R111" s="39" t="str">
        <f t="shared" si="94"/>
        <v/>
      </c>
      <c r="S111" s="39" t="str">
        <f t="shared" si="94"/>
        <v/>
      </c>
      <c r="T111" s="39" t="str">
        <f t="shared" si="95"/>
        <v/>
      </c>
      <c r="U111" s="39" t="str">
        <f t="shared" si="95"/>
        <v/>
      </c>
      <c r="V111" s="39" t="str">
        <f t="shared" si="95"/>
        <v/>
      </c>
      <c r="W111" s="39" t="str">
        <f t="shared" si="95"/>
        <v/>
      </c>
      <c r="X111" s="39" t="str">
        <f t="shared" si="95"/>
        <v/>
      </c>
      <c r="Y111" s="39" t="str">
        <f t="shared" si="95"/>
        <v/>
      </c>
      <c r="Z111" s="39" t="str">
        <f t="shared" si="95"/>
        <v/>
      </c>
      <c r="AA111" s="39" t="str">
        <f t="shared" si="95"/>
        <v/>
      </c>
      <c r="AB111" s="39" t="str">
        <f t="shared" si="95"/>
        <v/>
      </c>
      <c r="AC111" s="39" t="str">
        <f t="shared" si="95"/>
        <v/>
      </c>
      <c r="AD111" s="39" t="str">
        <f t="shared" si="96"/>
        <v/>
      </c>
      <c r="AE111" s="39" t="str">
        <f t="shared" si="96"/>
        <v/>
      </c>
      <c r="AF111" s="39" t="str">
        <f t="shared" si="96"/>
        <v/>
      </c>
      <c r="AG111" s="39" t="str">
        <f t="shared" si="96"/>
        <v/>
      </c>
      <c r="AH111" s="39" t="str">
        <f t="shared" si="96"/>
        <v/>
      </c>
      <c r="AI111" s="39" t="str">
        <f t="shared" si="96"/>
        <v/>
      </c>
      <c r="AJ111" s="39" t="str">
        <f t="shared" si="96"/>
        <v/>
      </c>
      <c r="AK111" s="39" t="str">
        <f t="shared" si="96"/>
        <v/>
      </c>
      <c r="AL111" s="39" t="str">
        <f t="shared" si="96"/>
        <v/>
      </c>
      <c r="AM111" s="39" t="str">
        <f t="shared" si="96"/>
        <v/>
      </c>
      <c r="AN111" s="39" t="str">
        <f t="shared" si="97"/>
        <v/>
      </c>
      <c r="AO111" s="39" t="str">
        <f t="shared" si="97"/>
        <v/>
      </c>
      <c r="AP111" s="39" t="str">
        <f t="shared" si="97"/>
        <v/>
      </c>
      <c r="AQ111" s="39" t="str">
        <f t="shared" si="97"/>
        <v/>
      </c>
      <c r="AR111" s="39" t="str">
        <f t="shared" si="97"/>
        <v/>
      </c>
      <c r="AS111" s="39" t="str">
        <f t="shared" si="97"/>
        <v/>
      </c>
      <c r="AT111" s="39" t="str">
        <f t="shared" si="97"/>
        <v/>
      </c>
      <c r="AU111" s="39" t="str">
        <f t="shared" si="97"/>
        <v/>
      </c>
      <c r="AV111" s="39" t="str">
        <f t="shared" si="97"/>
        <v/>
      </c>
      <c r="AW111" s="39" t="str">
        <f t="shared" si="97"/>
        <v/>
      </c>
      <c r="AX111" s="39" t="str">
        <f t="shared" si="98"/>
        <v/>
      </c>
      <c r="AY111" s="39" t="str">
        <f t="shared" si="98"/>
        <v/>
      </c>
      <c r="AZ111" s="39" t="str">
        <f t="shared" si="98"/>
        <v/>
      </c>
      <c r="BA111" s="39" t="str">
        <f t="shared" si="98"/>
        <v/>
      </c>
      <c r="BB111" s="39" t="str">
        <f t="shared" si="98"/>
        <v/>
      </c>
      <c r="BC111" s="39" t="str">
        <f t="shared" si="98"/>
        <v/>
      </c>
      <c r="BD111" s="39" t="str">
        <f t="shared" si="98"/>
        <v/>
      </c>
      <c r="BE111" s="39" t="str">
        <f t="shared" si="98"/>
        <v/>
      </c>
      <c r="BF111" s="39" t="str">
        <f t="shared" si="98"/>
        <v/>
      </c>
      <c r="BG111" s="39" t="str">
        <f t="shared" si="98"/>
        <v/>
      </c>
      <c r="BH111" s="39" t="str">
        <f t="shared" si="99"/>
        <v/>
      </c>
      <c r="BI111" s="39" t="str">
        <f t="shared" si="99"/>
        <v/>
      </c>
      <c r="BJ111" s="39" t="str">
        <f t="shared" si="99"/>
        <v/>
      </c>
      <c r="BK111" s="39" t="str">
        <f t="shared" si="99"/>
        <v/>
      </c>
      <c r="BL111" s="39" t="str">
        <f t="shared" si="99"/>
        <v/>
      </c>
      <c r="BM111" s="39" t="str">
        <f t="shared" si="99"/>
        <v/>
      </c>
      <c r="BN111" s="39" t="str">
        <f t="shared" si="99"/>
        <v/>
      </c>
      <c r="BO111" s="39" t="str">
        <f t="shared" si="99"/>
        <v/>
      </c>
      <c r="BP111" s="39" t="str">
        <f t="shared" si="99"/>
        <v/>
      </c>
      <c r="BQ111" s="39" t="str">
        <f t="shared" si="99"/>
        <v/>
      </c>
      <c r="BR111" s="39" t="str">
        <f t="shared" si="100"/>
        <v/>
      </c>
      <c r="BS111" s="39" t="str">
        <f t="shared" si="100"/>
        <v/>
      </c>
      <c r="BT111" s="39" t="str">
        <f t="shared" si="100"/>
        <v/>
      </c>
      <c r="BU111" s="39" t="str">
        <f t="shared" si="100"/>
        <v/>
      </c>
      <c r="BV111" s="39" t="str">
        <f t="shared" si="100"/>
        <v/>
      </c>
      <c r="BW111" s="39" t="str">
        <f t="shared" si="100"/>
        <v/>
      </c>
      <c r="BX111" s="39" t="str">
        <f t="shared" si="100"/>
        <v/>
      </c>
      <c r="BY111" s="39" t="str">
        <f t="shared" si="100"/>
        <v/>
      </c>
      <c r="BZ111" s="39" t="str">
        <f t="shared" si="100"/>
        <v/>
      </c>
      <c r="CA111" s="39" t="str">
        <f t="shared" si="100"/>
        <v/>
      </c>
      <c r="CB111" s="39" t="str">
        <f t="shared" si="101"/>
        <v/>
      </c>
      <c r="CC111" s="39" t="str">
        <f t="shared" si="101"/>
        <v/>
      </c>
      <c r="CD111" s="39" t="str">
        <f t="shared" si="101"/>
        <v/>
      </c>
      <c r="CE111" s="39" t="str">
        <f t="shared" si="101"/>
        <v/>
      </c>
      <c r="CF111" s="39" t="str">
        <f t="shared" si="101"/>
        <v/>
      </c>
      <c r="CG111" s="39" t="str">
        <f t="shared" si="101"/>
        <v/>
      </c>
      <c r="CH111" s="39" t="str">
        <f t="shared" si="101"/>
        <v/>
      </c>
      <c r="CI111" s="39" t="str">
        <f t="shared" si="101"/>
        <v/>
      </c>
      <c r="CJ111" s="39" t="str">
        <f t="shared" si="101"/>
        <v/>
      </c>
      <c r="CK111" s="39" t="str">
        <f t="shared" si="101"/>
        <v/>
      </c>
      <c r="CL111" s="39" t="str">
        <f t="shared" si="102"/>
        <v/>
      </c>
      <c r="CM111" s="39" t="str">
        <f t="shared" si="102"/>
        <v/>
      </c>
      <c r="CN111" s="39" t="str">
        <f t="shared" si="102"/>
        <v/>
      </c>
      <c r="CO111" s="39" t="str">
        <f t="shared" si="102"/>
        <v/>
      </c>
      <c r="CP111" s="39" t="str">
        <f t="shared" si="102"/>
        <v/>
      </c>
      <c r="CQ111" s="39" t="str">
        <f t="shared" si="102"/>
        <v/>
      </c>
      <c r="CR111" s="39" t="str">
        <f t="shared" si="102"/>
        <v/>
      </c>
      <c r="CS111" s="39" t="str">
        <f t="shared" si="102"/>
        <v/>
      </c>
      <c r="CT111" s="39" t="str">
        <f t="shared" si="102"/>
        <v/>
      </c>
      <c r="CU111" s="39" t="str">
        <f t="shared" si="102"/>
        <v/>
      </c>
      <c r="CV111" s="39" t="str">
        <f t="shared" si="103"/>
        <v/>
      </c>
      <c r="CW111" s="39" t="str">
        <f t="shared" si="103"/>
        <v/>
      </c>
      <c r="CX111" s="39" t="str">
        <f t="shared" si="103"/>
        <v/>
      </c>
      <c r="CY111" s="39" t="str">
        <f t="shared" si="103"/>
        <v/>
      </c>
      <c r="CZ111" s="39" t="str">
        <f t="shared" si="103"/>
        <v/>
      </c>
      <c r="DA111" s="39" t="str">
        <f t="shared" si="103"/>
        <v/>
      </c>
      <c r="DB111" s="39" t="str">
        <f t="shared" si="103"/>
        <v/>
      </c>
      <c r="DC111" s="39" t="str">
        <f t="shared" si="103"/>
        <v/>
      </c>
      <c r="DD111" s="39" t="str">
        <f t="shared" si="103"/>
        <v/>
      </c>
      <c r="DE111" s="39" t="str">
        <f t="shared" si="103"/>
        <v/>
      </c>
      <c r="DF111" s="39" t="str">
        <f t="shared" si="103"/>
        <v/>
      </c>
      <c r="DG111" s="39" t="str">
        <f t="shared" si="103"/>
        <v/>
      </c>
      <c r="DP111" s="57"/>
      <c r="DQ111" s="127"/>
    </row>
    <row r="112" spans="1:121" ht="24.75" hidden="1" customHeight="1" x14ac:dyDescent="0.4">
      <c r="A112" s="126">
        <v>101</v>
      </c>
      <c r="B112" s="265" t="str">
        <f>IFERROR(VLOOKUP(A112,'wk (5.8～9.30)'!$A$3:$I$122, 2, 0)&amp;"", "")</f>
        <v/>
      </c>
      <c r="C112" s="41" t="str">
        <f>IFERROR(VLOOKUP(A112,'wk (5.8～9.30)'!$A$3:$I$122, 4, 0), "")</f>
        <v/>
      </c>
      <c r="D112" s="41" t="str">
        <f>IFERROR(VLOOKUP(A112,'wk (5.8～9.30)'!$A$3:$I$122, 5, 0), "")</f>
        <v/>
      </c>
      <c r="E112" s="41" t="str">
        <f>IFERROR(VLOOKUP(A112,'wk (5.8～9.30)'!$A$3:$I$122,6, 0), "")</f>
        <v/>
      </c>
      <c r="F112" s="41" t="str">
        <f>IFERROR(VLOOKUP(A112,'wk (5.8～9.30)'!$A$3:$I$122,7, 0), "")</f>
        <v/>
      </c>
      <c r="G112" s="41" t="str">
        <f>IFERROR(VLOOKUP(A112,'wk (5.8～9.30)'!$A$3:$I$122,8, 0), "")</f>
        <v/>
      </c>
      <c r="H112" s="41" t="str">
        <f>IFERROR(VLOOKUP(A112,'wk (5.8～9.30)'!$A$3:$I$122,9, 0), "")</f>
        <v/>
      </c>
      <c r="I112" s="157">
        <f t="shared" si="73"/>
        <v>0</v>
      </c>
      <c r="J112" s="39" t="str">
        <f t="shared" ref="J112:S121" si="104">IF(AND($D112&lt;&gt;"", J$11&gt;=$D112, J$11&lt;=$H112), IF($E112&lt;&gt;"", IF(OR(AND(J$11=$C112, J$11=$E112), AND(J$11&gt;$E112, J$11&lt;$F112)), "入院中", 1), 1), "")</f>
        <v/>
      </c>
      <c r="K112" s="39" t="str">
        <f t="shared" si="104"/>
        <v/>
      </c>
      <c r="L112" s="39" t="str">
        <f t="shared" si="104"/>
        <v/>
      </c>
      <c r="M112" s="39" t="str">
        <f t="shared" si="104"/>
        <v/>
      </c>
      <c r="N112" s="39" t="str">
        <f t="shared" si="104"/>
        <v/>
      </c>
      <c r="O112" s="39" t="str">
        <f t="shared" si="104"/>
        <v/>
      </c>
      <c r="P112" s="39" t="str">
        <f t="shared" si="104"/>
        <v/>
      </c>
      <c r="Q112" s="39" t="str">
        <f t="shared" si="104"/>
        <v/>
      </c>
      <c r="R112" s="39" t="str">
        <f t="shared" si="104"/>
        <v/>
      </c>
      <c r="S112" s="39" t="str">
        <f t="shared" si="104"/>
        <v/>
      </c>
      <c r="T112" s="39" t="str">
        <f t="shared" ref="T112:AC121" si="105">IF(AND($D112&lt;&gt;"", T$11&gt;=$D112, T$11&lt;=$H112), IF($E112&lt;&gt;"", IF(OR(AND(T$11=$C112, T$11=$E112), AND(T$11&gt;$E112, T$11&lt;$F112)), "入院中", 1), 1), "")</f>
        <v/>
      </c>
      <c r="U112" s="39" t="str">
        <f t="shared" si="105"/>
        <v/>
      </c>
      <c r="V112" s="39" t="str">
        <f t="shared" si="105"/>
        <v/>
      </c>
      <c r="W112" s="39" t="str">
        <f t="shared" si="105"/>
        <v/>
      </c>
      <c r="X112" s="39" t="str">
        <f t="shared" si="105"/>
        <v/>
      </c>
      <c r="Y112" s="39" t="str">
        <f t="shared" si="105"/>
        <v/>
      </c>
      <c r="Z112" s="39" t="str">
        <f t="shared" si="105"/>
        <v/>
      </c>
      <c r="AA112" s="39" t="str">
        <f t="shared" si="105"/>
        <v/>
      </c>
      <c r="AB112" s="39" t="str">
        <f t="shared" si="105"/>
        <v/>
      </c>
      <c r="AC112" s="39" t="str">
        <f t="shared" si="105"/>
        <v/>
      </c>
      <c r="AD112" s="39" t="str">
        <f t="shared" ref="AD112:AM121" si="106">IF(AND($D112&lt;&gt;"", AD$11&gt;=$D112, AD$11&lt;=$H112), IF($E112&lt;&gt;"", IF(OR(AND(AD$11=$C112, AD$11=$E112), AND(AD$11&gt;$E112, AD$11&lt;$F112)), "入院中", 1), 1), "")</f>
        <v/>
      </c>
      <c r="AE112" s="39" t="str">
        <f t="shared" si="106"/>
        <v/>
      </c>
      <c r="AF112" s="39" t="str">
        <f t="shared" si="106"/>
        <v/>
      </c>
      <c r="AG112" s="39" t="str">
        <f t="shared" si="106"/>
        <v/>
      </c>
      <c r="AH112" s="39" t="str">
        <f t="shared" si="106"/>
        <v/>
      </c>
      <c r="AI112" s="39" t="str">
        <f t="shared" si="106"/>
        <v/>
      </c>
      <c r="AJ112" s="39" t="str">
        <f t="shared" si="106"/>
        <v/>
      </c>
      <c r="AK112" s="39" t="str">
        <f t="shared" si="106"/>
        <v/>
      </c>
      <c r="AL112" s="39" t="str">
        <f t="shared" si="106"/>
        <v/>
      </c>
      <c r="AM112" s="39" t="str">
        <f t="shared" si="106"/>
        <v/>
      </c>
      <c r="AN112" s="39" t="str">
        <f t="shared" ref="AN112:AW121" si="107">IF(AND($D112&lt;&gt;"", AN$11&gt;=$D112, AN$11&lt;=$H112), IF($E112&lt;&gt;"", IF(OR(AND(AN$11=$C112, AN$11=$E112), AND(AN$11&gt;$E112, AN$11&lt;$F112)), "入院中", 1), 1), "")</f>
        <v/>
      </c>
      <c r="AO112" s="39" t="str">
        <f t="shared" si="107"/>
        <v/>
      </c>
      <c r="AP112" s="39" t="str">
        <f t="shared" si="107"/>
        <v/>
      </c>
      <c r="AQ112" s="39" t="str">
        <f t="shared" si="107"/>
        <v/>
      </c>
      <c r="AR112" s="39" t="str">
        <f t="shared" si="107"/>
        <v/>
      </c>
      <c r="AS112" s="39" t="str">
        <f t="shared" si="107"/>
        <v/>
      </c>
      <c r="AT112" s="39" t="str">
        <f t="shared" si="107"/>
        <v/>
      </c>
      <c r="AU112" s="39" t="str">
        <f t="shared" si="107"/>
        <v/>
      </c>
      <c r="AV112" s="39" t="str">
        <f t="shared" si="107"/>
        <v/>
      </c>
      <c r="AW112" s="39" t="str">
        <f t="shared" si="107"/>
        <v/>
      </c>
      <c r="AX112" s="39" t="str">
        <f t="shared" ref="AX112:BG121" si="108">IF(AND($D112&lt;&gt;"", AX$11&gt;=$D112, AX$11&lt;=$H112), IF($E112&lt;&gt;"", IF(OR(AND(AX$11=$C112, AX$11=$E112), AND(AX$11&gt;$E112, AX$11&lt;$F112)), "入院中", 1), 1), "")</f>
        <v/>
      </c>
      <c r="AY112" s="39" t="str">
        <f t="shared" si="108"/>
        <v/>
      </c>
      <c r="AZ112" s="39" t="str">
        <f t="shared" si="108"/>
        <v/>
      </c>
      <c r="BA112" s="39" t="str">
        <f t="shared" si="108"/>
        <v/>
      </c>
      <c r="BB112" s="39" t="str">
        <f t="shared" si="108"/>
        <v/>
      </c>
      <c r="BC112" s="39" t="str">
        <f t="shared" si="108"/>
        <v/>
      </c>
      <c r="BD112" s="39" t="str">
        <f t="shared" si="108"/>
        <v/>
      </c>
      <c r="BE112" s="39" t="str">
        <f t="shared" si="108"/>
        <v/>
      </c>
      <c r="BF112" s="39" t="str">
        <f t="shared" si="108"/>
        <v/>
      </c>
      <c r="BG112" s="39" t="str">
        <f t="shared" si="108"/>
        <v/>
      </c>
      <c r="BH112" s="39" t="str">
        <f t="shared" ref="BH112:BQ121" si="109">IF(AND($D112&lt;&gt;"", BH$11&gt;=$D112, BH$11&lt;=$H112), IF($E112&lt;&gt;"", IF(OR(AND(BH$11=$C112, BH$11=$E112), AND(BH$11&gt;$E112, BH$11&lt;$F112)), "入院中", 1), 1), "")</f>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ref="BR112:CA121" si="110">IF(AND($D112&lt;&gt;"", BR$11&gt;=$D112, BR$11&lt;=$H112), IF($E112&lt;&gt;"", IF(OR(AND(BR$11=$C112, BR$11=$E112), AND(BR$11&gt;$E112, BR$11&lt;$F112)), "入院中", 1), 1), "")</f>
        <v/>
      </c>
      <c r="BS112" s="39" t="str">
        <f t="shared" si="110"/>
        <v/>
      </c>
      <c r="BT112" s="39" t="str">
        <f t="shared" si="110"/>
        <v/>
      </c>
      <c r="BU112" s="39" t="str">
        <f t="shared" si="110"/>
        <v/>
      </c>
      <c r="BV112" s="39" t="str">
        <f t="shared" si="110"/>
        <v/>
      </c>
      <c r="BW112" s="39" t="str">
        <f t="shared" si="110"/>
        <v/>
      </c>
      <c r="BX112" s="39" t="str">
        <f t="shared" si="110"/>
        <v/>
      </c>
      <c r="BY112" s="39" t="str">
        <f t="shared" si="110"/>
        <v/>
      </c>
      <c r="BZ112" s="39" t="str">
        <f t="shared" si="110"/>
        <v/>
      </c>
      <c r="CA112" s="39" t="str">
        <f t="shared" si="110"/>
        <v/>
      </c>
      <c r="CB112" s="39" t="str">
        <f t="shared" ref="CB112:CK121" si="111">IF(AND($D112&lt;&gt;"", CB$11&gt;=$D112, CB$11&lt;=$H112), IF($E112&lt;&gt;"", IF(OR(AND(CB$11=$C112, CB$11=$E112), AND(CB$11&gt;$E112, CB$11&lt;$F112)), "入院中", 1), 1), "")</f>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ref="CL112:CU121" si="112">IF(AND($D112&lt;&gt;"", CL$11&gt;=$D112, CL$11&lt;=$H112), IF($E112&lt;&gt;"", IF(OR(AND(CL$11=$C112, CL$11=$E112), AND(CL$11&gt;$E112, CL$11&lt;$F112)), "入院中", 1), 1), "")</f>
        <v/>
      </c>
      <c r="CM112" s="39" t="str">
        <f t="shared" si="112"/>
        <v/>
      </c>
      <c r="CN112" s="39" t="str">
        <f t="shared" si="112"/>
        <v/>
      </c>
      <c r="CO112" s="39" t="str">
        <f t="shared" si="112"/>
        <v/>
      </c>
      <c r="CP112" s="39" t="str">
        <f t="shared" si="112"/>
        <v/>
      </c>
      <c r="CQ112" s="39" t="str">
        <f t="shared" si="112"/>
        <v/>
      </c>
      <c r="CR112" s="39" t="str">
        <f t="shared" si="112"/>
        <v/>
      </c>
      <c r="CS112" s="39" t="str">
        <f t="shared" si="112"/>
        <v/>
      </c>
      <c r="CT112" s="39" t="str">
        <f t="shared" si="112"/>
        <v/>
      </c>
      <c r="CU112" s="39" t="str">
        <f t="shared" si="112"/>
        <v/>
      </c>
      <c r="CV112" s="39" t="str">
        <f t="shared" ref="CV112:DG121" si="113">IF(AND($D112&lt;&gt;"", CV$11&gt;=$D112, CV$11&lt;=$H112), IF($E112&lt;&gt;"", IF(OR(AND(CV$11=$C112, CV$11=$E112), AND(CV$11&gt;$E112, CV$11&lt;$F112)), "入院中", 1), 1), "")</f>
        <v/>
      </c>
      <c r="CW112" s="39" t="str">
        <f t="shared" si="113"/>
        <v/>
      </c>
      <c r="CX112" s="39" t="str">
        <f t="shared" si="113"/>
        <v/>
      </c>
      <c r="CY112" s="39" t="str">
        <f t="shared" si="113"/>
        <v/>
      </c>
      <c r="CZ112" s="39" t="str">
        <f t="shared" si="113"/>
        <v/>
      </c>
      <c r="DA112" s="39" t="str">
        <f t="shared" si="113"/>
        <v/>
      </c>
      <c r="DB112" s="39" t="str">
        <f t="shared" si="113"/>
        <v/>
      </c>
      <c r="DC112" s="39" t="str">
        <f t="shared" si="113"/>
        <v/>
      </c>
      <c r="DD112" s="39" t="str">
        <f t="shared" si="113"/>
        <v/>
      </c>
      <c r="DE112" s="39" t="str">
        <f t="shared" si="113"/>
        <v/>
      </c>
      <c r="DF112" s="39" t="str">
        <f t="shared" si="113"/>
        <v/>
      </c>
      <c r="DG112" s="39" t="str">
        <f t="shared" si="113"/>
        <v/>
      </c>
      <c r="DP112" s="57"/>
      <c r="DQ112" s="127"/>
    </row>
    <row r="113" spans="1:121" ht="24.75" hidden="1" customHeight="1" x14ac:dyDescent="0.4">
      <c r="A113" s="126">
        <v>102</v>
      </c>
      <c r="B113" s="265" t="str">
        <f>IFERROR(VLOOKUP(A113,'wk (5.8～9.30)'!$A$3:$I$122, 2, 0)&amp;"", "")</f>
        <v/>
      </c>
      <c r="C113" s="41" t="str">
        <f>IFERROR(VLOOKUP(A113,'wk (5.8～9.30)'!$A$3:$I$122, 4, 0), "")</f>
        <v/>
      </c>
      <c r="D113" s="41" t="str">
        <f>IFERROR(VLOOKUP(A113,'wk (5.8～9.30)'!$A$3:$I$122, 5, 0), "")</f>
        <v/>
      </c>
      <c r="E113" s="41" t="str">
        <f>IFERROR(VLOOKUP(A113,'wk (5.8～9.30)'!$A$3:$I$122,6, 0), "")</f>
        <v/>
      </c>
      <c r="F113" s="41" t="str">
        <f>IFERROR(VLOOKUP(A113,'wk (5.8～9.30)'!$A$3:$I$122,7, 0), "")</f>
        <v/>
      </c>
      <c r="G113" s="41" t="str">
        <f>IFERROR(VLOOKUP(A113,'wk (5.8～9.30)'!$A$3:$I$122,8, 0), "")</f>
        <v/>
      </c>
      <c r="H113" s="41" t="str">
        <f>IFERROR(VLOOKUP(A113,'wk (5.8～9.30)'!$A$3:$I$122,9, 0), "")</f>
        <v/>
      </c>
      <c r="I113" s="157">
        <f t="shared" si="73"/>
        <v>0</v>
      </c>
      <c r="J113" s="39" t="str">
        <f t="shared" si="104"/>
        <v/>
      </c>
      <c r="K113" s="39" t="str">
        <f t="shared" si="104"/>
        <v/>
      </c>
      <c r="L113" s="39" t="str">
        <f t="shared" si="104"/>
        <v/>
      </c>
      <c r="M113" s="39" t="str">
        <f t="shared" si="104"/>
        <v/>
      </c>
      <c r="N113" s="39" t="str">
        <f t="shared" si="104"/>
        <v/>
      </c>
      <c r="O113" s="39" t="str">
        <f t="shared" si="104"/>
        <v/>
      </c>
      <c r="P113" s="39" t="str">
        <f t="shared" si="104"/>
        <v/>
      </c>
      <c r="Q113" s="39" t="str">
        <f t="shared" si="104"/>
        <v/>
      </c>
      <c r="R113" s="39" t="str">
        <f t="shared" si="104"/>
        <v/>
      </c>
      <c r="S113" s="39" t="str">
        <f t="shared" si="104"/>
        <v/>
      </c>
      <c r="T113" s="39" t="str">
        <f t="shared" si="105"/>
        <v/>
      </c>
      <c r="U113" s="39" t="str">
        <f t="shared" si="105"/>
        <v/>
      </c>
      <c r="V113" s="39" t="str">
        <f t="shared" si="105"/>
        <v/>
      </c>
      <c r="W113" s="39" t="str">
        <f t="shared" si="105"/>
        <v/>
      </c>
      <c r="X113" s="39" t="str">
        <f t="shared" si="105"/>
        <v/>
      </c>
      <c r="Y113" s="39" t="str">
        <f t="shared" si="105"/>
        <v/>
      </c>
      <c r="Z113" s="39" t="str">
        <f t="shared" si="105"/>
        <v/>
      </c>
      <c r="AA113" s="39" t="str">
        <f t="shared" si="105"/>
        <v/>
      </c>
      <c r="AB113" s="39" t="str">
        <f t="shared" si="105"/>
        <v/>
      </c>
      <c r="AC113" s="39" t="str">
        <f t="shared" si="105"/>
        <v/>
      </c>
      <c r="AD113" s="39" t="str">
        <f t="shared" si="106"/>
        <v/>
      </c>
      <c r="AE113" s="39" t="str">
        <f t="shared" si="106"/>
        <v/>
      </c>
      <c r="AF113" s="39" t="str">
        <f t="shared" si="106"/>
        <v/>
      </c>
      <c r="AG113" s="39" t="str">
        <f t="shared" si="106"/>
        <v/>
      </c>
      <c r="AH113" s="39" t="str">
        <f t="shared" si="106"/>
        <v/>
      </c>
      <c r="AI113" s="39" t="str">
        <f t="shared" si="106"/>
        <v/>
      </c>
      <c r="AJ113" s="39" t="str">
        <f t="shared" si="106"/>
        <v/>
      </c>
      <c r="AK113" s="39" t="str">
        <f t="shared" si="106"/>
        <v/>
      </c>
      <c r="AL113" s="39" t="str">
        <f t="shared" si="106"/>
        <v/>
      </c>
      <c r="AM113" s="39" t="str">
        <f t="shared" si="106"/>
        <v/>
      </c>
      <c r="AN113" s="39" t="str">
        <f t="shared" si="107"/>
        <v/>
      </c>
      <c r="AO113" s="39" t="str">
        <f t="shared" si="107"/>
        <v/>
      </c>
      <c r="AP113" s="39" t="str">
        <f t="shared" si="107"/>
        <v/>
      </c>
      <c r="AQ113" s="39" t="str">
        <f t="shared" si="107"/>
        <v/>
      </c>
      <c r="AR113" s="39" t="str">
        <f t="shared" si="107"/>
        <v/>
      </c>
      <c r="AS113" s="39" t="str">
        <f t="shared" si="107"/>
        <v/>
      </c>
      <c r="AT113" s="39" t="str">
        <f t="shared" si="107"/>
        <v/>
      </c>
      <c r="AU113" s="39" t="str">
        <f t="shared" si="107"/>
        <v/>
      </c>
      <c r="AV113" s="39" t="str">
        <f t="shared" si="107"/>
        <v/>
      </c>
      <c r="AW113" s="39" t="str">
        <f t="shared" si="107"/>
        <v/>
      </c>
      <c r="AX113" s="39" t="str">
        <f t="shared" si="108"/>
        <v/>
      </c>
      <c r="AY113" s="39" t="str">
        <f t="shared" si="108"/>
        <v/>
      </c>
      <c r="AZ113" s="39" t="str">
        <f t="shared" si="108"/>
        <v/>
      </c>
      <c r="BA113" s="39" t="str">
        <f t="shared" si="108"/>
        <v/>
      </c>
      <c r="BB113" s="39" t="str">
        <f t="shared" si="108"/>
        <v/>
      </c>
      <c r="BC113" s="39" t="str">
        <f t="shared" si="108"/>
        <v/>
      </c>
      <c r="BD113" s="39" t="str">
        <f t="shared" si="108"/>
        <v/>
      </c>
      <c r="BE113" s="39" t="str">
        <f t="shared" si="108"/>
        <v/>
      </c>
      <c r="BF113" s="39" t="str">
        <f t="shared" si="108"/>
        <v/>
      </c>
      <c r="BG113" s="39" t="str">
        <f t="shared" si="108"/>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10"/>
        <v/>
      </c>
      <c r="BS113" s="39" t="str">
        <f t="shared" si="110"/>
        <v/>
      </c>
      <c r="BT113" s="39" t="str">
        <f t="shared" si="110"/>
        <v/>
      </c>
      <c r="BU113" s="39" t="str">
        <f t="shared" si="110"/>
        <v/>
      </c>
      <c r="BV113" s="39" t="str">
        <f t="shared" si="110"/>
        <v/>
      </c>
      <c r="BW113" s="39" t="str">
        <f t="shared" si="110"/>
        <v/>
      </c>
      <c r="BX113" s="39" t="str">
        <f t="shared" si="110"/>
        <v/>
      </c>
      <c r="BY113" s="39" t="str">
        <f t="shared" si="110"/>
        <v/>
      </c>
      <c r="BZ113" s="39" t="str">
        <f t="shared" si="110"/>
        <v/>
      </c>
      <c r="CA113" s="39" t="str">
        <f t="shared" si="110"/>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2"/>
        <v/>
      </c>
      <c r="CM113" s="39" t="str">
        <f t="shared" si="112"/>
        <v/>
      </c>
      <c r="CN113" s="39" t="str">
        <f t="shared" si="112"/>
        <v/>
      </c>
      <c r="CO113" s="39" t="str">
        <f t="shared" si="112"/>
        <v/>
      </c>
      <c r="CP113" s="39" t="str">
        <f t="shared" si="112"/>
        <v/>
      </c>
      <c r="CQ113" s="39" t="str">
        <f t="shared" si="112"/>
        <v/>
      </c>
      <c r="CR113" s="39" t="str">
        <f t="shared" si="112"/>
        <v/>
      </c>
      <c r="CS113" s="39" t="str">
        <f t="shared" si="112"/>
        <v/>
      </c>
      <c r="CT113" s="39" t="str">
        <f t="shared" si="112"/>
        <v/>
      </c>
      <c r="CU113" s="39" t="str">
        <f t="shared" si="112"/>
        <v/>
      </c>
      <c r="CV113" s="39" t="str">
        <f t="shared" si="113"/>
        <v/>
      </c>
      <c r="CW113" s="39" t="str">
        <f t="shared" si="113"/>
        <v/>
      </c>
      <c r="CX113" s="39" t="str">
        <f t="shared" si="113"/>
        <v/>
      </c>
      <c r="CY113" s="39" t="str">
        <f t="shared" si="113"/>
        <v/>
      </c>
      <c r="CZ113" s="39" t="str">
        <f t="shared" si="113"/>
        <v/>
      </c>
      <c r="DA113" s="39" t="str">
        <f t="shared" si="113"/>
        <v/>
      </c>
      <c r="DB113" s="39" t="str">
        <f t="shared" si="113"/>
        <v/>
      </c>
      <c r="DC113" s="39" t="str">
        <f t="shared" si="113"/>
        <v/>
      </c>
      <c r="DD113" s="39" t="str">
        <f t="shared" si="113"/>
        <v/>
      </c>
      <c r="DE113" s="39" t="str">
        <f t="shared" si="113"/>
        <v/>
      </c>
      <c r="DF113" s="39" t="str">
        <f t="shared" si="113"/>
        <v/>
      </c>
      <c r="DG113" s="39" t="str">
        <f t="shared" si="113"/>
        <v/>
      </c>
      <c r="DP113" s="57"/>
      <c r="DQ113" s="127"/>
    </row>
    <row r="114" spans="1:121" ht="24.75" hidden="1" customHeight="1" x14ac:dyDescent="0.4">
      <c r="A114" s="126">
        <v>103</v>
      </c>
      <c r="B114" s="265" t="str">
        <f>IFERROR(VLOOKUP(A114,'wk (5.8～9.30)'!$A$3:$I$122, 2, 0)&amp;"", "")</f>
        <v/>
      </c>
      <c r="C114" s="41" t="str">
        <f>IFERROR(VLOOKUP(A114,'wk (5.8～9.30)'!$A$3:$I$122, 4, 0), "")</f>
        <v/>
      </c>
      <c r="D114" s="41" t="str">
        <f>IFERROR(VLOOKUP(A114,'wk (5.8～9.30)'!$A$3:$I$122, 5, 0), "")</f>
        <v/>
      </c>
      <c r="E114" s="41" t="str">
        <f>IFERROR(VLOOKUP(A114,'wk (5.8～9.30)'!$A$3:$I$122,6, 0), "")</f>
        <v/>
      </c>
      <c r="F114" s="41" t="str">
        <f>IFERROR(VLOOKUP(A114,'wk (5.8～9.30)'!$A$3:$I$122,7, 0), "")</f>
        <v/>
      </c>
      <c r="G114" s="41" t="str">
        <f>IFERROR(VLOOKUP(A114,'wk (5.8～9.30)'!$A$3:$I$122,8, 0), "")</f>
        <v/>
      </c>
      <c r="H114" s="41" t="str">
        <f>IFERROR(VLOOKUP(A114,'wk (5.8～9.30)'!$A$3:$I$122,9, 0), "")</f>
        <v/>
      </c>
      <c r="I114" s="157">
        <f t="shared" si="73"/>
        <v>0</v>
      </c>
      <c r="J114" s="39" t="str">
        <f t="shared" si="104"/>
        <v/>
      </c>
      <c r="K114" s="39" t="str">
        <f t="shared" si="104"/>
        <v/>
      </c>
      <c r="L114" s="39" t="str">
        <f t="shared" si="104"/>
        <v/>
      </c>
      <c r="M114" s="39" t="str">
        <f t="shared" si="104"/>
        <v/>
      </c>
      <c r="N114" s="39" t="str">
        <f t="shared" si="104"/>
        <v/>
      </c>
      <c r="O114" s="39" t="str">
        <f t="shared" si="104"/>
        <v/>
      </c>
      <c r="P114" s="39" t="str">
        <f t="shared" si="104"/>
        <v/>
      </c>
      <c r="Q114" s="39" t="str">
        <f t="shared" si="104"/>
        <v/>
      </c>
      <c r="R114" s="39" t="str">
        <f t="shared" si="104"/>
        <v/>
      </c>
      <c r="S114" s="39" t="str">
        <f t="shared" si="104"/>
        <v/>
      </c>
      <c r="T114" s="39" t="str">
        <f t="shared" si="105"/>
        <v/>
      </c>
      <c r="U114" s="39" t="str">
        <f t="shared" si="105"/>
        <v/>
      </c>
      <c r="V114" s="39" t="str">
        <f t="shared" si="105"/>
        <v/>
      </c>
      <c r="W114" s="39" t="str">
        <f t="shared" si="105"/>
        <v/>
      </c>
      <c r="X114" s="39" t="str">
        <f t="shared" si="105"/>
        <v/>
      </c>
      <c r="Y114" s="39" t="str">
        <f t="shared" si="105"/>
        <v/>
      </c>
      <c r="Z114" s="39" t="str">
        <f t="shared" si="105"/>
        <v/>
      </c>
      <c r="AA114" s="39" t="str">
        <f t="shared" si="105"/>
        <v/>
      </c>
      <c r="AB114" s="39" t="str">
        <f t="shared" si="105"/>
        <v/>
      </c>
      <c r="AC114" s="39" t="str">
        <f t="shared" si="105"/>
        <v/>
      </c>
      <c r="AD114" s="39" t="str">
        <f t="shared" si="106"/>
        <v/>
      </c>
      <c r="AE114" s="39" t="str">
        <f t="shared" si="106"/>
        <v/>
      </c>
      <c r="AF114" s="39" t="str">
        <f t="shared" si="106"/>
        <v/>
      </c>
      <c r="AG114" s="39" t="str">
        <f t="shared" si="106"/>
        <v/>
      </c>
      <c r="AH114" s="39" t="str">
        <f t="shared" si="106"/>
        <v/>
      </c>
      <c r="AI114" s="39" t="str">
        <f t="shared" si="106"/>
        <v/>
      </c>
      <c r="AJ114" s="39" t="str">
        <f t="shared" si="106"/>
        <v/>
      </c>
      <c r="AK114" s="39" t="str">
        <f t="shared" si="106"/>
        <v/>
      </c>
      <c r="AL114" s="39" t="str">
        <f t="shared" si="106"/>
        <v/>
      </c>
      <c r="AM114" s="39" t="str">
        <f t="shared" si="106"/>
        <v/>
      </c>
      <c r="AN114" s="39" t="str">
        <f t="shared" si="107"/>
        <v/>
      </c>
      <c r="AO114" s="39" t="str">
        <f t="shared" si="107"/>
        <v/>
      </c>
      <c r="AP114" s="39" t="str">
        <f t="shared" si="107"/>
        <v/>
      </c>
      <c r="AQ114" s="39" t="str">
        <f t="shared" si="107"/>
        <v/>
      </c>
      <c r="AR114" s="39" t="str">
        <f t="shared" si="107"/>
        <v/>
      </c>
      <c r="AS114" s="39" t="str">
        <f t="shared" si="107"/>
        <v/>
      </c>
      <c r="AT114" s="39" t="str">
        <f t="shared" si="107"/>
        <v/>
      </c>
      <c r="AU114" s="39" t="str">
        <f t="shared" si="107"/>
        <v/>
      </c>
      <c r="AV114" s="39" t="str">
        <f t="shared" si="107"/>
        <v/>
      </c>
      <c r="AW114" s="39" t="str">
        <f t="shared" si="107"/>
        <v/>
      </c>
      <c r="AX114" s="39" t="str">
        <f t="shared" si="108"/>
        <v/>
      </c>
      <c r="AY114" s="39" t="str">
        <f t="shared" si="108"/>
        <v/>
      </c>
      <c r="AZ114" s="39" t="str">
        <f t="shared" si="108"/>
        <v/>
      </c>
      <c r="BA114" s="39" t="str">
        <f t="shared" si="108"/>
        <v/>
      </c>
      <c r="BB114" s="39" t="str">
        <f t="shared" si="108"/>
        <v/>
      </c>
      <c r="BC114" s="39" t="str">
        <f t="shared" si="108"/>
        <v/>
      </c>
      <c r="BD114" s="39" t="str">
        <f t="shared" si="108"/>
        <v/>
      </c>
      <c r="BE114" s="39" t="str">
        <f t="shared" si="108"/>
        <v/>
      </c>
      <c r="BF114" s="39" t="str">
        <f t="shared" si="108"/>
        <v/>
      </c>
      <c r="BG114" s="39" t="str">
        <f t="shared" si="108"/>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10"/>
        <v/>
      </c>
      <c r="BS114" s="39" t="str">
        <f t="shared" si="110"/>
        <v/>
      </c>
      <c r="BT114" s="39" t="str">
        <f t="shared" si="110"/>
        <v/>
      </c>
      <c r="BU114" s="39" t="str">
        <f t="shared" si="110"/>
        <v/>
      </c>
      <c r="BV114" s="39" t="str">
        <f t="shared" si="110"/>
        <v/>
      </c>
      <c r="BW114" s="39" t="str">
        <f t="shared" si="110"/>
        <v/>
      </c>
      <c r="BX114" s="39" t="str">
        <f t="shared" si="110"/>
        <v/>
      </c>
      <c r="BY114" s="39" t="str">
        <f t="shared" si="110"/>
        <v/>
      </c>
      <c r="BZ114" s="39" t="str">
        <f t="shared" si="110"/>
        <v/>
      </c>
      <c r="CA114" s="39" t="str">
        <f t="shared" si="110"/>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2"/>
        <v/>
      </c>
      <c r="CM114" s="39" t="str">
        <f t="shared" si="112"/>
        <v/>
      </c>
      <c r="CN114" s="39" t="str">
        <f t="shared" si="112"/>
        <v/>
      </c>
      <c r="CO114" s="39" t="str">
        <f t="shared" si="112"/>
        <v/>
      </c>
      <c r="CP114" s="39" t="str">
        <f t="shared" si="112"/>
        <v/>
      </c>
      <c r="CQ114" s="39" t="str">
        <f t="shared" si="112"/>
        <v/>
      </c>
      <c r="CR114" s="39" t="str">
        <f t="shared" si="112"/>
        <v/>
      </c>
      <c r="CS114" s="39" t="str">
        <f t="shared" si="112"/>
        <v/>
      </c>
      <c r="CT114" s="39" t="str">
        <f t="shared" si="112"/>
        <v/>
      </c>
      <c r="CU114" s="39" t="str">
        <f t="shared" si="112"/>
        <v/>
      </c>
      <c r="CV114" s="39" t="str">
        <f t="shared" si="113"/>
        <v/>
      </c>
      <c r="CW114" s="39" t="str">
        <f t="shared" si="113"/>
        <v/>
      </c>
      <c r="CX114" s="39" t="str">
        <f t="shared" si="113"/>
        <v/>
      </c>
      <c r="CY114" s="39" t="str">
        <f t="shared" si="113"/>
        <v/>
      </c>
      <c r="CZ114" s="39" t="str">
        <f t="shared" si="113"/>
        <v/>
      </c>
      <c r="DA114" s="39" t="str">
        <f t="shared" si="113"/>
        <v/>
      </c>
      <c r="DB114" s="39" t="str">
        <f t="shared" si="113"/>
        <v/>
      </c>
      <c r="DC114" s="39" t="str">
        <f t="shared" si="113"/>
        <v/>
      </c>
      <c r="DD114" s="39" t="str">
        <f t="shared" si="113"/>
        <v/>
      </c>
      <c r="DE114" s="39" t="str">
        <f t="shared" si="113"/>
        <v/>
      </c>
      <c r="DF114" s="39" t="str">
        <f t="shared" si="113"/>
        <v/>
      </c>
      <c r="DG114" s="39" t="str">
        <f t="shared" si="113"/>
        <v/>
      </c>
      <c r="DP114" s="57"/>
      <c r="DQ114" s="127"/>
    </row>
    <row r="115" spans="1:121" ht="24.75" hidden="1" customHeight="1" x14ac:dyDescent="0.4">
      <c r="A115" s="126">
        <v>104</v>
      </c>
      <c r="B115" s="265" t="str">
        <f>IFERROR(VLOOKUP(A115,'wk (5.8～9.30)'!$A$3:$I$122, 2, 0)&amp;"", "")</f>
        <v/>
      </c>
      <c r="C115" s="41" t="str">
        <f>IFERROR(VLOOKUP(A115,'wk (5.8～9.30)'!$A$3:$I$122, 4, 0), "")</f>
        <v/>
      </c>
      <c r="D115" s="41" t="str">
        <f>IFERROR(VLOOKUP(A115,'wk (5.8～9.30)'!$A$3:$I$122, 5, 0), "")</f>
        <v/>
      </c>
      <c r="E115" s="41" t="str">
        <f>IFERROR(VLOOKUP(A115,'wk (5.8～9.30)'!$A$3:$I$122,6, 0), "")</f>
        <v/>
      </c>
      <c r="F115" s="41" t="str">
        <f>IFERROR(VLOOKUP(A115,'wk (5.8～9.30)'!$A$3:$I$122,7, 0), "")</f>
        <v/>
      </c>
      <c r="G115" s="41" t="str">
        <f>IFERROR(VLOOKUP(A115,'wk (5.8～9.30)'!$A$3:$I$122,8, 0), "")</f>
        <v/>
      </c>
      <c r="H115" s="41" t="str">
        <f>IFERROR(VLOOKUP(A115,'wk (5.8～9.30)'!$A$3:$I$122,9, 0), "")</f>
        <v/>
      </c>
      <c r="I115" s="157">
        <f t="shared" si="73"/>
        <v>0</v>
      </c>
      <c r="J115" s="39" t="str">
        <f t="shared" si="104"/>
        <v/>
      </c>
      <c r="K115" s="39" t="str">
        <f t="shared" si="104"/>
        <v/>
      </c>
      <c r="L115" s="39" t="str">
        <f t="shared" si="104"/>
        <v/>
      </c>
      <c r="M115" s="39" t="str">
        <f t="shared" si="104"/>
        <v/>
      </c>
      <c r="N115" s="39" t="str">
        <f t="shared" si="104"/>
        <v/>
      </c>
      <c r="O115" s="39" t="str">
        <f t="shared" si="104"/>
        <v/>
      </c>
      <c r="P115" s="39" t="str">
        <f t="shared" si="104"/>
        <v/>
      </c>
      <c r="Q115" s="39" t="str">
        <f t="shared" si="104"/>
        <v/>
      </c>
      <c r="R115" s="39" t="str">
        <f t="shared" si="104"/>
        <v/>
      </c>
      <c r="S115" s="39" t="str">
        <f t="shared" si="104"/>
        <v/>
      </c>
      <c r="T115" s="39" t="str">
        <f t="shared" si="105"/>
        <v/>
      </c>
      <c r="U115" s="39" t="str">
        <f t="shared" si="105"/>
        <v/>
      </c>
      <c r="V115" s="39" t="str">
        <f t="shared" si="105"/>
        <v/>
      </c>
      <c r="W115" s="39" t="str">
        <f t="shared" si="105"/>
        <v/>
      </c>
      <c r="X115" s="39" t="str">
        <f t="shared" si="105"/>
        <v/>
      </c>
      <c r="Y115" s="39" t="str">
        <f t="shared" si="105"/>
        <v/>
      </c>
      <c r="Z115" s="39" t="str">
        <f t="shared" si="105"/>
        <v/>
      </c>
      <c r="AA115" s="39" t="str">
        <f t="shared" si="105"/>
        <v/>
      </c>
      <c r="AB115" s="39" t="str">
        <f t="shared" si="105"/>
        <v/>
      </c>
      <c r="AC115" s="39" t="str">
        <f t="shared" si="105"/>
        <v/>
      </c>
      <c r="AD115" s="39" t="str">
        <f t="shared" si="106"/>
        <v/>
      </c>
      <c r="AE115" s="39" t="str">
        <f t="shared" si="106"/>
        <v/>
      </c>
      <c r="AF115" s="39" t="str">
        <f t="shared" si="106"/>
        <v/>
      </c>
      <c r="AG115" s="39" t="str">
        <f t="shared" si="106"/>
        <v/>
      </c>
      <c r="AH115" s="39" t="str">
        <f t="shared" si="106"/>
        <v/>
      </c>
      <c r="AI115" s="39" t="str">
        <f t="shared" si="106"/>
        <v/>
      </c>
      <c r="AJ115" s="39" t="str">
        <f t="shared" si="106"/>
        <v/>
      </c>
      <c r="AK115" s="39" t="str">
        <f t="shared" si="106"/>
        <v/>
      </c>
      <c r="AL115" s="39" t="str">
        <f t="shared" si="106"/>
        <v/>
      </c>
      <c r="AM115" s="39" t="str">
        <f t="shared" si="106"/>
        <v/>
      </c>
      <c r="AN115" s="39" t="str">
        <f t="shared" si="107"/>
        <v/>
      </c>
      <c r="AO115" s="39" t="str">
        <f t="shared" si="107"/>
        <v/>
      </c>
      <c r="AP115" s="39" t="str">
        <f t="shared" si="107"/>
        <v/>
      </c>
      <c r="AQ115" s="39" t="str">
        <f t="shared" si="107"/>
        <v/>
      </c>
      <c r="AR115" s="39" t="str">
        <f t="shared" si="107"/>
        <v/>
      </c>
      <c r="AS115" s="39" t="str">
        <f t="shared" si="107"/>
        <v/>
      </c>
      <c r="AT115" s="39" t="str">
        <f t="shared" si="107"/>
        <v/>
      </c>
      <c r="AU115" s="39" t="str">
        <f t="shared" si="107"/>
        <v/>
      </c>
      <c r="AV115" s="39" t="str">
        <f t="shared" si="107"/>
        <v/>
      </c>
      <c r="AW115" s="39" t="str">
        <f t="shared" si="107"/>
        <v/>
      </c>
      <c r="AX115" s="39" t="str">
        <f t="shared" si="108"/>
        <v/>
      </c>
      <c r="AY115" s="39" t="str">
        <f t="shared" si="108"/>
        <v/>
      </c>
      <c r="AZ115" s="39" t="str">
        <f t="shared" si="108"/>
        <v/>
      </c>
      <c r="BA115" s="39" t="str">
        <f t="shared" si="108"/>
        <v/>
      </c>
      <c r="BB115" s="39" t="str">
        <f t="shared" si="108"/>
        <v/>
      </c>
      <c r="BC115" s="39" t="str">
        <f t="shared" si="108"/>
        <v/>
      </c>
      <c r="BD115" s="39" t="str">
        <f t="shared" si="108"/>
        <v/>
      </c>
      <c r="BE115" s="39" t="str">
        <f t="shared" si="108"/>
        <v/>
      </c>
      <c r="BF115" s="39" t="str">
        <f t="shared" si="108"/>
        <v/>
      </c>
      <c r="BG115" s="39" t="str">
        <f t="shared" si="108"/>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10"/>
        <v/>
      </c>
      <c r="BS115" s="39" t="str">
        <f t="shared" si="110"/>
        <v/>
      </c>
      <c r="BT115" s="39" t="str">
        <f t="shared" si="110"/>
        <v/>
      </c>
      <c r="BU115" s="39" t="str">
        <f t="shared" si="110"/>
        <v/>
      </c>
      <c r="BV115" s="39" t="str">
        <f t="shared" si="110"/>
        <v/>
      </c>
      <c r="BW115" s="39" t="str">
        <f t="shared" si="110"/>
        <v/>
      </c>
      <c r="BX115" s="39" t="str">
        <f t="shared" si="110"/>
        <v/>
      </c>
      <c r="BY115" s="39" t="str">
        <f t="shared" si="110"/>
        <v/>
      </c>
      <c r="BZ115" s="39" t="str">
        <f t="shared" si="110"/>
        <v/>
      </c>
      <c r="CA115" s="39" t="str">
        <f t="shared" si="110"/>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2"/>
        <v/>
      </c>
      <c r="CM115" s="39" t="str">
        <f t="shared" si="112"/>
        <v/>
      </c>
      <c r="CN115" s="39" t="str">
        <f t="shared" si="112"/>
        <v/>
      </c>
      <c r="CO115" s="39" t="str">
        <f t="shared" si="112"/>
        <v/>
      </c>
      <c r="CP115" s="39" t="str">
        <f t="shared" si="112"/>
        <v/>
      </c>
      <c r="CQ115" s="39" t="str">
        <f t="shared" si="112"/>
        <v/>
      </c>
      <c r="CR115" s="39" t="str">
        <f t="shared" si="112"/>
        <v/>
      </c>
      <c r="CS115" s="39" t="str">
        <f t="shared" si="112"/>
        <v/>
      </c>
      <c r="CT115" s="39" t="str">
        <f t="shared" si="112"/>
        <v/>
      </c>
      <c r="CU115" s="39" t="str">
        <f t="shared" si="112"/>
        <v/>
      </c>
      <c r="CV115" s="39" t="str">
        <f t="shared" si="113"/>
        <v/>
      </c>
      <c r="CW115" s="39" t="str">
        <f t="shared" si="113"/>
        <v/>
      </c>
      <c r="CX115" s="39" t="str">
        <f t="shared" si="113"/>
        <v/>
      </c>
      <c r="CY115" s="39" t="str">
        <f t="shared" si="113"/>
        <v/>
      </c>
      <c r="CZ115" s="39" t="str">
        <f t="shared" si="113"/>
        <v/>
      </c>
      <c r="DA115" s="39" t="str">
        <f t="shared" si="113"/>
        <v/>
      </c>
      <c r="DB115" s="39" t="str">
        <f t="shared" si="113"/>
        <v/>
      </c>
      <c r="DC115" s="39" t="str">
        <f t="shared" si="113"/>
        <v/>
      </c>
      <c r="DD115" s="39" t="str">
        <f t="shared" si="113"/>
        <v/>
      </c>
      <c r="DE115" s="39" t="str">
        <f t="shared" si="113"/>
        <v/>
      </c>
      <c r="DF115" s="39" t="str">
        <f t="shared" si="113"/>
        <v/>
      </c>
      <c r="DG115" s="39" t="str">
        <f t="shared" si="113"/>
        <v/>
      </c>
      <c r="DP115" s="57"/>
      <c r="DQ115" s="127"/>
    </row>
    <row r="116" spans="1:121" ht="24.75" hidden="1" customHeight="1" x14ac:dyDescent="0.4">
      <c r="A116" s="126">
        <v>105</v>
      </c>
      <c r="B116" s="265" t="str">
        <f>IFERROR(VLOOKUP(A116,'wk (5.8～9.30)'!$A$3:$I$122, 2, 0)&amp;"", "")</f>
        <v/>
      </c>
      <c r="C116" s="41" t="str">
        <f>IFERROR(VLOOKUP(A116,'wk (5.8～9.30)'!$A$3:$I$122, 4, 0), "")</f>
        <v/>
      </c>
      <c r="D116" s="41" t="str">
        <f>IFERROR(VLOOKUP(A116,'wk (5.8～9.30)'!$A$3:$I$122, 5, 0), "")</f>
        <v/>
      </c>
      <c r="E116" s="41" t="str">
        <f>IFERROR(VLOOKUP(A116,'wk (5.8～9.30)'!$A$3:$I$122,6, 0), "")</f>
        <v/>
      </c>
      <c r="F116" s="41" t="str">
        <f>IFERROR(VLOOKUP(A116,'wk (5.8～9.30)'!$A$3:$I$122,7, 0), "")</f>
        <v/>
      </c>
      <c r="G116" s="41" t="str">
        <f>IFERROR(VLOOKUP(A116,'wk (5.8～9.30)'!$A$3:$I$122,8, 0), "")</f>
        <v/>
      </c>
      <c r="H116" s="41" t="str">
        <f>IFERROR(VLOOKUP(A116,'wk (5.8～9.30)'!$A$3:$I$122,9, 0), "")</f>
        <v/>
      </c>
      <c r="I116" s="157">
        <f t="shared" si="73"/>
        <v>0</v>
      </c>
      <c r="J116" s="39" t="str">
        <f t="shared" si="104"/>
        <v/>
      </c>
      <c r="K116" s="39" t="str">
        <f t="shared" si="104"/>
        <v/>
      </c>
      <c r="L116" s="39" t="str">
        <f t="shared" si="104"/>
        <v/>
      </c>
      <c r="M116" s="39" t="str">
        <f t="shared" si="104"/>
        <v/>
      </c>
      <c r="N116" s="39" t="str">
        <f t="shared" si="104"/>
        <v/>
      </c>
      <c r="O116" s="39" t="str">
        <f t="shared" si="104"/>
        <v/>
      </c>
      <c r="P116" s="39" t="str">
        <f t="shared" si="104"/>
        <v/>
      </c>
      <c r="Q116" s="39" t="str">
        <f t="shared" si="104"/>
        <v/>
      </c>
      <c r="R116" s="39" t="str">
        <f t="shared" si="104"/>
        <v/>
      </c>
      <c r="S116" s="39" t="str">
        <f t="shared" si="104"/>
        <v/>
      </c>
      <c r="T116" s="39" t="str">
        <f t="shared" si="105"/>
        <v/>
      </c>
      <c r="U116" s="39" t="str">
        <f t="shared" si="105"/>
        <v/>
      </c>
      <c r="V116" s="39" t="str">
        <f t="shared" si="105"/>
        <v/>
      </c>
      <c r="W116" s="39" t="str">
        <f t="shared" si="105"/>
        <v/>
      </c>
      <c r="X116" s="39" t="str">
        <f t="shared" si="105"/>
        <v/>
      </c>
      <c r="Y116" s="39" t="str">
        <f t="shared" si="105"/>
        <v/>
      </c>
      <c r="Z116" s="39" t="str">
        <f t="shared" si="105"/>
        <v/>
      </c>
      <c r="AA116" s="39" t="str">
        <f t="shared" si="105"/>
        <v/>
      </c>
      <c r="AB116" s="39" t="str">
        <f t="shared" si="105"/>
        <v/>
      </c>
      <c r="AC116" s="39" t="str">
        <f t="shared" si="105"/>
        <v/>
      </c>
      <c r="AD116" s="39" t="str">
        <f t="shared" si="106"/>
        <v/>
      </c>
      <c r="AE116" s="39" t="str">
        <f t="shared" si="106"/>
        <v/>
      </c>
      <c r="AF116" s="39" t="str">
        <f t="shared" si="106"/>
        <v/>
      </c>
      <c r="AG116" s="39" t="str">
        <f t="shared" si="106"/>
        <v/>
      </c>
      <c r="AH116" s="39" t="str">
        <f t="shared" si="106"/>
        <v/>
      </c>
      <c r="AI116" s="39" t="str">
        <f t="shared" si="106"/>
        <v/>
      </c>
      <c r="AJ116" s="39" t="str">
        <f t="shared" si="106"/>
        <v/>
      </c>
      <c r="AK116" s="39" t="str">
        <f t="shared" si="106"/>
        <v/>
      </c>
      <c r="AL116" s="39" t="str">
        <f t="shared" si="106"/>
        <v/>
      </c>
      <c r="AM116" s="39" t="str">
        <f t="shared" si="106"/>
        <v/>
      </c>
      <c r="AN116" s="39" t="str">
        <f t="shared" si="107"/>
        <v/>
      </c>
      <c r="AO116" s="39" t="str">
        <f t="shared" si="107"/>
        <v/>
      </c>
      <c r="AP116" s="39" t="str">
        <f t="shared" si="107"/>
        <v/>
      </c>
      <c r="AQ116" s="39" t="str">
        <f t="shared" si="107"/>
        <v/>
      </c>
      <c r="AR116" s="39" t="str">
        <f t="shared" si="107"/>
        <v/>
      </c>
      <c r="AS116" s="39" t="str">
        <f t="shared" si="107"/>
        <v/>
      </c>
      <c r="AT116" s="39" t="str">
        <f t="shared" si="107"/>
        <v/>
      </c>
      <c r="AU116" s="39" t="str">
        <f t="shared" si="107"/>
        <v/>
      </c>
      <c r="AV116" s="39" t="str">
        <f t="shared" si="107"/>
        <v/>
      </c>
      <c r="AW116" s="39" t="str">
        <f t="shared" si="107"/>
        <v/>
      </c>
      <c r="AX116" s="39" t="str">
        <f t="shared" si="108"/>
        <v/>
      </c>
      <c r="AY116" s="39" t="str">
        <f t="shared" si="108"/>
        <v/>
      </c>
      <c r="AZ116" s="39" t="str">
        <f t="shared" si="108"/>
        <v/>
      </c>
      <c r="BA116" s="39" t="str">
        <f t="shared" si="108"/>
        <v/>
      </c>
      <c r="BB116" s="39" t="str">
        <f t="shared" si="108"/>
        <v/>
      </c>
      <c r="BC116" s="39" t="str">
        <f t="shared" si="108"/>
        <v/>
      </c>
      <c r="BD116" s="39" t="str">
        <f t="shared" si="108"/>
        <v/>
      </c>
      <c r="BE116" s="39" t="str">
        <f t="shared" si="108"/>
        <v/>
      </c>
      <c r="BF116" s="39" t="str">
        <f t="shared" si="108"/>
        <v/>
      </c>
      <c r="BG116" s="39" t="str">
        <f t="shared" si="108"/>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10"/>
        <v/>
      </c>
      <c r="BS116" s="39" t="str">
        <f t="shared" si="110"/>
        <v/>
      </c>
      <c r="BT116" s="39" t="str">
        <f t="shared" si="110"/>
        <v/>
      </c>
      <c r="BU116" s="39" t="str">
        <f t="shared" si="110"/>
        <v/>
      </c>
      <c r="BV116" s="39" t="str">
        <f t="shared" si="110"/>
        <v/>
      </c>
      <c r="BW116" s="39" t="str">
        <f t="shared" si="110"/>
        <v/>
      </c>
      <c r="BX116" s="39" t="str">
        <f t="shared" si="110"/>
        <v/>
      </c>
      <c r="BY116" s="39" t="str">
        <f t="shared" si="110"/>
        <v/>
      </c>
      <c r="BZ116" s="39" t="str">
        <f t="shared" si="110"/>
        <v/>
      </c>
      <c r="CA116" s="39" t="str">
        <f t="shared" si="110"/>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2"/>
        <v/>
      </c>
      <c r="CM116" s="39" t="str">
        <f t="shared" si="112"/>
        <v/>
      </c>
      <c r="CN116" s="39" t="str">
        <f t="shared" si="112"/>
        <v/>
      </c>
      <c r="CO116" s="39" t="str">
        <f t="shared" si="112"/>
        <v/>
      </c>
      <c r="CP116" s="39" t="str">
        <f t="shared" si="112"/>
        <v/>
      </c>
      <c r="CQ116" s="39" t="str">
        <f t="shared" si="112"/>
        <v/>
      </c>
      <c r="CR116" s="39" t="str">
        <f t="shared" si="112"/>
        <v/>
      </c>
      <c r="CS116" s="39" t="str">
        <f t="shared" si="112"/>
        <v/>
      </c>
      <c r="CT116" s="39" t="str">
        <f t="shared" si="112"/>
        <v/>
      </c>
      <c r="CU116" s="39" t="str">
        <f t="shared" si="112"/>
        <v/>
      </c>
      <c r="CV116" s="39" t="str">
        <f t="shared" si="113"/>
        <v/>
      </c>
      <c r="CW116" s="39" t="str">
        <f t="shared" si="113"/>
        <v/>
      </c>
      <c r="CX116" s="39" t="str">
        <f t="shared" si="113"/>
        <v/>
      </c>
      <c r="CY116" s="39" t="str">
        <f t="shared" si="113"/>
        <v/>
      </c>
      <c r="CZ116" s="39" t="str">
        <f t="shared" si="113"/>
        <v/>
      </c>
      <c r="DA116" s="39" t="str">
        <f t="shared" si="113"/>
        <v/>
      </c>
      <c r="DB116" s="39" t="str">
        <f t="shared" si="113"/>
        <v/>
      </c>
      <c r="DC116" s="39" t="str">
        <f t="shared" si="113"/>
        <v/>
      </c>
      <c r="DD116" s="39" t="str">
        <f t="shared" si="113"/>
        <v/>
      </c>
      <c r="DE116" s="39" t="str">
        <f t="shared" si="113"/>
        <v/>
      </c>
      <c r="DF116" s="39" t="str">
        <f t="shared" si="113"/>
        <v/>
      </c>
      <c r="DG116" s="39" t="str">
        <f t="shared" si="113"/>
        <v/>
      </c>
      <c r="DP116" s="57"/>
      <c r="DQ116" s="127"/>
    </row>
    <row r="117" spans="1:121" ht="24.75" hidden="1" customHeight="1" x14ac:dyDescent="0.4">
      <c r="A117" s="126">
        <v>106</v>
      </c>
      <c r="B117" s="265" t="str">
        <f>IFERROR(VLOOKUP(A117,'wk (5.8～9.30)'!$A$3:$I$122, 2, 0)&amp;"", "")</f>
        <v/>
      </c>
      <c r="C117" s="41" t="str">
        <f>IFERROR(VLOOKUP(A117,'wk (5.8～9.30)'!$A$3:$I$122, 4, 0), "")</f>
        <v/>
      </c>
      <c r="D117" s="41" t="str">
        <f>IFERROR(VLOOKUP(A117,'wk (5.8～9.30)'!$A$3:$I$122, 5, 0), "")</f>
        <v/>
      </c>
      <c r="E117" s="41" t="str">
        <f>IFERROR(VLOOKUP(A117,'wk (5.8～9.30)'!$A$3:$I$122,6, 0), "")</f>
        <v/>
      </c>
      <c r="F117" s="41" t="str">
        <f>IFERROR(VLOOKUP(A117,'wk (5.8～9.30)'!$A$3:$I$122,7, 0), "")</f>
        <v/>
      </c>
      <c r="G117" s="41" t="str">
        <f>IFERROR(VLOOKUP(A117,'wk (5.8～9.30)'!$A$3:$I$122,8, 0), "")</f>
        <v/>
      </c>
      <c r="H117" s="41" t="str">
        <f>IFERROR(VLOOKUP(A117,'wk (5.8～9.30)'!$A$3:$I$122,9, 0), "")</f>
        <v/>
      </c>
      <c r="I117" s="157">
        <f t="shared" si="73"/>
        <v>0</v>
      </c>
      <c r="J117" s="39" t="str">
        <f t="shared" si="104"/>
        <v/>
      </c>
      <c r="K117" s="39" t="str">
        <f t="shared" si="104"/>
        <v/>
      </c>
      <c r="L117" s="39" t="str">
        <f t="shared" si="104"/>
        <v/>
      </c>
      <c r="M117" s="39" t="str">
        <f t="shared" si="104"/>
        <v/>
      </c>
      <c r="N117" s="39" t="str">
        <f t="shared" si="104"/>
        <v/>
      </c>
      <c r="O117" s="39" t="str">
        <f t="shared" si="104"/>
        <v/>
      </c>
      <c r="P117" s="39" t="str">
        <f t="shared" si="104"/>
        <v/>
      </c>
      <c r="Q117" s="39" t="str">
        <f t="shared" si="104"/>
        <v/>
      </c>
      <c r="R117" s="39" t="str">
        <f t="shared" si="104"/>
        <v/>
      </c>
      <c r="S117" s="39" t="str">
        <f t="shared" si="104"/>
        <v/>
      </c>
      <c r="T117" s="39" t="str">
        <f t="shared" si="105"/>
        <v/>
      </c>
      <c r="U117" s="39" t="str">
        <f t="shared" si="105"/>
        <v/>
      </c>
      <c r="V117" s="39" t="str">
        <f t="shared" si="105"/>
        <v/>
      </c>
      <c r="W117" s="39" t="str">
        <f t="shared" si="105"/>
        <v/>
      </c>
      <c r="X117" s="39" t="str">
        <f t="shared" si="105"/>
        <v/>
      </c>
      <c r="Y117" s="39" t="str">
        <f t="shared" si="105"/>
        <v/>
      </c>
      <c r="Z117" s="39" t="str">
        <f t="shared" si="105"/>
        <v/>
      </c>
      <c r="AA117" s="39" t="str">
        <f t="shared" si="105"/>
        <v/>
      </c>
      <c r="AB117" s="39" t="str">
        <f t="shared" si="105"/>
        <v/>
      </c>
      <c r="AC117" s="39" t="str">
        <f t="shared" si="105"/>
        <v/>
      </c>
      <c r="AD117" s="39" t="str">
        <f t="shared" si="106"/>
        <v/>
      </c>
      <c r="AE117" s="39" t="str">
        <f t="shared" si="106"/>
        <v/>
      </c>
      <c r="AF117" s="39" t="str">
        <f t="shared" si="106"/>
        <v/>
      </c>
      <c r="AG117" s="39" t="str">
        <f t="shared" si="106"/>
        <v/>
      </c>
      <c r="AH117" s="39" t="str">
        <f t="shared" si="106"/>
        <v/>
      </c>
      <c r="AI117" s="39" t="str">
        <f t="shared" si="106"/>
        <v/>
      </c>
      <c r="AJ117" s="39" t="str">
        <f t="shared" si="106"/>
        <v/>
      </c>
      <c r="AK117" s="39" t="str">
        <f t="shared" si="106"/>
        <v/>
      </c>
      <c r="AL117" s="39" t="str">
        <f t="shared" si="106"/>
        <v/>
      </c>
      <c r="AM117" s="39" t="str">
        <f t="shared" si="106"/>
        <v/>
      </c>
      <c r="AN117" s="39" t="str">
        <f t="shared" si="107"/>
        <v/>
      </c>
      <c r="AO117" s="39" t="str">
        <f t="shared" si="107"/>
        <v/>
      </c>
      <c r="AP117" s="39" t="str">
        <f t="shared" si="107"/>
        <v/>
      </c>
      <c r="AQ117" s="39" t="str">
        <f t="shared" si="107"/>
        <v/>
      </c>
      <c r="AR117" s="39" t="str">
        <f t="shared" si="107"/>
        <v/>
      </c>
      <c r="AS117" s="39" t="str">
        <f t="shared" si="107"/>
        <v/>
      </c>
      <c r="AT117" s="39" t="str">
        <f t="shared" si="107"/>
        <v/>
      </c>
      <c r="AU117" s="39" t="str">
        <f t="shared" si="107"/>
        <v/>
      </c>
      <c r="AV117" s="39" t="str">
        <f t="shared" si="107"/>
        <v/>
      </c>
      <c r="AW117" s="39" t="str">
        <f t="shared" si="107"/>
        <v/>
      </c>
      <c r="AX117" s="39" t="str">
        <f t="shared" si="108"/>
        <v/>
      </c>
      <c r="AY117" s="39" t="str">
        <f t="shared" si="108"/>
        <v/>
      </c>
      <c r="AZ117" s="39" t="str">
        <f t="shared" si="108"/>
        <v/>
      </c>
      <c r="BA117" s="39" t="str">
        <f t="shared" si="108"/>
        <v/>
      </c>
      <c r="BB117" s="39" t="str">
        <f t="shared" si="108"/>
        <v/>
      </c>
      <c r="BC117" s="39" t="str">
        <f t="shared" si="108"/>
        <v/>
      </c>
      <c r="BD117" s="39" t="str">
        <f t="shared" si="108"/>
        <v/>
      </c>
      <c r="BE117" s="39" t="str">
        <f t="shared" si="108"/>
        <v/>
      </c>
      <c r="BF117" s="39" t="str">
        <f t="shared" si="108"/>
        <v/>
      </c>
      <c r="BG117" s="39" t="str">
        <f t="shared" si="108"/>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10"/>
        <v/>
      </c>
      <c r="BS117" s="39" t="str">
        <f t="shared" si="110"/>
        <v/>
      </c>
      <c r="BT117" s="39" t="str">
        <f t="shared" si="110"/>
        <v/>
      </c>
      <c r="BU117" s="39" t="str">
        <f t="shared" si="110"/>
        <v/>
      </c>
      <c r="BV117" s="39" t="str">
        <f t="shared" si="110"/>
        <v/>
      </c>
      <c r="BW117" s="39" t="str">
        <f t="shared" si="110"/>
        <v/>
      </c>
      <c r="BX117" s="39" t="str">
        <f t="shared" si="110"/>
        <v/>
      </c>
      <c r="BY117" s="39" t="str">
        <f t="shared" si="110"/>
        <v/>
      </c>
      <c r="BZ117" s="39" t="str">
        <f t="shared" si="110"/>
        <v/>
      </c>
      <c r="CA117" s="39" t="str">
        <f t="shared" si="110"/>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2"/>
        <v/>
      </c>
      <c r="CM117" s="39" t="str">
        <f t="shared" si="112"/>
        <v/>
      </c>
      <c r="CN117" s="39" t="str">
        <f t="shared" si="112"/>
        <v/>
      </c>
      <c r="CO117" s="39" t="str">
        <f t="shared" si="112"/>
        <v/>
      </c>
      <c r="CP117" s="39" t="str">
        <f t="shared" si="112"/>
        <v/>
      </c>
      <c r="CQ117" s="39" t="str">
        <f t="shared" si="112"/>
        <v/>
      </c>
      <c r="CR117" s="39" t="str">
        <f t="shared" si="112"/>
        <v/>
      </c>
      <c r="CS117" s="39" t="str">
        <f t="shared" si="112"/>
        <v/>
      </c>
      <c r="CT117" s="39" t="str">
        <f t="shared" si="112"/>
        <v/>
      </c>
      <c r="CU117" s="39" t="str">
        <f t="shared" si="112"/>
        <v/>
      </c>
      <c r="CV117" s="39" t="str">
        <f t="shared" si="113"/>
        <v/>
      </c>
      <c r="CW117" s="39" t="str">
        <f t="shared" si="113"/>
        <v/>
      </c>
      <c r="CX117" s="39" t="str">
        <f t="shared" si="113"/>
        <v/>
      </c>
      <c r="CY117" s="39" t="str">
        <f t="shared" si="113"/>
        <v/>
      </c>
      <c r="CZ117" s="39" t="str">
        <f t="shared" si="113"/>
        <v/>
      </c>
      <c r="DA117" s="39" t="str">
        <f t="shared" si="113"/>
        <v/>
      </c>
      <c r="DB117" s="39" t="str">
        <f t="shared" si="113"/>
        <v/>
      </c>
      <c r="DC117" s="39" t="str">
        <f t="shared" si="113"/>
        <v/>
      </c>
      <c r="DD117" s="39" t="str">
        <f t="shared" si="113"/>
        <v/>
      </c>
      <c r="DE117" s="39" t="str">
        <f t="shared" si="113"/>
        <v/>
      </c>
      <c r="DF117" s="39" t="str">
        <f t="shared" si="113"/>
        <v/>
      </c>
      <c r="DG117" s="39" t="str">
        <f t="shared" si="113"/>
        <v/>
      </c>
      <c r="DP117" s="57"/>
      <c r="DQ117" s="127"/>
    </row>
    <row r="118" spans="1:121" ht="24.75" hidden="1" customHeight="1" x14ac:dyDescent="0.4">
      <c r="A118" s="126">
        <v>107</v>
      </c>
      <c r="B118" s="265" t="str">
        <f>IFERROR(VLOOKUP(A118,'wk (5.8～9.30)'!$A$3:$I$122, 2, 0)&amp;"", "")</f>
        <v/>
      </c>
      <c r="C118" s="41" t="str">
        <f>IFERROR(VLOOKUP(A118,'wk (5.8～9.30)'!$A$3:$I$122, 4, 0), "")</f>
        <v/>
      </c>
      <c r="D118" s="41" t="str">
        <f>IFERROR(VLOOKUP(A118,'wk (5.8～9.30)'!$A$3:$I$122, 5, 0), "")</f>
        <v/>
      </c>
      <c r="E118" s="41" t="str">
        <f>IFERROR(VLOOKUP(A118,'wk (5.8～9.30)'!$A$3:$I$122,6, 0), "")</f>
        <v/>
      </c>
      <c r="F118" s="41" t="str">
        <f>IFERROR(VLOOKUP(A118,'wk (5.8～9.30)'!$A$3:$I$122,7, 0), "")</f>
        <v/>
      </c>
      <c r="G118" s="41" t="str">
        <f>IFERROR(VLOOKUP(A118,'wk (5.8～9.30)'!$A$3:$I$122,8, 0), "")</f>
        <v/>
      </c>
      <c r="H118" s="41" t="str">
        <f>IFERROR(VLOOKUP(A118,'wk (5.8～9.30)'!$A$3:$I$122,9, 0), "")</f>
        <v/>
      </c>
      <c r="I118" s="157">
        <f t="shared" si="73"/>
        <v>0</v>
      </c>
      <c r="J118" s="39" t="str">
        <f t="shared" si="104"/>
        <v/>
      </c>
      <c r="K118" s="39" t="str">
        <f t="shared" si="104"/>
        <v/>
      </c>
      <c r="L118" s="39" t="str">
        <f t="shared" si="104"/>
        <v/>
      </c>
      <c r="M118" s="39" t="str">
        <f t="shared" si="104"/>
        <v/>
      </c>
      <c r="N118" s="39" t="str">
        <f t="shared" si="104"/>
        <v/>
      </c>
      <c r="O118" s="39" t="str">
        <f t="shared" si="104"/>
        <v/>
      </c>
      <c r="P118" s="39" t="str">
        <f t="shared" si="104"/>
        <v/>
      </c>
      <c r="Q118" s="39" t="str">
        <f t="shared" si="104"/>
        <v/>
      </c>
      <c r="R118" s="39" t="str">
        <f t="shared" si="104"/>
        <v/>
      </c>
      <c r="S118" s="39" t="str">
        <f t="shared" si="104"/>
        <v/>
      </c>
      <c r="T118" s="39" t="str">
        <f t="shared" si="105"/>
        <v/>
      </c>
      <c r="U118" s="39" t="str">
        <f t="shared" si="105"/>
        <v/>
      </c>
      <c r="V118" s="39" t="str">
        <f t="shared" si="105"/>
        <v/>
      </c>
      <c r="W118" s="39" t="str">
        <f t="shared" si="105"/>
        <v/>
      </c>
      <c r="X118" s="39" t="str">
        <f t="shared" si="105"/>
        <v/>
      </c>
      <c r="Y118" s="39" t="str">
        <f t="shared" si="105"/>
        <v/>
      </c>
      <c r="Z118" s="39" t="str">
        <f t="shared" si="105"/>
        <v/>
      </c>
      <c r="AA118" s="39" t="str">
        <f t="shared" si="105"/>
        <v/>
      </c>
      <c r="AB118" s="39" t="str">
        <f t="shared" si="105"/>
        <v/>
      </c>
      <c r="AC118" s="39" t="str">
        <f t="shared" si="105"/>
        <v/>
      </c>
      <c r="AD118" s="39" t="str">
        <f t="shared" si="106"/>
        <v/>
      </c>
      <c r="AE118" s="39" t="str">
        <f t="shared" si="106"/>
        <v/>
      </c>
      <c r="AF118" s="39" t="str">
        <f t="shared" si="106"/>
        <v/>
      </c>
      <c r="AG118" s="39" t="str">
        <f t="shared" si="106"/>
        <v/>
      </c>
      <c r="AH118" s="39" t="str">
        <f t="shared" si="106"/>
        <v/>
      </c>
      <c r="AI118" s="39" t="str">
        <f t="shared" si="106"/>
        <v/>
      </c>
      <c r="AJ118" s="39" t="str">
        <f t="shared" si="106"/>
        <v/>
      </c>
      <c r="AK118" s="39" t="str">
        <f t="shared" si="106"/>
        <v/>
      </c>
      <c r="AL118" s="39" t="str">
        <f t="shared" si="106"/>
        <v/>
      </c>
      <c r="AM118" s="39" t="str">
        <f t="shared" si="106"/>
        <v/>
      </c>
      <c r="AN118" s="39" t="str">
        <f t="shared" si="107"/>
        <v/>
      </c>
      <c r="AO118" s="39" t="str">
        <f t="shared" si="107"/>
        <v/>
      </c>
      <c r="AP118" s="39" t="str">
        <f t="shared" si="107"/>
        <v/>
      </c>
      <c r="AQ118" s="39" t="str">
        <f t="shared" si="107"/>
        <v/>
      </c>
      <c r="AR118" s="39" t="str">
        <f t="shared" si="107"/>
        <v/>
      </c>
      <c r="AS118" s="39" t="str">
        <f t="shared" si="107"/>
        <v/>
      </c>
      <c r="AT118" s="39" t="str">
        <f t="shared" si="107"/>
        <v/>
      </c>
      <c r="AU118" s="39" t="str">
        <f t="shared" si="107"/>
        <v/>
      </c>
      <c r="AV118" s="39" t="str">
        <f t="shared" si="107"/>
        <v/>
      </c>
      <c r="AW118" s="39" t="str">
        <f t="shared" si="107"/>
        <v/>
      </c>
      <c r="AX118" s="39" t="str">
        <f t="shared" si="108"/>
        <v/>
      </c>
      <c r="AY118" s="39" t="str">
        <f t="shared" si="108"/>
        <v/>
      </c>
      <c r="AZ118" s="39" t="str">
        <f t="shared" si="108"/>
        <v/>
      </c>
      <c r="BA118" s="39" t="str">
        <f t="shared" si="108"/>
        <v/>
      </c>
      <c r="BB118" s="39" t="str">
        <f t="shared" si="108"/>
        <v/>
      </c>
      <c r="BC118" s="39" t="str">
        <f t="shared" si="108"/>
        <v/>
      </c>
      <c r="BD118" s="39" t="str">
        <f t="shared" si="108"/>
        <v/>
      </c>
      <c r="BE118" s="39" t="str">
        <f t="shared" si="108"/>
        <v/>
      </c>
      <c r="BF118" s="39" t="str">
        <f t="shared" si="108"/>
        <v/>
      </c>
      <c r="BG118" s="39" t="str">
        <f t="shared" si="108"/>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10"/>
        <v/>
      </c>
      <c r="BS118" s="39" t="str">
        <f t="shared" si="110"/>
        <v/>
      </c>
      <c r="BT118" s="39" t="str">
        <f t="shared" si="110"/>
        <v/>
      </c>
      <c r="BU118" s="39" t="str">
        <f t="shared" si="110"/>
        <v/>
      </c>
      <c r="BV118" s="39" t="str">
        <f t="shared" si="110"/>
        <v/>
      </c>
      <c r="BW118" s="39" t="str">
        <f t="shared" si="110"/>
        <v/>
      </c>
      <c r="BX118" s="39" t="str">
        <f t="shared" si="110"/>
        <v/>
      </c>
      <c r="BY118" s="39" t="str">
        <f t="shared" si="110"/>
        <v/>
      </c>
      <c r="BZ118" s="39" t="str">
        <f t="shared" si="110"/>
        <v/>
      </c>
      <c r="CA118" s="39" t="str">
        <f t="shared" si="110"/>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2"/>
        <v/>
      </c>
      <c r="CM118" s="39" t="str">
        <f t="shared" si="112"/>
        <v/>
      </c>
      <c r="CN118" s="39" t="str">
        <f t="shared" si="112"/>
        <v/>
      </c>
      <c r="CO118" s="39" t="str">
        <f t="shared" si="112"/>
        <v/>
      </c>
      <c r="CP118" s="39" t="str">
        <f t="shared" si="112"/>
        <v/>
      </c>
      <c r="CQ118" s="39" t="str">
        <f t="shared" si="112"/>
        <v/>
      </c>
      <c r="CR118" s="39" t="str">
        <f t="shared" si="112"/>
        <v/>
      </c>
      <c r="CS118" s="39" t="str">
        <f t="shared" si="112"/>
        <v/>
      </c>
      <c r="CT118" s="39" t="str">
        <f t="shared" si="112"/>
        <v/>
      </c>
      <c r="CU118" s="39" t="str">
        <f t="shared" si="112"/>
        <v/>
      </c>
      <c r="CV118" s="39" t="str">
        <f t="shared" si="113"/>
        <v/>
      </c>
      <c r="CW118" s="39" t="str">
        <f t="shared" si="113"/>
        <v/>
      </c>
      <c r="CX118" s="39" t="str">
        <f t="shared" si="113"/>
        <v/>
      </c>
      <c r="CY118" s="39" t="str">
        <f t="shared" si="113"/>
        <v/>
      </c>
      <c r="CZ118" s="39" t="str">
        <f t="shared" si="113"/>
        <v/>
      </c>
      <c r="DA118" s="39" t="str">
        <f t="shared" si="113"/>
        <v/>
      </c>
      <c r="DB118" s="39" t="str">
        <f t="shared" si="113"/>
        <v/>
      </c>
      <c r="DC118" s="39" t="str">
        <f t="shared" si="113"/>
        <v/>
      </c>
      <c r="DD118" s="39" t="str">
        <f t="shared" si="113"/>
        <v/>
      </c>
      <c r="DE118" s="39" t="str">
        <f t="shared" si="113"/>
        <v/>
      </c>
      <c r="DF118" s="39" t="str">
        <f t="shared" si="113"/>
        <v/>
      </c>
      <c r="DG118" s="39" t="str">
        <f t="shared" si="113"/>
        <v/>
      </c>
      <c r="DP118" s="57"/>
      <c r="DQ118" s="127"/>
    </row>
    <row r="119" spans="1:121" ht="24.75" hidden="1" customHeight="1" x14ac:dyDescent="0.4">
      <c r="A119" s="126">
        <v>108</v>
      </c>
      <c r="B119" s="265" t="str">
        <f>IFERROR(VLOOKUP(A119,'wk (5.8～9.30)'!$A$3:$I$122, 2, 0)&amp;"", "")</f>
        <v/>
      </c>
      <c r="C119" s="41" t="str">
        <f>IFERROR(VLOOKUP(A119,'wk (5.8～9.30)'!$A$3:$I$122, 4, 0), "")</f>
        <v/>
      </c>
      <c r="D119" s="41" t="str">
        <f>IFERROR(VLOOKUP(A119,'wk (5.8～9.30)'!$A$3:$I$122, 5, 0), "")</f>
        <v/>
      </c>
      <c r="E119" s="41" t="str">
        <f>IFERROR(VLOOKUP(A119,'wk (5.8～9.30)'!$A$3:$I$122,6, 0), "")</f>
        <v/>
      </c>
      <c r="F119" s="41" t="str">
        <f>IFERROR(VLOOKUP(A119,'wk (5.8～9.30)'!$A$3:$I$122,7, 0), "")</f>
        <v/>
      </c>
      <c r="G119" s="41" t="str">
        <f>IFERROR(VLOOKUP(A119,'wk (5.8～9.30)'!$A$3:$I$122,8, 0), "")</f>
        <v/>
      </c>
      <c r="H119" s="41" t="str">
        <f>IFERROR(VLOOKUP(A119,'wk (5.8～9.30)'!$A$3:$I$122,9, 0), "")</f>
        <v/>
      </c>
      <c r="I119" s="157">
        <f t="shared" si="73"/>
        <v>0</v>
      </c>
      <c r="J119" s="39" t="str">
        <f t="shared" si="104"/>
        <v/>
      </c>
      <c r="K119" s="39" t="str">
        <f t="shared" si="104"/>
        <v/>
      </c>
      <c r="L119" s="39" t="str">
        <f t="shared" si="104"/>
        <v/>
      </c>
      <c r="M119" s="39" t="str">
        <f t="shared" si="104"/>
        <v/>
      </c>
      <c r="N119" s="39" t="str">
        <f t="shared" si="104"/>
        <v/>
      </c>
      <c r="O119" s="39" t="str">
        <f t="shared" si="104"/>
        <v/>
      </c>
      <c r="P119" s="39" t="str">
        <f t="shared" si="104"/>
        <v/>
      </c>
      <c r="Q119" s="39" t="str">
        <f t="shared" si="104"/>
        <v/>
      </c>
      <c r="R119" s="39" t="str">
        <f t="shared" si="104"/>
        <v/>
      </c>
      <c r="S119" s="39" t="str">
        <f t="shared" si="104"/>
        <v/>
      </c>
      <c r="T119" s="39" t="str">
        <f t="shared" si="105"/>
        <v/>
      </c>
      <c r="U119" s="39" t="str">
        <f t="shared" si="105"/>
        <v/>
      </c>
      <c r="V119" s="39" t="str">
        <f t="shared" si="105"/>
        <v/>
      </c>
      <c r="W119" s="39" t="str">
        <f t="shared" si="105"/>
        <v/>
      </c>
      <c r="X119" s="39" t="str">
        <f t="shared" si="105"/>
        <v/>
      </c>
      <c r="Y119" s="39" t="str">
        <f t="shared" si="105"/>
        <v/>
      </c>
      <c r="Z119" s="39" t="str">
        <f t="shared" si="105"/>
        <v/>
      </c>
      <c r="AA119" s="39" t="str">
        <f t="shared" si="105"/>
        <v/>
      </c>
      <c r="AB119" s="39" t="str">
        <f t="shared" si="105"/>
        <v/>
      </c>
      <c r="AC119" s="39" t="str">
        <f t="shared" si="105"/>
        <v/>
      </c>
      <c r="AD119" s="39" t="str">
        <f t="shared" si="106"/>
        <v/>
      </c>
      <c r="AE119" s="39" t="str">
        <f t="shared" si="106"/>
        <v/>
      </c>
      <c r="AF119" s="39" t="str">
        <f t="shared" si="106"/>
        <v/>
      </c>
      <c r="AG119" s="39" t="str">
        <f t="shared" si="106"/>
        <v/>
      </c>
      <c r="AH119" s="39" t="str">
        <f t="shared" si="106"/>
        <v/>
      </c>
      <c r="AI119" s="39" t="str">
        <f t="shared" si="106"/>
        <v/>
      </c>
      <c r="AJ119" s="39" t="str">
        <f t="shared" si="106"/>
        <v/>
      </c>
      <c r="AK119" s="39" t="str">
        <f t="shared" si="106"/>
        <v/>
      </c>
      <c r="AL119" s="39" t="str">
        <f t="shared" si="106"/>
        <v/>
      </c>
      <c r="AM119" s="39" t="str">
        <f t="shared" si="106"/>
        <v/>
      </c>
      <c r="AN119" s="39" t="str">
        <f t="shared" si="107"/>
        <v/>
      </c>
      <c r="AO119" s="39" t="str">
        <f t="shared" si="107"/>
        <v/>
      </c>
      <c r="AP119" s="39" t="str">
        <f t="shared" si="107"/>
        <v/>
      </c>
      <c r="AQ119" s="39" t="str">
        <f t="shared" si="107"/>
        <v/>
      </c>
      <c r="AR119" s="39" t="str">
        <f t="shared" si="107"/>
        <v/>
      </c>
      <c r="AS119" s="39" t="str">
        <f t="shared" si="107"/>
        <v/>
      </c>
      <c r="AT119" s="39" t="str">
        <f t="shared" si="107"/>
        <v/>
      </c>
      <c r="AU119" s="39" t="str">
        <f t="shared" si="107"/>
        <v/>
      </c>
      <c r="AV119" s="39" t="str">
        <f t="shared" si="107"/>
        <v/>
      </c>
      <c r="AW119" s="39" t="str">
        <f t="shared" si="107"/>
        <v/>
      </c>
      <c r="AX119" s="39" t="str">
        <f t="shared" si="108"/>
        <v/>
      </c>
      <c r="AY119" s="39" t="str">
        <f t="shared" si="108"/>
        <v/>
      </c>
      <c r="AZ119" s="39" t="str">
        <f t="shared" si="108"/>
        <v/>
      </c>
      <c r="BA119" s="39" t="str">
        <f t="shared" si="108"/>
        <v/>
      </c>
      <c r="BB119" s="39" t="str">
        <f t="shared" si="108"/>
        <v/>
      </c>
      <c r="BC119" s="39" t="str">
        <f t="shared" si="108"/>
        <v/>
      </c>
      <c r="BD119" s="39" t="str">
        <f t="shared" si="108"/>
        <v/>
      </c>
      <c r="BE119" s="39" t="str">
        <f t="shared" si="108"/>
        <v/>
      </c>
      <c r="BF119" s="39" t="str">
        <f t="shared" si="108"/>
        <v/>
      </c>
      <c r="BG119" s="39" t="str">
        <f t="shared" si="108"/>
        <v/>
      </c>
      <c r="BH119" s="39" t="str">
        <f t="shared" si="109"/>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10"/>
        <v/>
      </c>
      <c r="BS119" s="39" t="str">
        <f t="shared" si="110"/>
        <v/>
      </c>
      <c r="BT119" s="39" t="str">
        <f t="shared" si="110"/>
        <v/>
      </c>
      <c r="BU119" s="39" t="str">
        <f t="shared" si="110"/>
        <v/>
      </c>
      <c r="BV119" s="39" t="str">
        <f t="shared" si="110"/>
        <v/>
      </c>
      <c r="BW119" s="39" t="str">
        <f t="shared" si="110"/>
        <v/>
      </c>
      <c r="BX119" s="39" t="str">
        <f t="shared" si="110"/>
        <v/>
      </c>
      <c r="BY119" s="39" t="str">
        <f t="shared" si="110"/>
        <v/>
      </c>
      <c r="BZ119" s="39" t="str">
        <f t="shared" si="110"/>
        <v/>
      </c>
      <c r="CA119" s="39" t="str">
        <f t="shared" si="110"/>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2"/>
        <v/>
      </c>
      <c r="CM119" s="39" t="str">
        <f t="shared" si="112"/>
        <v/>
      </c>
      <c r="CN119" s="39" t="str">
        <f t="shared" si="112"/>
        <v/>
      </c>
      <c r="CO119" s="39" t="str">
        <f t="shared" si="112"/>
        <v/>
      </c>
      <c r="CP119" s="39" t="str">
        <f t="shared" si="112"/>
        <v/>
      </c>
      <c r="CQ119" s="39" t="str">
        <f t="shared" si="112"/>
        <v/>
      </c>
      <c r="CR119" s="39" t="str">
        <f t="shared" si="112"/>
        <v/>
      </c>
      <c r="CS119" s="39" t="str">
        <f t="shared" si="112"/>
        <v/>
      </c>
      <c r="CT119" s="39" t="str">
        <f t="shared" si="112"/>
        <v/>
      </c>
      <c r="CU119" s="39" t="str">
        <f t="shared" si="112"/>
        <v/>
      </c>
      <c r="CV119" s="39" t="str">
        <f t="shared" si="113"/>
        <v/>
      </c>
      <c r="CW119" s="39" t="str">
        <f t="shared" si="113"/>
        <v/>
      </c>
      <c r="CX119" s="39" t="str">
        <f t="shared" si="113"/>
        <v/>
      </c>
      <c r="CY119" s="39" t="str">
        <f t="shared" si="113"/>
        <v/>
      </c>
      <c r="CZ119" s="39" t="str">
        <f t="shared" si="113"/>
        <v/>
      </c>
      <c r="DA119" s="39" t="str">
        <f t="shared" si="113"/>
        <v/>
      </c>
      <c r="DB119" s="39" t="str">
        <f t="shared" si="113"/>
        <v/>
      </c>
      <c r="DC119" s="39" t="str">
        <f t="shared" si="113"/>
        <v/>
      </c>
      <c r="DD119" s="39" t="str">
        <f t="shared" si="113"/>
        <v/>
      </c>
      <c r="DE119" s="39" t="str">
        <f t="shared" si="113"/>
        <v/>
      </c>
      <c r="DF119" s="39" t="str">
        <f t="shared" si="113"/>
        <v/>
      </c>
      <c r="DG119" s="39" t="str">
        <f t="shared" si="113"/>
        <v/>
      </c>
      <c r="DP119" s="57"/>
      <c r="DQ119" s="127"/>
    </row>
    <row r="120" spans="1:121" ht="24.75" hidden="1" customHeight="1" x14ac:dyDescent="0.4">
      <c r="A120" s="126">
        <v>109</v>
      </c>
      <c r="B120" s="265" t="str">
        <f>IFERROR(VLOOKUP(A120,'wk (5.8～9.30)'!$A$3:$I$122, 2, 0)&amp;"", "")</f>
        <v/>
      </c>
      <c r="C120" s="41" t="str">
        <f>IFERROR(VLOOKUP(A120,'wk (5.8～9.30)'!$A$3:$I$122, 4, 0), "")</f>
        <v/>
      </c>
      <c r="D120" s="41" t="str">
        <f>IFERROR(VLOOKUP(A120,'wk (5.8～9.30)'!$A$3:$I$122, 5, 0), "")</f>
        <v/>
      </c>
      <c r="E120" s="41" t="str">
        <f>IFERROR(VLOOKUP(A120,'wk (5.8～9.30)'!$A$3:$I$122,6, 0), "")</f>
        <v/>
      </c>
      <c r="F120" s="41" t="str">
        <f>IFERROR(VLOOKUP(A120,'wk (5.8～9.30)'!$A$3:$I$122,7, 0), "")</f>
        <v/>
      </c>
      <c r="G120" s="41" t="str">
        <f>IFERROR(VLOOKUP(A120,'wk (5.8～9.30)'!$A$3:$I$122,8, 0), "")</f>
        <v/>
      </c>
      <c r="H120" s="41" t="str">
        <f>IFERROR(VLOOKUP(A120,'wk (5.8～9.30)'!$A$3:$I$122,9, 0), "")</f>
        <v/>
      </c>
      <c r="I120" s="157">
        <f t="shared" si="73"/>
        <v>0</v>
      </c>
      <c r="J120" s="39" t="str">
        <f t="shared" si="104"/>
        <v/>
      </c>
      <c r="K120" s="39" t="str">
        <f t="shared" si="104"/>
        <v/>
      </c>
      <c r="L120" s="39" t="str">
        <f t="shared" si="104"/>
        <v/>
      </c>
      <c r="M120" s="39" t="str">
        <f t="shared" si="104"/>
        <v/>
      </c>
      <c r="N120" s="39" t="str">
        <f t="shared" si="104"/>
        <v/>
      </c>
      <c r="O120" s="39" t="str">
        <f t="shared" si="104"/>
        <v/>
      </c>
      <c r="P120" s="39" t="str">
        <f t="shared" si="104"/>
        <v/>
      </c>
      <c r="Q120" s="39" t="str">
        <f t="shared" si="104"/>
        <v/>
      </c>
      <c r="R120" s="39" t="str">
        <f t="shared" si="104"/>
        <v/>
      </c>
      <c r="S120" s="39" t="str">
        <f t="shared" si="104"/>
        <v/>
      </c>
      <c r="T120" s="39" t="str">
        <f t="shared" si="105"/>
        <v/>
      </c>
      <c r="U120" s="39" t="str">
        <f t="shared" si="105"/>
        <v/>
      </c>
      <c r="V120" s="39" t="str">
        <f t="shared" si="105"/>
        <v/>
      </c>
      <c r="W120" s="39" t="str">
        <f t="shared" si="105"/>
        <v/>
      </c>
      <c r="X120" s="39" t="str">
        <f t="shared" si="105"/>
        <v/>
      </c>
      <c r="Y120" s="39" t="str">
        <f t="shared" si="105"/>
        <v/>
      </c>
      <c r="Z120" s="39" t="str">
        <f t="shared" si="105"/>
        <v/>
      </c>
      <c r="AA120" s="39" t="str">
        <f t="shared" si="105"/>
        <v/>
      </c>
      <c r="AB120" s="39" t="str">
        <f t="shared" si="105"/>
        <v/>
      </c>
      <c r="AC120" s="39" t="str">
        <f t="shared" si="105"/>
        <v/>
      </c>
      <c r="AD120" s="39" t="str">
        <f t="shared" si="106"/>
        <v/>
      </c>
      <c r="AE120" s="39" t="str">
        <f t="shared" si="106"/>
        <v/>
      </c>
      <c r="AF120" s="39" t="str">
        <f t="shared" si="106"/>
        <v/>
      </c>
      <c r="AG120" s="39" t="str">
        <f t="shared" si="106"/>
        <v/>
      </c>
      <c r="AH120" s="39" t="str">
        <f t="shared" si="106"/>
        <v/>
      </c>
      <c r="AI120" s="39" t="str">
        <f t="shared" si="106"/>
        <v/>
      </c>
      <c r="AJ120" s="39" t="str">
        <f t="shared" si="106"/>
        <v/>
      </c>
      <c r="AK120" s="39" t="str">
        <f t="shared" si="106"/>
        <v/>
      </c>
      <c r="AL120" s="39" t="str">
        <f t="shared" si="106"/>
        <v/>
      </c>
      <c r="AM120" s="39" t="str">
        <f t="shared" si="106"/>
        <v/>
      </c>
      <c r="AN120" s="39" t="str">
        <f t="shared" si="107"/>
        <v/>
      </c>
      <c r="AO120" s="39" t="str">
        <f t="shared" si="107"/>
        <v/>
      </c>
      <c r="AP120" s="39" t="str">
        <f t="shared" si="107"/>
        <v/>
      </c>
      <c r="AQ120" s="39" t="str">
        <f t="shared" si="107"/>
        <v/>
      </c>
      <c r="AR120" s="39" t="str">
        <f t="shared" si="107"/>
        <v/>
      </c>
      <c r="AS120" s="39" t="str">
        <f t="shared" si="107"/>
        <v/>
      </c>
      <c r="AT120" s="39" t="str">
        <f t="shared" si="107"/>
        <v/>
      </c>
      <c r="AU120" s="39" t="str">
        <f t="shared" si="107"/>
        <v/>
      </c>
      <c r="AV120" s="39" t="str">
        <f t="shared" si="107"/>
        <v/>
      </c>
      <c r="AW120" s="39" t="str">
        <f t="shared" si="107"/>
        <v/>
      </c>
      <c r="AX120" s="39" t="str">
        <f t="shared" si="108"/>
        <v/>
      </c>
      <c r="AY120" s="39" t="str">
        <f t="shared" si="108"/>
        <v/>
      </c>
      <c r="AZ120" s="39" t="str">
        <f t="shared" si="108"/>
        <v/>
      </c>
      <c r="BA120" s="39" t="str">
        <f t="shared" si="108"/>
        <v/>
      </c>
      <c r="BB120" s="39" t="str">
        <f t="shared" si="108"/>
        <v/>
      </c>
      <c r="BC120" s="39" t="str">
        <f t="shared" si="108"/>
        <v/>
      </c>
      <c r="BD120" s="39" t="str">
        <f t="shared" si="108"/>
        <v/>
      </c>
      <c r="BE120" s="39" t="str">
        <f t="shared" si="108"/>
        <v/>
      </c>
      <c r="BF120" s="39" t="str">
        <f t="shared" si="108"/>
        <v/>
      </c>
      <c r="BG120" s="39" t="str">
        <f t="shared" si="108"/>
        <v/>
      </c>
      <c r="BH120" s="39" t="str">
        <f t="shared" si="109"/>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10"/>
        <v/>
      </c>
      <c r="BS120" s="39" t="str">
        <f t="shared" si="110"/>
        <v/>
      </c>
      <c r="BT120" s="39" t="str">
        <f t="shared" si="110"/>
        <v/>
      </c>
      <c r="BU120" s="39" t="str">
        <f t="shared" si="110"/>
        <v/>
      </c>
      <c r="BV120" s="39" t="str">
        <f t="shared" si="110"/>
        <v/>
      </c>
      <c r="BW120" s="39" t="str">
        <f t="shared" si="110"/>
        <v/>
      </c>
      <c r="BX120" s="39" t="str">
        <f t="shared" si="110"/>
        <v/>
      </c>
      <c r="BY120" s="39" t="str">
        <f t="shared" si="110"/>
        <v/>
      </c>
      <c r="BZ120" s="39" t="str">
        <f t="shared" si="110"/>
        <v/>
      </c>
      <c r="CA120" s="39" t="str">
        <f t="shared" si="110"/>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2"/>
        <v/>
      </c>
      <c r="CM120" s="39" t="str">
        <f t="shared" si="112"/>
        <v/>
      </c>
      <c r="CN120" s="39" t="str">
        <f t="shared" si="112"/>
        <v/>
      </c>
      <c r="CO120" s="39" t="str">
        <f t="shared" si="112"/>
        <v/>
      </c>
      <c r="CP120" s="39" t="str">
        <f t="shared" si="112"/>
        <v/>
      </c>
      <c r="CQ120" s="39" t="str">
        <f t="shared" si="112"/>
        <v/>
      </c>
      <c r="CR120" s="39" t="str">
        <f t="shared" si="112"/>
        <v/>
      </c>
      <c r="CS120" s="39" t="str">
        <f t="shared" si="112"/>
        <v/>
      </c>
      <c r="CT120" s="39" t="str">
        <f t="shared" si="112"/>
        <v/>
      </c>
      <c r="CU120" s="39" t="str">
        <f t="shared" si="112"/>
        <v/>
      </c>
      <c r="CV120" s="39" t="str">
        <f t="shared" si="113"/>
        <v/>
      </c>
      <c r="CW120" s="39" t="str">
        <f t="shared" si="113"/>
        <v/>
      </c>
      <c r="CX120" s="39" t="str">
        <f t="shared" si="113"/>
        <v/>
      </c>
      <c r="CY120" s="39" t="str">
        <f t="shared" si="113"/>
        <v/>
      </c>
      <c r="CZ120" s="39" t="str">
        <f t="shared" si="113"/>
        <v/>
      </c>
      <c r="DA120" s="39" t="str">
        <f t="shared" si="113"/>
        <v/>
      </c>
      <c r="DB120" s="39" t="str">
        <f t="shared" si="113"/>
        <v/>
      </c>
      <c r="DC120" s="39" t="str">
        <f t="shared" si="113"/>
        <v/>
      </c>
      <c r="DD120" s="39" t="str">
        <f t="shared" si="113"/>
        <v/>
      </c>
      <c r="DE120" s="39" t="str">
        <f t="shared" si="113"/>
        <v/>
      </c>
      <c r="DF120" s="39" t="str">
        <f t="shared" si="113"/>
        <v/>
      </c>
      <c r="DG120" s="39" t="str">
        <f t="shared" si="113"/>
        <v/>
      </c>
      <c r="DP120" s="57"/>
      <c r="DQ120" s="127"/>
    </row>
    <row r="121" spans="1:121" ht="24.75" hidden="1" customHeight="1" x14ac:dyDescent="0.4">
      <c r="A121" s="126">
        <v>110</v>
      </c>
      <c r="B121" s="265" t="str">
        <f>IFERROR(VLOOKUP(A121,'wk (5.8～9.30)'!$A$3:$I$122, 2, 0)&amp;"", "")</f>
        <v/>
      </c>
      <c r="C121" s="41" t="str">
        <f>IFERROR(VLOOKUP(A121,'wk (5.8～9.30)'!$A$3:$I$122, 4, 0), "")</f>
        <v/>
      </c>
      <c r="D121" s="41" t="str">
        <f>IFERROR(VLOOKUP(A121,'wk (5.8～9.30)'!$A$3:$I$122, 5, 0), "")</f>
        <v/>
      </c>
      <c r="E121" s="41" t="str">
        <f>IFERROR(VLOOKUP(A121,'wk (5.8～9.30)'!$A$3:$I$122,6, 0), "")</f>
        <v/>
      </c>
      <c r="F121" s="41" t="str">
        <f>IFERROR(VLOOKUP(A121,'wk (5.8～9.30)'!$A$3:$I$122,7, 0), "")</f>
        <v/>
      </c>
      <c r="G121" s="41" t="str">
        <f>IFERROR(VLOOKUP(A121,'wk (5.8～9.30)'!$A$3:$I$122,8, 0), "")</f>
        <v/>
      </c>
      <c r="H121" s="41" t="str">
        <f>IFERROR(VLOOKUP(A121,'wk (5.8～9.30)'!$A$3:$I$122,9, 0), "")</f>
        <v/>
      </c>
      <c r="I121" s="157">
        <f t="shared" si="73"/>
        <v>0</v>
      </c>
      <c r="J121" s="39" t="str">
        <f t="shared" si="104"/>
        <v/>
      </c>
      <c r="K121" s="39" t="str">
        <f t="shared" si="104"/>
        <v/>
      </c>
      <c r="L121" s="39" t="str">
        <f t="shared" si="104"/>
        <v/>
      </c>
      <c r="M121" s="39" t="str">
        <f t="shared" si="104"/>
        <v/>
      </c>
      <c r="N121" s="39" t="str">
        <f t="shared" si="104"/>
        <v/>
      </c>
      <c r="O121" s="39" t="str">
        <f t="shared" si="104"/>
        <v/>
      </c>
      <c r="P121" s="39" t="str">
        <f t="shared" si="104"/>
        <v/>
      </c>
      <c r="Q121" s="39" t="str">
        <f t="shared" si="104"/>
        <v/>
      </c>
      <c r="R121" s="39" t="str">
        <f t="shared" si="104"/>
        <v/>
      </c>
      <c r="S121" s="39" t="str">
        <f t="shared" si="104"/>
        <v/>
      </c>
      <c r="T121" s="39" t="str">
        <f t="shared" si="105"/>
        <v/>
      </c>
      <c r="U121" s="39" t="str">
        <f t="shared" si="105"/>
        <v/>
      </c>
      <c r="V121" s="39" t="str">
        <f t="shared" si="105"/>
        <v/>
      </c>
      <c r="W121" s="39" t="str">
        <f t="shared" si="105"/>
        <v/>
      </c>
      <c r="X121" s="39" t="str">
        <f t="shared" si="105"/>
        <v/>
      </c>
      <c r="Y121" s="39" t="str">
        <f t="shared" si="105"/>
        <v/>
      </c>
      <c r="Z121" s="39" t="str">
        <f t="shared" si="105"/>
        <v/>
      </c>
      <c r="AA121" s="39" t="str">
        <f t="shared" si="105"/>
        <v/>
      </c>
      <c r="AB121" s="39" t="str">
        <f t="shared" si="105"/>
        <v/>
      </c>
      <c r="AC121" s="39" t="str">
        <f t="shared" si="105"/>
        <v/>
      </c>
      <c r="AD121" s="39" t="str">
        <f t="shared" si="106"/>
        <v/>
      </c>
      <c r="AE121" s="39" t="str">
        <f t="shared" si="106"/>
        <v/>
      </c>
      <c r="AF121" s="39" t="str">
        <f t="shared" si="106"/>
        <v/>
      </c>
      <c r="AG121" s="39" t="str">
        <f t="shared" si="106"/>
        <v/>
      </c>
      <c r="AH121" s="39" t="str">
        <f t="shared" si="106"/>
        <v/>
      </c>
      <c r="AI121" s="39" t="str">
        <f t="shared" si="106"/>
        <v/>
      </c>
      <c r="AJ121" s="39" t="str">
        <f t="shared" si="106"/>
        <v/>
      </c>
      <c r="AK121" s="39" t="str">
        <f t="shared" si="106"/>
        <v/>
      </c>
      <c r="AL121" s="39" t="str">
        <f t="shared" si="106"/>
        <v/>
      </c>
      <c r="AM121" s="39" t="str">
        <f t="shared" si="106"/>
        <v/>
      </c>
      <c r="AN121" s="39" t="str">
        <f t="shared" si="107"/>
        <v/>
      </c>
      <c r="AO121" s="39" t="str">
        <f t="shared" si="107"/>
        <v/>
      </c>
      <c r="AP121" s="39" t="str">
        <f t="shared" si="107"/>
        <v/>
      </c>
      <c r="AQ121" s="39" t="str">
        <f t="shared" si="107"/>
        <v/>
      </c>
      <c r="AR121" s="39" t="str">
        <f t="shared" si="107"/>
        <v/>
      </c>
      <c r="AS121" s="39" t="str">
        <f t="shared" si="107"/>
        <v/>
      </c>
      <c r="AT121" s="39" t="str">
        <f t="shared" si="107"/>
        <v/>
      </c>
      <c r="AU121" s="39" t="str">
        <f t="shared" si="107"/>
        <v/>
      </c>
      <c r="AV121" s="39" t="str">
        <f t="shared" si="107"/>
        <v/>
      </c>
      <c r="AW121" s="39" t="str">
        <f t="shared" si="107"/>
        <v/>
      </c>
      <c r="AX121" s="39" t="str">
        <f t="shared" si="108"/>
        <v/>
      </c>
      <c r="AY121" s="39" t="str">
        <f t="shared" si="108"/>
        <v/>
      </c>
      <c r="AZ121" s="39" t="str">
        <f t="shared" si="108"/>
        <v/>
      </c>
      <c r="BA121" s="39" t="str">
        <f t="shared" si="108"/>
        <v/>
      </c>
      <c r="BB121" s="39" t="str">
        <f t="shared" si="108"/>
        <v/>
      </c>
      <c r="BC121" s="39" t="str">
        <f t="shared" si="108"/>
        <v/>
      </c>
      <c r="BD121" s="39" t="str">
        <f t="shared" si="108"/>
        <v/>
      </c>
      <c r="BE121" s="39" t="str">
        <f t="shared" si="108"/>
        <v/>
      </c>
      <c r="BF121" s="39" t="str">
        <f t="shared" si="108"/>
        <v/>
      </c>
      <c r="BG121" s="39" t="str">
        <f t="shared" si="108"/>
        <v/>
      </c>
      <c r="BH121" s="39" t="str">
        <f t="shared" si="109"/>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10"/>
        <v/>
      </c>
      <c r="BS121" s="39" t="str">
        <f t="shared" si="110"/>
        <v/>
      </c>
      <c r="BT121" s="39" t="str">
        <f t="shared" si="110"/>
        <v/>
      </c>
      <c r="BU121" s="39" t="str">
        <f t="shared" si="110"/>
        <v/>
      </c>
      <c r="BV121" s="39" t="str">
        <f t="shared" si="110"/>
        <v/>
      </c>
      <c r="BW121" s="39" t="str">
        <f t="shared" si="110"/>
        <v/>
      </c>
      <c r="BX121" s="39" t="str">
        <f t="shared" si="110"/>
        <v/>
      </c>
      <c r="BY121" s="39" t="str">
        <f t="shared" si="110"/>
        <v/>
      </c>
      <c r="BZ121" s="39" t="str">
        <f t="shared" si="110"/>
        <v/>
      </c>
      <c r="CA121" s="39" t="str">
        <f t="shared" si="110"/>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2"/>
        <v/>
      </c>
      <c r="CM121" s="39" t="str">
        <f t="shared" si="112"/>
        <v/>
      </c>
      <c r="CN121" s="39" t="str">
        <f t="shared" si="112"/>
        <v/>
      </c>
      <c r="CO121" s="39" t="str">
        <f t="shared" si="112"/>
        <v/>
      </c>
      <c r="CP121" s="39" t="str">
        <f t="shared" si="112"/>
        <v/>
      </c>
      <c r="CQ121" s="39" t="str">
        <f t="shared" si="112"/>
        <v/>
      </c>
      <c r="CR121" s="39" t="str">
        <f t="shared" si="112"/>
        <v/>
      </c>
      <c r="CS121" s="39" t="str">
        <f t="shared" si="112"/>
        <v/>
      </c>
      <c r="CT121" s="39" t="str">
        <f t="shared" si="112"/>
        <v/>
      </c>
      <c r="CU121" s="39" t="str">
        <f t="shared" si="112"/>
        <v/>
      </c>
      <c r="CV121" s="39" t="str">
        <f t="shared" si="113"/>
        <v/>
      </c>
      <c r="CW121" s="39" t="str">
        <f t="shared" si="113"/>
        <v/>
      </c>
      <c r="CX121" s="39" t="str">
        <f t="shared" si="113"/>
        <v/>
      </c>
      <c r="CY121" s="39" t="str">
        <f t="shared" si="113"/>
        <v/>
      </c>
      <c r="CZ121" s="39" t="str">
        <f t="shared" si="113"/>
        <v/>
      </c>
      <c r="DA121" s="39" t="str">
        <f t="shared" si="113"/>
        <v/>
      </c>
      <c r="DB121" s="39" t="str">
        <f t="shared" si="113"/>
        <v/>
      </c>
      <c r="DC121" s="39" t="str">
        <f t="shared" si="113"/>
        <v/>
      </c>
      <c r="DD121" s="39" t="str">
        <f t="shared" si="113"/>
        <v/>
      </c>
      <c r="DE121" s="39" t="str">
        <f t="shared" si="113"/>
        <v/>
      </c>
      <c r="DF121" s="39" t="str">
        <f t="shared" si="113"/>
        <v/>
      </c>
      <c r="DG121" s="39" t="str">
        <f t="shared" si="113"/>
        <v/>
      </c>
      <c r="DP121" s="57"/>
      <c r="DQ121" s="127"/>
    </row>
    <row r="122" spans="1:121" ht="24.75" hidden="1" customHeight="1" x14ac:dyDescent="0.4">
      <c r="A122" s="126">
        <v>111</v>
      </c>
      <c r="B122" s="265" t="str">
        <f>IFERROR(VLOOKUP(A122,'wk (5.8～9.30)'!$A$3:$I$122, 2, 0)&amp;"", "")</f>
        <v/>
      </c>
      <c r="C122" s="41" t="str">
        <f>IFERROR(VLOOKUP(A122,'wk (5.8～9.30)'!$A$3:$I$122, 4, 0), "")</f>
        <v/>
      </c>
      <c r="D122" s="41" t="str">
        <f>IFERROR(VLOOKUP(A122,'wk (5.8～9.30)'!$A$3:$I$122, 5, 0), "")</f>
        <v/>
      </c>
      <c r="E122" s="41" t="str">
        <f>IFERROR(VLOOKUP(A122,'wk (5.8～9.30)'!$A$3:$I$122,6, 0), "")</f>
        <v/>
      </c>
      <c r="F122" s="41" t="str">
        <f>IFERROR(VLOOKUP(A122,'wk (5.8～9.30)'!$A$3:$I$122,7, 0), "")</f>
        <v/>
      </c>
      <c r="G122" s="41" t="str">
        <f>IFERROR(VLOOKUP(A122,'wk (5.8～9.30)'!$A$3:$I$122,8, 0), "")</f>
        <v/>
      </c>
      <c r="H122" s="41" t="str">
        <f>IFERROR(VLOOKUP(A122,'wk (5.8～9.30)'!$A$3:$I$122,9, 0), "")</f>
        <v/>
      </c>
      <c r="I122" s="157">
        <f t="shared" si="73"/>
        <v>0</v>
      </c>
      <c r="J122" s="39" t="str">
        <f t="shared" ref="J122:S131" si="114">IF(AND($D122&lt;&gt;"", J$11&gt;=$D122, J$11&lt;=$H122), IF($E122&lt;&gt;"", IF(OR(AND(J$11=$C122, J$11=$E122), AND(J$11&gt;$E122, J$11&lt;$F122)), "入院中", 1), 1), "")</f>
        <v/>
      </c>
      <c r="K122" s="39" t="str">
        <f t="shared" si="114"/>
        <v/>
      </c>
      <c r="L122" s="39" t="str">
        <f t="shared" si="114"/>
        <v/>
      </c>
      <c r="M122" s="39" t="str">
        <f t="shared" si="114"/>
        <v/>
      </c>
      <c r="N122" s="39" t="str">
        <f t="shared" si="114"/>
        <v/>
      </c>
      <c r="O122" s="39" t="str">
        <f t="shared" si="114"/>
        <v/>
      </c>
      <c r="P122" s="39" t="str">
        <f t="shared" si="114"/>
        <v/>
      </c>
      <c r="Q122" s="39" t="str">
        <f t="shared" si="114"/>
        <v/>
      </c>
      <c r="R122" s="39" t="str">
        <f t="shared" si="114"/>
        <v/>
      </c>
      <c r="S122" s="39" t="str">
        <f t="shared" si="114"/>
        <v/>
      </c>
      <c r="T122" s="39" t="str">
        <f t="shared" ref="T122:AC131" si="115">IF(AND($D122&lt;&gt;"", T$11&gt;=$D122, T$11&lt;=$H122), IF($E122&lt;&gt;"", IF(OR(AND(T$11=$C122, T$11=$E122), AND(T$11&gt;$E122, T$11&lt;$F122)), "入院中", 1), 1), "")</f>
        <v/>
      </c>
      <c r="U122" s="39" t="str">
        <f t="shared" si="115"/>
        <v/>
      </c>
      <c r="V122" s="39" t="str">
        <f t="shared" si="115"/>
        <v/>
      </c>
      <c r="W122" s="39" t="str">
        <f t="shared" si="115"/>
        <v/>
      </c>
      <c r="X122" s="39" t="str">
        <f t="shared" si="115"/>
        <v/>
      </c>
      <c r="Y122" s="39" t="str">
        <f t="shared" si="115"/>
        <v/>
      </c>
      <c r="Z122" s="39" t="str">
        <f t="shared" si="115"/>
        <v/>
      </c>
      <c r="AA122" s="39" t="str">
        <f t="shared" si="115"/>
        <v/>
      </c>
      <c r="AB122" s="39" t="str">
        <f t="shared" si="115"/>
        <v/>
      </c>
      <c r="AC122" s="39" t="str">
        <f t="shared" si="115"/>
        <v/>
      </c>
      <c r="AD122" s="39" t="str">
        <f t="shared" ref="AD122:AM131" si="116">IF(AND($D122&lt;&gt;"", AD$11&gt;=$D122, AD$11&lt;=$H122), IF($E122&lt;&gt;"", IF(OR(AND(AD$11=$C122, AD$11=$E122), AND(AD$11&gt;$E122, AD$11&lt;$F122)), "入院中", 1), 1), "")</f>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ref="AN122:AW131" si="117">IF(AND($D122&lt;&gt;"", AN$11&gt;=$D122, AN$11&lt;=$H122), IF($E122&lt;&gt;"", IF(OR(AND(AN$11=$C122, AN$11=$E122), AND(AN$11&gt;$E122, AN$11&lt;$F122)), "入院中", 1), 1), "")</f>
        <v/>
      </c>
      <c r="AO122" s="39" t="str">
        <f t="shared" si="117"/>
        <v/>
      </c>
      <c r="AP122" s="39" t="str">
        <f t="shared" si="117"/>
        <v/>
      </c>
      <c r="AQ122" s="39" t="str">
        <f t="shared" si="117"/>
        <v/>
      </c>
      <c r="AR122" s="39" t="str">
        <f t="shared" si="117"/>
        <v/>
      </c>
      <c r="AS122" s="39" t="str">
        <f t="shared" si="117"/>
        <v/>
      </c>
      <c r="AT122" s="39" t="str">
        <f t="shared" si="117"/>
        <v/>
      </c>
      <c r="AU122" s="39" t="str">
        <f t="shared" si="117"/>
        <v/>
      </c>
      <c r="AV122" s="39" t="str">
        <f t="shared" si="117"/>
        <v/>
      </c>
      <c r="AW122" s="39" t="str">
        <f t="shared" si="117"/>
        <v/>
      </c>
      <c r="AX122" s="39" t="str">
        <f t="shared" ref="AX122:BG131" si="118">IF(AND($D122&lt;&gt;"", AX$11&gt;=$D122, AX$11&lt;=$H122), IF($E122&lt;&gt;"", IF(OR(AND(AX$11=$C122, AX$11=$E122), AND(AX$11&gt;$E122, AX$11&lt;$F122)), "入院中", 1), 1), "")</f>
        <v/>
      </c>
      <c r="AY122" s="39" t="str">
        <f t="shared" si="118"/>
        <v/>
      </c>
      <c r="AZ122" s="39" t="str">
        <f t="shared" si="118"/>
        <v/>
      </c>
      <c r="BA122" s="39" t="str">
        <f t="shared" si="118"/>
        <v/>
      </c>
      <c r="BB122" s="39" t="str">
        <f t="shared" si="118"/>
        <v/>
      </c>
      <c r="BC122" s="39" t="str">
        <f t="shared" si="118"/>
        <v/>
      </c>
      <c r="BD122" s="39" t="str">
        <f t="shared" si="118"/>
        <v/>
      </c>
      <c r="BE122" s="39" t="str">
        <f t="shared" si="118"/>
        <v/>
      </c>
      <c r="BF122" s="39" t="str">
        <f t="shared" si="118"/>
        <v/>
      </c>
      <c r="BG122" s="39" t="str">
        <f t="shared" si="118"/>
        <v/>
      </c>
      <c r="BH122" s="39" t="str">
        <f t="shared" ref="BH122:BQ131" si="119">IF(AND($D122&lt;&gt;"", BH$11&gt;=$D122, BH$11&lt;=$H122), IF($E122&lt;&gt;"", IF(OR(AND(BH$11=$C122, BH$11=$E122), AND(BH$11&gt;$E122, BH$11&lt;$F122)), "入院中", 1), 1), "")</f>
        <v/>
      </c>
      <c r="BI122" s="39" t="str">
        <f t="shared" si="119"/>
        <v/>
      </c>
      <c r="BJ122" s="39" t="str">
        <f t="shared" si="119"/>
        <v/>
      </c>
      <c r="BK122" s="39" t="str">
        <f t="shared" si="119"/>
        <v/>
      </c>
      <c r="BL122" s="39" t="str">
        <f t="shared" si="119"/>
        <v/>
      </c>
      <c r="BM122" s="39" t="str">
        <f t="shared" si="119"/>
        <v/>
      </c>
      <c r="BN122" s="39" t="str">
        <f t="shared" si="119"/>
        <v/>
      </c>
      <c r="BO122" s="39" t="str">
        <f t="shared" si="119"/>
        <v/>
      </c>
      <c r="BP122" s="39" t="str">
        <f t="shared" si="119"/>
        <v/>
      </c>
      <c r="BQ122" s="39" t="str">
        <f t="shared" si="119"/>
        <v/>
      </c>
      <c r="BR122" s="39" t="str">
        <f t="shared" ref="BR122:CA131" si="120">IF(AND($D122&lt;&gt;"", BR$11&gt;=$D122, BR$11&lt;=$H122), IF($E122&lt;&gt;"", IF(OR(AND(BR$11=$C122, BR$11=$E122), AND(BR$11&gt;$E122, BR$11&lt;$F122)), "入院中", 1), 1), "")</f>
        <v/>
      </c>
      <c r="BS122" s="39" t="str">
        <f t="shared" si="120"/>
        <v/>
      </c>
      <c r="BT122" s="39" t="str">
        <f t="shared" si="120"/>
        <v/>
      </c>
      <c r="BU122" s="39" t="str">
        <f t="shared" si="120"/>
        <v/>
      </c>
      <c r="BV122" s="39" t="str">
        <f t="shared" si="120"/>
        <v/>
      </c>
      <c r="BW122" s="39" t="str">
        <f t="shared" si="120"/>
        <v/>
      </c>
      <c r="BX122" s="39" t="str">
        <f t="shared" si="120"/>
        <v/>
      </c>
      <c r="BY122" s="39" t="str">
        <f t="shared" si="120"/>
        <v/>
      </c>
      <c r="BZ122" s="39" t="str">
        <f t="shared" si="120"/>
        <v/>
      </c>
      <c r="CA122" s="39" t="str">
        <f t="shared" si="120"/>
        <v/>
      </c>
      <c r="CB122" s="39" t="str">
        <f t="shared" ref="CB122:CK131" si="121">IF(AND($D122&lt;&gt;"", CB$11&gt;=$D122, CB$11&lt;=$H122), IF($E122&lt;&gt;"", IF(OR(AND(CB$11=$C122, CB$11=$E122), AND(CB$11&gt;$E122, CB$11&lt;$F122)), "入院中", 1), 1), "")</f>
        <v/>
      </c>
      <c r="CC122" s="39" t="str">
        <f t="shared" si="121"/>
        <v/>
      </c>
      <c r="CD122" s="39" t="str">
        <f t="shared" si="121"/>
        <v/>
      </c>
      <c r="CE122" s="39" t="str">
        <f t="shared" si="121"/>
        <v/>
      </c>
      <c r="CF122" s="39" t="str">
        <f t="shared" si="121"/>
        <v/>
      </c>
      <c r="CG122" s="39" t="str">
        <f t="shared" si="121"/>
        <v/>
      </c>
      <c r="CH122" s="39" t="str">
        <f t="shared" si="121"/>
        <v/>
      </c>
      <c r="CI122" s="39" t="str">
        <f t="shared" si="121"/>
        <v/>
      </c>
      <c r="CJ122" s="39" t="str">
        <f t="shared" si="121"/>
        <v/>
      </c>
      <c r="CK122" s="39" t="str">
        <f t="shared" si="121"/>
        <v/>
      </c>
      <c r="CL122" s="39" t="str">
        <f t="shared" ref="CL122:CU131" si="122">IF(AND($D122&lt;&gt;"", CL$11&gt;=$D122, CL$11&lt;=$H122), IF($E122&lt;&gt;"", IF(OR(AND(CL$11=$C122, CL$11=$E122), AND(CL$11&gt;$E122, CL$11&lt;$F122)), "入院中", 1), 1), "")</f>
        <v/>
      </c>
      <c r="CM122" s="39" t="str">
        <f t="shared" si="122"/>
        <v/>
      </c>
      <c r="CN122" s="39" t="str">
        <f t="shared" si="122"/>
        <v/>
      </c>
      <c r="CO122" s="39" t="str">
        <f t="shared" si="122"/>
        <v/>
      </c>
      <c r="CP122" s="39" t="str">
        <f t="shared" si="122"/>
        <v/>
      </c>
      <c r="CQ122" s="39" t="str">
        <f t="shared" si="122"/>
        <v/>
      </c>
      <c r="CR122" s="39" t="str">
        <f t="shared" si="122"/>
        <v/>
      </c>
      <c r="CS122" s="39" t="str">
        <f t="shared" si="122"/>
        <v/>
      </c>
      <c r="CT122" s="39" t="str">
        <f t="shared" si="122"/>
        <v/>
      </c>
      <c r="CU122" s="39" t="str">
        <f t="shared" si="122"/>
        <v/>
      </c>
      <c r="CV122" s="39" t="str">
        <f t="shared" ref="CV122:DG131" si="123">IF(AND($D122&lt;&gt;"", CV$11&gt;=$D122, CV$11&lt;=$H122), IF($E122&lt;&gt;"", IF(OR(AND(CV$11=$C122, CV$11=$E122), AND(CV$11&gt;$E122, CV$11&lt;$F122)), "入院中", 1), 1), "")</f>
        <v/>
      </c>
      <c r="CW122" s="39" t="str">
        <f t="shared" si="123"/>
        <v/>
      </c>
      <c r="CX122" s="39" t="str">
        <f t="shared" si="123"/>
        <v/>
      </c>
      <c r="CY122" s="39" t="str">
        <f t="shared" si="123"/>
        <v/>
      </c>
      <c r="CZ122" s="39" t="str">
        <f t="shared" si="123"/>
        <v/>
      </c>
      <c r="DA122" s="39" t="str">
        <f t="shared" si="123"/>
        <v/>
      </c>
      <c r="DB122" s="39" t="str">
        <f t="shared" si="123"/>
        <v/>
      </c>
      <c r="DC122" s="39" t="str">
        <f t="shared" si="123"/>
        <v/>
      </c>
      <c r="DD122" s="39" t="str">
        <f t="shared" si="123"/>
        <v/>
      </c>
      <c r="DE122" s="39" t="str">
        <f t="shared" si="123"/>
        <v/>
      </c>
      <c r="DF122" s="39" t="str">
        <f t="shared" si="123"/>
        <v/>
      </c>
      <c r="DG122" s="39" t="str">
        <f t="shared" si="123"/>
        <v/>
      </c>
      <c r="DP122" s="57"/>
      <c r="DQ122" s="127"/>
    </row>
    <row r="123" spans="1:121" ht="24.75" hidden="1" customHeight="1" x14ac:dyDescent="0.4">
      <c r="A123" s="126">
        <v>112</v>
      </c>
      <c r="B123" s="265" t="str">
        <f>IFERROR(VLOOKUP(A123,'wk (5.8～9.30)'!$A$3:$I$122, 2, 0)&amp;"", "")</f>
        <v/>
      </c>
      <c r="C123" s="41" t="str">
        <f>IFERROR(VLOOKUP(A123,'wk (5.8～9.30)'!$A$3:$I$122, 4, 0), "")</f>
        <v/>
      </c>
      <c r="D123" s="41" t="str">
        <f>IFERROR(VLOOKUP(A123,'wk (5.8～9.30)'!$A$3:$I$122, 5, 0), "")</f>
        <v/>
      </c>
      <c r="E123" s="41" t="str">
        <f>IFERROR(VLOOKUP(A123,'wk (5.8～9.30)'!$A$3:$I$122,6, 0), "")</f>
        <v/>
      </c>
      <c r="F123" s="41" t="str">
        <f>IFERROR(VLOOKUP(A123,'wk (5.8～9.30)'!$A$3:$I$122,7, 0), "")</f>
        <v/>
      </c>
      <c r="G123" s="41" t="str">
        <f>IFERROR(VLOOKUP(A123,'wk (5.8～9.30)'!$A$3:$I$122,8, 0), "")</f>
        <v/>
      </c>
      <c r="H123" s="41" t="str">
        <f>IFERROR(VLOOKUP(A123,'wk (5.8～9.30)'!$A$3:$I$122,9, 0), "")</f>
        <v/>
      </c>
      <c r="I123" s="157">
        <f t="shared" si="73"/>
        <v>0</v>
      </c>
      <c r="J123" s="39" t="str">
        <f t="shared" si="114"/>
        <v/>
      </c>
      <c r="K123" s="39" t="str">
        <f t="shared" si="114"/>
        <v/>
      </c>
      <c r="L123" s="39" t="str">
        <f t="shared" si="114"/>
        <v/>
      </c>
      <c r="M123" s="39" t="str">
        <f t="shared" si="114"/>
        <v/>
      </c>
      <c r="N123" s="39" t="str">
        <f t="shared" si="114"/>
        <v/>
      </c>
      <c r="O123" s="39" t="str">
        <f t="shared" si="114"/>
        <v/>
      </c>
      <c r="P123" s="39" t="str">
        <f t="shared" si="114"/>
        <v/>
      </c>
      <c r="Q123" s="39" t="str">
        <f t="shared" si="114"/>
        <v/>
      </c>
      <c r="R123" s="39" t="str">
        <f t="shared" si="114"/>
        <v/>
      </c>
      <c r="S123" s="39" t="str">
        <f t="shared" si="114"/>
        <v/>
      </c>
      <c r="T123" s="39" t="str">
        <f t="shared" si="115"/>
        <v/>
      </c>
      <c r="U123" s="39" t="str">
        <f t="shared" si="115"/>
        <v/>
      </c>
      <c r="V123" s="39" t="str">
        <f t="shared" si="115"/>
        <v/>
      </c>
      <c r="W123" s="39" t="str">
        <f t="shared" si="115"/>
        <v/>
      </c>
      <c r="X123" s="39" t="str">
        <f t="shared" si="115"/>
        <v/>
      </c>
      <c r="Y123" s="39" t="str">
        <f t="shared" si="115"/>
        <v/>
      </c>
      <c r="Z123" s="39" t="str">
        <f t="shared" si="115"/>
        <v/>
      </c>
      <c r="AA123" s="39" t="str">
        <f t="shared" si="115"/>
        <v/>
      </c>
      <c r="AB123" s="39" t="str">
        <f t="shared" si="115"/>
        <v/>
      </c>
      <c r="AC123" s="39" t="str">
        <f t="shared" si="115"/>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7"/>
        <v/>
      </c>
      <c r="AO123" s="39" t="str">
        <f t="shared" si="117"/>
        <v/>
      </c>
      <c r="AP123" s="39" t="str">
        <f t="shared" si="117"/>
        <v/>
      </c>
      <c r="AQ123" s="39" t="str">
        <f t="shared" si="117"/>
        <v/>
      </c>
      <c r="AR123" s="39" t="str">
        <f t="shared" si="117"/>
        <v/>
      </c>
      <c r="AS123" s="39" t="str">
        <f t="shared" si="117"/>
        <v/>
      </c>
      <c r="AT123" s="39" t="str">
        <f t="shared" si="117"/>
        <v/>
      </c>
      <c r="AU123" s="39" t="str">
        <f t="shared" si="117"/>
        <v/>
      </c>
      <c r="AV123" s="39" t="str">
        <f t="shared" si="117"/>
        <v/>
      </c>
      <c r="AW123" s="39" t="str">
        <f t="shared" si="117"/>
        <v/>
      </c>
      <c r="AX123" s="39" t="str">
        <f t="shared" si="118"/>
        <v/>
      </c>
      <c r="AY123" s="39" t="str">
        <f t="shared" si="118"/>
        <v/>
      </c>
      <c r="AZ123" s="39" t="str">
        <f t="shared" si="118"/>
        <v/>
      </c>
      <c r="BA123" s="39" t="str">
        <f t="shared" si="118"/>
        <v/>
      </c>
      <c r="BB123" s="39" t="str">
        <f t="shared" si="118"/>
        <v/>
      </c>
      <c r="BC123" s="39" t="str">
        <f t="shared" si="118"/>
        <v/>
      </c>
      <c r="BD123" s="39" t="str">
        <f t="shared" si="118"/>
        <v/>
      </c>
      <c r="BE123" s="39" t="str">
        <f t="shared" si="118"/>
        <v/>
      </c>
      <c r="BF123" s="39" t="str">
        <f t="shared" si="118"/>
        <v/>
      </c>
      <c r="BG123" s="39" t="str">
        <f t="shared" si="118"/>
        <v/>
      </c>
      <c r="BH123" s="39" t="str">
        <f t="shared" si="119"/>
        <v/>
      </c>
      <c r="BI123" s="39" t="str">
        <f t="shared" si="119"/>
        <v/>
      </c>
      <c r="BJ123" s="39" t="str">
        <f t="shared" si="119"/>
        <v/>
      </c>
      <c r="BK123" s="39" t="str">
        <f t="shared" si="119"/>
        <v/>
      </c>
      <c r="BL123" s="39" t="str">
        <f t="shared" si="119"/>
        <v/>
      </c>
      <c r="BM123" s="39" t="str">
        <f t="shared" si="119"/>
        <v/>
      </c>
      <c r="BN123" s="39" t="str">
        <f t="shared" si="119"/>
        <v/>
      </c>
      <c r="BO123" s="39" t="str">
        <f t="shared" si="119"/>
        <v/>
      </c>
      <c r="BP123" s="39" t="str">
        <f t="shared" si="119"/>
        <v/>
      </c>
      <c r="BQ123" s="39" t="str">
        <f t="shared" si="119"/>
        <v/>
      </c>
      <c r="BR123" s="39" t="str">
        <f t="shared" si="120"/>
        <v/>
      </c>
      <c r="BS123" s="39" t="str">
        <f t="shared" si="120"/>
        <v/>
      </c>
      <c r="BT123" s="39" t="str">
        <f t="shared" si="120"/>
        <v/>
      </c>
      <c r="BU123" s="39" t="str">
        <f t="shared" si="120"/>
        <v/>
      </c>
      <c r="BV123" s="39" t="str">
        <f t="shared" si="120"/>
        <v/>
      </c>
      <c r="BW123" s="39" t="str">
        <f t="shared" si="120"/>
        <v/>
      </c>
      <c r="BX123" s="39" t="str">
        <f t="shared" si="120"/>
        <v/>
      </c>
      <c r="BY123" s="39" t="str">
        <f t="shared" si="120"/>
        <v/>
      </c>
      <c r="BZ123" s="39" t="str">
        <f t="shared" si="120"/>
        <v/>
      </c>
      <c r="CA123" s="39" t="str">
        <f t="shared" si="120"/>
        <v/>
      </c>
      <c r="CB123" s="39" t="str">
        <f t="shared" si="121"/>
        <v/>
      </c>
      <c r="CC123" s="39" t="str">
        <f t="shared" si="121"/>
        <v/>
      </c>
      <c r="CD123" s="39" t="str">
        <f t="shared" si="121"/>
        <v/>
      </c>
      <c r="CE123" s="39" t="str">
        <f t="shared" si="121"/>
        <v/>
      </c>
      <c r="CF123" s="39" t="str">
        <f t="shared" si="121"/>
        <v/>
      </c>
      <c r="CG123" s="39" t="str">
        <f t="shared" si="121"/>
        <v/>
      </c>
      <c r="CH123" s="39" t="str">
        <f t="shared" si="121"/>
        <v/>
      </c>
      <c r="CI123" s="39" t="str">
        <f t="shared" si="121"/>
        <v/>
      </c>
      <c r="CJ123" s="39" t="str">
        <f t="shared" si="121"/>
        <v/>
      </c>
      <c r="CK123" s="39" t="str">
        <f t="shared" si="121"/>
        <v/>
      </c>
      <c r="CL123" s="39" t="str">
        <f t="shared" si="122"/>
        <v/>
      </c>
      <c r="CM123" s="39" t="str">
        <f t="shared" si="122"/>
        <v/>
      </c>
      <c r="CN123" s="39" t="str">
        <f t="shared" si="122"/>
        <v/>
      </c>
      <c r="CO123" s="39" t="str">
        <f t="shared" si="122"/>
        <v/>
      </c>
      <c r="CP123" s="39" t="str">
        <f t="shared" si="122"/>
        <v/>
      </c>
      <c r="CQ123" s="39" t="str">
        <f t="shared" si="122"/>
        <v/>
      </c>
      <c r="CR123" s="39" t="str">
        <f t="shared" si="122"/>
        <v/>
      </c>
      <c r="CS123" s="39" t="str">
        <f t="shared" si="122"/>
        <v/>
      </c>
      <c r="CT123" s="39" t="str">
        <f t="shared" si="122"/>
        <v/>
      </c>
      <c r="CU123" s="39" t="str">
        <f t="shared" si="122"/>
        <v/>
      </c>
      <c r="CV123" s="39" t="str">
        <f t="shared" si="123"/>
        <v/>
      </c>
      <c r="CW123" s="39" t="str">
        <f t="shared" si="123"/>
        <v/>
      </c>
      <c r="CX123" s="39" t="str">
        <f t="shared" si="123"/>
        <v/>
      </c>
      <c r="CY123" s="39" t="str">
        <f t="shared" si="123"/>
        <v/>
      </c>
      <c r="CZ123" s="39" t="str">
        <f t="shared" si="123"/>
        <v/>
      </c>
      <c r="DA123" s="39" t="str">
        <f t="shared" si="123"/>
        <v/>
      </c>
      <c r="DB123" s="39" t="str">
        <f t="shared" si="123"/>
        <v/>
      </c>
      <c r="DC123" s="39" t="str">
        <f t="shared" si="123"/>
        <v/>
      </c>
      <c r="DD123" s="39" t="str">
        <f t="shared" si="123"/>
        <v/>
      </c>
      <c r="DE123" s="39" t="str">
        <f t="shared" si="123"/>
        <v/>
      </c>
      <c r="DF123" s="39" t="str">
        <f t="shared" si="123"/>
        <v/>
      </c>
      <c r="DG123" s="39" t="str">
        <f t="shared" si="123"/>
        <v/>
      </c>
      <c r="DP123" s="57"/>
      <c r="DQ123" s="127"/>
    </row>
    <row r="124" spans="1:121" ht="24.75" hidden="1" customHeight="1" x14ac:dyDescent="0.4">
      <c r="A124" s="126">
        <v>113</v>
      </c>
      <c r="B124" s="265" t="str">
        <f>IFERROR(VLOOKUP(A124,'wk (5.8～9.30)'!$A$3:$I$122, 2, 0)&amp;"", "")</f>
        <v/>
      </c>
      <c r="C124" s="41" t="str">
        <f>IFERROR(VLOOKUP(A124,'wk (5.8～9.30)'!$A$3:$I$122, 4, 0), "")</f>
        <v/>
      </c>
      <c r="D124" s="41" t="str">
        <f>IFERROR(VLOOKUP(A124,'wk (5.8～9.30)'!$A$3:$I$122, 5, 0), "")</f>
        <v/>
      </c>
      <c r="E124" s="41" t="str">
        <f>IFERROR(VLOOKUP(A124,'wk (5.8～9.30)'!$A$3:$I$122,6, 0), "")</f>
        <v/>
      </c>
      <c r="F124" s="41" t="str">
        <f>IFERROR(VLOOKUP(A124,'wk (5.8～9.30)'!$A$3:$I$122,7, 0), "")</f>
        <v/>
      </c>
      <c r="G124" s="41" t="str">
        <f>IFERROR(VLOOKUP(A124,'wk (5.8～9.30)'!$A$3:$I$122,8, 0), "")</f>
        <v/>
      </c>
      <c r="H124" s="41" t="str">
        <f>IFERROR(VLOOKUP(A124,'wk (5.8～9.30)'!$A$3:$I$122,9, 0), "")</f>
        <v/>
      </c>
      <c r="I124" s="157">
        <f t="shared" si="73"/>
        <v>0</v>
      </c>
      <c r="J124" s="39" t="str">
        <f t="shared" si="114"/>
        <v/>
      </c>
      <c r="K124" s="39" t="str">
        <f t="shared" si="114"/>
        <v/>
      </c>
      <c r="L124" s="39" t="str">
        <f t="shared" si="114"/>
        <v/>
      </c>
      <c r="M124" s="39" t="str">
        <f t="shared" si="114"/>
        <v/>
      </c>
      <c r="N124" s="39" t="str">
        <f t="shared" si="114"/>
        <v/>
      </c>
      <c r="O124" s="39" t="str">
        <f t="shared" si="114"/>
        <v/>
      </c>
      <c r="P124" s="39" t="str">
        <f t="shared" si="114"/>
        <v/>
      </c>
      <c r="Q124" s="39" t="str">
        <f t="shared" si="114"/>
        <v/>
      </c>
      <c r="R124" s="39" t="str">
        <f t="shared" si="114"/>
        <v/>
      </c>
      <c r="S124" s="39" t="str">
        <f t="shared" si="114"/>
        <v/>
      </c>
      <c r="T124" s="39" t="str">
        <f t="shared" si="115"/>
        <v/>
      </c>
      <c r="U124" s="39" t="str">
        <f t="shared" si="115"/>
        <v/>
      </c>
      <c r="V124" s="39" t="str">
        <f t="shared" si="115"/>
        <v/>
      </c>
      <c r="W124" s="39" t="str">
        <f t="shared" si="115"/>
        <v/>
      </c>
      <c r="X124" s="39" t="str">
        <f t="shared" si="115"/>
        <v/>
      </c>
      <c r="Y124" s="39" t="str">
        <f t="shared" si="115"/>
        <v/>
      </c>
      <c r="Z124" s="39" t="str">
        <f t="shared" si="115"/>
        <v/>
      </c>
      <c r="AA124" s="39" t="str">
        <f t="shared" si="115"/>
        <v/>
      </c>
      <c r="AB124" s="39" t="str">
        <f t="shared" si="115"/>
        <v/>
      </c>
      <c r="AC124" s="39" t="str">
        <f t="shared" si="115"/>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7"/>
        <v/>
      </c>
      <c r="AO124" s="39" t="str">
        <f t="shared" si="117"/>
        <v/>
      </c>
      <c r="AP124" s="39" t="str">
        <f t="shared" si="117"/>
        <v/>
      </c>
      <c r="AQ124" s="39" t="str">
        <f t="shared" si="117"/>
        <v/>
      </c>
      <c r="AR124" s="39" t="str">
        <f t="shared" si="117"/>
        <v/>
      </c>
      <c r="AS124" s="39" t="str">
        <f t="shared" si="117"/>
        <v/>
      </c>
      <c r="AT124" s="39" t="str">
        <f t="shared" si="117"/>
        <v/>
      </c>
      <c r="AU124" s="39" t="str">
        <f t="shared" si="117"/>
        <v/>
      </c>
      <c r="AV124" s="39" t="str">
        <f t="shared" si="117"/>
        <v/>
      </c>
      <c r="AW124" s="39" t="str">
        <f t="shared" si="117"/>
        <v/>
      </c>
      <c r="AX124" s="39" t="str">
        <f t="shared" si="118"/>
        <v/>
      </c>
      <c r="AY124" s="39" t="str">
        <f t="shared" si="118"/>
        <v/>
      </c>
      <c r="AZ124" s="39" t="str">
        <f t="shared" si="118"/>
        <v/>
      </c>
      <c r="BA124" s="39" t="str">
        <f t="shared" si="118"/>
        <v/>
      </c>
      <c r="BB124" s="39" t="str">
        <f t="shared" si="118"/>
        <v/>
      </c>
      <c r="BC124" s="39" t="str">
        <f t="shared" si="118"/>
        <v/>
      </c>
      <c r="BD124" s="39" t="str">
        <f t="shared" si="118"/>
        <v/>
      </c>
      <c r="BE124" s="39" t="str">
        <f t="shared" si="118"/>
        <v/>
      </c>
      <c r="BF124" s="39" t="str">
        <f t="shared" si="118"/>
        <v/>
      </c>
      <c r="BG124" s="39" t="str">
        <f t="shared" si="118"/>
        <v/>
      </c>
      <c r="BH124" s="39" t="str">
        <f t="shared" si="119"/>
        <v/>
      </c>
      <c r="BI124" s="39" t="str">
        <f t="shared" si="119"/>
        <v/>
      </c>
      <c r="BJ124" s="39" t="str">
        <f t="shared" si="119"/>
        <v/>
      </c>
      <c r="BK124" s="39" t="str">
        <f t="shared" si="119"/>
        <v/>
      </c>
      <c r="BL124" s="39" t="str">
        <f t="shared" si="119"/>
        <v/>
      </c>
      <c r="BM124" s="39" t="str">
        <f t="shared" si="119"/>
        <v/>
      </c>
      <c r="BN124" s="39" t="str">
        <f t="shared" si="119"/>
        <v/>
      </c>
      <c r="BO124" s="39" t="str">
        <f t="shared" si="119"/>
        <v/>
      </c>
      <c r="BP124" s="39" t="str">
        <f t="shared" si="119"/>
        <v/>
      </c>
      <c r="BQ124" s="39" t="str">
        <f t="shared" si="119"/>
        <v/>
      </c>
      <c r="BR124" s="39" t="str">
        <f t="shared" si="120"/>
        <v/>
      </c>
      <c r="BS124" s="39" t="str">
        <f t="shared" si="120"/>
        <v/>
      </c>
      <c r="BT124" s="39" t="str">
        <f t="shared" si="120"/>
        <v/>
      </c>
      <c r="BU124" s="39" t="str">
        <f t="shared" si="120"/>
        <v/>
      </c>
      <c r="BV124" s="39" t="str">
        <f t="shared" si="120"/>
        <v/>
      </c>
      <c r="BW124" s="39" t="str">
        <f t="shared" si="120"/>
        <v/>
      </c>
      <c r="BX124" s="39" t="str">
        <f t="shared" si="120"/>
        <v/>
      </c>
      <c r="BY124" s="39" t="str">
        <f t="shared" si="120"/>
        <v/>
      </c>
      <c r="BZ124" s="39" t="str">
        <f t="shared" si="120"/>
        <v/>
      </c>
      <c r="CA124" s="39" t="str">
        <f t="shared" si="120"/>
        <v/>
      </c>
      <c r="CB124" s="39" t="str">
        <f t="shared" si="121"/>
        <v/>
      </c>
      <c r="CC124" s="39" t="str">
        <f t="shared" si="121"/>
        <v/>
      </c>
      <c r="CD124" s="39" t="str">
        <f t="shared" si="121"/>
        <v/>
      </c>
      <c r="CE124" s="39" t="str">
        <f t="shared" si="121"/>
        <v/>
      </c>
      <c r="CF124" s="39" t="str">
        <f t="shared" si="121"/>
        <v/>
      </c>
      <c r="CG124" s="39" t="str">
        <f t="shared" si="121"/>
        <v/>
      </c>
      <c r="CH124" s="39" t="str">
        <f t="shared" si="121"/>
        <v/>
      </c>
      <c r="CI124" s="39" t="str">
        <f t="shared" si="121"/>
        <v/>
      </c>
      <c r="CJ124" s="39" t="str">
        <f t="shared" si="121"/>
        <v/>
      </c>
      <c r="CK124" s="39" t="str">
        <f t="shared" si="121"/>
        <v/>
      </c>
      <c r="CL124" s="39" t="str">
        <f t="shared" si="122"/>
        <v/>
      </c>
      <c r="CM124" s="39" t="str">
        <f t="shared" si="122"/>
        <v/>
      </c>
      <c r="CN124" s="39" t="str">
        <f t="shared" si="122"/>
        <v/>
      </c>
      <c r="CO124" s="39" t="str">
        <f t="shared" si="122"/>
        <v/>
      </c>
      <c r="CP124" s="39" t="str">
        <f t="shared" si="122"/>
        <v/>
      </c>
      <c r="CQ124" s="39" t="str">
        <f t="shared" si="122"/>
        <v/>
      </c>
      <c r="CR124" s="39" t="str">
        <f t="shared" si="122"/>
        <v/>
      </c>
      <c r="CS124" s="39" t="str">
        <f t="shared" si="122"/>
        <v/>
      </c>
      <c r="CT124" s="39" t="str">
        <f t="shared" si="122"/>
        <v/>
      </c>
      <c r="CU124" s="39" t="str">
        <f t="shared" si="122"/>
        <v/>
      </c>
      <c r="CV124" s="39" t="str">
        <f t="shared" si="123"/>
        <v/>
      </c>
      <c r="CW124" s="39" t="str">
        <f t="shared" si="123"/>
        <v/>
      </c>
      <c r="CX124" s="39" t="str">
        <f t="shared" si="123"/>
        <v/>
      </c>
      <c r="CY124" s="39" t="str">
        <f t="shared" si="123"/>
        <v/>
      </c>
      <c r="CZ124" s="39" t="str">
        <f t="shared" si="123"/>
        <v/>
      </c>
      <c r="DA124" s="39" t="str">
        <f t="shared" si="123"/>
        <v/>
      </c>
      <c r="DB124" s="39" t="str">
        <f t="shared" si="123"/>
        <v/>
      </c>
      <c r="DC124" s="39" t="str">
        <f t="shared" si="123"/>
        <v/>
      </c>
      <c r="DD124" s="39" t="str">
        <f t="shared" si="123"/>
        <v/>
      </c>
      <c r="DE124" s="39" t="str">
        <f t="shared" si="123"/>
        <v/>
      </c>
      <c r="DF124" s="39" t="str">
        <f t="shared" si="123"/>
        <v/>
      </c>
      <c r="DG124" s="39" t="str">
        <f t="shared" si="123"/>
        <v/>
      </c>
      <c r="DP124" s="57"/>
      <c r="DQ124" s="127"/>
    </row>
    <row r="125" spans="1:121" ht="24.75" hidden="1" customHeight="1" x14ac:dyDescent="0.4">
      <c r="A125" s="126">
        <v>114</v>
      </c>
      <c r="B125" s="265" t="str">
        <f>IFERROR(VLOOKUP(A125,'wk (5.8～9.30)'!$A$3:$I$122, 2, 0)&amp;"", "")</f>
        <v/>
      </c>
      <c r="C125" s="41" t="str">
        <f>IFERROR(VLOOKUP(A125,'wk (5.8～9.30)'!$A$3:$I$122, 4, 0), "")</f>
        <v/>
      </c>
      <c r="D125" s="41" t="str">
        <f>IFERROR(VLOOKUP(A125,'wk (5.8～9.30)'!$A$3:$I$122, 5, 0), "")</f>
        <v/>
      </c>
      <c r="E125" s="41" t="str">
        <f>IFERROR(VLOOKUP(A125,'wk (5.8～9.30)'!$A$3:$I$122,6, 0), "")</f>
        <v/>
      </c>
      <c r="F125" s="41" t="str">
        <f>IFERROR(VLOOKUP(A125,'wk (5.8～9.30)'!$A$3:$I$122,7, 0), "")</f>
        <v/>
      </c>
      <c r="G125" s="41" t="str">
        <f>IFERROR(VLOOKUP(A125,'wk (5.8～9.30)'!$A$3:$I$122,8, 0), "")</f>
        <v/>
      </c>
      <c r="H125" s="41" t="str">
        <f>IFERROR(VLOOKUP(A125,'wk (5.8～9.30)'!$A$3:$I$122,9, 0), "")</f>
        <v/>
      </c>
      <c r="I125" s="157">
        <f t="shared" si="73"/>
        <v>0</v>
      </c>
      <c r="J125" s="39" t="str">
        <f t="shared" si="114"/>
        <v/>
      </c>
      <c r="K125" s="39" t="str">
        <f t="shared" si="114"/>
        <v/>
      </c>
      <c r="L125" s="39" t="str">
        <f t="shared" si="114"/>
        <v/>
      </c>
      <c r="M125" s="39" t="str">
        <f t="shared" si="114"/>
        <v/>
      </c>
      <c r="N125" s="39" t="str">
        <f t="shared" si="114"/>
        <v/>
      </c>
      <c r="O125" s="39" t="str">
        <f t="shared" si="114"/>
        <v/>
      </c>
      <c r="P125" s="39" t="str">
        <f t="shared" si="114"/>
        <v/>
      </c>
      <c r="Q125" s="39" t="str">
        <f t="shared" si="114"/>
        <v/>
      </c>
      <c r="R125" s="39" t="str">
        <f t="shared" si="114"/>
        <v/>
      </c>
      <c r="S125" s="39" t="str">
        <f t="shared" si="114"/>
        <v/>
      </c>
      <c r="T125" s="39" t="str">
        <f t="shared" si="115"/>
        <v/>
      </c>
      <c r="U125" s="39" t="str">
        <f t="shared" si="115"/>
        <v/>
      </c>
      <c r="V125" s="39" t="str">
        <f t="shared" si="115"/>
        <v/>
      </c>
      <c r="W125" s="39" t="str">
        <f t="shared" si="115"/>
        <v/>
      </c>
      <c r="X125" s="39" t="str">
        <f t="shared" si="115"/>
        <v/>
      </c>
      <c r="Y125" s="39" t="str">
        <f t="shared" si="115"/>
        <v/>
      </c>
      <c r="Z125" s="39" t="str">
        <f t="shared" si="115"/>
        <v/>
      </c>
      <c r="AA125" s="39" t="str">
        <f t="shared" si="115"/>
        <v/>
      </c>
      <c r="AB125" s="39" t="str">
        <f t="shared" si="115"/>
        <v/>
      </c>
      <c r="AC125" s="39" t="str">
        <f t="shared" si="115"/>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7"/>
        <v/>
      </c>
      <c r="AO125" s="39" t="str">
        <f t="shared" si="117"/>
        <v/>
      </c>
      <c r="AP125" s="39" t="str">
        <f t="shared" si="117"/>
        <v/>
      </c>
      <c r="AQ125" s="39" t="str">
        <f t="shared" si="117"/>
        <v/>
      </c>
      <c r="AR125" s="39" t="str">
        <f t="shared" si="117"/>
        <v/>
      </c>
      <c r="AS125" s="39" t="str">
        <f t="shared" si="117"/>
        <v/>
      </c>
      <c r="AT125" s="39" t="str">
        <f t="shared" si="117"/>
        <v/>
      </c>
      <c r="AU125" s="39" t="str">
        <f t="shared" si="117"/>
        <v/>
      </c>
      <c r="AV125" s="39" t="str">
        <f t="shared" si="117"/>
        <v/>
      </c>
      <c r="AW125" s="39" t="str">
        <f t="shared" si="117"/>
        <v/>
      </c>
      <c r="AX125" s="39" t="str">
        <f t="shared" si="118"/>
        <v/>
      </c>
      <c r="AY125" s="39" t="str">
        <f t="shared" si="118"/>
        <v/>
      </c>
      <c r="AZ125" s="39" t="str">
        <f t="shared" si="118"/>
        <v/>
      </c>
      <c r="BA125" s="39" t="str">
        <f t="shared" si="118"/>
        <v/>
      </c>
      <c r="BB125" s="39" t="str">
        <f t="shared" si="118"/>
        <v/>
      </c>
      <c r="BC125" s="39" t="str">
        <f t="shared" si="118"/>
        <v/>
      </c>
      <c r="BD125" s="39" t="str">
        <f t="shared" si="118"/>
        <v/>
      </c>
      <c r="BE125" s="39" t="str">
        <f t="shared" si="118"/>
        <v/>
      </c>
      <c r="BF125" s="39" t="str">
        <f t="shared" si="118"/>
        <v/>
      </c>
      <c r="BG125" s="39" t="str">
        <f t="shared" si="118"/>
        <v/>
      </c>
      <c r="BH125" s="39" t="str">
        <f t="shared" si="119"/>
        <v/>
      </c>
      <c r="BI125" s="39" t="str">
        <f t="shared" si="119"/>
        <v/>
      </c>
      <c r="BJ125" s="39" t="str">
        <f t="shared" si="119"/>
        <v/>
      </c>
      <c r="BK125" s="39" t="str">
        <f t="shared" si="119"/>
        <v/>
      </c>
      <c r="BL125" s="39" t="str">
        <f t="shared" si="119"/>
        <v/>
      </c>
      <c r="BM125" s="39" t="str">
        <f t="shared" si="119"/>
        <v/>
      </c>
      <c r="BN125" s="39" t="str">
        <f t="shared" si="119"/>
        <v/>
      </c>
      <c r="BO125" s="39" t="str">
        <f t="shared" si="119"/>
        <v/>
      </c>
      <c r="BP125" s="39" t="str">
        <f t="shared" si="119"/>
        <v/>
      </c>
      <c r="BQ125" s="39" t="str">
        <f t="shared" si="119"/>
        <v/>
      </c>
      <c r="BR125" s="39" t="str">
        <f t="shared" si="120"/>
        <v/>
      </c>
      <c r="BS125" s="39" t="str">
        <f t="shared" si="120"/>
        <v/>
      </c>
      <c r="BT125" s="39" t="str">
        <f t="shared" si="120"/>
        <v/>
      </c>
      <c r="BU125" s="39" t="str">
        <f t="shared" si="120"/>
        <v/>
      </c>
      <c r="BV125" s="39" t="str">
        <f t="shared" si="120"/>
        <v/>
      </c>
      <c r="BW125" s="39" t="str">
        <f t="shared" si="120"/>
        <v/>
      </c>
      <c r="BX125" s="39" t="str">
        <f t="shared" si="120"/>
        <v/>
      </c>
      <c r="BY125" s="39" t="str">
        <f t="shared" si="120"/>
        <v/>
      </c>
      <c r="BZ125" s="39" t="str">
        <f t="shared" si="120"/>
        <v/>
      </c>
      <c r="CA125" s="39" t="str">
        <f t="shared" si="120"/>
        <v/>
      </c>
      <c r="CB125" s="39" t="str">
        <f t="shared" si="121"/>
        <v/>
      </c>
      <c r="CC125" s="39" t="str">
        <f t="shared" si="121"/>
        <v/>
      </c>
      <c r="CD125" s="39" t="str">
        <f t="shared" si="121"/>
        <v/>
      </c>
      <c r="CE125" s="39" t="str">
        <f t="shared" si="121"/>
        <v/>
      </c>
      <c r="CF125" s="39" t="str">
        <f t="shared" si="121"/>
        <v/>
      </c>
      <c r="CG125" s="39" t="str">
        <f t="shared" si="121"/>
        <v/>
      </c>
      <c r="CH125" s="39" t="str">
        <f t="shared" si="121"/>
        <v/>
      </c>
      <c r="CI125" s="39" t="str">
        <f t="shared" si="121"/>
        <v/>
      </c>
      <c r="CJ125" s="39" t="str">
        <f t="shared" si="121"/>
        <v/>
      </c>
      <c r="CK125" s="39" t="str">
        <f t="shared" si="121"/>
        <v/>
      </c>
      <c r="CL125" s="39" t="str">
        <f t="shared" si="122"/>
        <v/>
      </c>
      <c r="CM125" s="39" t="str">
        <f t="shared" si="122"/>
        <v/>
      </c>
      <c r="CN125" s="39" t="str">
        <f t="shared" si="122"/>
        <v/>
      </c>
      <c r="CO125" s="39" t="str">
        <f t="shared" si="122"/>
        <v/>
      </c>
      <c r="CP125" s="39" t="str">
        <f t="shared" si="122"/>
        <v/>
      </c>
      <c r="CQ125" s="39" t="str">
        <f t="shared" si="122"/>
        <v/>
      </c>
      <c r="CR125" s="39" t="str">
        <f t="shared" si="122"/>
        <v/>
      </c>
      <c r="CS125" s="39" t="str">
        <f t="shared" si="122"/>
        <v/>
      </c>
      <c r="CT125" s="39" t="str">
        <f t="shared" si="122"/>
        <v/>
      </c>
      <c r="CU125" s="39" t="str">
        <f t="shared" si="122"/>
        <v/>
      </c>
      <c r="CV125" s="39" t="str">
        <f t="shared" si="123"/>
        <v/>
      </c>
      <c r="CW125" s="39" t="str">
        <f t="shared" si="123"/>
        <v/>
      </c>
      <c r="CX125" s="39" t="str">
        <f t="shared" si="123"/>
        <v/>
      </c>
      <c r="CY125" s="39" t="str">
        <f t="shared" si="123"/>
        <v/>
      </c>
      <c r="CZ125" s="39" t="str">
        <f t="shared" si="123"/>
        <v/>
      </c>
      <c r="DA125" s="39" t="str">
        <f t="shared" si="123"/>
        <v/>
      </c>
      <c r="DB125" s="39" t="str">
        <f t="shared" si="123"/>
        <v/>
      </c>
      <c r="DC125" s="39" t="str">
        <f t="shared" si="123"/>
        <v/>
      </c>
      <c r="DD125" s="39" t="str">
        <f t="shared" si="123"/>
        <v/>
      </c>
      <c r="DE125" s="39" t="str">
        <f t="shared" si="123"/>
        <v/>
      </c>
      <c r="DF125" s="39" t="str">
        <f t="shared" si="123"/>
        <v/>
      </c>
      <c r="DG125" s="39" t="str">
        <f t="shared" si="123"/>
        <v/>
      </c>
      <c r="DP125" s="57"/>
      <c r="DQ125" s="127"/>
    </row>
    <row r="126" spans="1:121" ht="24.75" hidden="1" customHeight="1" x14ac:dyDescent="0.4">
      <c r="A126" s="126">
        <v>115</v>
      </c>
      <c r="B126" s="265" t="str">
        <f>IFERROR(VLOOKUP(A126,'wk (5.8～9.30)'!$A$3:$I$122, 2, 0)&amp;"", "")</f>
        <v/>
      </c>
      <c r="C126" s="41" t="str">
        <f>IFERROR(VLOOKUP(A126,'wk (5.8～9.30)'!$A$3:$I$122, 4, 0), "")</f>
        <v/>
      </c>
      <c r="D126" s="41" t="str">
        <f>IFERROR(VLOOKUP(A126,'wk (5.8～9.30)'!$A$3:$I$122, 5, 0), "")</f>
        <v/>
      </c>
      <c r="E126" s="41" t="str">
        <f>IFERROR(VLOOKUP(A126,'wk (5.8～9.30)'!$A$3:$I$122,6, 0), "")</f>
        <v/>
      </c>
      <c r="F126" s="41" t="str">
        <f>IFERROR(VLOOKUP(A126,'wk (5.8～9.30)'!$A$3:$I$122,7, 0), "")</f>
        <v/>
      </c>
      <c r="G126" s="41" t="str">
        <f>IFERROR(VLOOKUP(A126,'wk (5.8～9.30)'!$A$3:$I$122,8, 0), "")</f>
        <v/>
      </c>
      <c r="H126" s="41" t="str">
        <f>IFERROR(VLOOKUP(A126,'wk (5.8～9.30)'!$A$3:$I$122,9, 0), "")</f>
        <v/>
      </c>
      <c r="I126" s="157">
        <f t="shared" si="73"/>
        <v>0</v>
      </c>
      <c r="J126" s="39" t="str">
        <f t="shared" si="114"/>
        <v/>
      </c>
      <c r="K126" s="39" t="str">
        <f t="shared" si="114"/>
        <v/>
      </c>
      <c r="L126" s="39" t="str">
        <f t="shared" si="114"/>
        <v/>
      </c>
      <c r="M126" s="39" t="str">
        <f t="shared" si="114"/>
        <v/>
      </c>
      <c r="N126" s="39" t="str">
        <f t="shared" si="114"/>
        <v/>
      </c>
      <c r="O126" s="39" t="str">
        <f t="shared" si="114"/>
        <v/>
      </c>
      <c r="P126" s="39" t="str">
        <f t="shared" si="114"/>
        <v/>
      </c>
      <c r="Q126" s="39" t="str">
        <f t="shared" si="114"/>
        <v/>
      </c>
      <c r="R126" s="39" t="str">
        <f t="shared" si="114"/>
        <v/>
      </c>
      <c r="S126" s="39" t="str">
        <f t="shared" si="114"/>
        <v/>
      </c>
      <c r="T126" s="39" t="str">
        <f t="shared" si="115"/>
        <v/>
      </c>
      <c r="U126" s="39" t="str">
        <f t="shared" si="115"/>
        <v/>
      </c>
      <c r="V126" s="39" t="str">
        <f t="shared" si="115"/>
        <v/>
      </c>
      <c r="W126" s="39" t="str">
        <f t="shared" si="115"/>
        <v/>
      </c>
      <c r="X126" s="39" t="str">
        <f t="shared" si="115"/>
        <v/>
      </c>
      <c r="Y126" s="39" t="str">
        <f t="shared" si="115"/>
        <v/>
      </c>
      <c r="Z126" s="39" t="str">
        <f t="shared" si="115"/>
        <v/>
      </c>
      <c r="AA126" s="39" t="str">
        <f t="shared" si="115"/>
        <v/>
      </c>
      <c r="AB126" s="39" t="str">
        <f t="shared" si="115"/>
        <v/>
      </c>
      <c r="AC126" s="39" t="str">
        <f t="shared" si="115"/>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7"/>
        <v/>
      </c>
      <c r="AO126" s="39" t="str">
        <f t="shared" si="117"/>
        <v/>
      </c>
      <c r="AP126" s="39" t="str">
        <f t="shared" si="117"/>
        <v/>
      </c>
      <c r="AQ126" s="39" t="str">
        <f t="shared" si="117"/>
        <v/>
      </c>
      <c r="AR126" s="39" t="str">
        <f t="shared" si="117"/>
        <v/>
      </c>
      <c r="AS126" s="39" t="str">
        <f t="shared" si="117"/>
        <v/>
      </c>
      <c r="AT126" s="39" t="str">
        <f t="shared" si="117"/>
        <v/>
      </c>
      <c r="AU126" s="39" t="str">
        <f t="shared" si="117"/>
        <v/>
      </c>
      <c r="AV126" s="39" t="str">
        <f t="shared" si="117"/>
        <v/>
      </c>
      <c r="AW126" s="39" t="str">
        <f t="shared" si="117"/>
        <v/>
      </c>
      <c r="AX126" s="39" t="str">
        <f t="shared" si="118"/>
        <v/>
      </c>
      <c r="AY126" s="39" t="str">
        <f t="shared" si="118"/>
        <v/>
      </c>
      <c r="AZ126" s="39" t="str">
        <f t="shared" si="118"/>
        <v/>
      </c>
      <c r="BA126" s="39" t="str">
        <f t="shared" si="118"/>
        <v/>
      </c>
      <c r="BB126" s="39" t="str">
        <f t="shared" si="118"/>
        <v/>
      </c>
      <c r="BC126" s="39" t="str">
        <f t="shared" si="118"/>
        <v/>
      </c>
      <c r="BD126" s="39" t="str">
        <f t="shared" si="118"/>
        <v/>
      </c>
      <c r="BE126" s="39" t="str">
        <f t="shared" si="118"/>
        <v/>
      </c>
      <c r="BF126" s="39" t="str">
        <f t="shared" si="118"/>
        <v/>
      </c>
      <c r="BG126" s="39" t="str">
        <f t="shared" si="118"/>
        <v/>
      </c>
      <c r="BH126" s="39" t="str">
        <f t="shared" si="119"/>
        <v/>
      </c>
      <c r="BI126" s="39" t="str">
        <f t="shared" si="119"/>
        <v/>
      </c>
      <c r="BJ126" s="39" t="str">
        <f t="shared" si="119"/>
        <v/>
      </c>
      <c r="BK126" s="39" t="str">
        <f t="shared" si="119"/>
        <v/>
      </c>
      <c r="BL126" s="39" t="str">
        <f t="shared" si="119"/>
        <v/>
      </c>
      <c r="BM126" s="39" t="str">
        <f t="shared" si="119"/>
        <v/>
      </c>
      <c r="BN126" s="39" t="str">
        <f t="shared" si="119"/>
        <v/>
      </c>
      <c r="BO126" s="39" t="str">
        <f t="shared" si="119"/>
        <v/>
      </c>
      <c r="BP126" s="39" t="str">
        <f t="shared" si="119"/>
        <v/>
      </c>
      <c r="BQ126" s="39" t="str">
        <f t="shared" si="119"/>
        <v/>
      </c>
      <c r="BR126" s="39" t="str">
        <f t="shared" si="120"/>
        <v/>
      </c>
      <c r="BS126" s="39" t="str">
        <f t="shared" si="120"/>
        <v/>
      </c>
      <c r="BT126" s="39" t="str">
        <f t="shared" si="120"/>
        <v/>
      </c>
      <c r="BU126" s="39" t="str">
        <f t="shared" si="120"/>
        <v/>
      </c>
      <c r="BV126" s="39" t="str">
        <f t="shared" si="120"/>
        <v/>
      </c>
      <c r="BW126" s="39" t="str">
        <f t="shared" si="120"/>
        <v/>
      </c>
      <c r="BX126" s="39" t="str">
        <f t="shared" si="120"/>
        <v/>
      </c>
      <c r="BY126" s="39" t="str">
        <f t="shared" si="120"/>
        <v/>
      </c>
      <c r="BZ126" s="39" t="str">
        <f t="shared" si="120"/>
        <v/>
      </c>
      <c r="CA126" s="39" t="str">
        <f t="shared" si="120"/>
        <v/>
      </c>
      <c r="CB126" s="39" t="str">
        <f t="shared" si="121"/>
        <v/>
      </c>
      <c r="CC126" s="39" t="str">
        <f t="shared" si="121"/>
        <v/>
      </c>
      <c r="CD126" s="39" t="str">
        <f t="shared" si="121"/>
        <v/>
      </c>
      <c r="CE126" s="39" t="str">
        <f t="shared" si="121"/>
        <v/>
      </c>
      <c r="CF126" s="39" t="str">
        <f t="shared" si="121"/>
        <v/>
      </c>
      <c r="CG126" s="39" t="str">
        <f t="shared" si="121"/>
        <v/>
      </c>
      <c r="CH126" s="39" t="str">
        <f t="shared" si="121"/>
        <v/>
      </c>
      <c r="CI126" s="39" t="str">
        <f t="shared" si="121"/>
        <v/>
      </c>
      <c r="CJ126" s="39" t="str">
        <f t="shared" si="121"/>
        <v/>
      </c>
      <c r="CK126" s="39" t="str">
        <f t="shared" si="121"/>
        <v/>
      </c>
      <c r="CL126" s="39" t="str">
        <f t="shared" si="122"/>
        <v/>
      </c>
      <c r="CM126" s="39" t="str">
        <f t="shared" si="122"/>
        <v/>
      </c>
      <c r="CN126" s="39" t="str">
        <f t="shared" si="122"/>
        <v/>
      </c>
      <c r="CO126" s="39" t="str">
        <f t="shared" si="122"/>
        <v/>
      </c>
      <c r="CP126" s="39" t="str">
        <f t="shared" si="122"/>
        <v/>
      </c>
      <c r="CQ126" s="39" t="str">
        <f t="shared" si="122"/>
        <v/>
      </c>
      <c r="CR126" s="39" t="str">
        <f t="shared" si="122"/>
        <v/>
      </c>
      <c r="CS126" s="39" t="str">
        <f t="shared" si="122"/>
        <v/>
      </c>
      <c r="CT126" s="39" t="str">
        <f t="shared" si="122"/>
        <v/>
      </c>
      <c r="CU126" s="39" t="str">
        <f t="shared" si="122"/>
        <v/>
      </c>
      <c r="CV126" s="39" t="str">
        <f t="shared" si="123"/>
        <v/>
      </c>
      <c r="CW126" s="39" t="str">
        <f t="shared" si="123"/>
        <v/>
      </c>
      <c r="CX126" s="39" t="str">
        <f t="shared" si="123"/>
        <v/>
      </c>
      <c r="CY126" s="39" t="str">
        <f t="shared" si="123"/>
        <v/>
      </c>
      <c r="CZ126" s="39" t="str">
        <f t="shared" si="123"/>
        <v/>
      </c>
      <c r="DA126" s="39" t="str">
        <f t="shared" si="123"/>
        <v/>
      </c>
      <c r="DB126" s="39" t="str">
        <f t="shared" si="123"/>
        <v/>
      </c>
      <c r="DC126" s="39" t="str">
        <f t="shared" si="123"/>
        <v/>
      </c>
      <c r="DD126" s="39" t="str">
        <f t="shared" si="123"/>
        <v/>
      </c>
      <c r="DE126" s="39" t="str">
        <f t="shared" si="123"/>
        <v/>
      </c>
      <c r="DF126" s="39" t="str">
        <f t="shared" si="123"/>
        <v/>
      </c>
      <c r="DG126" s="39" t="str">
        <f t="shared" si="123"/>
        <v/>
      </c>
      <c r="DP126" s="57"/>
      <c r="DQ126" s="127"/>
    </row>
    <row r="127" spans="1:121" ht="24.75" hidden="1" customHeight="1" x14ac:dyDescent="0.4">
      <c r="A127" s="126">
        <v>116</v>
      </c>
      <c r="B127" s="265" t="str">
        <f>IFERROR(VLOOKUP(A127,'wk (5.8～9.30)'!$A$3:$I$122, 2, 0)&amp;"", "")</f>
        <v/>
      </c>
      <c r="C127" s="41" t="str">
        <f>IFERROR(VLOOKUP(A127,'wk (5.8～9.30)'!$A$3:$I$122, 4, 0), "")</f>
        <v/>
      </c>
      <c r="D127" s="41" t="str">
        <f>IFERROR(VLOOKUP(A127,'wk (5.8～9.30)'!$A$3:$I$122, 5, 0), "")</f>
        <v/>
      </c>
      <c r="E127" s="41" t="str">
        <f>IFERROR(VLOOKUP(A127,'wk (5.8～9.30)'!$A$3:$I$122,6, 0), "")</f>
        <v/>
      </c>
      <c r="F127" s="41" t="str">
        <f>IFERROR(VLOOKUP(A127,'wk (5.8～9.30)'!$A$3:$I$122,7, 0), "")</f>
        <v/>
      </c>
      <c r="G127" s="41" t="str">
        <f>IFERROR(VLOOKUP(A127,'wk (5.8～9.30)'!$A$3:$I$122,8, 0), "")</f>
        <v/>
      </c>
      <c r="H127" s="41" t="str">
        <f>IFERROR(VLOOKUP(A127,'wk (5.8～9.30)'!$A$3:$I$122,9, 0), "")</f>
        <v/>
      </c>
      <c r="I127" s="157">
        <f t="shared" si="73"/>
        <v>0</v>
      </c>
      <c r="J127" s="39" t="str">
        <f t="shared" si="114"/>
        <v/>
      </c>
      <c r="K127" s="39" t="str">
        <f t="shared" si="114"/>
        <v/>
      </c>
      <c r="L127" s="39" t="str">
        <f t="shared" si="114"/>
        <v/>
      </c>
      <c r="M127" s="39" t="str">
        <f t="shared" si="114"/>
        <v/>
      </c>
      <c r="N127" s="39" t="str">
        <f t="shared" si="114"/>
        <v/>
      </c>
      <c r="O127" s="39" t="str">
        <f t="shared" si="114"/>
        <v/>
      </c>
      <c r="P127" s="39" t="str">
        <f t="shared" si="114"/>
        <v/>
      </c>
      <c r="Q127" s="39" t="str">
        <f t="shared" si="114"/>
        <v/>
      </c>
      <c r="R127" s="39" t="str">
        <f t="shared" si="114"/>
        <v/>
      </c>
      <c r="S127" s="39" t="str">
        <f t="shared" si="114"/>
        <v/>
      </c>
      <c r="T127" s="39" t="str">
        <f t="shared" si="115"/>
        <v/>
      </c>
      <c r="U127" s="39" t="str">
        <f t="shared" si="115"/>
        <v/>
      </c>
      <c r="V127" s="39" t="str">
        <f t="shared" si="115"/>
        <v/>
      </c>
      <c r="W127" s="39" t="str">
        <f t="shared" si="115"/>
        <v/>
      </c>
      <c r="X127" s="39" t="str">
        <f t="shared" si="115"/>
        <v/>
      </c>
      <c r="Y127" s="39" t="str">
        <f t="shared" si="115"/>
        <v/>
      </c>
      <c r="Z127" s="39" t="str">
        <f t="shared" si="115"/>
        <v/>
      </c>
      <c r="AA127" s="39" t="str">
        <f t="shared" si="115"/>
        <v/>
      </c>
      <c r="AB127" s="39" t="str">
        <f t="shared" si="115"/>
        <v/>
      </c>
      <c r="AC127" s="39" t="str">
        <f t="shared" si="115"/>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7"/>
        <v/>
      </c>
      <c r="AO127" s="39" t="str">
        <f t="shared" si="117"/>
        <v/>
      </c>
      <c r="AP127" s="39" t="str">
        <f t="shared" si="117"/>
        <v/>
      </c>
      <c r="AQ127" s="39" t="str">
        <f t="shared" si="117"/>
        <v/>
      </c>
      <c r="AR127" s="39" t="str">
        <f t="shared" si="117"/>
        <v/>
      </c>
      <c r="AS127" s="39" t="str">
        <f t="shared" si="117"/>
        <v/>
      </c>
      <c r="AT127" s="39" t="str">
        <f t="shared" si="117"/>
        <v/>
      </c>
      <c r="AU127" s="39" t="str">
        <f t="shared" si="117"/>
        <v/>
      </c>
      <c r="AV127" s="39" t="str">
        <f t="shared" si="117"/>
        <v/>
      </c>
      <c r="AW127" s="39" t="str">
        <f t="shared" si="117"/>
        <v/>
      </c>
      <c r="AX127" s="39" t="str">
        <f t="shared" si="118"/>
        <v/>
      </c>
      <c r="AY127" s="39" t="str">
        <f t="shared" si="118"/>
        <v/>
      </c>
      <c r="AZ127" s="39" t="str">
        <f t="shared" si="118"/>
        <v/>
      </c>
      <c r="BA127" s="39" t="str">
        <f t="shared" si="118"/>
        <v/>
      </c>
      <c r="BB127" s="39" t="str">
        <f t="shared" si="118"/>
        <v/>
      </c>
      <c r="BC127" s="39" t="str">
        <f t="shared" si="118"/>
        <v/>
      </c>
      <c r="BD127" s="39" t="str">
        <f t="shared" si="118"/>
        <v/>
      </c>
      <c r="BE127" s="39" t="str">
        <f t="shared" si="118"/>
        <v/>
      </c>
      <c r="BF127" s="39" t="str">
        <f t="shared" si="118"/>
        <v/>
      </c>
      <c r="BG127" s="39" t="str">
        <f t="shared" si="118"/>
        <v/>
      </c>
      <c r="BH127" s="39" t="str">
        <f t="shared" si="119"/>
        <v/>
      </c>
      <c r="BI127" s="39" t="str">
        <f t="shared" si="119"/>
        <v/>
      </c>
      <c r="BJ127" s="39" t="str">
        <f t="shared" si="119"/>
        <v/>
      </c>
      <c r="BK127" s="39" t="str">
        <f t="shared" si="119"/>
        <v/>
      </c>
      <c r="BL127" s="39" t="str">
        <f t="shared" si="119"/>
        <v/>
      </c>
      <c r="BM127" s="39" t="str">
        <f t="shared" si="119"/>
        <v/>
      </c>
      <c r="BN127" s="39" t="str">
        <f t="shared" si="119"/>
        <v/>
      </c>
      <c r="BO127" s="39" t="str">
        <f t="shared" si="119"/>
        <v/>
      </c>
      <c r="BP127" s="39" t="str">
        <f t="shared" si="119"/>
        <v/>
      </c>
      <c r="BQ127" s="39" t="str">
        <f t="shared" si="119"/>
        <v/>
      </c>
      <c r="BR127" s="39" t="str">
        <f t="shared" si="120"/>
        <v/>
      </c>
      <c r="BS127" s="39" t="str">
        <f t="shared" si="120"/>
        <v/>
      </c>
      <c r="BT127" s="39" t="str">
        <f t="shared" si="120"/>
        <v/>
      </c>
      <c r="BU127" s="39" t="str">
        <f t="shared" si="120"/>
        <v/>
      </c>
      <c r="BV127" s="39" t="str">
        <f t="shared" si="120"/>
        <v/>
      </c>
      <c r="BW127" s="39" t="str">
        <f t="shared" si="120"/>
        <v/>
      </c>
      <c r="BX127" s="39" t="str">
        <f t="shared" si="120"/>
        <v/>
      </c>
      <c r="BY127" s="39" t="str">
        <f t="shared" si="120"/>
        <v/>
      </c>
      <c r="BZ127" s="39" t="str">
        <f t="shared" si="120"/>
        <v/>
      </c>
      <c r="CA127" s="39" t="str">
        <f t="shared" si="120"/>
        <v/>
      </c>
      <c r="CB127" s="39" t="str">
        <f t="shared" si="121"/>
        <v/>
      </c>
      <c r="CC127" s="39" t="str">
        <f t="shared" si="121"/>
        <v/>
      </c>
      <c r="CD127" s="39" t="str">
        <f t="shared" si="121"/>
        <v/>
      </c>
      <c r="CE127" s="39" t="str">
        <f t="shared" si="121"/>
        <v/>
      </c>
      <c r="CF127" s="39" t="str">
        <f t="shared" si="121"/>
        <v/>
      </c>
      <c r="CG127" s="39" t="str">
        <f t="shared" si="121"/>
        <v/>
      </c>
      <c r="CH127" s="39" t="str">
        <f t="shared" si="121"/>
        <v/>
      </c>
      <c r="CI127" s="39" t="str">
        <f t="shared" si="121"/>
        <v/>
      </c>
      <c r="CJ127" s="39" t="str">
        <f t="shared" si="121"/>
        <v/>
      </c>
      <c r="CK127" s="39" t="str">
        <f t="shared" si="121"/>
        <v/>
      </c>
      <c r="CL127" s="39" t="str">
        <f t="shared" si="122"/>
        <v/>
      </c>
      <c r="CM127" s="39" t="str">
        <f t="shared" si="122"/>
        <v/>
      </c>
      <c r="CN127" s="39" t="str">
        <f t="shared" si="122"/>
        <v/>
      </c>
      <c r="CO127" s="39" t="str">
        <f t="shared" si="122"/>
        <v/>
      </c>
      <c r="CP127" s="39" t="str">
        <f t="shared" si="122"/>
        <v/>
      </c>
      <c r="CQ127" s="39" t="str">
        <f t="shared" si="122"/>
        <v/>
      </c>
      <c r="CR127" s="39" t="str">
        <f t="shared" si="122"/>
        <v/>
      </c>
      <c r="CS127" s="39" t="str">
        <f t="shared" si="122"/>
        <v/>
      </c>
      <c r="CT127" s="39" t="str">
        <f t="shared" si="122"/>
        <v/>
      </c>
      <c r="CU127" s="39" t="str">
        <f t="shared" si="122"/>
        <v/>
      </c>
      <c r="CV127" s="39" t="str">
        <f t="shared" si="123"/>
        <v/>
      </c>
      <c r="CW127" s="39" t="str">
        <f t="shared" si="123"/>
        <v/>
      </c>
      <c r="CX127" s="39" t="str">
        <f t="shared" si="123"/>
        <v/>
      </c>
      <c r="CY127" s="39" t="str">
        <f t="shared" si="123"/>
        <v/>
      </c>
      <c r="CZ127" s="39" t="str">
        <f t="shared" si="123"/>
        <v/>
      </c>
      <c r="DA127" s="39" t="str">
        <f t="shared" si="123"/>
        <v/>
      </c>
      <c r="DB127" s="39" t="str">
        <f t="shared" si="123"/>
        <v/>
      </c>
      <c r="DC127" s="39" t="str">
        <f t="shared" si="123"/>
        <v/>
      </c>
      <c r="DD127" s="39" t="str">
        <f t="shared" si="123"/>
        <v/>
      </c>
      <c r="DE127" s="39" t="str">
        <f t="shared" si="123"/>
        <v/>
      </c>
      <c r="DF127" s="39" t="str">
        <f t="shared" si="123"/>
        <v/>
      </c>
      <c r="DG127" s="39" t="str">
        <f t="shared" si="123"/>
        <v/>
      </c>
      <c r="DP127" s="57"/>
      <c r="DQ127" s="127"/>
    </row>
    <row r="128" spans="1:121" ht="24.75" hidden="1" customHeight="1" x14ac:dyDescent="0.4">
      <c r="A128" s="126">
        <v>117</v>
      </c>
      <c r="B128" s="265" t="str">
        <f>IFERROR(VLOOKUP(A128,'wk (5.8～9.30)'!$A$3:$I$122, 2, 0)&amp;"", "")</f>
        <v/>
      </c>
      <c r="C128" s="41" t="str">
        <f>IFERROR(VLOOKUP(A128,'wk (5.8～9.30)'!$A$3:$I$122, 4, 0), "")</f>
        <v/>
      </c>
      <c r="D128" s="41" t="str">
        <f>IFERROR(VLOOKUP(A128,'wk (5.8～9.30)'!$A$3:$I$122, 5, 0), "")</f>
        <v/>
      </c>
      <c r="E128" s="41" t="str">
        <f>IFERROR(VLOOKUP(A128,'wk (5.8～9.30)'!$A$3:$I$122,6, 0), "")</f>
        <v/>
      </c>
      <c r="F128" s="41" t="str">
        <f>IFERROR(VLOOKUP(A128,'wk (5.8～9.30)'!$A$3:$I$122,7, 0), "")</f>
        <v/>
      </c>
      <c r="G128" s="41" t="str">
        <f>IFERROR(VLOOKUP(A128,'wk (5.8～9.30)'!$A$3:$I$122,8, 0), "")</f>
        <v/>
      </c>
      <c r="H128" s="41" t="str">
        <f>IFERROR(VLOOKUP(A128,'wk (5.8～9.30)'!$A$3:$I$122,9, 0), "")</f>
        <v/>
      </c>
      <c r="I128" s="157">
        <f t="shared" si="73"/>
        <v>0</v>
      </c>
      <c r="J128" s="39" t="str">
        <f t="shared" si="114"/>
        <v/>
      </c>
      <c r="K128" s="39" t="str">
        <f t="shared" si="114"/>
        <v/>
      </c>
      <c r="L128" s="39" t="str">
        <f t="shared" si="114"/>
        <v/>
      </c>
      <c r="M128" s="39" t="str">
        <f t="shared" si="114"/>
        <v/>
      </c>
      <c r="N128" s="39" t="str">
        <f t="shared" si="114"/>
        <v/>
      </c>
      <c r="O128" s="39" t="str">
        <f t="shared" si="114"/>
        <v/>
      </c>
      <c r="P128" s="39" t="str">
        <f t="shared" si="114"/>
        <v/>
      </c>
      <c r="Q128" s="39" t="str">
        <f t="shared" si="114"/>
        <v/>
      </c>
      <c r="R128" s="39" t="str">
        <f t="shared" si="114"/>
        <v/>
      </c>
      <c r="S128" s="39" t="str">
        <f t="shared" si="114"/>
        <v/>
      </c>
      <c r="T128" s="39" t="str">
        <f t="shared" si="115"/>
        <v/>
      </c>
      <c r="U128" s="39" t="str">
        <f t="shared" si="115"/>
        <v/>
      </c>
      <c r="V128" s="39" t="str">
        <f t="shared" si="115"/>
        <v/>
      </c>
      <c r="W128" s="39" t="str">
        <f t="shared" si="115"/>
        <v/>
      </c>
      <c r="X128" s="39" t="str">
        <f t="shared" si="115"/>
        <v/>
      </c>
      <c r="Y128" s="39" t="str">
        <f t="shared" si="115"/>
        <v/>
      </c>
      <c r="Z128" s="39" t="str">
        <f t="shared" si="115"/>
        <v/>
      </c>
      <c r="AA128" s="39" t="str">
        <f t="shared" si="115"/>
        <v/>
      </c>
      <c r="AB128" s="39" t="str">
        <f t="shared" si="115"/>
        <v/>
      </c>
      <c r="AC128" s="39" t="str">
        <f t="shared" si="115"/>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7"/>
        <v/>
      </c>
      <c r="AO128" s="39" t="str">
        <f t="shared" si="117"/>
        <v/>
      </c>
      <c r="AP128" s="39" t="str">
        <f t="shared" si="117"/>
        <v/>
      </c>
      <c r="AQ128" s="39" t="str">
        <f t="shared" si="117"/>
        <v/>
      </c>
      <c r="AR128" s="39" t="str">
        <f t="shared" si="117"/>
        <v/>
      </c>
      <c r="AS128" s="39" t="str">
        <f t="shared" si="117"/>
        <v/>
      </c>
      <c r="AT128" s="39" t="str">
        <f t="shared" si="117"/>
        <v/>
      </c>
      <c r="AU128" s="39" t="str">
        <f t="shared" si="117"/>
        <v/>
      </c>
      <c r="AV128" s="39" t="str">
        <f t="shared" si="117"/>
        <v/>
      </c>
      <c r="AW128" s="39" t="str">
        <f t="shared" si="117"/>
        <v/>
      </c>
      <c r="AX128" s="39" t="str">
        <f t="shared" si="118"/>
        <v/>
      </c>
      <c r="AY128" s="39" t="str">
        <f t="shared" si="118"/>
        <v/>
      </c>
      <c r="AZ128" s="39" t="str">
        <f t="shared" si="118"/>
        <v/>
      </c>
      <c r="BA128" s="39" t="str">
        <f t="shared" si="118"/>
        <v/>
      </c>
      <c r="BB128" s="39" t="str">
        <f t="shared" si="118"/>
        <v/>
      </c>
      <c r="BC128" s="39" t="str">
        <f t="shared" si="118"/>
        <v/>
      </c>
      <c r="BD128" s="39" t="str">
        <f t="shared" si="118"/>
        <v/>
      </c>
      <c r="BE128" s="39" t="str">
        <f t="shared" si="118"/>
        <v/>
      </c>
      <c r="BF128" s="39" t="str">
        <f t="shared" si="118"/>
        <v/>
      </c>
      <c r="BG128" s="39" t="str">
        <f t="shared" si="118"/>
        <v/>
      </c>
      <c r="BH128" s="39" t="str">
        <f t="shared" si="119"/>
        <v/>
      </c>
      <c r="BI128" s="39" t="str">
        <f t="shared" si="119"/>
        <v/>
      </c>
      <c r="BJ128" s="39" t="str">
        <f t="shared" si="119"/>
        <v/>
      </c>
      <c r="BK128" s="39" t="str">
        <f t="shared" si="119"/>
        <v/>
      </c>
      <c r="BL128" s="39" t="str">
        <f t="shared" si="119"/>
        <v/>
      </c>
      <c r="BM128" s="39" t="str">
        <f t="shared" si="119"/>
        <v/>
      </c>
      <c r="BN128" s="39" t="str">
        <f t="shared" si="119"/>
        <v/>
      </c>
      <c r="BO128" s="39" t="str">
        <f t="shared" si="119"/>
        <v/>
      </c>
      <c r="BP128" s="39" t="str">
        <f t="shared" si="119"/>
        <v/>
      </c>
      <c r="BQ128" s="39" t="str">
        <f t="shared" si="119"/>
        <v/>
      </c>
      <c r="BR128" s="39" t="str">
        <f t="shared" si="120"/>
        <v/>
      </c>
      <c r="BS128" s="39" t="str">
        <f t="shared" si="120"/>
        <v/>
      </c>
      <c r="BT128" s="39" t="str">
        <f t="shared" si="120"/>
        <v/>
      </c>
      <c r="BU128" s="39" t="str">
        <f t="shared" si="120"/>
        <v/>
      </c>
      <c r="BV128" s="39" t="str">
        <f t="shared" si="120"/>
        <v/>
      </c>
      <c r="BW128" s="39" t="str">
        <f t="shared" si="120"/>
        <v/>
      </c>
      <c r="BX128" s="39" t="str">
        <f t="shared" si="120"/>
        <v/>
      </c>
      <c r="BY128" s="39" t="str">
        <f t="shared" si="120"/>
        <v/>
      </c>
      <c r="BZ128" s="39" t="str">
        <f t="shared" si="120"/>
        <v/>
      </c>
      <c r="CA128" s="39" t="str">
        <f t="shared" si="120"/>
        <v/>
      </c>
      <c r="CB128" s="39" t="str">
        <f t="shared" si="121"/>
        <v/>
      </c>
      <c r="CC128" s="39" t="str">
        <f t="shared" si="121"/>
        <v/>
      </c>
      <c r="CD128" s="39" t="str">
        <f t="shared" si="121"/>
        <v/>
      </c>
      <c r="CE128" s="39" t="str">
        <f t="shared" si="121"/>
        <v/>
      </c>
      <c r="CF128" s="39" t="str">
        <f t="shared" si="121"/>
        <v/>
      </c>
      <c r="CG128" s="39" t="str">
        <f t="shared" si="121"/>
        <v/>
      </c>
      <c r="CH128" s="39" t="str">
        <f t="shared" si="121"/>
        <v/>
      </c>
      <c r="CI128" s="39" t="str">
        <f t="shared" si="121"/>
        <v/>
      </c>
      <c r="CJ128" s="39" t="str">
        <f t="shared" si="121"/>
        <v/>
      </c>
      <c r="CK128" s="39" t="str">
        <f t="shared" si="121"/>
        <v/>
      </c>
      <c r="CL128" s="39" t="str">
        <f t="shared" si="122"/>
        <v/>
      </c>
      <c r="CM128" s="39" t="str">
        <f t="shared" si="122"/>
        <v/>
      </c>
      <c r="CN128" s="39" t="str">
        <f t="shared" si="122"/>
        <v/>
      </c>
      <c r="CO128" s="39" t="str">
        <f t="shared" si="122"/>
        <v/>
      </c>
      <c r="CP128" s="39" t="str">
        <f t="shared" si="122"/>
        <v/>
      </c>
      <c r="CQ128" s="39" t="str">
        <f t="shared" si="122"/>
        <v/>
      </c>
      <c r="CR128" s="39" t="str">
        <f t="shared" si="122"/>
        <v/>
      </c>
      <c r="CS128" s="39" t="str">
        <f t="shared" si="122"/>
        <v/>
      </c>
      <c r="CT128" s="39" t="str">
        <f t="shared" si="122"/>
        <v/>
      </c>
      <c r="CU128" s="39" t="str">
        <f t="shared" si="122"/>
        <v/>
      </c>
      <c r="CV128" s="39" t="str">
        <f t="shared" si="123"/>
        <v/>
      </c>
      <c r="CW128" s="39" t="str">
        <f t="shared" si="123"/>
        <v/>
      </c>
      <c r="CX128" s="39" t="str">
        <f t="shared" si="123"/>
        <v/>
      </c>
      <c r="CY128" s="39" t="str">
        <f t="shared" si="123"/>
        <v/>
      </c>
      <c r="CZ128" s="39" t="str">
        <f t="shared" si="123"/>
        <v/>
      </c>
      <c r="DA128" s="39" t="str">
        <f t="shared" si="123"/>
        <v/>
      </c>
      <c r="DB128" s="39" t="str">
        <f t="shared" si="123"/>
        <v/>
      </c>
      <c r="DC128" s="39" t="str">
        <f t="shared" si="123"/>
        <v/>
      </c>
      <c r="DD128" s="39" t="str">
        <f t="shared" si="123"/>
        <v/>
      </c>
      <c r="DE128" s="39" t="str">
        <f t="shared" si="123"/>
        <v/>
      </c>
      <c r="DF128" s="39" t="str">
        <f t="shared" si="123"/>
        <v/>
      </c>
      <c r="DG128" s="39" t="str">
        <f t="shared" si="123"/>
        <v/>
      </c>
      <c r="DP128" s="57"/>
      <c r="DQ128" s="127"/>
    </row>
    <row r="129" spans="1:121" ht="24.75" hidden="1" customHeight="1" x14ac:dyDescent="0.4">
      <c r="A129" s="126">
        <v>118</v>
      </c>
      <c r="B129" s="265" t="str">
        <f>IFERROR(VLOOKUP(A129,'wk (5.8～9.30)'!$A$3:$I$122, 2, 0)&amp;"", "")</f>
        <v/>
      </c>
      <c r="C129" s="41" t="str">
        <f>IFERROR(VLOOKUP(A129,'wk (5.8～9.30)'!$A$3:$I$122, 4, 0), "")</f>
        <v/>
      </c>
      <c r="D129" s="41" t="str">
        <f>IFERROR(VLOOKUP(A129,'wk (5.8～9.30)'!$A$3:$I$122, 5, 0), "")</f>
        <v/>
      </c>
      <c r="E129" s="41" t="str">
        <f>IFERROR(VLOOKUP(A129,'wk (5.8～9.30)'!$A$3:$I$122,6, 0), "")</f>
        <v/>
      </c>
      <c r="F129" s="41" t="str">
        <f>IFERROR(VLOOKUP(A129,'wk (5.8～9.30)'!$A$3:$I$122,7, 0), "")</f>
        <v/>
      </c>
      <c r="G129" s="41" t="str">
        <f>IFERROR(VLOOKUP(A129,'wk (5.8～9.30)'!$A$3:$I$122,8, 0), "")</f>
        <v/>
      </c>
      <c r="H129" s="41" t="str">
        <f>IFERROR(VLOOKUP(A129,'wk (5.8～9.30)'!$A$3:$I$122,9, 0), "")</f>
        <v/>
      </c>
      <c r="I129" s="157">
        <f t="shared" si="73"/>
        <v>0</v>
      </c>
      <c r="J129" s="39" t="str">
        <f t="shared" si="114"/>
        <v/>
      </c>
      <c r="K129" s="39" t="str">
        <f t="shared" si="114"/>
        <v/>
      </c>
      <c r="L129" s="39" t="str">
        <f t="shared" si="114"/>
        <v/>
      </c>
      <c r="M129" s="39" t="str">
        <f t="shared" si="114"/>
        <v/>
      </c>
      <c r="N129" s="39" t="str">
        <f t="shared" si="114"/>
        <v/>
      </c>
      <c r="O129" s="39" t="str">
        <f t="shared" si="114"/>
        <v/>
      </c>
      <c r="P129" s="39" t="str">
        <f t="shared" si="114"/>
        <v/>
      </c>
      <c r="Q129" s="39" t="str">
        <f t="shared" si="114"/>
        <v/>
      </c>
      <c r="R129" s="39" t="str">
        <f t="shared" si="114"/>
        <v/>
      </c>
      <c r="S129" s="39" t="str">
        <f t="shared" si="114"/>
        <v/>
      </c>
      <c r="T129" s="39" t="str">
        <f t="shared" si="115"/>
        <v/>
      </c>
      <c r="U129" s="39" t="str">
        <f t="shared" si="115"/>
        <v/>
      </c>
      <c r="V129" s="39" t="str">
        <f t="shared" si="115"/>
        <v/>
      </c>
      <c r="W129" s="39" t="str">
        <f t="shared" si="115"/>
        <v/>
      </c>
      <c r="X129" s="39" t="str">
        <f t="shared" si="115"/>
        <v/>
      </c>
      <c r="Y129" s="39" t="str">
        <f t="shared" si="115"/>
        <v/>
      </c>
      <c r="Z129" s="39" t="str">
        <f t="shared" si="115"/>
        <v/>
      </c>
      <c r="AA129" s="39" t="str">
        <f t="shared" si="115"/>
        <v/>
      </c>
      <c r="AB129" s="39" t="str">
        <f t="shared" si="115"/>
        <v/>
      </c>
      <c r="AC129" s="39" t="str">
        <f t="shared" si="115"/>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7"/>
        <v/>
      </c>
      <c r="AO129" s="39" t="str">
        <f t="shared" si="117"/>
        <v/>
      </c>
      <c r="AP129" s="39" t="str">
        <f t="shared" si="117"/>
        <v/>
      </c>
      <c r="AQ129" s="39" t="str">
        <f t="shared" si="117"/>
        <v/>
      </c>
      <c r="AR129" s="39" t="str">
        <f t="shared" si="117"/>
        <v/>
      </c>
      <c r="AS129" s="39" t="str">
        <f t="shared" si="117"/>
        <v/>
      </c>
      <c r="AT129" s="39" t="str">
        <f t="shared" si="117"/>
        <v/>
      </c>
      <c r="AU129" s="39" t="str">
        <f t="shared" si="117"/>
        <v/>
      </c>
      <c r="AV129" s="39" t="str">
        <f t="shared" si="117"/>
        <v/>
      </c>
      <c r="AW129" s="39" t="str">
        <f t="shared" si="117"/>
        <v/>
      </c>
      <c r="AX129" s="39" t="str">
        <f t="shared" si="118"/>
        <v/>
      </c>
      <c r="AY129" s="39" t="str">
        <f t="shared" si="118"/>
        <v/>
      </c>
      <c r="AZ129" s="39" t="str">
        <f t="shared" si="118"/>
        <v/>
      </c>
      <c r="BA129" s="39" t="str">
        <f t="shared" si="118"/>
        <v/>
      </c>
      <c r="BB129" s="39" t="str">
        <f t="shared" si="118"/>
        <v/>
      </c>
      <c r="BC129" s="39" t="str">
        <f t="shared" si="118"/>
        <v/>
      </c>
      <c r="BD129" s="39" t="str">
        <f t="shared" si="118"/>
        <v/>
      </c>
      <c r="BE129" s="39" t="str">
        <f t="shared" si="118"/>
        <v/>
      </c>
      <c r="BF129" s="39" t="str">
        <f t="shared" si="118"/>
        <v/>
      </c>
      <c r="BG129" s="39" t="str">
        <f t="shared" si="118"/>
        <v/>
      </c>
      <c r="BH129" s="39" t="str">
        <f t="shared" si="119"/>
        <v/>
      </c>
      <c r="BI129" s="39" t="str">
        <f t="shared" si="119"/>
        <v/>
      </c>
      <c r="BJ129" s="39" t="str">
        <f t="shared" si="119"/>
        <v/>
      </c>
      <c r="BK129" s="39" t="str">
        <f t="shared" si="119"/>
        <v/>
      </c>
      <c r="BL129" s="39" t="str">
        <f t="shared" si="119"/>
        <v/>
      </c>
      <c r="BM129" s="39" t="str">
        <f t="shared" si="119"/>
        <v/>
      </c>
      <c r="BN129" s="39" t="str">
        <f t="shared" si="119"/>
        <v/>
      </c>
      <c r="BO129" s="39" t="str">
        <f t="shared" si="119"/>
        <v/>
      </c>
      <c r="BP129" s="39" t="str">
        <f t="shared" si="119"/>
        <v/>
      </c>
      <c r="BQ129" s="39" t="str">
        <f t="shared" si="119"/>
        <v/>
      </c>
      <c r="BR129" s="39" t="str">
        <f t="shared" si="120"/>
        <v/>
      </c>
      <c r="BS129" s="39" t="str">
        <f t="shared" si="120"/>
        <v/>
      </c>
      <c r="BT129" s="39" t="str">
        <f t="shared" si="120"/>
        <v/>
      </c>
      <c r="BU129" s="39" t="str">
        <f t="shared" si="120"/>
        <v/>
      </c>
      <c r="BV129" s="39" t="str">
        <f t="shared" si="120"/>
        <v/>
      </c>
      <c r="BW129" s="39" t="str">
        <f t="shared" si="120"/>
        <v/>
      </c>
      <c r="BX129" s="39" t="str">
        <f t="shared" si="120"/>
        <v/>
      </c>
      <c r="BY129" s="39" t="str">
        <f t="shared" si="120"/>
        <v/>
      </c>
      <c r="BZ129" s="39" t="str">
        <f t="shared" si="120"/>
        <v/>
      </c>
      <c r="CA129" s="39" t="str">
        <f t="shared" si="120"/>
        <v/>
      </c>
      <c r="CB129" s="39" t="str">
        <f t="shared" si="121"/>
        <v/>
      </c>
      <c r="CC129" s="39" t="str">
        <f t="shared" si="121"/>
        <v/>
      </c>
      <c r="CD129" s="39" t="str">
        <f t="shared" si="121"/>
        <v/>
      </c>
      <c r="CE129" s="39" t="str">
        <f t="shared" si="121"/>
        <v/>
      </c>
      <c r="CF129" s="39" t="str">
        <f t="shared" si="121"/>
        <v/>
      </c>
      <c r="CG129" s="39" t="str">
        <f t="shared" si="121"/>
        <v/>
      </c>
      <c r="CH129" s="39" t="str">
        <f t="shared" si="121"/>
        <v/>
      </c>
      <c r="CI129" s="39" t="str">
        <f t="shared" si="121"/>
        <v/>
      </c>
      <c r="CJ129" s="39" t="str">
        <f t="shared" si="121"/>
        <v/>
      </c>
      <c r="CK129" s="39" t="str">
        <f t="shared" si="121"/>
        <v/>
      </c>
      <c r="CL129" s="39" t="str">
        <f t="shared" si="122"/>
        <v/>
      </c>
      <c r="CM129" s="39" t="str">
        <f t="shared" si="122"/>
        <v/>
      </c>
      <c r="CN129" s="39" t="str">
        <f t="shared" si="122"/>
        <v/>
      </c>
      <c r="CO129" s="39" t="str">
        <f t="shared" si="122"/>
        <v/>
      </c>
      <c r="CP129" s="39" t="str">
        <f t="shared" si="122"/>
        <v/>
      </c>
      <c r="CQ129" s="39" t="str">
        <f t="shared" si="122"/>
        <v/>
      </c>
      <c r="CR129" s="39" t="str">
        <f t="shared" si="122"/>
        <v/>
      </c>
      <c r="CS129" s="39" t="str">
        <f t="shared" si="122"/>
        <v/>
      </c>
      <c r="CT129" s="39" t="str">
        <f t="shared" si="122"/>
        <v/>
      </c>
      <c r="CU129" s="39" t="str">
        <f t="shared" si="122"/>
        <v/>
      </c>
      <c r="CV129" s="39" t="str">
        <f t="shared" si="123"/>
        <v/>
      </c>
      <c r="CW129" s="39" t="str">
        <f t="shared" si="123"/>
        <v/>
      </c>
      <c r="CX129" s="39" t="str">
        <f t="shared" si="123"/>
        <v/>
      </c>
      <c r="CY129" s="39" t="str">
        <f t="shared" si="123"/>
        <v/>
      </c>
      <c r="CZ129" s="39" t="str">
        <f t="shared" si="123"/>
        <v/>
      </c>
      <c r="DA129" s="39" t="str">
        <f t="shared" si="123"/>
        <v/>
      </c>
      <c r="DB129" s="39" t="str">
        <f t="shared" si="123"/>
        <v/>
      </c>
      <c r="DC129" s="39" t="str">
        <f t="shared" si="123"/>
        <v/>
      </c>
      <c r="DD129" s="39" t="str">
        <f t="shared" si="123"/>
        <v/>
      </c>
      <c r="DE129" s="39" t="str">
        <f t="shared" si="123"/>
        <v/>
      </c>
      <c r="DF129" s="39" t="str">
        <f t="shared" si="123"/>
        <v/>
      </c>
      <c r="DG129" s="39" t="str">
        <f t="shared" si="123"/>
        <v/>
      </c>
      <c r="DP129" s="57"/>
      <c r="DQ129" s="127"/>
    </row>
    <row r="130" spans="1:121" ht="24.75" hidden="1" customHeight="1" x14ac:dyDescent="0.4">
      <c r="A130" s="126">
        <v>119</v>
      </c>
      <c r="B130" s="265" t="str">
        <f>IFERROR(VLOOKUP(A130,'wk (5.8～9.30)'!$A$3:$I$122, 2, 0)&amp;"", "")</f>
        <v/>
      </c>
      <c r="C130" s="41" t="str">
        <f>IFERROR(VLOOKUP(A130,'wk (5.8～9.30)'!$A$3:$I$122, 4, 0), "")</f>
        <v/>
      </c>
      <c r="D130" s="41" t="str">
        <f>IFERROR(VLOOKUP(A130,'wk (5.8～9.30)'!$A$3:$I$122, 5, 0), "")</f>
        <v/>
      </c>
      <c r="E130" s="41" t="str">
        <f>IFERROR(VLOOKUP(A130,'wk (5.8～9.30)'!$A$3:$I$122,6, 0), "")</f>
        <v/>
      </c>
      <c r="F130" s="41" t="str">
        <f>IFERROR(VLOOKUP(A130,'wk (5.8～9.30)'!$A$3:$I$122,7, 0), "")</f>
        <v/>
      </c>
      <c r="G130" s="41" t="str">
        <f>IFERROR(VLOOKUP(A130,'wk (5.8～9.30)'!$A$3:$I$122,8, 0), "")</f>
        <v/>
      </c>
      <c r="H130" s="41" t="str">
        <f>IFERROR(VLOOKUP(A130,'wk (5.8～9.30)'!$A$3:$I$122,9, 0), "")</f>
        <v/>
      </c>
      <c r="I130" s="157">
        <f t="shared" si="73"/>
        <v>0</v>
      </c>
      <c r="J130" s="39" t="str">
        <f t="shared" si="114"/>
        <v/>
      </c>
      <c r="K130" s="39" t="str">
        <f t="shared" si="114"/>
        <v/>
      </c>
      <c r="L130" s="39" t="str">
        <f t="shared" si="114"/>
        <v/>
      </c>
      <c r="M130" s="39" t="str">
        <f t="shared" si="114"/>
        <v/>
      </c>
      <c r="N130" s="39" t="str">
        <f t="shared" si="114"/>
        <v/>
      </c>
      <c r="O130" s="39" t="str">
        <f t="shared" si="114"/>
        <v/>
      </c>
      <c r="P130" s="39" t="str">
        <f t="shared" si="114"/>
        <v/>
      </c>
      <c r="Q130" s="39" t="str">
        <f t="shared" si="114"/>
        <v/>
      </c>
      <c r="R130" s="39" t="str">
        <f t="shared" si="114"/>
        <v/>
      </c>
      <c r="S130" s="39" t="str">
        <f t="shared" si="114"/>
        <v/>
      </c>
      <c r="T130" s="39" t="str">
        <f t="shared" si="115"/>
        <v/>
      </c>
      <c r="U130" s="39" t="str">
        <f t="shared" si="115"/>
        <v/>
      </c>
      <c r="V130" s="39" t="str">
        <f t="shared" si="115"/>
        <v/>
      </c>
      <c r="W130" s="39" t="str">
        <f t="shared" si="115"/>
        <v/>
      </c>
      <c r="X130" s="39" t="str">
        <f t="shared" si="115"/>
        <v/>
      </c>
      <c r="Y130" s="39" t="str">
        <f t="shared" si="115"/>
        <v/>
      </c>
      <c r="Z130" s="39" t="str">
        <f t="shared" si="115"/>
        <v/>
      </c>
      <c r="AA130" s="39" t="str">
        <f t="shared" si="115"/>
        <v/>
      </c>
      <c r="AB130" s="39" t="str">
        <f t="shared" si="115"/>
        <v/>
      </c>
      <c r="AC130" s="39" t="str">
        <f t="shared" si="115"/>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7"/>
        <v/>
      </c>
      <c r="AO130" s="39" t="str">
        <f t="shared" si="117"/>
        <v/>
      </c>
      <c r="AP130" s="39" t="str">
        <f t="shared" si="117"/>
        <v/>
      </c>
      <c r="AQ130" s="39" t="str">
        <f t="shared" si="117"/>
        <v/>
      </c>
      <c r="AR130" s="39" t="str">
        <f t="shared" si="117"/>
        <v/>
      </c>
      <c r="AS130" s="39" t="str">
        <f t="shared" si="117"/>
        <v/>
      </c>
      <c r="AT130" s="39" t="str">
        <f t="shared" si="117"/>
        <v/>
      </c>
      <c r="AU130" s="39" t="str">
        <f t="shared" si="117"/>
        <v/>
      </c>
      <c r="AV130" s="39" t="str">
        <f t="shared" si="117"/>
        <v/>
      </c>
      <c r="AW130" s="39" t="str">
        <f t="shared" si="117"/>
        <v/>
      </c>
      <c r="AX130" s="39" t="str">
        <f t="shared" si="118"/>
        <v/>
      </c>
      <c r="AY130" s="39" t="str">
        <f t="shared" si="118"/>
        <v/>
      </c>
      <c r="AZ130" s="39" t="str">
        <f t="shared" si="118"/>
        <v/>
      </c>
      <c r="BA130" s="39" t="str">
        <f t="shared" si="118"/>
        <v/>
      </c>
      <c r="BB130" s="39" t="str">
        <f t="shared" si="118"/>
        <v/>
      </c>
      <c r="BC130" s="39" t="str">
        <f t="shared" si="118"/>
        <v/>
      </c>
      <c r="BD130" s="39" t="str">
        <f t="shared" si="118"/>
        <v/>
      </c>
      <c r="BE130" s="39" t="str">
        <f t="shared" si="118"/>
        <v/>
      </c>
      <c r="BF130" s="39" t="str">
        <f t="shared" si="118"/>
        <v/>
      </c>
      <c r="BG130" s="39" t="str">
        <f t="shared" si="118"/>
        <v/>
      </c>
      <c r="BH130" s="39" t="str">
        <f t="shared" si="119"/>
        <v/>
      </c>
      <c r="BI130" s="39" t="str">
        <f t="shared" si="119"/>
        <v/>
      </c>
      <c r="BJ130" s="39" t="str">
        <f t="shared" si="119"/>
        <v/>
      </c>
      <c r="BK130" s="39" t="str">
        <f t="shared" si="119"/>
        <v/>
      </c>
      <c r="BL130" s="39" t="str">
        <f t="shared" si="119"/>
        <v/>
      </c>
      <c r="BM130" s="39" t="str">
        <f t="shared" si="119"/>
        <v/>
      </c>
      <c r="BN130" s="39" t="str">
        <f t="shared" si="119"/>
        <v/>
      </c>
      <c r="BO130" s="39" t="str">
        <f t="shared" si="119"/>
        <v/>
      </c>
      <c r="BP130" s="39" t="str">
        <f t="shared" si="119"/>
        <v/>
      </c>
      <c r="BQ130" s="39" t="str">
        <f t="shared" si="119"/>
        <v/>
      </c>
      <c r="BR130" s="39" t="str">
        <f t="shared" si="120"/>
        <v/>
      </c>
      <c r="BS130" s="39" t="str">
        <f t="shared" si="120"/>
        <v/>
      </c>
      <c r="BT130" s="39" t="str">
        <f t="shared" si="120"/>
        <v/>
      </c>
      <c r="BU130" s="39" t="str">
        <f t="shared" si="120"/>
        <v/>
      </c>
      <c r="BV130" s="39" t="str">
        <f t="shared" si="120"/>
        <v/>
      </c>
      <c r="BW130" s="39" t="str">
        <f t="shared" si="120"/>
        <v/>
      </c>
      <c r="BX130" s="39" t="str">
        <f t="shared" si="120"/>
        <v/>
      </c>
      <c r="BY130" s="39" t="str">
        <f t="shared" si="120"/>
        <v/>
      </c>
      <c r="BZ130" s="39" t="str">
        <f t="shared" si="120"/>
        <v/>
      </c>
      <c r="CA130" s="39" t="str">
        <f t="shared" si="120"/>
        <v/>
      </c>
      <c r="CB130" s="39" t="str">
        <f t="shared" si="121"/>
        <v/>
      </c>
      <c r="CC130" s="39" t="str">
        <f t="shared" si="121"/>
        <v/>
      </c>
      <c r="CD130" s="39" t="str">
        <f t="shared" si="121"/>
        <v/>
      </c>
      <c r="CE130" s="39" t="str">
        <f t="shared" si="121"/>
        <v/>
      </c>
      <c r="CF130" s="39" t="str">
        <f t="shared" si="121"/>
        <v/>
      </c>
      <c r="CG130" s="39" t="str">
        <f t="shared" si="121"/>
        <v/>
      </c>
      <c r="CH130" s="39" t="str">
        <f t="shared" si="121"/>
        <v/>
      </c>
      <c r="CI130" s="39" t="str">
        <f t="shared" si="121"/>
        <v/>
      </c>
      <c r="CJ130" s="39" t="str">
        <f t="shared" si="121"/>
        <v/>
      </c>
      <c r="CK130" s="39" t="str">
        <f t="shared" si="121"/>
        <v/>
      </c>
      <c r="CL130" s="39" t="str">
        <f t="shared" si="122"/>
        <v/>
      </c>
      <c r="CM130" s="39" t="str">
        <f t="shared" si="122"/>
        <v/>
      </c>
      <c r="CN130" s="39" t="str">
        <f t="shared" si="122"/>
        <v/>
      </c>
      <c r="CO130" s="39" t="str">
        <f t="shared" si="122"/>
        <v/>
      </c>
      <c r="CP130" s="39" t="str">
        <f t="shared" si="122"/>
        <v/>
      </c>
      <c r="CQ130" s="39" t="str">
        <f t="shared" si="122"/>
        <v/>
      </c>
      <c r="CR130" s="39" t="str">
        <f t="shared" si="122"/>
        <v/>
      </c>
      <c r="CS130" s="39" t="str">
        <f t="shared" si="122"/>
        <v/>
      </c>
      <c r="CT130" s="39" t="str">
        <f t="shared" si="122"/>
        <v/>
      </c>
      <c r="CU130" s="39" t="str">
        <f t="shared" si="122"/>
        <v/>
      </c>
      <c r="CV130" s="39" t="str">
        <f t="shared" si="123"/>
        <v/>
      </c>
      <c r="CW130" s="39" t="str">
        <f t="shared" si="123"/>
        <v/>
      </c>
      <c r="CX130" s="39" t="str">
        <f t="shared" si="123"/>
        <v/>
      </c>
      <c r="CY130" s="39" t="str">
        <f t="shared" si="123"/>
        <v/>
      </c>
      <c r="CZ130" s="39" t="str">
        <f t="shared" si="123"/>
        <v/>
      </c>
      <c r="DA130" s="39" t="str">
        <f t="shared" si="123"/>
        <v/>
      </c>
      <c r="DB130" s="39" t="str">
        <f t="shared" si="123"/>
        <v/>
      </c>
      <c r="DC130" s="39" t="str">
        <f t="shared" si="123"/>
        <v/>
      </c>
      <c r="DD130" s="39" t="str">
        <f t="shared" si="123"/>
        <v/>
      </c>
      <c r="DE130" s="39" t="str">
        <f t="shared" si="123"/>
        <v/>
      </c>
      <c r="DF130" s="39" t="str">
        <f t="shared" si="123"/>
        <v/>
      </c>
      <c r="DG130" s="39" t="str">
        <f t="shared" si="123"/>
        <v/>
      </c>
      <c r="DP130" s="57"/>
      <c r="DQ130" s="127"/>
    </row>
    <row r="131" spans="1:121" ht="24.75" hidden="1" customHeight="1" x14ac:dyDescent="0.4">
      <c r="A131" s="126">
        <v>120</v>
      </c>
      <c r="B131" s="265" t="str">
        <f>IFERROR(VLOOKUP(A131,'wk (5.8～9.30)'!$A$3:$I$122, 2, 0)&amp;"", "")</f>
        <v/>
      </c>
      <c r="C131" s="41" t="str">
        <f>IFERROR(VLOOKUP(A131,'wk (5.8～9.30)'!$A$3:$I$122, 4, 0), "")</f>
        <v/>
      </c>
      <c r="D131" s="41" t="str">
        <f>IFERROR(VLOOKUP(A131,'wk (5.8～9.30)'!$A$3:$I$122, 5, 0), "")</f>
        <v/>
      </c>
      <c r="E131" s="41" t="str">
        <f>IFERROR(VLOOKUP(A131,'wk (5.8～9.30)'!$A$3:$I$122,6, 0), "")</f>
        <v/>
      </c>
      <c r="F131" s="41" t="str">
        <f>IFERROR(VLOOKUP(A131,'wk (5.8～9.30)'!$A$3:$I$122,7, 0), "")</f>
        <v/>
      </c>
      <c r="G131" s="41" t="str">
        <f>IFERROR(VLOOKUP(A131,'wk (5.8～9.30)'!$A$3:$I$122,8, 0), "")</f>
        <v/>
      </c>
      <c r="H131" s="41" t="str">
        <f>IFERROR(VLOOKUP(A131,'wk (5.8～9.30)'!$A$3:$I$122,9, 0), "")</f>
        <v/>
      </c>
      <c r="I131" s="157">
        <f t="shared" si="73"/>
        <v>0</v>
      </c>
      <c r="J131" s="39" t="str">
        <f t="shared" si="114"/>
        <v/>
      </c>
      <c r="K131" s="39" t="str">
        <f t="shared" si="114"/>
        <v/>
      </c>
      <c r="L131" s="39" t="str">
        <f t="shared" si="114"/>
        <v/>
      </c>
      <c r="M131" s="39" t="str">
        <f t="shared" si="114"/>
        <v/>
      </c>
      <c r="N131" s="39" t="str">
        <f t="shared" si="114"/>
        <v/>
      </c>
      <c r="O131" s="39" t="str">
        <f t="shared" si="114"/>
        <v/>
      </c>
      <c r="P131" s="39" t="str">
        <f t="shared" si="114"/>
        <v/>
      </c>
      <c r="Q131" s="39" t="str">
        <f t="shared" si="114"/>
        <v/>
      </c>
      <c r="R131" s="39" t="str">
        <f t="shared" si="114"/>
        <v/>
      </c>
      <c r="S131" s="39" t="str">
        <f t="shared" si="114"/>
        <v/>
      </c>
      <c r="T131" s="39" t="str">
        <f t="shared" si="115"/>
        <v/>
      </c>
      <c r="U131" s="39" t="str">
        <f t="shared" si="115"/>
        <v/>
      </c>
      <c r="V131" s="39" t="str">
        <f t="shared" si="115"/>
        <v/>
      </c>
      <c r="W131" s="39" t="str">
        <f t="shared" si="115"/>
        <v/>
      </c>
      <c r="X131" s="39" t="str">
        <f t="shared" si="115"/>
        <v/>
      </c>
      <c r="Y131" s="39" t="str">
        <f t="shared" si="115"/>
        <v/>
      </c>
      <c r="Z131" s="39" t="str">
        <f t="shared" si="115"/>
        <v/>
      </c>
      <c r="AA131" s="39" t="str">
        <f t="shared" si="115"/>
        <v/>
      </c>
      <c r="AB131" s="39" t="str">
        <f t="shared" si="115"/>
        <v/>
      </c>
      <c r="AC131" s="39" t="str">
        <f t="shared" si="115"/>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7"/>
        <v/>
      </c>
      <c r="AO131" s="39" t="str">
        <f t="shared" si="117"/>
        <v/>
      </c>
      <c r="AP131" s="39" t="str">
        <f t="shared" si="117"/>
        <v/>
      </c>
      <c r="AQ131" s="39" t="str">
        <f t="shared" si="117"/>
        <v/>
      </c>
      <c r="AR131" s="39" t="str">
        <f t="shared" si="117"/>
        <v/>
      </c>
      <c r="AS131" s="39" t="str">
        <f t="shared" si="117"/>
        <v/>
      </c>
      <c r="AT131" s="39" t="str">
        <f t="shared" si="117"/>
        <v/>
      </c>
      <c r="AU131" s="39" t="str">
        <f t="shared" si="117"/>
        <v/>
      </c>
      <c r="AV131" s="39" t="str">
        <f t="shared" si="117"/>
        <v/>
      </c>
      <c r="AW131" s="39" t="str">
        <f t="shared" si="117"/>
        <v/>
      </c>
      <c r="AX131" s="39" t="str">
        <f t="shared" si="118"/>
        <v/>
      </c>
      <c r="AY131" s="39" t="str">
        <f t="shared" si="118"/>
        <v/>
      </c>
      <c r="AZ131" s="39" t="str">
        <f t="shared" si="118"/>
        <v/>
      </c>
      <c r="BA131" s="39" t="str">
        <f t="shared" si="118"/>
        <v/>
      </c>
      <c r="BB131" s="39" t="str">
        <f t="shared" si="118"/>
        <v/>
      </c>
      <c r="BC131" s="39" t="str">
        <f t="shared" si="118"/>
        <v/>
      </c>
      <c r="BD131" s="39" t="str">
        <f t="shared" si="118"/>
        <v/>
      </c>
      <c r="BE131" s="39" t="str">
        <f t="shared" si="118"/>
        <v/>
      </c>
      <c r="BF131" s="39" t="str">
        <f t="shared" si="118"/>
        <v/>
      </c>
      <c r="BG131" s="39" t="str">
        <f t="shared" si="118"/>
        <v/>
      </c>
      <c r="BH131" s="39" t="str">
        <f t="shared" si="119"/>
        <v/>
      </c>
      <c r="BI131" s="39" t="str">
        <f t="shared" si="119"/>
        <v/>
      </c>
      <c r="BJ131" s="39" t="str">
        <f t="shared" si="119"/>
        <v/>
      </c>
      <c r="BK131" s="39" t="str">
        <f t="shared" si="119"/>
        <v/>
      </c>
      <c r="BL131" s="39" t="str">
        <f t="shared" si="119"/>
        <v/>
      </c>
      <c r="BM131" s="39" t="str">
        <f t="shared" si="119"/>
        <v/>
      </c>
      <c r="BN131" s="39" t="str">
        <f t="shared" si="119"/>
        <v/>
      </c>
      <c r="BO131" s="39" t="str">
        <f t="shared" si="119"/>
        <v/>
      </c>
      <c r="BP131" s="39" t="str">
        <f t="shared" si="119"/>
        <v/>
      </c>
      <c r="BQ131" s="39" t="str">
        <f t="shared" si="119"/>
        <v/>
      </c>
      <c r="BR131" s="39" t="str">
        <f t="shared" si="120"/>
        <v/>
      </c>
      <c r="BS131" s="39" t="str">
        <f t="shared" si="120"/>
        <v/>
      </c>
      <c r="BT131" s="39" t="str">
        <f t="shared" si="120"/>
        <v/>
      </c>
      <c r="BU131" s="39" t="str">
        <f t="shared" si="120"/>
        <v/>
      </c>
      <c r="BV131" s="39" t="str">
        <f t="shared" si="120"/>
        <v/>
      </c>
      <c r="BW131" s="39" t="str">
        <f t="shared" si="120"/>
        <v/>
      </c>
      <c r="BX131" s="39" t="str">
        <f t="shared" si="120"/>
        <v/>
      </c>
      <c r="BY131" s="39" t="str">
        <f t="shared" si="120"/>
        <v/>
      </c>
      <c r="BZ131" s="39" t="str">
        <f t="shared" si="120"/>
        <v/>
      </c>
      <c r="CA131" s="39" t="str">
        <f t="shared" si="120"/>
        <v/>
      </c>
      <c r="CB131" s="39" t="str">
        <f t="shared" si="121"/>
        <v/>
      </c>
      <c r="CC131" s="39" t="str">
        <f t="shared" si="121"/>
        <v/>
      </c>
      <c r="CD131" s="39" t="str">
        <f t="shared" si="121"/>
        <v/>
      </c>
      <c r="CE131" s="39" t="str">
        <f t="shared" si="121"/>
        <v/>
      </c>
      <c r="CF131" s="39" t="str">
        <f t="shared" si="121"/>
        <v/>
      </c>
      <c r="CG131" s="39" t="str">
        <f t="shared" si="121"/>
        <v/>
      </c>
      <c r="CH131" s="39" t="str">
        <f t="shared" si="121"/>
        <v/>
      </c>
      <c r="CI131" s="39" t="str">
        <f t="shared" si="121"/>
        <v/>
      </c>
      <c r="CJ131" s="39" t="str">
        <f t="shared" si="121"/>
        <v/>
      </c>
      <c r="CK131" s="39" t="str">
        <f t="shared" si="121"/>
        <v/>
      </c>
      <c r="CL131" s="39" t="str">
        <f t="shared" si="122"/>
        <v/>
      </c>
      <c r="CM131" s="39" t="str">
        <f t="shared" si="122"/>
        <v/>
      </c>
      <c r="CN131" s="39" t="str">
        <f t="shared" si="122"/>
        <v/>
      </c>
      <c r="CO131" s="39" t="str">
        <f t="shared" si="122"/>
        <v/>
      </c>
      <c r="CP131" s="39" t="str">
        <f t="shared" si="122"/>
        <v/>
      </c>
      <c r="CQ131" s="39" t="str">
        <f t="shared" si="122"/>
        <v/>
      </c>
      <c r="CR131" s="39" t="str">
        <f t="shared" si="122"/>
        <v/>
      </c>
      <c r="CS131" s="39" t="str">
        <f t="shared" si="122"/>
        <v/>
      </c>
      <c r="CT131" s="39" t="str">
        <f t="shared" si="122"/>
        <v/>
      </c>
      <c r="CU131" s="39" t="str">
        <f t="shared" si="122"/>
        <v/>
      </c>
      <c r="CV131" s="39" t="str">
        <f t="shared" si="123"/>
        <v/>
      </c>
      <c r="CW131" s="39" t="str">
        <f t="shared" si="123"/>
        <v/>
      </c>
      <c r="CX131" s="39" t="str">
        <f t="shared" si="123"/>
        <v/>
      </c>
      <c r="CY131" s="39" t="str">
        <f t="shared" si="123"/>
        <v/>
      </c>
      <c r="CZ131" s="39" t="str">
        <f t="shared" si="123"/>
        <v/>
      </c>
      <c r="DA131" s="39" t="str">
        <f t="shared" si="123"/>
        <v/>
      </c>
      <c r="DB131" s="39" t="str">
        <f t="shared" si="123"/>
        <v/>
      </c>
      <c r="DC131" s="39" t="str">
        <f t="shared" si="123"/>
        <v/>
      </c>
      <c r="DD131" s="39" t="str">
        <f t="shared" si="123"/>
        <v/>
      </c>
      <c r="DE131" s="39" t="str">
        <f t="shared" si="123"/>
        <v/>
      </c>
      <c r="DF131" s="39" t="str">
        <f t="shared" si="123"/>
        <v/>
      </c>
      <c r="DG131" s="39" t="str">
        <f t="shared" si="123"/>
        <v/>
      </c>
      <c r="DP131" s="57"/>
      <c r="DQ131" s="127"/>
    </row>
    <row r="132" spans="1:121" collapsed="1" x14ac:dyDescent="0.4">
      <c r="D132" s="167"/>
      <c r="I132" s="171" t="s">
        <v>41</v>
      </c>
      <c r="J132" s="108">
        <f t="shared" ref="J132:AO132" si="124">IF(OR(J11="", J11&lt;$I$138, J11&gt;$I$141),0, SUM(J12:J131))</f>
        <v>0</v>
      </c>
      <c r="K132" s="108">
        <f t="shared" si="124"/>
        <v>0</v>
      </c>
      <c r="L132" s="108">
        <f t="shared" si="124"/>
        <v>0</v>
      </c>
      <c r="M132" s="108">
        <f t="shared" si="124"/>
        <v>0</v>
      </c>
      <c r="N132" s="108">
        <f t="shared" si="124"/>
        <v>0</v>
      </c>
      <c r="O132" s="108">
        <f t="shared" si="124"/>
        <v>0</v>
      </c>
      <c r="P132" s="108">
        <f t="shared" si="124"/>
        <v>0</v>
      </c>
      <c r="Q132" s="108">
        <f t="shared" si="124"/>
        <v>0</v>
      </c>
      <c r="R132" s="108">
        <f t="shared" si="124"/>
        <v>0</v>
      </c>
      <c r="S132" s="108">
        <f t="shared" si="124"/>
        <v>0</v>
      </c>
      <c r="T132" s="108">
        <f t="shared" si="124"/>
        <v>0</v>
      </c>
      <c r="U132" s="108">
        <f t="shared" si="124"/>
        <v>0</v>
      </c>
      <c r="V132" s="108">
        <f t="shared" si="124"/>
        <v>0</v>
      </c>
      <c r="W132" s="108">
        <f t="shared" si="124"/>
        <v>0</v>
      </c>
      <c r="X132" s="108">
        <f t="shared" si="124"/>
        <v>0</v>
      </c>
      <c r="Y132" s="108">
        <f t="shared" si="124"/>
        <v>0</v>
      </c>
      <c r="Z132" s="108">
        <f t="shared" si="124"/>
        <v>0</v>
      </c>
      <c r="AA132" s="108">
        <f t="shared" si="124"/>
        <v>0</v>
      </c>
      <c r="AB132" s="108">
        <f t="shared" si="124"/>
        <v>0</v>
      </c>
      <c r="AC132" s="108">
        <f t="shared" si="124"/>
        <v>0</v>
      </c>
      <c r="AD132" s="108">
        <f t="shared" si="124"/>
        <v>0</v>
      </c>
      <c r="AE132" s="108">
        <f t="shared" si="124"/>
        <v>0</v>
      </c>
      <c r="AF132" s="108">
        <f t="shared" si="124"/>
        <v>0</v>
      </c>
      <c r="AG132" s="108">
        <f t="shared" si="124"/>
        <v>0</v>
      </c>
      <c r="AH132" s="108">
        <f t="shared" si="124"/>
        <v>0</v>
      </c>
      <c r="AI132" s="108">
        <f t="shared" si="124"/>
        <v>0</v>
      </c>
      <c r="AJ132" s="108">
        <f t="shared" si="124"/>
        <v>0</v>
      </c>
      <c r="AK132" s="108">
        <f t="shared" si="124"/>
        <v>0</v>
      </c>
      <c r="AL132" s="108">
        <f t="shared" si="124"/>
        <v>0</v>
      </c>
      <c r="AM132" s="108">
        <f t="shared" si="124"/>
        <v>0</v>
      </c>
      <c r="AN132" s="108">
        <f t="shared" si="124"/>
        <v>0</v>
      </c>
      <c r="AO132" s="108">
        <f t="shared" si="124"/>
        <v>0</v>
      </c>
      <c r="AP132" s="108">
        <f t="shared" ref="AP132:BU132" si="125">IF(OR(AP11="", AP11&lt;$I$138, AP11&gt;$I$141),0, SUM(AP12:AP131))</f>
        <v>0</v>
      </c>
      <c r="AQ132" s="108">
        <f t="shared" si="125"/>
        <v>0</v>
      </c>
      <c r="AR132" s="108">
        <f t="shared" si="125"/>
        <v>0</v>
      </c>
      <c r="AS132" s="108">
        <f t="shared" si="125"/>
        <v>0</v>
      </c>
      <c r="AT132" s="108">
        <f t="shared" si="125"/>
        <v>0</v>
      </c>
      <c r="AU132" s="108">
        <f t="shared" si="125"/>
        <v>0</v>
      </c>
      <c r="AV132" s="108">
        <f t="shared" si="125"/>
        <v>0</v>
      </c>
      <c r="AW132" s="108">
        <f t="shared" si="125"/>
        <v>0</v>
      </c>
      <c r="AX132" s="108">
        <f t="shared" si="125"/>
        <v>0</v>
      </c>
      <c r="AY132" s="108">
        <f t="shared" si="125"/>
        <v>0</v>
      </c>
      <c r="AZ132" s="108">
        <f t="shared" si="125"/>
        <v>0</v>
      </c>
      <c r="BA132" s="108">
        <f t="shared" si="125"/>
        <v>0</v>
      </c>
      <c r="BB132" s="108">
        <f t="shared" si="125"/>
        <v>0</v>
      </c>
      <c r="BC132" s="108">
        <f t="shared" si="125"/>
        <v>0</v>
      </c>
      <c r="BD132" s="108">
        <f t="shared" si="125"/>
        <v>0</v>
      </c>
      <c r="BE132" s="108">
        <f t="shared" si="125"/>
        <v>0</v>
      </c>
      <c r="BF132" s="108">
        <f t="shared" si="125"/>
        <v>0</v>
      </c>
      <c r="BG132" s="108">
        <f t="shared" si="125"/>
        <v>0</v>
      </c>
      <c r="BH132" s="108">
        <f t="shared" si="125"/>
        <v>0</v>
      </c>
      <c r="BI132" s="108">
        <f t="shared" si="125"/>
        <v>0</v>
      </c>
      <c r="BJ132" s="108">
        <f t="shared" si="125"/>
        <v>0</v>
      </c>
      <c r="BK132" s="108">
        <f t="shared" si="125"/>
        <v>0</v>
      </c>
      <c r="BL132" s="108">
        <f t="shared" si="125"/>
        <v>0</v>
      </c>
      <c r="BM132" s="108">
        <f t="shared" si="125"/>
        <v>0</v>
      </c>
      <c r="BN132" s="108">
        <f t="shared" si="125"/>
        <v>0</v>
      </c>
      <c r="BO132" s="108">
        <f t="shared" si="125"/>
        <v>0</v>
      </c>
      <c r="BP132" s="108">
        <f t="shared" si="125"/>
        <v>0</v>
      </c>
      <c r="BQ132" s="108">
        <f t="shared" si="125"/>
        <v>0</v>
      </c>
      <c r="BR132" s="108">
        <f t="shared" si="125"/>
        <v>0</v>
      </c>
      <c r="BS132" s="108">
        <f t="shared" si="125"/>
        <v>0</v>
      </c>
      <c r="BT132" s="108">
        <f t="shared" si="125"/>
        <v>0</v>
      </c>
      <c r="BU132" s="108">
        <f t="shared" si="125"/>
        <v>0</v>
      </c>
      <c r="BV132" s="108">
        <f t="shared" ref="BV132:DA132" si="126">IF(OR(BV11="", BV11&lt;$I$138, BV11&gt;$I$141),0, SUM(BV12:BV131))</f>
        <v>0</v>
      </c>
      <c r="BW132" s="108">
        <f t="shared" si="126"/>
        <v>0</v>
      </c>
      <c r="BX132" s="108">
        <f t="shared" si="126"/>
        <v>0</v>
      </c>
      <c r="BY132" s="108">
        <f t="shared" si="126"/>
        <v>0</v>
      </c>
      <c r="BZ132" s="108">
        <f t="shared" si="126"/>
        <v>0</v>
      </c>
      <c r="CA132" s="108">
        <f t="shared" si="126"/>
        <v>0</v>
      </c>
      <c r="CB132" s="108">
        <f t="shared" si="126"/>
        <v>0</v>
      </c>
      <c r="CC132" s="108">
        <f t="shared" si="126"/>
        <v>0</v>
      </c>
      <c r="CD132" s="108">
        <f t="shared" si="126"/>
        <v>0</v>
      </c>
      <c r="CE132" s="108">
        <f t="shared" si="126"/>
        <v>0</v>
      </c>
      <c r="CF132" s="108">
        <f t="shared" si="126"/>
        <v>0</v>
      </c>
      <c r="CG132" s="108">
        <f t="shared" si="126"/>
        <v>0</v>
      </c>
      <c r="CH132" s="108">
        <f t="shared" si="126"/>
        <v>0</v>
      </c>
      <c r="CI132" s="108">
        <f t="shared" si="126"/>
        <v>0</v>
      </c>
      <c r="CJ132" s="108">
        <f t="shared" si="126"/>
        <v>0</v>
      </c>
      <c r="CK132" s="108">
        <f t="shared" si="126"/>
        <v>0</v>
      </c>
      <c r="CL132" s="108">
        <f t="shared" si="126"/>
        <v>0</v>
      </c>
      <c r="CM132" s="108">
        <f t="shared" si="126"/>
        <v>0</v>
      </c>
      <c r="CN132" s="108">
        <f t="shared" si="126"/>
        <v>0</v>
      </c>
      <c r="CO132" s="108">
        <f t="shared" si="126"/>
        <v>0</v>
      </c>
      <c r="CP132" s="108">
        <f t="shared" si="126"/>
        <v>0</v>
      </c>
      <c r="CQ132" s="108">
        <f t="shared" si="126"/>
        <v>0</v>
      </c>
      <c r="CR132" s="108">
        <f t="shared" si="126"/>
        <v>0</v>
      </c>
      <c r="CS132" s="108">
        <f t="shared" si="126"/>
        <v>0</v>
      </c>
      <c r="CT132" s="108">
        <f t="shared" si="126"/>
        <v>0</v>
      </c>
      <c r="CU132" s="108">
        <f t="shared" si="126"/>
        <v>0</v>
      </c>
      <c r="CV132" s="108">
        <f t="shared" si="126"/>
        <v>0</v>
      </c>
      <c r="CW132" s="108">
        <f t="shared" si="126"/>
        <v>0</v>
      </c>
      <c r="CX132" s="108">
        <f t="shared" si="126"/>
        <v>0</v>
      </c>
      <c r="CY132" s="108">
        <f t="shared" si="126"/>
        <v>0</v>
      </c>
      <c r="CZ132" s="108">
        <f t="shared" si="126"/>
        <v>0</v>
      </c>
      <c r="DA132" s="108">
        <f t="shared" si="126"/>
        <v>0</v>
      </c>
      <c r="DB132" s="108">
        <f t="shared" ref="DB132:DG132" si="127">IF(OR(DB11="", DB11&lt;$I$138, DB11&gt;$I$141),0, SUM(DB12:DB131))</f>
        <v>0</v>
      </c>
      <c r="DC132" s="108">
        <f t="shared" si="127"/>
        <v>0</v>
      </c>
      <c r="DD132" s="108">
        <f t="shared" si="127"/>
        <v>0</v>
      </c>
      <c r="DE132" s="108">
        <f t="shared" si="127"/>
        <v>0</v>
      </c>
      <c r="DF132" s="108">
        <f t="shared" si="127"/>
        <v>0</v>
      </c>
      <c r="DG132" s="108">
        <f t="shared" si="127"/>
        <v>0</v>
      </c>
    </row>
    <row r="133" spans="1:121" x14ac:dyDescent="0.4">
      <c r="D133" s="167"/>
      <c r="I133" s="172" t="s">
        <v>42</v>
      </c>
      <c r="J133" s="108" t="str">
        <f t="shared" ref="J133:AO133" si="128">IF(OR(J11="", J11&lt;$I$138,J11&gt;$I$141),"",IF($I$5&gt;=30,IF(J132&gt;=5,J132,""),IF(J132&gt;=2,J132,"")))</f>
        <v/>
      </c>
      <c r="K133" s="108" t="str">
        <f t="shared" si="128"/>
        <v/>
      </c>
      <c r="L133" s="108" t="str">
        <f t="shared" si="128"/>
        <v/>
      </c>
      <c r="M133" s="108" t="str">
        <f t="shared" si="128"/>
        <v/>
      </c>
      <c r="N133" s="108" t="str">
        <f t="shared" si="128"/>
        <v/>
      </c>
      <c r="O133" s="108" t="str">
        <f t="shared" si="128"/>
        <v/>
      </c>
      <c r="P133" s="108" t="str">
        <f t="shared" si="128"/>
        <v/>
      </c>
      <c r="Q133" s="108" t="str">
        <f t="shared" si="128"/>
        <v/>
      </c>
      <c r="R133" s="108" t="str">
        <f t="shared" si="128"/>
        <v/>
      </c>
      <c r="S133" s="108" t="str">
        <f t="shared" si="128"/>
        <v/>
      </c>
      <c r="T133" s="108" t="str">
        <f t="shared" si="128"/>
        <v/>
      </c>
      <c r="U133" s="108" t="str">
        <f t="shared" si="128"/>
        <v/>
      </c>
      <c r="V133" s="108" t="str">
        <f t="shared" si="128"/>
        <v/>
      </c>
      <c r="W133" s="108" t="str">
        <f t="shared" si="128"/>
        <v/>
      </c>
      <c r="X133" s="108" t="str">
        <f t="shared" si="128"/>
        <v/>
      </c>
      <c r="Y133" s="108" t="str">
        <f t="shared" si="128"/>
        <v/>
      </c>
      <c r="Z133" s="108" t="str">
        <f t="shared" si="128"/>
        <v/>
      </c>
      <c r="AA133" s="108" t="str">
        <f t="shared" si="128"/>
        <v/>
      </c>
      <c r="AB133" s="108" t="str">
        <f t="shared" si="128"/>
        <v/>
      </c>
      <c r="AC133" s="108" t="str">
        <f t="shared" si="128"/>
        <v/>
      </c>
      <c r="AD133" s="108" t="str">
        <f t="shared" si="128"/>
        <v/>
      </c>
      <c r="AE133" s="108" t="str">
        <f t="shared" si="128"/>
        <v/>
      </c>
      <c r="AF133" s="108" t="str">
        <f t="shared" si="128"/>
        <v/>
      </c>
      <c r="AG133" s="108" t="str">
        <f t="shared" si="128"/>
        <v/>
      </c>
      <c r="AH133" s="108" t="str">
        <f t="shared" si="128"/>
        <v/>
      </c>
      <c r="AI133" s="108" t="str">
        <f t="shared" si="128"/>
        <v/>
      </c>
      <c r="AJ133" s="108" t="str">
        <f t="shared" si="128"/>
        <v/>
      </c>
      <c r="AK133" s="108" t="str">
        <f t="shared" si="128"/>
        <v/>
      </c>
      <c r="AL133" s="108" t="str">
        <f t="shared" si="128"/>
        <v/>
      </c>
      <c r="AM133" s="108" t="str">
        <f t="shared" si="128"/>
        <v/>
      </c>
      <c r="AN133" s="108" t="str">
        <f t="shared" si="128"/>
        <v/>
      </c>
      <c r="AO133" s="108" t="str">
        <f t="shared" si="128"/>
        <v/>
      </c>
      <c r="AP133" s="108" t="str">
        <f t="shared" ref="AP133:BU133" si="129">IF(OR(AP11="", AP11&lt;$I$138,AP11&gt;$I$141),"",IF($I$5&gt;=30,IF(AP132&gt;=5,AP132,""),IF(AP132&gt;=2,AP132,"")))</f>
        <v/>
      </c>
      <c r="AQ133" s="108" t="str">
        <f t="shared" si="129"/>
        <v/>
      </c>
      <c r="AR133" s="108" t="str">
        <f t="shared" si="129"/>
        <v/>
      </c>
      <c r="AS133" s="108" t="str">
        <f t="shared" si="129"/>
        <v/>
      </c>
      <c r="AT133" s="108" t="str">
        <f t="shared" si="129"/>
        <v/>
      </c>
      <c r="AU133" s="108" t="str">
        <f t="shared" si="129"/>
        <v/>
      </c>
      <c r="AV133" s="108" t="str">
        <f t="shared" si="129"/>
        <v/>
      </c>
      <c r="AW133" s="108" t="str">
        <f t="shared" si="129"/>
        <v/>
      </c>
      <c r="AX133" s="108" t="str">
        <f t="shared" si="129"/>
        <v/>
      </c>
      <c r="AY133" s="108" t="str">
        <f t="shared" si="129"/>
        <v/>
      </c>
      <c r="AZ133" s="108" t="str">
        <f t="shared" si="129"/>
        <v/>
      </c>
      <c r="BA133" s="108" t="str">
        <f t="shared" si="129"/>
        <v/>
      </c>
      <c r="BB133" s="108" t="str">
        <f t="shared" si="129"/>
        <v/>
      </c>
      <c r="BC133" s="108" t="str">
        <f t="shared" si="129"/>
        <v/>
      </c>
      <c r="BD133" s="108" t="str">
        <f t="shared" si="129"/>
        <v/>
      </c>
      <c r="BE133" s="108" t="str">
        <f t="shared" si="129"/>
        <v/>
      </c>
      <c r="BF133" s="108" t="str">
        <f t="shared" si="129"/>
        <v/>
      </c>
      <c r="BG133" s="108" t="str">
        <f t="shared" si="129"/>
        <v/>
      </c>
      <c r="BH133" s="108" t="str">
        <f t="shared" si="129"/>
        <v/>
      </c>
      <c r="BI133" s="108" t="str">
        <f t="shared" si="129"/>
        <v/>
      </c>
      <c r="BJ133" s="108" t="str">
        <f t="shared" si="129"/>
        <v/>
      </c>
      <c r="BK133" s="108" t="str">
        <f t="shared" si="129"/>
        <v/>
      </c>
      <c r="BL133" s="108" t="str">
        <f t="shared" si="129"/>
        <v/>
      </c>
      <c r="BM133" s="108" t="str">
        <f t="shared" si="129"/>
        <v/>
      </c>
      <c r="BN133" s="108" t="str">
        <f t="shared" si="129"/>
        <v/>
      </c>
      <c r="BO133" s="108" t="str">
        <f t="shared" si="129"/>
        <v/>
      </c>
      <c r="BP133" s="108" t="str">
        <f t="shared" si="129"/>
        <v/>
      </c>
      <c r="BQ133" s="108" t="str">
        <f t="shared" si="129"/>
        <v/>
      </c>
      <c r="BR133" s="108" t="str">
        <f t="shared" si="129"/>
        <v/>
      </c>
      <c r="BS133" s="108" t="str">
        <f t="shared" si="129"/>
        <v/>
      </c>
      <c r="BT133" s="108" t="str">
        <f t="shared" si="129"/>
        <v/>
      </c>
      <c r="BU133" s="108" t="str">
        <f t="shared" si="129"/>
        <v/>
      </c>
      <c r="BV133" s="108" t="str">
        <f t="shared" ref="BV133:DA133" si="130">IF(OR(BV11="", BV11&lt;$I$138,BV11&gt;$I$141),"",IF($I$5&gt;=30,IF(BV132&gt;=5,BV132,""),IF(BV132&gt;=2,BV132,"")))</f>
        <v/>
      </c>
      <c r="BW133" s="108" t="str">
        <f t="shared" si="130"/>
        <v/>
      </c>
      <c r="BX133" s="108" t="str">
        <f t="shared" si="130"/>
        <v/>
      </c>
      <c r="BY133" s="108" t="str">
        <f t="shared" si="130"/>
        <v/>
      </c>
      <c r="BZ133" s="108" t="str">
        <f t="shared" si="130"/>
        <v/>
      </c>
      <c r="CA133" s="108" t="str">
        <f t="shared" si="130"/>
        <v/>
      </c>
      <c r="CB133" s="108" t="str">
        <f t="shared" si="130"/>
        <v/>
      </c>
      <c r="CC133" s="108" t="str">
        <f t="shared" si="130"/>
        <v/>
      </c>
      <c r="CD133" s="108" t="str">
        <f t="shared" si="130"/>
        <v/>
      </c>
      <c r="CE133" s="108" t="str">
        <f t="shared" si="130"/>
        <v/>
      </c>
      <c r="CF133" s="108" t="str">
        <f t="shared" si="130"/>
        <v/>
      </c>
      <c r="CG133" s="108" t="str">
        <f t="shared" si="130"/>
        <v/>
      </c>
      <c r="CH133" s="108" t="str">
        <f t="shared" si="130"/>
        <v/>
      </c>
      <c r="CI133" s="108" t="str">
        <f t="shared" si="130"/>
        <v/>
      </c>
      <c r="CJ133" s="108" t="str">
        <f t="shared" si="130"/>
        <v/>
      </c>
      <c r="CK133" s="108" t="str">
        <f t="shared" si="130"/>
        <v/>
      </c>
      <c r="CL133" s="108" t="str">
        <f t="shared" si="130"/>
        <v/>
      </c>
      <c r="CM133" s="108" t="str">
        <f t="shared" si="130"/>
        <v/>
      </c>
      <c r="CN133" s="108" t="str">
        <f t="shared" si="130"/>
        <v/>
      </c>
      <c r="CO133" s="108" t="str">
        <f t="shared" si="130"/>
        <v/>
      </c>
      <c r="CP133" s="108" t="str">
        <f t="shared" si="130"/>
        <v/>
      </c>
      <c r="CQ133" s="108" t="str">
        <f t="shared" si="130"/>
        <v/>
      </c>
      <c r="CR133" s="108" t="str">
        <f t="shared" si="130"/>
        <v/>
      </c>
      <c r="CS133" s="108" t="str">
        <f t="shared" si="130"/>
        <v/>
      </c>
      <c r="CT133" s="108" t="str">
        <f t="shared" si="130"/>
        <v/>
      </c>
      <c r="CU133" s="108" t="str">
        <f t="shared" si="130"/>
        <v/>
      </c>
      <c r="CV133" s="108" t="str">
        <f t="shared" si="130"/>
        <v/>
      </c>
      <c r="CW133" s="108" t="str">
        <f t="shared" si="130"/>
        <v/>
      </c>
      <c r="CX133" s="108" t="str">
        <f t="shared" si="130"/>
        <v/>
      </c>
      <c r="CY133" s="108" t="str">
        <f t="shared" si="130"/>
        <v/>
      </c>
      <c r="CZ133" s="108" t="str">
        <f t="shared" si="130"/>
        <v/>
      </c>
      <c r="DA133" s="108" t="str">
        <f t="shared" si="130"/>
        <v/>
      </c>
      <c r="DB133" s="108" t="str">
        <f t="shared" ref="DB133:DG133" si="131">IF(OR(DB11="", DB11&lt;$I$138,DB11&gt;$I$141),"",IF($I$5&gt;=30,IF(DB132&gt;=5,DB132,""),IF(DB132&gt;=2,DB132,"")))</f>
        <v/>
      </c>
      <c r="DC133" s="108" t="str">
        <f t="shared" si="131"/>
        <v/>
      </c>
      <c r="DD133" s="108" t="str">
        <f t="shared" si="131"/>
        <v/>
      </c>
      <c r="DE133" s="108" t="str">
        <f t="shared" si="131"/>
        <v/>
      </c>
      <c r="DF133" s="108" t="str">
        <f t="shared" si="131"/>
        <v/>
      </c>
      <c r="DG133" s="108" t="str">
        <f t="shared" si="131"/>
        <v/>
      </c>
    </row>
    <row r="134" spans="1:121" x14ac:dyDescent="0.4">
      <c r="B134" s="13" t="s">
        <v>43</v>
      </c>
      <c r="C134" s="13"/>
      <c r="D134" s="168"/>
      <c r="E134" s="13"/>
      <c r="F134" s="13"/>
      <c r="G134" s="13"/>
      <c r="H134" s="13"/>
      <c r="I134" s="14">
        <f>SUM(J134:DG134)</f>
        <v>0</v>
      </c>
      <c r="J134" s="15" t="str">
        <f>IFERROR(J133*10000,"")</f>
        <v/>
      </c>
      <c r="K134" s="15" t="str">
        <f>IFERROR(K133*10000,"")</f>
        <v/>
      </c>
      <c r="L134" s="15" t="str">
        <f t="shared" ref="L134:BW134" si="132">IFERROR(L133*10000,"")</f>
        <v/>
      </c>
      <c r="M134" s="15" t="str">
        <f t="shared" si="132"/>
        <v/>
      </c>
      <c r="N134" s="15" t="str">
        <f t="shared" si="132"/>
        <v/>
      </c>
      <c r="O134" s="15" t="str">
        <f t="shared" si="132"/>
        <v/>
      </c>
      <c r="P134" s="15" t="str">
        <f t="shared" si="132"/>
        <v/>
      </c>
      <c r="Q134" s="15" t="str">
        <f t="shared" si="132"/>
        <v/>
      </c>
      <c r="R134" s="15" t="str">
        <f t="shared" si="132"/>
        <v/>
      </c>
      <c r="S134" s="15" t="str">
        <f t="shared" si="132"/>
        <v/>
      </c>
      <c r="T134" s="15" t="str">
        <f t="shared" si="132"/>
        <v/>
      </c>
      <c r="U134" s="15" t="str">
        <f t="shared" si="132"/>
        <v/>
      </c>
      <c r="V134" s="15" t="str">
        <f t="shared" si="132"/>
        <v/>
      </c>
      <c r="W134" s="15" t="str">
        <f t="shared" si="132"/>
        <v/>
      </c>
      <c r="X134" s="15" t="str">
        <f t="shared" si="132"/>
        <v/>
      </c>
      <c r="Y134" s="15" t="str">
        <f t="shared" si="132"/>
        <v/>
      </c>
      <c r="Z134" s="15" t="str">
        <f t="shared" si="132"/>
        <v/>
      </c>
      <c r="AA134" s="15" t="str">
        <f t="shared" si="132"/>
        <v/>
      </c>
      <c r="AB134" s="15" t="str">
        <f t="shared" si="132"/>
        <v/>
      </c>
      <c r="AC134" s="15" t="str">
        <f t="shared" si="132"/>
        <v/>
      </c>
      <c r="AD134" s="15" t="str">
        <f t="shared" si="132"/>
        <v/>
      </c>
      <c r="AE134" s="15" t="str">
        <f t="shared" si="132"/>
        <v/>
      </c>
      <c r="AF134" s="15" t="str">
        <f t="shared" si="132"/>
        <v/>
      </c>
      <c r="AG134" s="15" t="str">
        <f t="shared" si="132"/>
        <v/>
      </c>
      <c r="AH134" s="15" t="str">
        <f t="shared" si="132"/>
        <v/>
      </c>
      <c r="AI134" s="15" t="str">
        <f t="shared" si="132"/>
        <v/>
      </c>
      <c r="AJ134" s="15" t="str">
        <f t="shared" si="132"/>
        <v/>
      </c>
      <c r="AK134" s="15" t="str">
        <f t="shared" si="132"/>
        <v/>
      </c>
      <c r="AL134" s="15" t="str">
        <f t="shared" si="132"/>
        <v/>
      </c>
      <c r="AM134" s="15" t="str">
        <f t="shared" si="132"/>
        <v/>
      </c>
      <c r="AN134" s="15" t="str">
        <f t="shared" si="132"/>
        <v/>
      </c>
      <c r="AO134" s="15" t="str">
        <f t="shared" si="132"/>
        <v/>
      </c>
      <c r="AP134" s="15" t="str">
        <f t="shared" si="132"/>
        <v/>
      </c>
      <c r="AQ134" s="15" t="str">
        <f t="shared" si="132"/>
        <v/>
      </c>
      <c r="AR134" s="15" t="str">
        <f t="shared" si="132"/>
        <v/>
      </c>
      <c r="AS134" s="15" t="str">
        <f t="shared" si="132"/>
        <v/>
      </c>
      <c r="AT134" s="15" t="str">
        <f t="shared" si="132"/>
        <v/>
      </c>
      <c r="AU134" s="15" t="str">
        <f t="shared" si="132"/>
        <v/>
      </c>
      <c r="AV134" s="15" t="str">
        <f t="shared" si="132"/>
        <v/>
      </c>
      <c r="AW134" s="15" t="str">
        <f t="shared" si="132"/>
        <v/>
      </c>
      <c r="AX134" s="15" t="str">
        <f t="shared" si="132"/>
        <v/>
      </c>
      <c r="AY134" s="15" t="str">
        <f t="shared" si="132"/>
        <v/>
      </c>
      <c r="AZ134" s="15" t="str">
        <f t="shared" si="132"/>
        <v/>
      </c>
      <c r="BA134" s="15" t="str">
        <f t="shared" si="132"/>
        <v/>
      </c>
      <c r="BB134" s="15" t="str">
        <f t="shared" si="132"/>
        <v/>
      </c>
      <c r="BC134" s="15" t="str">
        <f t="shared" si="132"/>
        <v/>
      </c>
      <c r="BD134" s="15" t="str">
        <f t="shared" si="132"/>
        <v/>
      </c>
      <c r="BE134" s="15" t="str">
        <f t="shared" si="132"/>
        <v/>
      </c>
      <c r="BF134" s="15" t="str">
        <f t="shared" si="132"/>
        <v/>
      </c>
      <c r="BG134" s="15" t="str">
        <f t="shared" si="132"/>
        <v/>
      </c>
      <c r="BH134" s="15" t="str">
        <f t="shared" si="132"/>
        <v/>
      </c>
      <c r="BI134" s="15" t="str">
        <f t="shared" si="132"/>
        <v/>
      </c>
      <c r="BJ134" s="15" t="str">
        <f t="shared" si="132"/>
        <v/>
      </c>
      <c r="BK134" s="15" t="str">
        <f t="shared" si="132"/>
        <v/>
      </c>
      <c r="BL134" s="15" t="str">
        <f t="shared" si="132"/>
        <v/>
      </c>
      <c r="BM134" s="15" t="str">
        <f t="shared" si="132"/>
        <v/>
      </c>
      <c r="BN134" s="15" t="str">
        <f t="shared" si="132"/>
        <v/>
      </c>
      <c r="BO134" s="15" t="str">
        <f t="shared" si="132"/>
        <v/>
      </c>
      <c r="BP134" s="15" t="str">
        <f t="shared" si="132"/>
        <v/>
      </c>
      <c r="BQ134" s="15" t="str">
        <f t="shared" si="132"/>
        <v/>
      </c>
      <c r="BR134" s="15" t="str">
        <f t="shared" si="132"/>
        <v/>
      </c>
      <c r="BS134" s="15" t="str">
        <f t="shared" si="132"/>
        <v/>
      </c>
      <c r="BT134" s="15" t="str">
        <f t="shared" si="132"/>
        <v/>
      </c>
      <c r="BU134" s="15" t="str">
        <f t="shared" si="132"/>
        <v/>
      </c>
      <c r="BV134" s="15" t="str">
        <f t="shared" si="132"/>
        <v/>
      </c>
      <c r="BW134" s="15" t="str">
        <f t="shared" si="132"/>
        <v/>
      </c>
      <c r="BX134" s="15" t="str">
        <f t="shared" ref="BX134:DG134" si="133">IFERROR(BX133*10000,"")</f>
        <v/>
      </c>
      <c r="BY134" s="15" t="str">
        <f t="shared" si="133"/>
        <v/>
      </c>
      <c r="BZ134" s="15" t="str">
        <f t="shared" si="133"/>
        <v/>
      </c>
      <c r="CA134" s="15" t="str">
        <f t="shared" si="133"/>
        <v/>
      </c>
      <c r="CB134" s="15" t="str">
        <f t="shared" si="133"/>
        <v/>
      </c>
      <c r="CC134" s="15" t="str">
        <f t="shared" si="133"/>
        <v/>
      </c>
      <c r="CD134" s="15" t="str">
        <f t="shared" si="133"/>
        <v/>
      </c>
      <c r="CE134" s="15" t="str">
        <f t="shared" si="133"/>
        <v/>
      </c>
      <c r="CF134" s="15" t="str">
        <f t="shared" si="133"/>
        <v/>
      </c>
      <c r="CG134" s="15" t="str">
        <f t="shared" si="133"/>
        <v/>
      </c>
      <c r="CH134" s="15" t="str">
        <f t="shared" si="133"/>
        <v/>
      </c>
      <c r="CI134" s="15" t="str">
        <f t="shared" si="133"/>
        <v/>
      </c>
      <c r="CJ134" s="15" t="str">
        <f t="shared" si="133"/>
        <v/>
      </c>
      <c r="CK134" s="15" t="str">
        <f t="shared" si="133"/>
        <v/>
      </c>
      <c r="CL134" s="15" t="str">
        <f t="shared" si="133"/>
        <v/>
      </c>
      <c r="CM134" s="15" t="str">
        <f t="shared" si="133"/>
        <v/>
      </c>
      <c r="CN134" s="15" t="str">
        <f t="shared" si="133"/>
        <v/>
      </c>
      <c r="CO134" s="15" t="str">
        <f t="shared" si="133"/>
        <v/>
      </c>
      <c r="CP134" s="15" t="str">
        <f t="shared" si="133"/>
        <v/>
      </c>
      <c r="CQ134" s="15" t="str">
        <f t="shared" si="133"/>
        <v/>
      </c>
      <c r="CR134" s="15" t="str">
        <f t="shared" si="133"/>
        <v/>
      </c>
      <c r="CS134" s="15" t="str">
        <f t="shared" si="133"/>
        <v/>
      </c>
      <c r="CT134" s="15" t="str">
        <f t="shared" si="133"/>
        <v/>
      </c>
      <c r="CU134" s="15" t="str">
        <f t="shared" si="133"/>
        <v/>
      </c>
      <c r="CV134" s="15" t="str">
        <f t="shared" si="133"/>
        <v/>
      </c>
      <c r="CW134" s="15" t="str">
        <f t="shared" si="133"/>
        <v/>
      </c>
      <c r="CX134" s="15" t="str">
        <f t="shared" si="133"/>
        <v/>
      </c>
      <c r="CY134" s="15" t="str">
        <f t="shared" si="133"/>
        <v/>
      </c>
      <c r="CZ134" s="15" t="str">
        <f t="shared" si="133"/>
        <v/>
      </c>
      <c r="DA134" s="15" t="str">
        <f t="shared" si="133"/>
        <v/>
      </c>
      <c r="DB134" s="15" t="str">
        <f t="shared" si="133"/>
        <v/>
      </c>
      <c r="DC134" s="15" t="str">
        <f t="shared" si="133"/>
        <v/>
      </c>
      <c r="DD134" s="15" t="str">
        <f t="shared" si="133"/>
        <v/>
      </c>
      <c r="DE134" s="15" t="str">
        <f t="shared" si="133"/>
        <v/>
      </c>
      <c r="DF134" s="15" t="str">
        <f t="shared" si="133"/>
        <v/>
      </c>
      <c r="DG134" s="15" t="str">
        <f t="shared" si="133"/>
        <v/>
      </c>
    </row>
    <row r="135" spans="1:121" hidden="1" x14ac:dyDescent="0.4">
      <c r="B135" s="12" t="s">
        <v>37</v>
      </c>
      <c r="C135" s="12"/>
      <c r="D135" s="167"/>
      <c r="E135" s="12"/>
      <c r="F135" s="12"/>
      <c r="G135" s="12"/>
      <c r="H135" s="12"/>
      <c r="I135" s="173">
        <f>SUMIF(J11:DG11,"&lt;="&amp;I140,J134:DG134)</f>
        <v>0</v>
      </c>
    </row>
    <row r="136" spans="1:121" hidden="1" x14ac:dyDescent="0.4">
      <c r="B136" s="12" t="s">
        <v>83</v>
      </c>
      <c r="C136" s="12"/>
      <c r="D136" s="167"/>
      <c r="E136" s="12"/>
      <c r="F136" s="12"/>
      <c r="G136" s="12"/>
      <c r="H136" s="12"/>
      <c r="I136" s="173">
        <f>SUMIFS(J134:DG134, J11:DG11,"&gt;"&amp;I140, J11:DG11,"&lt;="&amp;I141)</f>
        <v>0</v>
      </c>
      <c r="K136" s="108" t="s">
        <v>16</v>
      </c>
    </row>
    <row r="137" spans="1:121" hidden="1" x14ac:dyDescent="0.4">
      <c r="B137" s="205" t="s">
        <v>44</v>
      </c>
      <c r="D137" s="167"/>
      <c r="I137" s="174">
        <f>IF(I5&gt;=30, 5000000, 2000000)</f>
        <v>2000000</v>
      </c>
      <c r="K137" s="108" t="s">
        <v>45</v>
      </c>
    </row>
    <row r="138" spans="1:121" hidden="1" x14ac:dyDescent="0.4">
      <c r="D138" s="167"/>
      <c r="I138" s="175">
        <v>44652</v>
      </c>
      <c r="K138" s="108" t="s">
        <v>54</v>
      </c>
    </row>
    <row r="139" spans="1:121" hidden="1" x14ac:dyDescent="0.4">
      <c r="D139" s="167"/>
      <c r="I139" s="175"/>
      <c r="K139" s="108" t="s">
        <v>55</v>
      </c>
    </row>
    <row r="140" spans="1:121" hidden="1" x14ac:dyDescent="0.4">
      <c r="D140" s="167"/>
      <c r="I140" s="175">
        <v>45016</v>
      </c>
      <c r="K140" s="108" t="s">
        <v>56</v>
      </c>
    </row>
    <row r="141" spans="1:121" hidden="1" x14ac:dyDescent="0.4">
      <c r="D141" s="167"/>
      <c r="I141" s="175">
        <v>45382</v>
      </c>
      <c r="K141" s="108" t="s">
        <v>57</v>
      </c>
    </row>
    <row r="142" spans="1:121" hidden="1" x14ac:dyDescent="0.4">
      <c r="D142" s="167"/>
      <c r="K142" s="108" t="s">
        <v>58</v>
      </c>
    </row>
    <row r="143" spans="1:121" hidden="1" x14ac:dyDescent="0.4">
      <c r="D143" s="167"/>
      <c r="K143" s="108" t="s">
        <v>59</v>
      </c>
    </row>
    <row r="144" spans="1:121" hidden="1" x14ac:dyDescent="0.4">
      <c r="D144" s="167"/>
      <c r="K144" s="108" t="s">
        <v>60</v>
      </c>
    </row>
    <row r="145" spans="4:11" hidden="1" x14ac:dyDescent="0.4">
      <c r="D145" s="167"/>
      <c r="K145" s="108" t="s">
        <v>61</v>
      </c>
    </row>
    <row r="146" spans="4:11" hidden="1" x14ac:dyDescent="0.4">
      <c r="D146" s="167"/>
      <c r="K146" s="108" t="s">
        <v>46</v>
      </c>
    </row>
    <row r="147" spans="4:11" hidden="1" x14ac:dyDescent="0.4">
      <c r="D147" s="167"/>
      <c r="K147" s="108" t="s">
        <v>47</v>
      </c>
    </row>
    <row r="148" spans="4:11" hidden="1" x14ac:dyDescent="0.4">
      <c r="D148" s="167"/>
      <c r="K148" s="108" t="s">
        <v>48</v>
      </c>
    </row>
    <row r="149" spans="4:11" hidden="1" x14ac:dyDescent="0.4">
      <c r="D149" s="167"/>
      <c r="K149" s="108" t="s">
        <v>49</v>
      </c>
    </row>
    <row r="150" spans="4:11" hidden="1" x14ac:dyDescent="0.4">
      <c r="D150" s="167"/>
      <c r="K150" s="108" t="s">
        <v>50</v>
      </c>
    </row>
    <row r="151" spans="4:11" hidden="1" x14ac:dyDescent="0.4">
      <c r="D151" s="167"/>
      <c r="K151" s="108" t="s">
        <v>51</v>
      </c>
    </row>
    <row r="152" spans="4:11" hidden="1" x14ac:dyDescent="0.4">
      <c r="D152" s="167"/>
      <c r="K152" s="108" t="s">
        <v>52</v>
      </c>
    </row>
  </sheetData>
  <sheetProtection password="D2DD" sheet="1" objects="1" scenarios="1" selectLockedCells="1" selectUnlockedCells="1"/>
  <mergeCells count="8">
    <mergeCell ref="B10:R10"/>
    <mergeCell ref="R1:S1"/>
    <mergeCell ref="K8:L8"/>
    <mergeCell ref="N8:O8"/>
    <mergeCell ref="I3:O3"/>
    <mergeCell ref="I4:O4"/>
    <mergeCell ref="I7:J7"/>
    <mergeCell ref="R2:S3"/>
  </mergeCells>
  <phoneticPr fontId="1"/>
  <conditionalFormatting sqref="J12:DG131">
    <cfRule type="cellIs" dxfId="3" priority="3" operator="equal">
      <formula>1</formula>
    </cfRule>
  </conditionalFormatting>
  <dataValidations count="1">
    <dataValidation imeMode="hiragana" allowBlank="1" showInputMessage="1" showErrorMessage="1" sqref="D8:E8"/>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F8B100-603E-4899-A172-6029B288DA89}">
            <xm:f>OR(チェックリスト!$AT$34=TRUE,AND(チェックリスト!$AT$32=FALSE,チェックリスト!$AT$33=FALSE))</xm:f>
            <x14:dxf>
              <fill>
                <patternFill>
                  <bgColor theme="0" tint="-0.34998626667073579"/>
                </patternFill>
              </fill>
            </x14:dxf>
          </x14:cfRule>
          <xm:sqref>T2:XFD3 A4:XFD9 A1:XFD1 A2:R2 A3:Q3 A11:XFD134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Q152"/>
  <sheetViews>
    <sheetView showGridLines="0" view="pageBreakPreview" zoomScale="85" zoomScaleNormal="85" zoomScaleSheetLayoutView="85" workbookViewId="0">
      <pane xSplit="9" ySplit="11" topLeftCell="J12" activePane="bottomRight" state="frozen"/>
      <selection pane="topRight" activeCell="K1" sqref="K1"/>
      <selection pane="bottomLeft" activeCell="A12" sqref="A12"/>
      <selection pane="bottomRight"/>
    </sheetView>
  </sheetViews>
  <sheetFormatPr defaultRowHeight="18.75" x14ac:dyDescent="0.4"/>
  <cols>
    <col min="1" max="1" width="4.25" style="205" customWidth="1"/>
    <col min="2" max="2" width="22.125" style="205" customWidth="1"/>
    <col min="3" max="8" width="9.625" style="205" hidden="1" customWidth="1"/>
    <col min="9" max="9" width="10.5" style="108" customWidth="1"/>
    <col min="10" max="111" width="7.625" style="108" customWidth="1"/>
    <col min="112" max="145" width="7.625" style="205" customWidth="1"/>
    <col min="146" max="16384" width="9" style="205"/>
  </cols>
  <sheetData>
    <row r="1" spans="1:121" ht="24" x14ac:dyDescent="0.4">
      <c r="A1" s="112" t="s">
        <v>213</v>
      </c>
      <c r="B1" s="113"/>
      <c r="C1" s="113"/>
      <c r="D1" s="113"/>
      <c r="E1" s="113"/>
      <c r="F1" s="113"/>
      <c r="G1" s="113"/>
      <c r="H1" s="113"/>
      <c r="I1" s="290"/>
      <c r="J1" s="290"/>
      <c r="K1" s="290"/>
      <c r="L1" s="290"/>
      <c r="M1" s="290"/>
      <c r="P1" s="290"/>
      <c r="Q1" s="290"/>
      <c r="R1" s="355" t="s">
        <v>98</v>
      </c>
      <c r="S1" s="355"/>
      <c r="W1" s="179"/>
      <c r="DK1" s="24"/>
    </row>
    <row r="2" spans="1:121" s="116" customFormat="1" ht="9" customHeight="1" x14ac:dyDescent="0.4">
      <c r="A2" s="113"/>
      <c r="B2" s="23"/>
      <c r="C2" s="23"/>
      <c r="D2" s="23"/>
      <c r="E2" s="23"/>
      <c r="F2" s="23"/>
      <c r="G2" s="23"/>
      <c r="H2" s="23"/>
      <c r="I2" s="291"/>
      <c r="J2" s="291"/>
      <c r="K2" s="290"/>
      <c r="L2" s="290"/>
      <c r="M2" s="290"/>
      <c r="N2" s="290"/>
      <c r="O2" s="290"/>
      <c r="P2" s="290"/>
      <c r="Q2" s="290"/>
      <c r="R2" s="546" t="s">
        <v>218</v>
      </c>
      <c r="S2" s="546"/>
      <c r="T2" s="29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K2" s="117"/>
    </row>
    <row r="3" spans="1:121" ht="19.5" x14ac:dyDescent="0.4">
      <c r="A3" s="113"/>
      <c r="B3" s="118" t="s">
        <v>64</v>
      </c>
      <c r="C3" s="119"/>
      <c r="D3" s="119"/>
      <c r="E3" s="119"/>
      <c r="F3" s="119"/>
      <c r="G3" s="119"/>
      <c r="H3" s="119"/>
      <c r="I3" s="504" t="str">
        <f>チェックリスト!H5&amp;""</f>
        <v/>
      </c>
      <c r="J3" s="504"/>
      <c r="K3" s="504"/>
      <c r="L3" s="504"/>
      <c r="M3" s="504"/>
      <c r="N3" s="504"/>
      <c r="O3" s="504"/>
      <c r="P3" s="47"/>
      <c r="Q3" s="47"/>
      <c r="R3" s="546"/>
      <c r="S3" s="546"/>
      <c r="T3" s="47"/>
      <c r="U3" s="47"/>
      <c r="DK3" s="24"/>
    </row>
    <row r="4" spans="1:121" ht="19.5" x14ac:dyDescent="0.4">
      <c r="B4" s="120" t="s">
        <v>65</v>
      </c>
      <c r="C4" s="121"/>
      <c r="D4" s="121"/>
      <c r="E4" s="121"/>
      <c r="F4" s="121"/>
      <c r="G4" s="121"/>
      <c r="H4" s="121"/>
      <c r="I4" s="504" t="str">
        <f>チェックリスト!H6&amp;""</f>
        <v/>
      </c>
      <c r="J4" s="504"/>
      <c r="K4" s="504"/>
      <c r="L4" s="504"/>
      <c r="M4" s="504"/>
      <c r="N4" s="504"/>
      <c r="O4" s="504"/>
      <c r="P4" s="47"/>
      <c r="Q4" s="122"/>
      <c r="R4" s="47"/>
      <c r="S4" s="47"/>
      <c r="T4" s="47"/>
      <c r="U4" s="47"/>
      <c r="DK4" s="24"/>
    </row>
    <row r="5" spans="1:121" ht="19.5" x14ac:dyDescent="0.4">
      <c r="B5" s="120" t="s">
        <v>68</v>
      </c>
      <c r="C5" s="121"/>
      <c r="D5" s="121"/>
      <c r="E5" s="121"/>
      <c r="F5" s="121"/>
      <c r="G5" s="121"/>
      <c r="H5" s="121"/>
      <c r="I5" s="52">
        <f>チェックリスト!H7</f>
        <v>0</v>
      </c>
      <c r="J5" s="8" t="s">
        <v>69</v>
      </c>
      <c r="K5" s="49"/>
      <c r="L5" s="49"/>
      <c r="M5" s="123"/>
      <c r="N5" s="123"/>
      <c r="O5" s="50"/>
      <c r="DK5" s="24"/>
    </row>
    <row r="6" spans="1:121" ht="9" customHeight="1" x14ac:dyDescent="0.4">
      <c r="B6" s="4"/>
      <c r="C6" s="4"/>
      <c r="D6" s="4"/>
      <c r="E6" s="4"/>
      <c r="F6" s="4"/>
      <c r="G6" s="4"/>
      <c r="H6" s="4"/>
      <c r="I6" s="17"/>
      <c r="J6" s="18"/>
      <c r="K6" s="181"/>
      <c r="DK6" s="24"/>
      <c r="DL6" s="124"/>
      <c r="DM6" s="124"/>
      <c r="DN6" s="124"/>
      <c r="DO6" s="124"/>
    </row>
    <row r="7" spans="1:121" ht="19.5" x14ac:dyDescent="0.4">
      <c r="B7" s="169"/>
      <c r="C7" s="4"/>
      <c r="D7" s="4"/>
      <c r="E7" s="4"/>
      <c r="F7" s="4"/>
      <c r="G7" s="4"/>
      <c r="H7" s="4"/>
      <c r="I7" s="505" t="s">
        <v>67</v>
      </c>
      <c r="J7" s="505"/>
      <c r="K7" s="182" t="str">
        <f>" 追加補助額 ※上限" &amp; IF(I5&gt;=30, "500万円", "200万円")</f>
        <v xml:space="preserve"> 追加補助額 ※上限200万円</v>
      </c>
      <c r="L7" s="182"/>
      <c r="M7" s="182"/>
      <c r="N7" s="183"/>
      <c r="O7" s="183"/>
      <c r="DK7" s="24"/>
      <c r="DP7" s="124"/>
    </row>
    <row r="8" spans="1:121" ht="19.5" x14ac:dyDescent="0.4">
      <c r="B8" s="6" t="s">
        <v>83</v>
      </c>
      <c r="C8" s="6"/>
      <c r="D8" s="296">
        <v>45200</v>
      </c>
      <c r="E8" s="296">
        <v>45382</v>
      </c>
      <c r="F8" s="6"/>
      <c r="G8" s="6"/>
      <c r="H8" s="6"/>
      <c r="I8" s="7">
        <f>IF(I5="", 0, SUMIFS(J133:DG133, J11:DG11,"&gt;"&amp;I140, J11:DG11,"&lt;="&amp;I141))</f>
        <v>0</v>
      </c>
      <c r="J8" s="8" t="s">
        <v>62</v>
      </c>
      <c r="K8" s="501">
        <f>IF(OR(I8=0, COUNTIF(I12:I133,"エラー")&gt;0), 0, IF(I136&gt;I137,I137,I136))</f>
        <v>0</v>
      </c>
      <c r="L8" s="502"/>
      <c r="M8" s="8" t="s">
        <v>66</v>
      </c>
      <c r="N8" s="507"/>
      <c r="O8" s="507"/>
      <c r="P8" s="18"/>
      <c r="Q8" s="184"/>
      <c r="DK8" s="24"/>
    </row>
    <row r="9" spans="1:121" ht="9" customHeight="1" x14ac:dyDescent="0.4">
      <c r="B9" s="6"/>
      <c r="C9" s="6"/>
      <c r="D9" s="6"/>
      <c r="E9" s="6"/>
      <c r="F9" s="6"/>
      <c r="G9" s="6"/>
      <c r="H9" s="6"/>
      <c r="I9" s="17"/>
      <c r="J9" s="18"/>
      <c r="K9" s="185"/>
      <c r="L9" s="185"/>
      <c r="M9" s="18"/>
      <c r="DK9" s="24"/>
    </row>
    <row r="10" spans="1:121" ht="19.5" x14ac:dyDescent="0.4">
      <c r="B10" s="506" t="s">
        <v>186</v>
      </c>
      <c r="C10" s="506"/>
      <c r="D10" s="506"/>
      <c r="E10" s="506"/>
      <c r="F10" s="506"/>
      <c r="G10" s="506"/>
      <c r="H10" s="506"/>
      <c r="I10" s="506"/>
      <c r="J10" s="506"/>
      <c r="K10" s="506"/>
      <c r="L10" s="506"/>
      <c r="M10" s="506"/>
      <c r="N10" s="506"/>
      <c r="O10" s="506"/>
      <c r="P10" s="506"/>
      <c r="Q10" s="506"/>
      <c r="R10" s="506"/>
      <c r="DK10" s="24"/>
      <c r="DQ10" s="124"/>
    </row>
    <row r="11" spans="1:121" s="124" customFormat="1" ht="38.25" customHeight="1" x14ac:dyDescent="0.4">
      <c r="A11" s="21"/>
      <c r="B11" s="21" t="s">
        <v>39</v>
      </c>
      <c r="C11" s="40" t="s">
        <v>16</v>
      </c>
      <c r="D11" s="164" t="s">
        <v>102</v>
      </c>
      <c r="E11" s="40" t="s">
        <v>77</v>
      </c>
      <c r="F11" s="40" t="s">
        <v>78</v>
      </c>
      <c r="G11" s="40" t="s">
        <v>79</v>
      </c>
      <c r="H11" s="40" t="s">
        <v>80</v>
      </c>
      <c r="I11" s="170" t="s">
        <v>40</v>
      </c>
      <c r="J11" s="125" t="str">
        <f>IF(MIN(D12:D131)=0, "○月○日", MIN(D12:D131))</f>
        <v>○月○日</v>
      </c>
      <c r="K11" s="125" t="str">
        <f>IF($J$11="○月○日", "○月○日", IF(J11&lt;&gt;"",J11+1,""))</f>
        <v>○月○日</v>
      </c>
      <c r="L11" s="125" t="str">
        <f>IF($J$11="○月○日", "○月○日", IF(K11&lt;&gt;"",K11+1,""))</f>
        <v>○月○日</v>
      </c>
      <c r="M11" s="125" t="str">
        <f t="shared" ref="M11:BX11" si="0">IF($J$11="○月○日", "○月○日", IF(L11&lt;&gt;"",L11+1,""))</f>
        <v>○月○日</v>
      </c>
      <c r="N11" s="125" t="str">
        <f t="shared" si="0"/>
        <v>○月○日</v>
      </c>
      <c r="O11" s="125" t="str">
        <f t="shared" si="0"/>
        <v>○月○日</v>
      </c>
      <c r="P11" s="125" t="str">
        <f t="shared" si="0"/>
        <v>○月○日</v>
      </c>
      <c r="Q11" s="125" t="str">
        <f t="shared" si="0"/>
        <v>○月○日</v>
      </c>
      <c r="R11" s="125" t="str">
        <f t="shared" si="0"/>
        <v>○月○日</v>
      </c>
      <c r="S11" s="125" t="str">
        <f t="shared" si="0"/>
        <v>○月○日</v>
      </c>
      <c r="T11" s="125" t="str">
        <f t="shared" si="0"/>
        <v>○月○日</v>
      </c>
      <c r="U11" s="125" t="str">
        <f t="shared" si="0"/>
        <v>○月○日</v>
      </c>
      <c r="V11" s="125" t="str">
        <f t="shared" si="0"/>
        <v>○月○日</v>
      </c>
      <c r="W11" s="125" t="str">
        <f t="shared" si="0"/>
        <v>○月○日</v>
      </c>
      <c r="X11" s="125" t="str">
        <f t="shared" si="0"/>
        <v>○月○日</v>
      </c>
      <c r="Y11" s="125" t="str">
        <f t="shared" si="0"/>
        <v>○月○日</v>
      </c>
      <c r="Z11" s="125" t="str">
        <f t="shared" si="0"/>
        <v>○月○日</v>
      </c>
      <c r="AA11" s="125" t="str">
        <f t="shared" si="0"/>
        <v>○月○日</v>
      </c>
      <c r="AB11" s="125" t="str">
        <f t="shared" si="0"/>
        <v>○月○日</v>
      </c>
      <c r="AC11" s="125" t="str">
        <f t="shared" si="0"/>
        <v>○月○日</v>
      </c>
      <c r="AD11" s="125" t="str">
        <f t="shared" si="0"/>
        <v>○月○日</v>
      </c>
      <c r="AE11" s="125" t="str">
        <f t="shared" si="0"/>
        <v>○月○日</v>
      </c>
      <c r="AF11" s="125" t="str">
        <f t="shared" si="0"/>
        <v>○月○日</v>
      </c>
      <c r="AG11" s="125" t="str">
        <f t="shared" si="0"/>
        <v>○月○日</v>
      </c>
      <c r="AH11" s="125" t="str">
        <f t="shared" si="0"/>
        <v>○月○日</v>
      </c>
      <c r="AI11" s="125" t="str">
        <f t="shared" si="0"/>
        <v>○月○日</v>
      </c>
      <c r="AJ11" s="125" t="str">
        <f t="shared" si="0"/>
        <v>○月○日</v>
      </c>
      <c r="AK11" s="125" t="str">
        <f t="shared" si="0"/>
        <v>○月○日</v>
      </c>
      <c r="AL11" s="125" t="str">
        <f t="shared" si="0"/>
        <v>○月○日</v>
      </c>
      <c r="AM11" s="125" t="str">
        <f t="shared" si="0"/>
        <v>○月○日</v>
      </c>
      <c r="AN11" s="125" t="str">
        <f t="shared" si="0"/>
        <v>○月○日</v>
      </c>
      <c r="AO11" s="125" t="str">
        <f t="shared" si="0"/>
        <v>○月○日</v>
      </c>
      <c r="AP11" s="125" t="str">
        <f t="shared" si="0"/>
        <v>○月○日</v>
      </c>
      <c r="AQ11" s="125" t="str">
        <f t="shared" si="0"/>
        <v>○月○日</v>
      </c>
      <c r="AR11" s="125" t="str">
        <f t="shared" si="0"/>
        <v>○月○日</v>
      </c>
      <c r="AS11" s="125" t="str">
        <f t="shared" si="0"/>
        <v>○月○日</v>
      </c>
      <c r="AT11" s="125" t="str">
        <f t="shared" si="0"/>
        <v>○月○日</v>
      </c>
      <c r="AU11" s="125" t="str">
        <f t="shared" si="0"/>
        <v>○月○日</v>
      </c>
      <c r="AV11" s="125" t="str">
        <f t="shared" si="0"/>
        <v>○月○日</v>
      </c>
      <c r="AW11" s="125" t="str">
        <f t="shared" si="0"/>
        <v>○月○日</v>
      </c>
      <c r="AX11" s="125" t="str">
        <f t="shared" si="0"/>
        <v>○月○日</v>
      </c>
      <c r="AY11" s="125" t="str">
        <f t="shared" si="0"/>
        <v>○月○日</v>
      </c>
      <c r="AZ11" s="125" t="str">
        <f t="shared" si="0"/>
        <v>○月○日</v>
      </c>
      <c r="BA11" s="125" t="str">
        <f t="shared" si="0"/>
        <v>○月○日</v>
      </c>
      <c r="BB11" s="125" t="str">
        <f t="shared" si="0"/>
        <v>○月○日</v>
      </c>
      <c r="BC11" s="125" t="str">
        <f t="shared" si="0"/>
        <v>○月○日</v>
      </c>
      <c r="BD11" s="125" t="str">
        <f t="shared" si="0"/>
        <v>○月○日</v>
      </c>
      <c r="BE11" s="125" t="str">
        <f t="shared" si="0"/>
        <v>○月○日</v>
      </c>
      <c r="BF11" s="125" t="str">
        <f t="shared" si="0"/>
        <v>○月○日</v>
      </c>
      <c r="BG11" s="125" t="str">
        <f t="shared" si="0"/>
        <v>○月○日</v>
      </c>
      <c r="BH11" s="125" t="str">
        <f t="shared" si="0"/>
        <v>○月○日</v>
      </c>
      <c r="BI11" s="125" t="str">
        <f t="shared" si="0"/>
        <v>○月○日</v>
      </c>
      <c r="BJ11" s="125" t="str">
        <f t="shared" si="0"/>
        <v>○月○日</v>
      </c>
      <c r="BK11" s="125" t="str">
        <f t="shared" si="0"/>
        <v>○月○日</v>
      </c>
      <c r="BL11" s="125" t="str">
        <f t="shared" si="0"/>
        <v>○月○日</v>
      </c>
      <c r="BM11" s="125" t="str">
        <f t="shared" si="0"/>
        <v>○月○日</v>
      </c>
      <c r="BN11" s="125" t="str">
        <f t="shared" si="0"/>
        <v>○月○日</v>
      </c>
      <c r="BO11" s="125" t="str">
        <f t="shared" si="0"/>
        <v>○月○日</v>
      </c>
      <c r="BP11" s="125" t="str">
        <f t="shared" si="0"/>
        <v>○月○日</v>
      </c>
      <c r="BQ11" s="125" t="str">
        <f t="shared" si="0"/>
        <v>○月○日</v>
      </c>
      <c r="BR11" s="125" t="str">
        <f t="shared" si="0"/>
        <v>○月○日</v>
      </c>
      <c r="BS11" s="125" t="str">
        <f t="shared" si="0"/>
        <v>○月○日</v>
      </c>
      <c r="BT11" s="125" t="str">
        <f t="shared" si="0"/>
        <v>○月○日</v>
      </c>
      <c r="BU11" s="125" t="str">
        <f t="shared" si="0"/>
        <v>○月○日</v>
      </c>
      <c r="BV11" s="125" t="str">
        <f t="shared" si="0"/>
        <v>○月○日</v>
      </c>
      <c r="BW11" s="125" t="str">
        <f t="shared" si="0"/>
        <v>○月○日</v>
      </c>
      <c r="BX11" s="125" t="str">
        <f t="shared" si="0"/>
        <v>○月○日</v>
      </c>
      <c r="BY11" s="125" t="str">
        <f t="shared" ref="BY11:DG11" si="1">IF($J$11="○月○日", "○月○日", IF(BX11&lt;&gt;"",BX11+1,""))</f>
        <v>○月○日</v>
      </c>
      <c r="BZ11" s="125" t="str">
        <f t="shared" si="1"/>
        <v>○月○日</v>
      </c>
      <c r="CA11" s="125" t="str">
        <f t="shared" si="1"/>
        <v>○月○日</v>
      </c>
      <c r="CB11" s="125" t="str">
        <f t="shared" si="1"/>
        <v>○月○日</v>
      </c>
      <c r="CC11" s="125" t="str">
        <f t="shared" si="1"/>
        <v>○月○日</v>
      </c>
      <c r="CD11" s="125" t="str">
        <f t="shared" si="1"/>
        <v>○月○日</v>
      </c>
      <c r="CE11" s="125" t="str">
        <f t="shared" si="1"/>
        <v>○月○日</v>
      </c>
      <c r="CF11" s="125" t="str">
        <f t="shared" si="1"/>
        <v>○月○日</v>
      </c>
      <c r="CG11" s="125" t="str">
        <f t="shared" si="1"/>
        <v>○月○日</v>
      </c>
      <c r="CH11" s="125" t="str">
        <f t="shared" si="1"/>
        <v>○月○日</v>
      </c>
      <c r="CI11" s="125" t="str">
        <f t="shared" si="1"/>
        <v>○月○日</v>
      </c>
      <c r="CJ11" s="125" t="str">
        <f t="shared" si="1"/>
        <v>○月○日</v>
      </c>
      <c r="CK11" s="125" t="str">
        <f t="shared" si="1"/>
        <v>○月○日</v>
      </c>
      <c r="CL11" s="125" t="str">
        <f t="shared" si="1"/>
        <v>○月○日</v>
      </c>
      <c r="CM11" s="125" t="str">
        <f t="shared" si="1"/>
        <v>○月○日</v>
      </c>
      <c r="CN11" s="125" t="str">
        <f t="shared" si="1"/>
        <v>○月○日</v>
      </c>
      <c r="CO11" s="125" t="str">
        <f t="shared" si="1"/>
        <v>○月○日</v>
      </c>
      <c r="CP11" s="125" t="str">
        <f t="shared" si="1"/>
        <v>○月○日</v>
      </c>
      <c r="CQ11" s="125" t="str">
        <f t="shared" si="1"/>
        <v>○月○日</v>
      </c>
      <c r="CR11" s="125" t="str">
        <f t="shared" si="1"/>
        <v>○月○日</v>
      </c>
      <c r="CS11" s="125" t="str">
        <f t="shared" si="1"/>
        <v>○月○日</v>
      </c>
      <c r="CT11" s="125" t="str">
        <f t="shared" si="1"/>
        <v>○月○日</v>
      </c>
      <c r="CU11" s="125" t="str">
        <f t="shared" si="1"/>
        <v>○月○日</v>
      </c>
      <c r="CV11" s="125" t="str">
        <f t="shared" si="1"/>
        <v>○月○日</v>
      </c>
      <c r="CW11" s="125" t="str">
        <f t="shared" si="1"/>
        <v>○月○日</v>
      </c>
      <c r="CX11" s="125" t="str">
        <f t="shared" si="1"/>
        <v>○月○日</v>
      </c>
      <c r="CY11" s="125" t="str">
        <f t="shared" si="1"/>
        <v>○月○日</v>
      </c>
      <c r="CZ11" s="125" t="str">
        <f t="shared" si="1"/>
        <v>○月○日</v>
      </c>
      <c r="DA11" s="125" t="str">
        <f t="shared" si="1"/>
        <v>○月○日</v>
      </c>
      <c r="DB11" s="125" t="str">
        <f t="shared" si="1"/>
        <v>○月○日</v>
      </c>
      <c r="DC11" s="125" t="str">
        <f t="shared" si="1"/>
        <v>○月○日</v>
      </c>
      <c r="DD11" s="125" t="str">
        <f t="shared" si="1"/>
        <v>○月○日</v>
      </c>
      <c r="DE11" s="125" t="str">
        <f t="shared" si="1"/>
        <v>○月○日</v>
      </c>
      <c r="DF11" s="125" t="str">
        <f t="shared" si="1"/>
        <v>○月○日</v>
      </c>
      <c r="DG11" s="125" t="str">
        <f t="shared" si="1"/>
        <v>○月○日</v>
      </c>
      <c r="DK11" s="24"/>
      <c r="DL11" s="205"/>
      <c r="DM11" s="205"/>
      <c r="DN11" s="205"/>
      <c r="DO11" s="57"/>
      <c r="DP11" s="57"/>
      <c r="DQ11" s="57"/>
    </row>
    <row r="12" spans="1:121" s="108" customFormat="1" ht="24.75" customHeight="1" x14ac:dyDescent="0.4">
      <c r="A12" s="176">
        <v>1</v>
      </c>
      <c r="B12" s="293" t="str">
        <f>IFERROR(VLOOKUP(A12,'wk (10.1～)'!$A$3:$I$122, 2, 0)&amp;"", "")</f>
        <v/>
      </c>
      <c r="C12" s="41" t="str">
        <f>IFERROR(VLOOKUP(A12,'wk (10.1～)'!$A$3:$I$122, 4, 0), "")</f>
        <v/>
      </c>
      <c r="D12" s="41" t="str">
        <f>IFERROR(VLOOKUP(A12,'wk (10.1～)'!$A$3:$I$122, 5, 0), "")</f>
        <v/>
      </c>
      <c r="E12" s="41" t="str">
        <f>IFERROR(VLOOKUP(A12,'wk (10.1～)'!$A$3:$I$122, 6, 0), "")</f>
        <v/>
      </c>
      <c r="F12" s="41" t="str">
        <f>IFERROR(VLOOKUP(A12,'wk (10.1～)'!$A$3:$I$122,7, 0), "")</f>
        <v/>
      </c>
      <c r="G12" s="41" t="str">
        <f>IFERROR(VLOOKUP(A12,'wk (10.1～)'!$A$3:$I$122, 8, 0), "")</f>
        <v/>
      </c>
      <c r="H12" s="41" t="str">
        <f>IFERROR(VLOOKUP(A12,'wk (10.1～)'!$A$3:$I$122, 9, 0), "")</f>
        <v/>
      </c>
      <c r="I12" s="157">
        <f>IFERROR(IF(SUM(J12:DG12)&gt;15, "エラー", SUM(J12:DG12)), "エラー")</f>
        <v>0</v>
      </c>
      <c r="J12" s="39" t="str">
        <f t="shared" ref="J12:S21" si="2">IF(AND($D12&lt;&gt;"", J$11&gt;=$D12, J$11&lt;=$H12), IF($E12&lt;&gt;"", IF(OR(AND(J$11=$C12, J$11=$E12), AND(J$11&gt;$E12, J$11&lt;$F12)), "入院中", 1), 1), "")</f>
        <v/>
      </c>
      <c r="K12" s="39" t="str">
        <f t="shared" si="2"/>
        <v/>
      </c>
      <c r="L12" s="39" t="str">
        <f t="shared" si="2"/>
        <v/>
      </c>
      <c r="M12" s="39" t="str">
        <f t="shared" si="2"/>
        <v/>
      </c>
      <c r="N12" s="39" t="str">
        <f t="shared" si="2"/>
        <v/>
      </c>
      <c r="O12" s="39" t="str">
        <f t="shared" si="2"/>
        <v/>
      </c>
      <c r="P12" s="39" t="str">
        <f t="shared" si="2"/>
        <v/>
      </c>
      <c r="Q12" s="39" t="str">
        <f t="shared" si="2"/>
        <v/>
      </c>
      <c r="R12" s="39" t="str">
        <f t="shared" si="2"/>
        <v/>
      </c>
      <c r="S12" s="39" t="str">
        <f t="shared" si="2"/>
        <v/>
      </c>
      <c r="T12" s="39" t="str">
        <f t="shared" ref="T12:AC21" si="3">IF(AND($D12&lt;&gt;"", T$11&gt;=$D12, T$11&lt;=$H12), IF($E12&lt;&gt;"", IF(OR(AND(T$11=$C12, T$11=$E12), AND(T$11&gt;$E12, T$11&lt;$F12)), "入院中", 1), 1), "")</f>
        <v/>
      </c>
      <c r="U12" s="39" t="str">
        <f t="shared" si="3"/>
        <v/>
      </c>
      <c r="V12" s="39" t="str">
        <f t="shared" si="3"/>
        <v/>
      </c>
      <c r="W12" s="39" t="str">
        <f t="shared" si="3"/>
        <v/>
      </c>
      <c r="X12" s="39" t="str">
        <f t="shared" si="3"/>
        <v/>
      </c>
      <c r="Y12" s="39" t="str">
        <f t="shared" si="3"/>
        <v/>
      </c>
      <c r="Z12" s="39" t="str">
        <f t="shared" si="3"/>
        <v/>
      </c>
      <c r="AA12" s="39" t="str">
        <f t="shared" si="3"/>
        <v/>
      </c>
      <c r="AB12" s="39" t="str">
        <f t="shared" si="3"/>
        <v/>
      </c>
      <c r="AC12" s="39" t="str">
        <f t="shared" si="3"/>
        <v/>
      </c>
      <c r="AD12" s="39" t="str">
        <f t="shared" ref="AD12:AM21" si="4">IF(AND($D12&lt;&gt;"", AD$11&gt;=$D12, AD$11&lt;=$H12), IF($E12&lt;&gt;"", IF(OR(AND(AD$11=$C12, AD$11=$E12), AND(AD$11&gt;$E12, AD$11&lt;$F12)), "入院中", 1), 1), "")</f>
        <v/>
      </c>
      <c r="AE12" s="39" t="str">
        <f t="shared" si="4"/>
        <v/>
      </c>
      <c r="AF12" s="39" t="str">
        <f t="shared" si="4"/>
        <v/>
      </c>
      <c r="AG12" s="39" t="str">
        <f t="shared" si="4"/>
        <v/>
      </c>
      <c r="AH12" s="39" t="str">
        <f t="shared" si="4"/>
        <v/>
      </c>
      <c r="AI12" s="39" t="str">
        <f t="shared" si="4"/>
        <v/>
      </c>
      <c r="AJ12" s="39" t="str">
        <f t="shared" si="4"/>
        <v/>
      </c>
      <c r="AK12" s="39" t="str">
        <f t="shared" si="4"/>
        <v/>
      </c>
      <c r="AL12" s="39" t="str">
        <f t="shared" si="4"/>
        <v/>
      </c>
      <c r="AM12" s="39" t="str">
        <f t="shared" si="4"/>
        <v/>
      </c>
      <c r="AN12" s="39" t="str">
        <f t="shared" ref="AN12:AW21" si="5">IF(AND($D12&lt;&gt;"", AN$11&gt;=$D12, AN$11&lt;=$H12), IF($E12&lt;&gt;"", IF(OR(AND(AN$11=$C12, AN$11=$E12), AND(AN$11&gt;$E12, AN$11&lt;$F12)), "入院中", 1), 1), "")</f>
        <v/>
      </c>
      <c r="AO12" s="39" t="str">
        <f t="shared" si="5"/>
        <v/>
      </c>
      <c r="AP12" s="39" t="str">
        <f t="shared" si="5"/>
        <v/>
      </c>
      <c r="AQ12" s="39" t="str">
        <f t="shared" si="5"/>
        <v/>
      </c>
      <c r="AR12" s="39" t="str">
        <f t="shared" si="5"/>
        <v/>
      </c>
      <c r="AS12" s="39" t="str">
        <f t="shared" si="5"/>
        <v/>
      </c>
      <c r="AT12" s="39" t="str">
        <f t="shared" si="5"/>
        <v/>
      </c>
      <c r="AU12" s="39" t="str">
        <f t="shared" si="5"/>
        <v/>
      </c>
      <c r="AV12" s="39" t="str">
        <f t="shared" si="5"/>
        <v/>
      </c>
      <c r="AW12" s="39" t="str">
        <f t="shared" si="5"/>
        <v/>
      </c>
      <c r="AX12" s="39" t="str">
        <f t="shared" ref="AX12:BG21" si="6">IF(AND($D12&lt;&gt;"", AX$11&gt;=$D12, AX$11&lt;=$H12), IF($E12&lt;&gt;"", IF(OR(AND(AX$11=$C12, AX$11=$E12), AND(AX$11&gt;$E12, AX$11&lt;$F12)), "入院中", 1), 1), "")</f>
        <v/>
      </c>
      <c r="AY12" s="39" t="str">
        <f t="shared" si="6"/>
        <v/>
      </c>
      <c r="AZ12" s="39" t="str">
        <f t="shared" si="6"/>
        <v/>
      </c>
      <c r="BA12" s="39" t="str">
        <f t="shared" si="6"/>
        <v/>
      </c>
      <c r="BB12" s="39" t="str">
        <f t="shared" si="6"/>
        <v/>
      </c>
      <c r="BC12" s="39" t="str">
        <f t="shared" si="6"/>
        <v/>
      </c>
      <c r="BD12" s="39" t="str">
        <f t="shared" si="6"/>
        <v/>
      </c>
      <c r="BE12" s="39" t="str">
        <f t="shared" si="6"/>
        <v/>
      </c>
      <c r="BF12" s="39" t="str">
        <f t="shared" si="6"/>
        <v/>
      </c>
      <c r="BG12" s="39" t="str">
        <f t="shared" si="6"/>
        <v/>
      </c>
      <c r="BH12" s="39" t="str">
        <f t="shared" ref="BH12:BQ21" si="7">IF(AND($D12&lt;&gt;"", BH$11&gt;=$D12, BH$11&lt;=$H12), IF($E12&lt;&gt;"", IF(OR(AND(BH$11=$C12, BH$11=$E12), AND(BH$11&gt;$E12, BH$11&lt;$F12)), "入院中", 1), 1), "")</f>
        <v/>
      </c>
      <c r="BI12" s="39" t="str">
        <f t="shared" si="7"/>
        <v/>
      </c>
      <c r="BJ12" s="39" t="str">
        <f t="shared" si="7"/>
        <v/>
      </c>
      <c r="BK12" s="39" t="str">
        <f t="shared" si="7"/>
        <v/>
      </c>
      <c r="BL12" s="39" t="str">
        <f t="shared" si="7"/>
        <v/>
      </c>
      <c r="BM12" s="39" t="str">
        <f t="shared" si="7"/>
        <v/>
      </c>
      <c r="BN12" s="39" t="str">
        <f t="shared" si="7"/>
        <v/>
      </c>
      <c r="BO12" s="39" t="str">
        <f t="shared" si="7"/>
        <v/>
      </c>
      <c r="BP12" s="39" t="str">
        <f t="shared" si="7"/>
        <v/>
      </c>
      <c r="BQ12" s="39" t="str">
        <f t="shared" si="7"/>
        <v/>
      </c>
      <c r="BR12" s="39" t="str">
        <f t="shared" ref="BR12:CA21" si="8">IF(AND($D12&lt;&gt;"", BR$11&gt;=$D12, BR$11&lt;=$H12), IF($E12&lt;&gt;"", IF(OR(AND(BR$11=$C12, BR$11=$E12), AND(BR$11&gt;$E12, BR$11&lt;$F12)), "入院中", 1), 1), "")</f>
        <v/>
      </c>
      <c r="BS12" s="39" t="str">
        <f t="shared" si="8"/>
        <v/>
      </c>
      <c r="BT12" s="39" t="str">
        <f t="shared" si="8"/>
        <v/>
      </c>
      <c r="BU12" s="39" t="str">
        <f t="shared" si="8"/>
        <v/>
      </c>
      <c r="BV12" s="39" t="str">
        <f t="shared" si="8"/>
        <v/>
      </c>
      <c r="BW12" s="39" t="str">
        <f t="shared" si="8"/>
        <v/>
      </c>
      <c r="BX12" s="39" t="str">
        <f t="shared" si="8"/>
        <v/>
      </c>
      <c r="BY12" s="39" t="str">
        <f t="shared" si="8"/>
        <v/>
      </c>
      <c r="BZ12" s="39" t="str">
        <f t="shared" si="8"/>
        <v/>
      </c>
      <c r="CA12" s="39" t="str">
        <f t="shared" si="8"/>
        <v/>
      </c>
      <c r="CB12" s="39" t="str">
        <f t="shared" ref="CB12:CK21" si="9">IF(AND($D12&lt;&gt;"", CB$11&gt;=$D12, CB$11&lt;=$H12), IF($E12&lt;&gt;"", IF(OR(AND(CB$11=$C12, CB$11=$E12), AND(CB$11&gt;$E12, CB$11&lt;$F12)), "入院中", 1), 1), "")</f>
        <v/>
      </c>
      <c r="CC12" s="39" t="str">
        <f t="shared" si="9"/>
        <v/>
      </c>
      <c r="CD12" s="39" t="str">
        <f t="shared" si="9"/>
        <v/>
      </c>
      <c r="CE12" s="39" t="str">
        <f t="shared" si="9"/>
        <v/>
      </c>
      <c r="CF12" s="39" t="str">
        <f t="shared" si="9"/>
        <v/>
      </c>
      <c r="CG12" s="39" t="str">
        <f t="shared" si="9"/>
        <v/>
      </c>
      <c r="CH12" s="39" t="str">
        <f t="shared" si="9"/>
        <v/>
      </c>
      <c r="CI12" s="39" t="str">
        <f t="shared" si="9"/>
        <v/>
      </c>
      <c r="CJ12" s="39" t="str">
        <f t="shared" si="9"/>
        <v/>
      </c>
      <c r="CK12" s="39" t="str">
        <f t="shared" si="9"/>
        <v/>
      </c>
      <c r="CL12" s="39" t="str">
        <f t="shared" ref="CL12:CU21" si="10">IF(AND($D12&lt;&gt;"", CL$11&gt;=$D12, CL$11&lt;=$H12), IF($E12&lt;&gt;"", IF(OR(AND(CL$11=$C12, CL$11=$E12), AND(CL$11&gt;$E12, CL$11&lt;$F12)), "入院中", 1), 1), "")</f>
        <v/>
      </c>
      <c r="CM12" s="39" t="str">
        <f t="shared" si="10"/>
        <v/>
      </c>
      <c r="CN12" s="39" t="str">
        <f t="shared" si="10"/>
        <v/>
      </c>
      <c r="CO12" s="39" t="str">
        <f t="shared" si="10"/>
        <v/>
      </c>
      <c r="CP12" s="39" t="str">
        <f t="shared" si="10"/>
        <v/>
      </c>
      <c r="CQ12" s="39" t="str">
        <f t="shared" si="10"/>
        <v/>
      </c>
      <c r="CR12" s="39" t="str">
        <f t="shared" si="10"/>
        <v/>
      </c>
      <c r="CS12" s="39" t="str">
        <f t="shared" si="10"/>
        <v/>
      </c>
      <c r="CT12" s="39" t="str">
        <f t="shared" si="10"/>
        <v/>
      </c>
      <c r="CU12" s="39" t="str">
        <f t="shared" si="10"/>
        <v/>
      </c>
      <c r="CV12" s="39" t="str">
        <f t="shared" ref="CV12:DG21" si="11">IF(AND($D12&lt;&gt;"", CV$11&gt;=$D12, CV$11&lt;=$H12), IF($E12&lt;&gt;"", IF(OR(AND(CV$11=$C12, CV$11=$E12), AND(CV$11&gt;$E12, CV$11&lt;$F12)), "入院中", 1), 1), "")</f>
        <v/>
      </c>
      <c r="CW12" s="39" t="str">
        <f t="shared" si="11"/>
        <v/>
      </c>
      <c r="CX12" s="39" t="str">
        <f t="shared" si="11"/>
        <v/>
      </c>
      <c r="CY12" s="39" t="str">
        <f t="shared" si="11"/>
        <v/>
      </c>
      <c r="CZ12" s="39" t="str">
        <f t="shared" si="11"/>
        <v/>
      </c>
      <c r="DA12" s="39" t="str">
        <f t="shared" si="11"/>
        <v/>
      </c>
      <c r="DB12" s="39" t="str">
        <f t="shared" si="11"/>
        <v/>
      </c>
      <c r="DC12" s="39" t="str">
        <f t="shared" si="11"/>
        <v/>
      </c>
      <c r="DD12" s="39" t="str">
        <f t="shared" si="11"/>
        <v/>
      </c>
      <c r="DE12" s="39" t="str">
        <f t="shared" si="11"/>
        <v/>
      </c>
      <c r="DF12" s="39" t="str">
        <f t="shared" si="11"/>
        <v/>
      </c>
      <c r="DG12" s="39" t="str">
        <f t="shared" si="11"/>
        <v/>
      </c>
      <c r="DP12" s="177"/>
      <c r="DQ12" s="178"/>
    </row>
    <row r="13" spans="1:121" ht="24.75" customHeight="1" x14ac:dyDescent="0.4">
      <c r="A13" s="126">
        <v>2</v>
      </c>
      <c r="B13" s="293" t="str">
        <f>IFERROR(VLOOKUP(A13,'wk (10.1～)'!$A$3:$I$122, 2, 0)&amp;"", "")</f>
        <v/>
      </c>
      <c r="C13" s="41" t="str">
        <f>IFERROR(VLOOKUP(A13,'wk (10.1～)'!$A$3:$I$122, 4, 0), "")</f>
        <v/>
      </c>
      <c r="D13" s="41" t="str">
        <f>IFERROR(VLOOKUP(A13,'wk (10.1～)'!$A$3:$I$122, 5, 0), "")</f>
        <v/>
      </c>
      <c r="E13" s="41" t="str">
        <f>IFERROR(VLOOKUP(A13,'wk (10.1～)'!$A$3:$I$122, 6, 0), "")</f>
        <v/>
      </c>
      <c r="F13" s="41" t="str">
        <f>IFERROR(VLOOKUP(A13,'wk (10.1～)'!$A$3:$I$122,7, 0), "")</f>
        <v/>
      </c>
      <c r="G13" s="41" t="str">
        <f>IFERROR(VLOOKUP(A13,'wk (10.1～)'!$A$3:$I$122, 8, 0), "")</f>
        <v/>
      </c>
      <c r="H13" s="41" t="str">
        <f>IFERROR(VLOOKUP(A13,'wk (10.1～)'!$A$3:$I$122, 9, 0), "")</f>
        <v/>
      </c>
      <c r="I13" s="157">
        <f t="shared" ref="I13:I76" si="12">IFERROR(IF(SUM(J13:DG13)&gt;15, "エラー", SUM(J13:DG13)), "エラー")</f>
        <v>0</v>
      </c>
      <c r="J13" s="39" t="str">
        <f t="shared" si="2"/>
        <v/>
      </c>
      <c r="K13" s="39" t="str">
        <f t="shared" si="2"/>
        <v/>
      </c>
      <c r="L13" s="39" t="str">
        <f t="shared" si="2"/>
        <v/>
      </c>
      <c r="M13" s="39" t="str">
        <f t="shared" si="2"/>
        <v/>
      </c>
      <c r="N13" s="39" t="str">
        <f t="shared" si="2"/>
        <v/>
      </c>
      <c r="O13" s="39" t="str">
        <f t="shared" si="2"/>
        <v/>
      </c>
      <c r="P13" s="39" t="str">
        <f t="shared" si="2"/>
        <v/>
      </c>
      <c r="Q13" s="39" t="str">
        <f t="shared" si="2"/>
        <v/>
      </c>
      <c r="R13" s="39" t="str">
        <f t="shared" si="2"/>
        <v/>
      </c>
      <c r="S13" s="39" t="str">
        <f t="shared" si="2"/>
        <v/>
      </c>
      <c r="T13" s="39" t="str">
        <f t="shared" si="3"/>
        <v/>
      </c>
      <c r="U13" s="39" t="str">
        <f t="shared" si="3"/>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4"/>
        <v/>
      </c>
      <c r="AE13" s="39" t="str">
        <f t="shared" si="4"/>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5"/>
        <v/>
      </c>
      <c r="AO13" s="39" t="str">
        <f t="shared" si="5"/>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6"/>
        <v/>
      </c>
      <c r="AY13" s="39" t="str">
        <f t="shared" si="6"/>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7"/>
        <v/>
      </c>
      <c r="BI13" s="39" t="str">
        <f t="shared" si="7"/>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8"/>
        <v/>
      </c>
      <c r="BS13" s="39" t="str">
        <f t="shared" si="8"/>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9"/>
        <v/>
      </c>
      <c r="CC13" s="39" t="str">
        <f t="shared" si="9"/>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10"/>
        <v/>
      </c>
      <c r="CM13" s="39" t="str">
        <f t="shared" si="10"/>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1"/>
        <v/>
      </c>
      <c r="CW13" s="39" t="str">
        <f t="shared" si="11"/>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P13" s="57"/>
      <c r="DQ13" s="127"/>
    </row>
    <row r="14" spans="1:121" ht="24.75" customHeight="1" x14ac:dyDescent="0.4">
      <c r="A14" s="126">
        <v>3</v>
      </c>
      <c r="B14" s="293" t="str">
        <f>IFERROR(VLOOKUP(A14,'wk (10.1～)'!$A$3:$I$122, 2, 0)&amp;"", "")</f>
        <v/>
      </c>
      <c r="C14" s="41" t="str">
        <f>IFERROR(VLOOKUP(A14,'wk (10.1～)'!$A$3:$I$122, 4, 0), "")</f>
        <v/>
      </c>
      <c r="D14" s="41" t="str">
        <f>IFERROR(VLOOKUP(A14,'wk (10.1～)'!$A$3:$I$122, 5, 0), "")</f>
        <v/>
      </c>
      <c r="E14" s="41" t="str">
        <f>IFERROR(VLOOKUP(A14,'wk (10.1～)'!$A$3:$I$122, 6, 0), "")</f>
        <v/>
      </c>
      <c r="F14" s="41" t="str">
        <f>IFERROR(VLOOKUP(A14,'wk (10.1～)'!$A$3:$I$122,7, 0), "")</f>
        <v/>
      </c>
      <c r="G14" s="41" t="str">
        <f>IFERROR(VLOOKUP(A14,'wk (10.1～)'!$A$3:$I$122, 8, 0), "")</f>
        <v/>
      </c>
      <c r="H14" s="41" t="str">
        <f>IFERROR(VLOOKUP(A14,'wk (10.1～)'!$A$3:$I$122, 9, 0), "")</f>
        <v/>
      </c>
      <c r="I14" s="157">
        <f t="shared" si="12"/>
        <v>0</v>
      </c>
      <c r="J14" s="39" t="str">
        <f t="shared" si="2"/>
        <v/>
      </c>
      <c r="K14" s="39" t="str">
        <f t="shared" si="2"/>
        <v/>
      </c>
      <c r="L14" s="39" t="str">
        <f t="shared" si="2"/>
        <v/>
      </c>
      <c r="M14" s="39" t="str">
        <f t="shared" si="2"/>
        <v/>
      </c>
      <c r="N14" s="39" t="str">
        <f t="shared" si="2"/>
        <v/>
      </c>
      <c r="O14" s="39" t="str">
        <f t="shared" si="2"/>
        <v/>
      </c>
      <c r="P14" s="39" t="str">
        <f t="shared" si="2"/>
        <v/>
      </c>
      <c r="Q14" s="39" t="str">
        <f t="shared" si="2"/>
        <v/>
      </c>
      <c r="R14" s="39" t="str">
        <f t="shared" si="2"/>
        <v/>
      </c>
      <c r="S14" s="39" t="str">
        <f t="shared" si="2"/>
        <v/>
      </c>
      <c r="T14" s="39" t="str">
        <f t="shared" si="3"/>
        <v/>
      </c>
      <c r="U14" s="39" t="str">
        <f t="shared" si="3"/>
        <v/>
      </c>
      <c r="V14" s="39" t="str">
        <f t="shared" si="3"/>
        <v/>
      </c>
      <c r="W14" s="39" t="str">
        <f t="shared" si="3"/>
        <v/>
      </c>
      <c r="X14" s="39" t="str">
        <f t="shared" si="3"/>
        <v/>
      </c>
      <c r="Y14" s="39" t="str">
        <f t="shared" si="3"/>
        <v/>
      </c>
      <c r="Z14" s="39" t="str">
        <f t="shared" si="3"/>
        <v/>
      </c>
      <c r="AA14" s="39" t="str">
        <f t="shared" si="3"/>
        <v/>
      </c>
      <c r="AB14" s="39" t="str">
        <f t="shared" si="3"/>
        <v/>
      </c>
      <c r="AC14" s="39" t="str">
        <f t="shared" si="3"/>
        <v/>
      </c>
      <c r="AD14" s="39" t="str">
        <f t="shared" si="4"/>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5"/>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6"/>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7"/>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8"/>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9"/>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10"/>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1"/>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P14" s="57"/>
      <c r="DQ14" s="127"/>
    </row>
    <row r="15" spans="1:121" ht="24.75" customHeight="1" x14ac:dyDescent="0.4">
      <c r="A15" s="126">
        <v>4</v>
      </c>
      <c r="B15" s="293" t="str">
        <f>IFERROR(VLOOKUP(A15,'wk (10.1～)'!$A$3:$I$122, 2, 0)&amp;"", "")</f>
        <v/>
      </c>
      <c r="C15" s="41" t="str">
        <f>IFERROR(VLOOKUP(A15,'wk (10.1～)'!$A$3:$I$122, 4, 0), "")</f>
        <v/>
      </c>
      <c r="D15" s="41" t="str">
        <f>IFERROR(VLOOKUP(A15,'wk (10.1～)'!$A$3:$I$122, 5, 0), "")</f>
        <v/>
      </c>
      <c r="E15" s="41" t="str">
        <f>IFERROR(VLOOKUP(A15,'wk (10.1～)'!$A$3:$I$122, 6, 0), "")</f>
        <v/>
      </c>
      <c r="F15" s="41" t="str">
        <f>IFERROR(VLOOKUP(A15,'wk (10.1～)'!$A$3:$I$122,7, 0), "")</f>
        <v/>
      </c>
      <c r="G15" s="41" t="str">
        <f>IFERROR(VLOOKUP(A15,'wk (10.1～)'!$A$3:$I$122, 8, 0), "")</f>
        <v/>
      </c>
      <c r="H15" s="41" t="str">
        <f>IFERROR(VLOOKUP(A15,'wk (10.1～)'!$A$3:$I$122, 9, 0), "")</f>
        <v/>
      </c>
      <c r="I15" s="157">
        <f t="shared" si="12"/>
        <v>0</v>
      </c>
      <c r="J15" s="39" t="str">
        <f t="shared" si="2"/>
        <v/>
      </c>
      <c r="K15" s="39" t="str">
        <f t="shared" si="2"/>
        <v/>
      </c>
      <c r="L15" s="39" t="str">
        <f t="shared" si="2"/>
        <v/>
      </c>
      <c r="M15" s="39" t="str">
        <f t="shared" si="2"/>
        <v/>
      </c>
      <c r="N15" s="39" t="str">
        <f t="shared" si="2"/>
        <v/>
      </c>
      <c r="O15" s="39" t="str">
        <f t="shared" si="2"/>
        <v/>
      </c>
      <c r="P15" s="39" t="str">
        <f t="shared" si="2"/>
        <v/>
      </c>
      <c r="Q15" s="39" t="str">
        <f t="shared" si="2"/>
        <v/>
      </c>
      <c r="R15" s="39" t="str">
        <f t="shared" si="2"/>
        <v/>
      </c>
      <c r="S15" s="39" t="str">
        <f t="shared" si="2"/>
        <v/>
      </c>
      <c r="T15" s="39" t="str">
        <f t="shared" si="3"/>
        <v/>
      </c>
      <c r="U15" s="39" t="str">
        <f t="shared" si="3"/>
        <v/>
      </c>
      <c r="V15" s="39" t="str">
        <f t="shared" si="3"/>
        <v/>
      </c>
      <c r="W15" s="39" t="str">
        <f t="shared" si="3"/>
        <v/>
      </c>
      <c r="X15" s="39" t="str">
        <f t="shared" si="3"/>
        <v/>
      </c>
      <c r="Y15" s="39" t="str">
        <f t="shared" si="3"/>
        <v/>
      </c>
      <c r="Z15" s="39" t="str">
        <f t="shared" si="3"/>
        <v/>
      </c>
      <c r="AA15" s="39" t="str">
        <f t="shared" si="3"/>
        <v/>
      </c>
      <c r="AB15" s="39" t="str">
        <f t="shared" si="3"/>
        <v/>
      </c>
      <c r="AC15" s="39" t="str">
        <f t="shared" si="3"/>
        <v/>
      </c>
      <c r="AD15" s="39" t="str">
        <f t="shared" si="4"/>
        <v/>
      </c>
      <c r="AE15" s="39" t="str">
        <f t="shared" si="4"/>
        <v/>
      </c>
      <c r="AF15" s="39" t="str">
        <f t="shared" si="4"/>
        <v/>
      </c>
      <c r="AG15" s="39" t="str">
        <f t="shared" si="4"/>
        <v/>
      </c>
      <c r="AH15" s="39" t="str">
        <f t="shared" si="4"/>
        <v/>
      </c>
      <c r="AI15" s="39" t="str">
        <f t="shared" si="4"/>
        <v/>
      </c>
      <c r="AJ15" s="39" t="str">
        <f t="shared" si="4"/>
        <v/>
      </c>
      <c r="AK15" s="39" t="str">
        <f t="shared" si="4"/>
        <v/>
      </c>
      <c r="AL15" s="39" t="str">
        <f t="shared" si="4"/>
        <v/>
      </c>
      <c r="AM15" s="39" t="str">
        <f t="shared" si="4"/>
        <v/>
      </c>
      <c r="AN15" s="39" t="str">
        <f t="shared" si="5"/>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6"/>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7"/>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8"/>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9"/>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10"/>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1"/>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P15" s="57"/>
      <c r="DQ15" s="127"/>
    </row>
    <row r="16" spans="1:121" ht="24.75" customHeight="1" x14ac:dyDescent="0.4">
      <c r="A16" s="126">
        <v>5</v>
      </c>
      <c r="B16" s="293" t="str">
        <f>IFERROR(VLOOKUP(A16,'wk (10.1～)'!$A$3:$I$122, 2, 0)&amp;"", "")</f>
        <v/>
      </c>
      <c r="C16" s="41" t="str">
        <f>IFERROR(VLOOKUP(A16,'wk (10.1～)'!$A$3:$I$122, 4, 0), "")</f>
        <v/>
      </c>
      <c r="D16" s="41" t="str">
        <f>IFERROR(VLOOKUP(A16,'wk (10.1～)'!$A$3:$I$122, 5, 0), "")</f>
        <v/>
      </c>
      <c r="E16" s="41" t="str">
        <f>IFERROR(VLOOKUP(A16,'wk (10.1～)'!$A$3:$I$122, 6, 0), "")</f>
        <v/>
      </c>
      <c r="F16" s="41" t="str">
        <f>IFERROR(VLOOKUP(A16,'wk (10.1～)'!$A$3:$I$122,7, 0), "")</f>
        <v/>
      </c>
      <c r="G16" s="41" t="str">
        <f>IFERROR(VLOOKUP(A16,'wk (10.1～)'!$A$3:$I$122, 8, 0), "")</f>
        <v/>
      </c>
      <c r="H16" s="41" t="str">
        <f>IFERROR(VLOOKUP(A16,'wk (10.1～)'!$A$3:$I$122, 9, 0), "")</f>
        <v/>
      </c>
      <c r="I16" s="157">
        <f t="shared" si="12"/>
        <v>0</v>
      </c>
      <c r="J16" s="39" t="str">
        <f t="shared" si="2"/>
        <v/>
      </c>
      <c r="K16" s="39" t="str">
        <f t="shared" si="2"/>
        <v/>
      </c>
      <c r="L16" s="39" t="str">
        <f t="shared" si="2"/>
        <v/>
      </c>
      <c r="M16" s="39" t="str">
        <f t="shared" si="2"/>
        <v/>
      </c>
      <c r="N16" s="39" t="str">
        <f t="shared" si="2"/>
        <v/>
      </c>
      <c r="O16" s="39" t="str">
        <f t="shared" si="2"/>
        <v/>
      </c>
      <c r="P16" s="39" t="str">
        <f t="shared" si="2"/>
        <v/>
      </c>
      <c r="Q16" s="39" t="str">
        <f t="shared" si="2"/>
        <v/>
      </c>
      <c r="R16" s="39" t="str">
        <f t="shared" si="2"/>
        <v/>
      </c>
      <c r="S16" s="39" t="str">
        <f t="shared" si="2"/>
        <v/>
      </c>
      <c r="T16" s="39" t="str">
        <f t="shared" si="3"/>
        <v/>
      </c>
      <c r="U16" s="39" t="str">
        <f t="shared" si="3"/>
        <v/>
      </c>
      <c r="V16" s="39" t="str">
        <f t="shared" si="3"/>
        <v/>
      </c>
      <c r="W16" s="39" t="str">
        <f t="shared" si="3"/>
        <v/>
      </c>
      <c r="X16" s="39" t="str">
        <f t="shared" si="3"/>
        <v/>
      </c>
      <c r="Y16" s="39" t="str">
        <f t="shared" si="3"/>
        <v/>
      </c>
      <c r="Z16" s="39" t="str">
        <f t="shared" si="3"/>
        <v/>
      </c>
      <c r="AA16" s="39" t="str">
        <f t="shared" si="3"/>
        <v/>
      </c>
      <c r="AB16" s="39" t="str">
        <f t="shared" si="3"/>
        <v/>
      </c>
      <c r="AC16" s="39" t="str">
        <f t="shared" si="3"/>
        <v/>
      </c>
      <c r="AD16" s="39" t="str">
        <f t="shared" si="4"/>
        <v/>
      </c>
      <c r="AE16" s="39" t="str">
        <f t="shared" si="4"/>
        <v/>
      </c>
      <c r="AF16" s="39" t="str">
        <f t="shared" si="4"/>
        <v/>
      </c>
      <c r="AG16" s="39" t="str">
        <f t="shared" si="4"/>
        <v/>
      </c>
      <c r="AH16" s="39" t="str">
        <f t="shared" si="4"/>
        <v/>
      </c>
      <c r="AI16" s="39" t="str">
        <f t="shared" si="4"/>
        <v/>
      </c>
      <c r="AJ16" s="39" t="str">
        <f t="shared" si="4"/>
        <v/>
      </c>
      <c r="AK16" s="39" t="str">
        <f t="shared" si="4"/>
        <v/>
      </c>
      <c r="AL16" s="39" t="str">
        <f t="shared" si="4"/>
        <v/>
      </c>
      <c r="AM16" s="39" t="str">
        <f t="shared" si="4"/>
        <v/>
      </c>
      <c r="AN16" s="39" t="str">
        <f t="shared" si="5"/>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6"/>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7"/>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8"/>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9"/>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10"/>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1"/>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P16" s="57"/>
      <c r="DQ16" s="127"/>
    </row>
    <row r="17" spans="1:121" ht="24.75" customHeight="1" x14ac:dyDescent="0.4">
      <c r="A17" s="126">
        <v>6</v>
      </c>
      <c r="B17" s="293" t="str">
        <f>IFERROR(VLOOKUP(A17,'wk (10.1～)'!$A$3:$I$122, 2, 0)&amp;"", "")</f>
        <v/>
      </c>
      <c r="C17" s="41" t="str">
        <f>IFERROR(VLOOKUP(A17,'wk (10.1～)'!$A$3:$I$122, 4, 0), "")</f>
        <v/>
      </c>
      <c r="D17" s="41" t="str">
        <f>IFERROR(VLOOKUP(A17,'wk (10.1～)'!$A$3:$I$122, 5, 0), "")</f>
        <v/>
      </c>
      <c r="E17" s="41" t="str">
        <f>IFERROR(VLOOKUP(A17,'wk (10.1～)'!$A$3:$I$122, 6, 0), "")</f>
        <v/>
      </c>
      <c r="F17" s="41" t="str">
        <f>IFERROR(VLOOKUP(A17,'wk (10.1～)'!$A$3:$I$122,7, 0), "")</f>
        <v/>
      </c>
      <c r="G17" s="41" t="str">
        <f>IFERROR(VLOOKUP(A17,'wk (10.1～)'!$A$3:$I$122, 8, 0), "")</f>
        <v/>
      </c>
      <c r="H17" s="41" t="str">
        <f>IFERROR(VLOOKUP(A17,'wk (10.1～)'!$A$3:$I$122, 9, 0), "")</f>
        <v/>
      </c>
      <c r="I17" s="157">
        <f t="shared" si="12"/>
        <v>0</v>
      </c>
      <c r="J17" s="39" t="str">
        <f t="shared" si="2"/>
        <v/>
      </c>
      <c r="K17" s="39" t="str">
        <f t="shared" si="2"/>
        <v/>
      </c>
      <c r="L17" s="39" t="str">
        <f t="shared" si="2"/>
        <v/>
      </c>
      <c r="M17" s="39" t="str">
        <f t="shared" si="2"/>
        <v/>
      </c>
      <c r="N17" s="39" t="str">
        <f t="shared" si="2"/>
        <v/>
      </c>
      <c r="O17" s="39" t="str">
        <f t="shared" si="2"/>
        <v/>
      </c>
      <c r="P17" s="39" t="str">
        <f t="shared" si="2"/>
        <v/>
      </c>
      <c r="Q17" s="39" t="str">
        <f t="shared" si="2"/>
        <v/>
      </c>
      <c r="R17" s="39" t="str">
        <f t="shared" si="2"/>
        <v/>
      </c>
      <c r="S17" s="39" t="str">
        <f t="shared" si="2"/>
        <v/>
      </c>
      <c r="T17" s="39" t="str">
        <f t="shared" si="3"/>
        <v/>
      </c>
      <c r="U17" s="39" t="str">
        <f t="shared" si="3"/>
        <v/>
      </c>
      <c r="V17" s="39" t="str">
        <f t="shared" si="3"/>
        <v/>
      </c>
      <c r="W17" s="39" t="str">
        <f t="shared" si="3"/>
        <v/>
      </c>
      <c r="X17" s="39" t="str">
        <f t="shared" si="3"/>
        <v/>
      </c>
      <c r="Y17" s="39" t="str">
        <f t="shared" si="3"/>
        <v/>
      </c>
      <c r="Z17" s="39" t="str">
        <f t="shared" si="3"/>
        <v/>
      </c>
      <c r="AA17" s="39" t="str">
        <f t="shared" si="3"/>
        <v/>
      </c>
      <c r="AB17" s="39" t="str">
        <f t="shared" si="3"/>
        <v/>
      </c>
      <c r="AC17" s="39" t="str">
        <f t="shared" si="3"/>
        <v/>
      </c>
      <c r="AD17" s="39" t="str">
        <f t="shared" si="4"/>
        <v/>
      </c>
      <c r="AE17" s="39" t="str">
        <f t="shared" si="4"/>
        <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5"/>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6"/>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7"/>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8"/>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9"/>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10"/>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1"/>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P17" s="57"/>
      <c r="DQ17" s="127"/>
    </row>
    <row r="18" spans="1:121" ht="24.75" customHeight="1" x14ac:dyDescent="0.4">
      <c r="A18" s="126">
        <v>7</v>
      </c>
      <c r="B18" s="293" t="str">
        <f>IFERROR(VLOOKUP(A18,'wk (10.1～)'!$A$3:$I$122, 2, 0)&amp;"", "")</f>
        <v/>
      </c>
      <c r="C18" s="41" t="str">
        <f>IFERROR(VLOOKUP(A18,'wk (10.1～)'!$A$3:$I$122, 4, 0), "")</f>
        <v/>
      </c>
      <c r="D18" s="41" t="str">
        <f>IFERROR(VLOOKUP(A18,'wk (10.1～)'!$A$3:$I$122, 5, 0), "")</f>
        <v/>
      </c>
      <c r="E18" s="41" t="str">
        <f>IFERROR(VLOOKUP(A18,'wk (10.1～)'!$A$3:$I$122, 6, 0), "")</f>
        <v/>
      </c>
      <c r="F18" s="41" t="str">
        <f>IFERROR(VLOOKUP(A18,'wk (10.1～)'!$A$3:$I$122,7, 0), "")</f>
        <v/>
      </c>
      <c r="G18" s="41" t="str">
        <f>IFERROR(VLOOKUP(A18,'wk (10.1～)'!$A$3:$I$122, 8, 0), "")</f>
        <v/>
      </c>
      <c r="H18" s="41" t="str">
        <f>IFERROR(VLOOKUP(A18,'wk (10.1～)'!$A$3:$I$122, 9, 0), "")</f>
        <v/>
      </c>
      <c r="I18" s="157">
        <f t="shared" si="12"/>
        <v>0</v>
      </c>
      <c r="J18" s="39" t="str">
        <f t="shared" si="2"/>
        <v/>
      </c>
      <c r="K18" s="39" t="str">
        <f t="shared" si="2"/>
        <v/>
      </c>
      <c r="L18" s="39" t="str">
        <f t="shared" si="2"/>
        <v/>
      </c>
      <c r="M18" s="39" t="str">
        <f t="shared" si="2"/>
        <v/>
      </c>
      <c r="N18" s="39" t="str">
        <f t="shared" si="2"/>
        <v/>
      </c>
      <c r="O18" s="39" t="str">
        <f t="shared" si="2"/>
        <v/>
      </c>
      <c r="P18" s="39" t="str">
        <f t="shared" si="2"/>
        <v/>
      </c>
      <c r="Q18" s="39" t="str">
        <f t="shared" si="2"/>
        <v/>
      </c>
      <c r="R18" s="39" t="str">
        <f t="shared" si="2"/>
        <v/>
      </c>
      <c r="S18" s="39" t="str">
        <f t="shared" si="2"/>
        <v/>
      </c>
      <c r="T18" s="39" t="str">
        <f t="shared" si="3"/>
        <v/>
      </c>
      <c r="U18" s="39" t="str">
        <f t="shared" si="3"/>
        <v/>
      </c>
      <c r="V18" s="39" t="str">
        <f t="shared" si="3"/>
        <v/>
      </c>
      <c r="W18" s="39" t="str">
        <f t="shared" si="3"/>
        <v/>
      </c>
      <c r="X18" s="39" t="str">
        <f t="shared" si="3"/>
        <v/>
      </c>
      <c r="Y18" s="39" t="str">
        <f t="shared" si="3"/>
        <v/>
      </c>
      <c r="Z18" s="39" t="str">
        <f t="shared" si="3"/>
        <v/>
      </c>
      <c r="AA18" s="39" t="str">
        <f t="shared" si="3"/>
        <v/>
      </c>
      <c r="AB18" s="39" t="str">
        <f t="shared" si="3"/>
        <v/>
      </c>
      <c r="AC18" s="39" t="str">
        <f t="shared" si="3"/>
        <v/>
      </c>
      <c r="AD18" s="39" t="str">
        <f t="shared" si="4"/>
        <v/>
      </c>
      <c r="AE18" s="39" t="str">
        <f t="shared" si="4"/>
        <v/>
      </c>
      <c r="AF18" s="39" t="str">
        <f t="shared" si="4"/>
        <v/>
      </c>
      <c r="AG18" s="39" t="str">
        <f t="shared" si="4"/>
        <v/>
      </c>
      <c r="AH18" s="39" t="str">
        <f t="shared" si="4"/>
        <v/>
      </c>
      <c r="AI18" s="39" t="str">
        <f t="shared" si="4"/>
        <v/>
      </c>
      <c r="AJ18" s="39" t="str">
        <f t="shared" si="4"/>
        <v/>
      </c>
      <c r="AK18" s="39" t="str">
        <f t="shared" si="4"/>
        <v/>
      </c>
      <c r="AL18" s="39" t="str">
        <f t="shared" si="4"/>
        <v/>
      </c>
      <c r="AM18" s="39" t="str">
        <f t="shared" si="4"/>
        <v/>
      </c>
      <c r="AN18" s="39" t="str">
        <f t="shared" si="5"/>
        <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6"/>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7"/>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8"/>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9"/>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10"/>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1"/>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P18" s="57"/>
      <c r="DQ18" s="127"/>
    </row>
    <row r="19" spans="1:121" ht="24.75" customHeight="1" x14ac:dyDescent="0.4">
      <c r="A19" s="126">
        <v>8</v>
      </c>
      <c r="B19" s="293" t="str">
        <f>IFERROR(VLOOKUP(A19,'wk (10.1～)'!$A$3:$I$122, 2, 0)&amp;"", "")</f>
        <v/>
      </c>
      <c r="C19" s="41" t="str">
        <f>IFERROR(VLOOKUP(A19,'wk (10.1～)'!$A$3:$I$122, 4, 0), "")</f>
        <v/>
      </c>
      <c r="D19" s="41" t="str">
        <f>IFERROR(VLOOKUP(A19,'wk (10.1～)'!$A$3:$I$122, 5, 0), "")</f>
        <v/>
      </c>
      <c r="E19" s="41" t="str">
        <f>IFERROR(VLOOKUP(A19,'wk (10.1～)'!$A$3:$I$122, 6, 0), "")</f>
        <v/>
      </c>
      <c r="F19" s="41" t="str">
        <f>IFERROR(VLOOKUP(A19,'wk (10.1～)'!$A$3:$I$122,7, 0), "")</f>
        <v/>
      </c>
      <c r="G19" s="41" t="str">
        <f>IFERROR(VLOOKUP(A19,'wk (10.1～)'!$A$3:$I$122, 8, 0), "")</f>
        <v/>
      </c>
      <c r="H19" s="41" t="str">
        <f>IFERROR(VLOOKUP(A19,'wk (10.1～)'!$A$3:$I$122, 9, 0), "")</f>
        <v/>
      </c>
      <c r="I19" s="157">
        <f t="shared" si="12"/>
        <v>0</v>
      </c>
      <c r="J19" s="39" t="str">
        <f t="shared" si="2"/>
        <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3"/>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4"/>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5"/>
        <v/>
      </c>
      <c r="AO19" s="39" t="str">
        <f t="shared" si="5"/>
        <v/>
      </c>
      <c r="AP19" s="39" t="str">
        <f t="shared" si="5"/>
        <v/>
      </c>
      <c r="AQ19" s="39" t="str">
        <f t="shared" si="5"/>
        <v/>
      </c>
      <c r="AR19" s="39" t="str">
        <f t="shared" si="5"/>
        <v/>
      </c>
      <c r="AS19" s="39" t="str">
        <f t="shared" si="5"/>
        <v/>
      </c>
      <c r="AT19" s="39" t="str">
        <f t="shared" si="5"/>
        <v/>
      </c>
      <c r="AU19" s="39" t="str">
        <f t="shared" si="5"/>
        <v/>
      </c>
      <c r="AV19" s="39" t="str">
        <f t="shared" si="5"/>
        <v/>
      </c>
      <c r="AW19" s="39" t="str">
        <f t="shared" si="5"/>
        <v/>
      </c>
      <c r="AX19" s="39" t="str">
        <f t="shared" si="6"/>
        <v/>
      </c>
      <c r="AY19" s="39" t="str">
        <f t="shared" si="6"/>
        <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7"/>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8"/>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9"/>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10"/>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1"/>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P19" s="57"/>
      <c r="DQ19" s="127"/>
    </row>
    <row r="20" spans="1:121" ht="24.75" customHeight="1" x14ac:dyDescent="0.4">
      <c r="A20" s="126">
        <v>9</v>
      </c>
      <c r="B20" s="293" t="str">
        <f>IFERROR(VLOOKUP(A20,'wk (10.1～)'!$A$3:$I$122, 2, 0)&amp;"", "")</f>
        <v/>
      </c>
      <c r="C20" s="41" t="str">
        <f>IFERROR(VLOOKUP(A20,'wk (10.1～)'!$A$3:$I$122, 4, 0), "")</f>
        <v/>
      </c>
      <c r="D20" s="41" t="str">
        <f>IFERROR(VLOOKUP(A20,'wk (10.1～)'!$A$3:$I$122, 5, 0), "")</f>
        <v/>
      </c>
      <c r="E20" s="41" t="str">
        <f>IFERROR(VLOOKUP(A20,'wk (10.1～)'!$A$3:$I$122, 6, 0), "")</f>
        <v/>
      </c>
      <c r="F20" s="41" t="str">
        <f>IFERROR(VLOOKUP(A20,'wk (10.1～)'!$A$3:$I$122,7, 0), "")</f>
        <v/>
      </c>
      <c r="G20" s="41" t="str">
        <f>IFERROR(VLOOKUP(A20,'wk (10.1～)'!$A$3:$I$122, 8, 0), "")</f>
        <v/>
      </c>
      <c r="H20" s="41" t="str">
        <f>IFERROR(VLOOKUP(A20,'wk (10.1～)'!$A$3:$I$122, 9, 0), "")</f>
        <v/>
      </c>
      <c r="I20" s="157">
        <f t="shared" si="12"/>
        <v>0</v>
      </c>
      <c r="J20" s="39" t="str">
        <f t="shared" si="2"/>
        <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3"/>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4"/>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5"/>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t="str">
        <f t="shared" si="5"/>
        <v/>
      </c>
      <c r="AX20" s="39" t="str">
        <f t="shared" si="6"/>
        <v/>
      </c>
      <c r="AY20" s="39" t="str">
        <f t="shared" si="6"/>
        <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7"/>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8"/>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9"/>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10"/>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1"/>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P20" s="57"/>
      <c r="DQ20" s="127"/>
    </row>
    <row r="21" spans="1:121" ht="24.75" customHeight="1" x14ac:dyDescent="0.4">
      <c r="A21" s="126">
        <v>10</v>
      </c>
      <c r="B21" s="293" t="str">
        <f>IFERROR(VLOOKUP(A21,'wk (10.1～)'!$A$3:$I$122, 2, 0)&amp;"", "")</f>
        <v/>
      </c>
      <c r="C21" s="41" t="str">
        <f>IFERROR(VLOOKUP(A21,'wk (10.1～)'!$A$3:$I$122, 4, 0), "")</f>
        <v/>
      </c>
      <c r="D21" s="41" t="str">
        <f>IFERROR(VLOOKUP(A21,'wk (10.1～)'!$A$3:$I$122, 5, 0), "")</f>
        <v/>
      </c>
      <c r="E21" s="41" t="str">
        <f>IFERROR(VLOOKUP(A21,'wk (10.1～)'!$A$3:$I$122, 6, 0), "")</f>
        <v/>
      </c>
      <c r="F21" s="41" t="str">
        <f>IFERROR(VLOOKUP(A21,'wk (10.1～)'!$A$3:$I$122,7, 0), "")</f>
        <v/>
      </c>
      <c r="G21" s="41" t="str">
        <f>IFERROR(VLOOKUP(A21,'wk (10.1～)'!$A$3:$I$122, 8, 0), "")</f>
        <v/>
      </c>
      <c r="H21" s="41" t="str">
        <f>IFERROR(VLOOKUP(A21,'wk (10.1～)'!$A$3:$I$122, 9, 0), "")</f>
        <v/>
      </c>
      <c r="I21" s="157">
        <f t="shared" si="12"/>
        <v>0</v>
      </c>
      <c r="J21" s="39" t="str">
        <f t="shared" si="2"/>
        <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3"/>
        <v/>
      </c>
      <c r="U21" s="39" t="str">
        <f t="shared" si="3"/>
        <v/>
      </c>
      <c r="V21" s="39" t="str">
        <f t="shared" si="3"/>
        <v/>
      </c>
      <c r="W21" s="39" t="str">
        <f t="shared" si="3"/>
        <v/>
      </c>
      <c r="X21" s="39" t="str">
        <f t="shared" si="3"/>
        <v/>
      </c>
      <c r="Y21" s="39" t="str">
        <f t="shared" si="3"/>
        <v/>
      </c>
      <c r="Z21" s="39" t="str">
        <f t="shared" si="3"/>
        <v/>
      </c>
      <c r="AA21" s="39" t="str">
        <f t="shared" si="3"/>
        <v/>
      </c>
      <c r="AB21" s="39" t="str">
        <f t="shared" si="3"/>
        <v/>
      </c>
      <c r="AC21" s="39" t="str">
        <f t="shared" si="3"/>
        <v/>
      </c>
      <c r="AD21" s="39" t="str">
        <f t="shared" si="4"/>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5"/>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6"/>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7"/>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8"/>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9"/>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10"/>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1"/>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P21" s="57"/>
      <c r="DQ21" s="127"/>
    </row>
    <row r="22" spans="1:121" ht="24.75" customHeight="1" x14ac:dyDescent="0.4">
      <c r="A22" s="126">
        <v>11</v>
      </c>
      <c r="B22" s="293" t="str">
        <f>IFERROR(VLOOKUP(A22,'wk (10.1～)'!$A$3:$I$122, 2, 0)&amp;"", "")</f>
        <v/>
      </c>
      <c r="C22" s="41" t="str">
        <f>IFERROR(VLOOKUP(A22,'wk (10.1～)'!$A$3:$I$122, 4, 0), "")</f>
        <v/>
      </c>
      <c r="D22" s="41" t="str">
        <f>IFERROR(VLOOKUP(A22,'wk (10.1～)'!$A$3:$I$122, 5, 0), "")</f>
        <v/>
      </c>
      <c r="E22" s="41" t="str">
        <f>IFERROR(VLOOKUP(A22,'wk (10.1～)'!$A$3:$I$122, 6, 0), "")</f>
        <v/>
      </c>
      <c r="F22" s="41" t="str">
        <f>IFERROR(VLOOKUP(A22,'wk (10.1～)'!$A$3:$I$122,7, 0), "")</f>
        <v/>
      </c>
      <c r="G22" s="41" t="str">
        <f>IFERROR(VLOOKUP(A22,'wk (10.1～)'!$A$3:$I$122, 8, 0), "")</f>
        <v/>
      </c>
      <c r="H22" s="41" t="str">
        <f>IFERROR(VLOOKUP(A22,'wk (10.1～)'!$A$3:$I$122, 9, 0), "")</f>
        <v/>
      </c>
      <c r="I22" s="157">
        <f t="shared" si="12"/>
        <v>0</v>
      </c>
      <c r="J22" s="39" t="str">
        <f t="shared" ref="J22:S31" si="13">IF(AND($D22&lt;&gt;"", J$11&gt;=$D22, J$11&lt;=$H22), IF($E22&lt;&gt;"", IF(OR(AND(J$11=$C22, J$11=$E22), AND(J$11&gt;$E22, J$11&lt;$F22)), "入院中", 1), 1), "")</f>
        <v/>
      </c>
      <c r="K22" s="39" t="str">
        <f t="shared" si="13"/>
        <v/>
      </c>
      <c r="L22" s="39" t="str">
        <f t="shared" si="13"/>
        <v/>
      </c>
      <c r="M22" s="39" t="str">
        <f t="shared" si="13"/>
        <v/>
      </c>
      <c r="N22" s="39" t="str">
        <f t="shared" si="13"/>
        <v/>
      </c>
      <c r="O22" s="39" t="str">
        <f t="shared" si="13"/>
        <v/>
      </c>
      <c r="P22" s="39" t="str">
        <f t="shared" si="13"/>
        <v/>
      </c>
      <c r="Q22" s="39" t="str">
        <f t="shared" si="13"/>
        <v/>
      </c>
      <c r="R22" s="39" t="str">
        <f t="shared" si="13"/>
        <v/>
      </c>
      <c r="S22" s="39" t="str">
        <f t="shared" si="13"/>
        <v/>
      </c>
      <c r="T22" s="39" t="str">
        <f t="shared" ref="T22:AC31" si="14">IF(AND($D22&lt;&gt;"", T$11&gt;=$D22, T$11&lt;=$H22), IF($E22&lt;&gt;"", IF(OR(AND(T$11=$C22, T$11=$E22), AND(T$11&gt;$E22, T$11&lt;$F22)), "入院中", 1), 1), "")</f>
        <v/>
      </c>
      <c r="U22" s="39" t="str">
        <f t="shared" si="14"/>
        <v/>
      </c>
      <c r="V22" s="39" t="str">
        <f t="shared" si="14"/>
        <v/>
      </c>
      <c r="W22" s="39" t="str">
        <f t="shared" si="14"/>
        <v/>
      </c>
      <c r="X22" s="39" t="str">
        <f t="shared" si="14"/>
        <v/>
      </c>
      <c r="Y22" s="39" t="str">
        <f t="shared" si="14"/>
        <v/>
      </c>
      <c r="Z22" s="39" t="str">
        <f t="shared" si="14"/>
        <v/>
      </c>
      <c r="AA22" s="39" t="str">
        <f t="shared" si="14"/>
        <v/>
      </c>
      <c r="AB22" s="39" t="str">
        <f t="shared" si="14"/>
        <v/>
      </c>
      <c r="AC22" s="39" t="str">
        <f t="shared" si="14"/>
        <v/>
      </c>
      <c r="AD22" s="39" t="str">
        <f t="shared" ref="AD22:AM31" si="15">IF(AND($D22&lt;&gt;"", AD$11&gt;=$D22, AD$11&lt;=$H22), IF($E22&lt;&gt;"", IF(OR(AND(AD$11=$C22, AD$11=$E22), AND(AD$11&gt;$E22, AD$11&lt;$F22)), "入院中", 1), 1), "")</f>
        <v/>
      </c>
      <c r="AE22" s="39" t="str">
        <f t="shared" si="15"/>
        <v/>
      </c>
      <c r="AF22" s="39" t="str">
        <f t="shared" si="15"/>
        <v/>
      </c>
      <c r="AG22" s="39" t="str">
        <f t="shared" si="15"/>
        <v/>
      </c>
      <c r="AH22" s="39" t="str">
        <f t="shared" si="15"/>
        <v/>
      </c>
      <c r="AI22" s="39" t="str">
        <f t="shared" si="15"/>
        <v/>
      </c>
      <c r="AJ22" s="39" t="str">
        <f t="shared" si="15"/>
        <v/>
      </c>
      <c r="AK22" s="39" t="str">
        <f t="shared" si="15"/>
        <v/>
      </c>
      <c r="AL22" s="39" t="str">
        <f t="shared" si="15"/>
        <v/>
      </c>
      <c r="AM22" s="39" t="str">
        <f t="shared" si="15"/>
        <v/>
      </c>
      <c r="AN22" s="39" t="str">
        <f t="shared" ref="AN22:AW31" si="16">IF(AND($D22&lt;&gt;"", AN$11&gt;=$D22, AN$11&lt;=$H22), IF($E22&lt;&gt;"", IF(OR(AND(AN$11=$C22, AN$11=$E22), AND(AN$11&gt;$E22, AN$11&lt;$F22)), "入院中", 1), 1), "")</f>
        <v/>
      </c>
      <c r="AO22" s="39" t="str">
        <f t="shared" si="16"/>
        <v/>
      </c>
      <c r="AP22" s="39" t="str">
        <f t="shared" si="16"/>
        <v/>
      </c>
      <c r="AQ22" s="39" t="str">
        <f t="shared" si="16"/>
        <v/>
      </c>
      <c r="AR22" s="39" t="str">
        <f t="shared" si="16"/>
        <v/>
      </c>
      <c r="AS22" s="39" t="str">
        <f t="shared" si="16"/>
        <v/>
      </c>
      <c r="AT22" s="39" t="str">
        <f t="shared" si="16"/>
        <v/>
      </c>
      <c r="AU22" s="39" t="str">
        <f t="shared" si="16"/>
        <v/>
      </c>
      <c r="AV22" s="39" t="str">
        <f t="shared" si="16"/>
        <v/>
      </c>
      <c r="AW22" s="39" t="str">
        <f t="shared" si="16"/>
        <v/>
      </c>
      <c r="AX22" s="39" t="str">
        <f t="shared" ref="AX22:BG31" si="17">IF(AND($D22&lt;&gt;"", AX$11&gt;=$D22, AX$11&lt;=$H22), IF($E22&lt;&gt;"", IF(OR(AND(AX$11=$C22, AX$11=$E22), AND(AX$11&gt;$E22, AX$11&lt;$F22)), "入院中", 1), 1), "")</f>
        <v/>
      </c>
      <c r="AY22" s="39" t="str">
        <f t="shared" si="17"/>
        <v/>
      </c>
      <c r="AZ22" s="39" t="str">
        <f t="shared" si="17"/>
        <v/>
      </c>
      <c r="BA22" s="39" t="str">
        <f t="shared" si="17"/>
        <v/>
      </c>
      <c r="BB22" s="39" t="str">
        <f t="shared" si="17"/>
        <v/>
      </c>
      <c r="BC22" s="39" t="str">
        <f t="shared" si="17"/>
        <v/>
      </c>
      <c r="BD22" s="39" t="str">
        <f t="shared" si="17"/>
        <v/>
      </c>
      <c r="BE22" s="39" t="str">
        <f t="shared" si="17"/>
        <v/>
      </c>
      <c r="BF22" s="39" t="str">
        <f t="shared" si="17"/>
        <v/>
      </c>
      <c r="BG22" s="39" t="str">
        <f t="shared" si="17"/>
        <v/>
      </c>
      <c r="BH22" s="39" t="str">
        <f t="shared" ref="BH22:BQ31" si="18">IF(AND($D22&lt;&gt;"", BH$11&gt;=$D22, BH$11&lt;=$H22), IF($E22&lt;&gt;"", IF(OR(AND(BH$11=$C22, BH$11=$E22), AND(BH$11&gt;$E22, BH$11&lt;$F22)), "入院中", 1), 1), "")</f>
        <v/>
      </c>
      <c r="BI22" s="39" t="str">
        <f t="shared" si="18"/>
        <v/>
      </c>
      <c r="BJ22" s="39" t="str">
        <f t="shared" si="18"/>
        <v/>
      </c>
      <c r="BK22" s="39" t="str">
        <f t="shared" si="18"/>
        <v/>
      </c>
      <c r="BL22" s="39" t="str">
        <f t="shared" si="18"/>
        <v/>
      </c>
      <c r="BM22" s="39" t="str">
        <f t="shared" si="18"/>
        <v/>
      </c>
      <c r="BN22" s="39" t="str">
        <f t="shared" si="18"/>
        <v/>
      </c>
      <c r="BO22" s="39" t="str">
        <f t="shared" si="18"/>
        <v/>
      </c>
      <c r="BP22" s="39" t="str">
        <f t="shared" si="18"/>
        <v/>
      </c>
      <c r="BQ22" s="39" t="str">
        <f t="shared" si="18"/>
        <v/>
      </c>
      <c r="BR22" s="39" t="str">
        <f t="shared" ref="BR22:CA31" si="19">IF(AND($D22&lt;&gt;"", BR$11&gt;=$D22, BR$11&lt;=$H22), IF($E22&lt;&gt;"", IF(OR(AND(BR$11=$C22, BR$11=$E22), AND(BR$11&gt;$E22, BR$11&lt;$F22)), "入院中", 1), 1), "")</f>
        <v/>
      </c>
      <c r="BS22" s="39" t="str">
        <f t="shared" si="19"/>
        <v/>
      </c>
      <c r="BT22" s="39" t="str">
        <f t="shared" si="19"/>
        <v/>
      </c>
      <c r="BU22" s="39" t="str">
        <f t="shared" si="19"/>
        <v/>
      </c>
      <c r="BV22" s="39" t="str">
        <f t="shared" si="19"/>
        <v/>
      </c>
      <c r="BW22" s="39" t="str">
        <f t="shared" si="19"/>
        <v/>
      </c>
      <c r="BX22" s="39" t="str">
        <f t="shared" si="19"/>
        <v/>
      </c>
      <c r="BY22" s="39" t="str">
        <f t="shared" si="19"/>
        <v/>
      </c>
      <c r="BZ22" s="39" t="str">
        <f t="shared" si="19"/>
        <v/>
      </c>
      <c r="CA22" s="39" t="str">
        <f t="shared" si="19"/>
        <v/>
      </c>
      <c r="CB22" s="39" t="str">
        <f t="shared" ref="CB22:CK31" si="20">IF(AND($D22&lt;&gt;"", CB$11&gt;=$D22, CB$11&lt;=$H22), IF($E22&lt;&gt;"", IF(OR(AND(CB$11=$C22, CB$11=$E22), AND(CB$11&gt;$E22, CB$11&lt;$F22)), "入院中", 1), 1), "")</f>
        <v/>
      </c>
      <c r="CC22" s="39" t="str">
        <f t="shared" si="20"/>
        <v/>
      </c>
      <c r="CD22" s="39" t="str">
        <f t="shared" si="20"/>
        <v/>
      </c>
      <c r="CE22" s="39" t="str">
        <f t="shared" si="20"/>
        <v/>
      </c>
      <c r="CF22" s="39" t="str">
        <f t="shared" si="20"/>
        <v/>
      </c>
      <c r="CG22" s="39" t="str">
        <f t="shared" si="20"/>
        <v/>
      </c>
      <c r="CH22" s="39" t="str">
        <f t="shared" si="20"/>
        <v/>
      </c>
      <c r="CI22" s="39" t="str">
        <f t="shared" si="20"/>
        <v/>
      </c>
      <c r="CJ22" s="39" t="str">
        <f t="shared" si="20"/>
        <v/>
      </c>
      <c r="CK22" s="39" t="str">
        <f t="shared" si="20"/>
        <v/>
      </c>
      <c r="CL22" s="39" t="str">
        <f t="shared" ref="CL22:CU31" si="21">IF(AND($D22&lt;&gt;"", CL$11&gt;=$D22, CL$11&lt;=$H22), IF($E22&lt;&gt;"", IF(OR(AND(CL$11=$C22, CL$11=$E22), AND(CL$11&gt;$E22, CL$11&lt;$F22)), "入院中", 1), 1), "")</f>
        <v/>
      </c>
      <c r="CM22" s="39" t="str">
        <f t="shared" si="21"/>
        <v/>
      </c>
      <c r="CN22" s="39" t="str">
        <f t="shared" si="21"/>
        <v/>
      </c>
      <c r="CO22" s="39" t="str">
        <f t="shared" si="21"/>
        <v/>
      </c>
      <c r="CP22" s="39" t="str">
        <f t="shared" si="21"/>
        <v/>
      </c>
      <c r="CQ22" s="39" t="str">
        <f t="shared" si="21"/>
        <v/>
      </c>
      <c r="CR22" s="39" t="str">
        <f t="shared" si="21"/>
        <v/>
      </c>
      <c r="CS22" s="39" t="str">
        <f t="shared" si="21"/>
        <v/>
      </c>
      <c r="CT22" s="39" t="str">
        <f t="shared" si="21"/>
        <v/>
      </c>
      <c r="CU22" s="39" t="str">
        <f t="shared" si="21"/>
        <v/>
      </c>
      <c r="CV22" s="39" t="str">
        <f t="shared" ref="CV22:DG31" si="22">IF(AND($D22&lt;&gt;"", CV$11&gt;=$D22, CV$11&lt;=$H22), IF($E22&lt;&gt;"", IF(OR(AND(CV$11=$C22, CV$11=$E22), AND(CV$11&gt;$E22, CV$11&lt;$F22)), "入院中", 1), 1), "")</f>
        <v/>
      </c>
      <c r="CW22" s="39" t="str">
        <f t="shared" si="22"/>
        <v/>
      </c>
      <c r="CX22" s="39" t="str">
        <f t="shared" si="22"/>
        <v/>
      </c>
      <c r="CY22" s="39" t="str">
        <f t="shared" si="22"/>
        <v/>
      </c>
      <c r="CZ22" s="39" t="str">
        <f t="shared" si="22"/>
        <v/>
      </c>
      <c r="DA22" s="39" t="str">
        <f t="shared" si="22"/>
        <v/>
      </c>
      <c r="DB22" s="39" t="str">
        <f t="shared" si="22"/>
        <v/>
      </c>
      <c r="DC22" s="39" t="str">
        <f t="shared" si="22"/>
        <v/>
      </c>
      <c r="DD22" s="39" t="str">
        <f t="shared" si="22"/>
        <v/>
      </c>
      <c r="DE22" s="39" t="str">
        <f t="shared" si="22"/>
        <v/>
      </c>
      <c r="DF22" s="39" t="str">
        <f t="shared" si="22"/>
        <v/>
      </c>
      <c r="DG22" s="39" t="str">
        <f t="shared" si="22"/>
        <v/>
      </c>
      <c r="DP22" s="57"/>
      <c r="DQ22" s="127"/>
    </row>
    <row r="23" spans="1:121" ht="24.75" customHeight="1" x14ac:dyDescent="0.4">
      <c r="A23" s="126">
        <v>12</v>
      </c>
      <c r="B23" s="293" t="str">
        <f>IFERROR(VLOOKUP(A23,'wk (10.1～)'!$A$3:$I$122, 2, 0)&amp;"", "")</f>
        <v/>
      </c>
      <c r="C23" s="41" t="str">
        <f>IFERROR(VLOOKUP(A23,'wk (10.1～)'!$A$3:$I$122, 4, 0), "")</f>
        <v/>
      </c>
      <c r="D23" s="41" t="str">
        <f>IFERROR(VLOOKUP(A23,'wk (10.1～)'!$A$3:$I$122, 5, 0), "")</f>
        <v/>
      </c>
      <c r="E23" s="41" t="str">
        <f>IFERROR(VLOOKUP(A23,'wk (10.1～)'!$A$3:$I$122, 6, 0), "")</f>
        <v/>
      </c>
      <c r="F23" s="41" t="str">
        <f>IFERROR(VLOOKUP(A23,'wk (10.1～)'!$A$3:$I$122,7, 0), "")</f>
        <v/>
      </c>
      <c r="G23" s="41" t="str">
        <f>IFERROR(VLOOKUP(A23,'wk (10.1～)'!$A$3:$I$122, 8, 0), "")</f>
        <v/>
      </c>
      <c r="H23" s="41" t="str">
        <f>IFERROR(VLOOKUP(A23,'wk (10.1～)'!$A$3:$I$122, 9, 0), "")</f>
        <v/>
      </c>
      <c r="I23" s="157">
        <f t="shared" si="12"/>
        <v>0</v>
      </c>
      <c r="J23" s="39" t="str">
        <f t="shared" si="13"/>
        <v/>
      </c>
      <c r="K23" s="39" t="str">
        <f t="shared" si="13"/>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4"/>
        <v/>
      </c>
      <c r="U23" s="39" t="str">
        <f t="shared" si="14"/>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5"/>
        <v/>
      </c>
      <c r="AE23" s="39" t="str">
        <f t="shared" si="15"/>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6"/>
        <v/>
      </c>
      <c r="AO23" s="39" t="str">
        <f t="shared" si="16"/>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7"/>
        <v/>
      </c>
      <c r="AY23" s="39" t="str">
        <f t="shared" si="17"/>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8"/>
        <v/>
      </c>
      <c r="BI23" s="39" t="str">
        <f t="shared" si="18"/>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9"/>
        <v/>
      </c>
      <c r="BS23" s="39" t="str">
        <f t="shared" si="19"/>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20"/>
        <v/>
      </c>
      <c r="CC23" s="39" t="str">
        <f t="shared" si="20"/>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1"/>
        <v/>
      </c>
      <c r="CM23" s="39" t="str">
        <f t="shared" si="21"/>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2"/>
        <v/>
      </c>
      <c r="CW23" s="39" t="str">
        <f t="shared" si="22"/>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P23" s="57"/>
      <c r="DQ23" s="127"/>
    </row>
    <row r="24" spans="1:121" ht="24.75" customHeight="1" x14ac:dyDescent="0.4">
      <c r="A24" s="126">
        <v>13</v>
      </c>
      <c r="B24" s="293" t="str">
        <f>IFERROR(VLOOKUP(A24,'wk (10.1～)'!$A$3:$I$122, 2, 0)&amp;"", "")</f>
        <v/>
      </c>
      <c r="C24" s="41" t="str">
        <f>IFERROR(VLOOKUP(A24,'wk (10.1～)'!$A$3:$I$122, 4, 0), "")</f>
        <v/>
      </c>
      <c r="D24" s="41" t="str">
        <f>IFERROR(VLOOKUP(A24,'wk (10.1～)'!$A$3:$I$122, 5, 0), "")</f>
        <v/>
      </c>
      <c r="E24" s="41" t="str">
        <f>IFERROR(VLOOKUP(A24,'wk (10.1～)'!$A$3:$I$122, 6, 0), "")</f>
        <v/>
      </c>
      <c r="F24" s="41" t="str">
        <f>IFERROR(VLOOKUP(A24,'wk (10.1～)'!$A$3:$I$122,7, 0), "")</f>
        <v/>
      </c>
      <c r="G24" s="41" t="str">
        <f>IFERROR(VLOOKUP(A24,'wk (10.1～)'!$A$3:$I$122, 8, 0), "")</f>
        <v/>
      </c>
      <c r="H24" s="41" t="str">
        <f>IFERROR(VLOOKUP(A24,'wk (10.1～)'!$A$3:$I$122, 9, 0), "")</f>
        <v/>
      </c>
      <c r="I24" s="157">
        <f>IFERROR(IF(SUM(J24:DG24)&gt;15, "エラー", SUM(J24:DG24)), "エラー")</f>
        <v>0</v>
      </c>
      <c r="J24" s="39" t="str">
        <f t="shared" si="13"/>
        <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4"/>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5"/>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6"/>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7"/>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8"/>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9"/>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20"/>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1"/>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2"/>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P24" s="57"/>
      <c r="DQ24" s="127"/>
    </row>
    <row r="25" spans="1:121" ht="24.75" customHeight="1" x14ac:dyDescent="0.4">
      <c r="A25" s="126">
        <v>14</v>
      </c>
      <c r="B25" s="293" t="str">
        <f>IFERROR(VLOOKUP(A25,'wk (10.1～)'!$A$3:$I$122, 2, 0)&amp;"", "")</f>
        <v/>
      </c>
      <c r="C25" s="41" t="str">
        <f>IFERROR(VLOOKUP(A25,'wk (10.1～)'!$A$3:$I$122, 4, 0), "")</f>
        <v/>
      </c>
      <c r="D25" s="41" t="str">
        <f>IFERROR(VLOOKUP(A25,'wk (10.1～)'!$A$3:$I$122, 5, 0), "")</f>
        <v/>
      </c>
      <c r="E25" s="41" t="str">
        <f>IFERROR(VLOOKUP(A25,'wk (10.1～)'!$A$3:$I$122, 6, 0), "")</f>
        <v/>
      </c>
      <c r="F25" s="41" t="str">
        <f>IFERROR(VLOOKUP(A25,'wk (10.1～)'!$A$3:$I$122,7, 0), "")</f>
        <v/>
      </c>
      <c r="G25" s="41" t="str">
        <f>IFERROR(VLOOKUP(A25,'wk (10.1～)'!$A$3:$I$122, 8, 0), "")</f>
        <v/>
      </c>
      <c r="H25" s="41" t="str">
        <f>IFERROR(VLOOKUP(A25,'wk (10.1～)'!$A$3:$I$122, 9, 0), "")</f>
        <v/>
      </c>
      <c r="I25" s="157">
        <f t="shared" si="12"/>
        <v>0</v>
      </c>
      <c r="J25" s="39" t="str">
        <f t="shared" si="13"/>
        <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4"/>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5"/>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6"/>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7"/>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8"/>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9"/>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20"/>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1"/>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2"/>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P25" s="57"/>
      <c r="DQ25" s="127"/>
    </row>
    <row r="26" spans="1:121" ht="24.75" customHeight="1" x14ac:dyDescent="0.4">
      <c r="A26" s="126">
        <v>15</v>
      </c>
      <c r="B26" s="293" t="str">
        <f>IFERROR(VLOOKUP(A26,'wk (10.1～)'!$A$3:$I$122, 2, 0)&amp;"", "")</f>
        <v/>
      </c>
      <c r="C26" s="41" t="str">
        <f>IFERROR(VLOOKUP(A26,'wk (10.1～)'!$A$3:$I$122, 4, 0), "")</f>
        <v/>
      </c>
      <c r="D26" s="41" t="str">
        <f>IFERROR(VLOOKUP(A26,'wk (10.1～)'!$A$3:$I$122, 5, 0), "")</f>
        <v/>
      </c>
      <c r="E26" s="41" t="str">
        <f>IFERROR(VLOOKUP(A26,'wk (10.1～)'!$A$3:$I$122, 6, 0), "")</f>
        <v/>
      </c>
      <c r="F26" s="41" t="str">
        <f>IFERROR(VLOOKUP(A26,'wk (10.1～)'!$A$3:$I$122,7, 0), "")</f>
        <v/>
      </c>
      <c r="G26" s="41" t="str">
        <f>IFERROR(VLOOKUP(A26,'wk (10.1～)'!$A$3:$I$122, 8, 0), "")</f>
        <v/>
      </c>
      <c r="H26" s="41" t="str">
        <f>IFERROR(VLOOKUP(A26,'wk (10.1～)'!$A$3:$I$122, 9, 0), "")</f>
        <v/>
      </c>
      <c r="I26" s="157">
        <f t="shared" si="12"/>
        <v>0</v>
      </c>
      <c r="J26" s="39" t="str">
        <f t="shared" si="13"/>
        <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4"/>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5"/>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6"/>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7"/>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8"/>
        <v/>
      </c>
      <c r="BI26" s="39" t="str">
        <f t="shared" si="18"/>
        <v/>
      </c>
      <c r="BJ26" s="39" t="str">
        <f t="shared" si="18"/>
        <v/>
      </c>
      <c r="BK26" s="39" t="str">
        <f t="shared" si="18"/>
        <v/>
      </c>
      <c r="BL26" s="39" t="str">
        <f t="shared" si="18"/>
        <v/>
      </c>
      <c r="BM26" s="39" t="str">
        <f t="shared" si="18"/>
        <v/>
      </c>
      <c r="BN26" s="39" t="str">
        <f t="shared" si="18"/>
        <v/>
      </c>
      <c r="BO26" s="39" t="str">
        <f t="shared" si="18"/>
        <v/>
      </c>
      <c r="BP26" s="39" t="str">
        <f t="shared" si="18"/>
        <v/>
      </c>
      <c r="BQ26" s="39" t="str">
        <f t="shared" si="18"/>
        <v/>
      </c>
      <c r="BR26" s="39" t="str">
        <f t="shared" si="19"/>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20"/>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1"/>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2"/>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P26" s="57"/>
      <c r="DQ26" s="127"/>
    </row>
    <row r="27" spans="1:121" ht="24.75" customHeight="1" x14ac:dyDescent="0.4">
      <c r="A27" s="126">
        <v>16</v>
      </c>
      <c r="B27" s="293" t="str">
        <f>IFERROR(VLOOKUP(A27,'wk (10.1～)'!$A$3:$I$122, 2, 0)&amp;"", "")</f>
        <v/>
      </c>
      <c r="C27" s="41" t="str">
        <f>IFERROR(VLOOKUP(A27,'wk (10.1～)'!$A$3:$I$122, 4, 0), "")</f>
        <v/>
      </c>
      <c r="D27" s="41" t="str">
        <f>IFERROR(VLOOKUP(A27,'wk (10.1～)'!$A$3:$I$122, 5, 0), "")</f>
        <v/>
      </c>
      <c r="E27" s="41" t="str">
        <f>IFERROR(VLOOKUP(A27,'wk (10.1～)'!$A$3:$I$122, 6, 0), "")</f>
        <v/>
      </c>
      <c r="F27" s="41" t="str">
        <f>IFERROR(VLOOKUP(A27,'wk (10.1～)'!$A$3:$I$122,7, 0), "")</f>
        <v/>
      </c>
      <c r="G27" s="41" t="str">
        <f>IFERROR(VLOOKUP(A27,'wk (10.1～)'!$A$3:$I$122, 8, 0), "")</f>
        <v/>
      </c>
      <c r="H27" s="41" t="str">
        <f>IFERROR(VLOOKUP(A27,'wk (10.1～)'!$A$3:$I$122, 9, 0), "")</f>
        <v/>
      </c>
      <c r="I27" s="157">
        <f t="shared" si="12"/>
        <v>0</v>
      </c>
      <c r="J27" s="39" t="str">
        <f t="shared" si="13"/>
        <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4"/>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5"/>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6"/>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7"/>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8"/>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9"/>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20"/>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1"/>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2"/>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P27" s="57"/>
      <c r="DQ27" s="127"/>
    </row>
    <row r="28" spans="1:121" ht="24.75" customHeight="1" x14ac:dyDescent="0.4">
      <c r="A28" s="126">
        <v>17</v>
      </c>
      <c r="B28" s="293" t="str">
        <f>IFERROR(VLOOKUP(A28,'wk (10.1～)'!$A$3:$I$122, 2, 0)&amp;"", "")</f>
        <v/>
      </c>
      <c r="C28" s="41" t="str">
        <f>IFERROR(VLOOKUP(A28,'wk (10.1～)'!$A$3:$I$122, 4, 0), "")</f>
        <v/>
      </c>
      <c r="D28" s="41" t="str">
        <f>IFERROR(VLOOKUP(A28,'wk (10.1～)'!$A$3:$I$122, 5, 0), "")</f>
        <v/>
      </c>
      <c r="E28" s="41" t="str">
        <f>IFERROR(VLOOKUP(A28,'wk (10.1～)'!$A$3:$I$122, 6, 0), "")</f>
        <v/>
      </c>
      <c r="F28" s="41" t="str">
        <f>IFERROR(VLOOKUP(A28,'wk (10.1～)'!$A$3:$I$122,7, 0), "")</f>
        <v/>
      </c>
      <c r="G28" s="41" t="str">
        <f>IFERROR(VLOOKUP(A28,'wk (10.1～)'!$A$3:$I$122, 8, 0), "")</f>
        <v/>
      </c>
      <c r="H28" s="41" t="str">
        <f>IFERROR(VLOOKUP(A28,'wk (10.1～)'!$A$3:$I$122, 9, 0), "")</f>
        <v/>
      </c>
      <c r="I28" s="157">
        <f t="shared" si="12"/>
        <v>0</v>
      </c>
      <c r="J28" s="39" t="str">
        <f t="shared" si="13"/>
        <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4"/>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5"/>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6"/>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7"/>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8"/>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9"/>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20"/>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1"/>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2"/>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P28" s="57"/>
      <c r="DQ28" s="127"/>
    </row>
    <row r="29" spans="1:121" ht="24.75" customHeight="1" x14ac:dyDescent="0.4">
      <c r="A29" s="126">
        <v>18</v>
      </c>
      <c r="B29" s="293" t="str">
        <f>IFERROR(VLOOKUP(A29,'wk (10.1～)'!$A$3:$I$122, 2, 0)&amp;"", "")</f>
        <v/>
      </c>
      <c r="C29" s="41" t="str">
        <f>IFERROR(VLOOKUP(A29,'wk (10.1～)'!$A$3:$I$122, 4, 0), "")</f>
        <v/>
      </c>
      <c r="D29" s="41" t="str">
        <f>IFERROR(VLOOKUP(A29,'wk (10.1～)'!$A$3:$I$122, 5, 0), "")</f>
        <v/>
      </c>
      <c r="E29" s="41" t="str">
        <f>IFERROR(VLOOKUP(A29,'wk (10.1～)'!$A$3:$I$122, 6, 0), "")</f>
        <v/>
      </c>
      <c r="F29" s="41" t="str">
        <f>IFERROR(VLOOKUP(A29,'wk (10.1～)'!$A$3:$I$122,7, 0), "")</f>
        <v/>
      </c>
      <c r="G29" s="41" t="str">
        <f>IFERROR(VLOOKUP(A29,'wk (10.1～)'!$A$3:$I$122, 8, 0), "")</f>
        <v/>
      </c>
      <c r="H29" s="41" t="str">
        <f>IFERROR(VLOOKUP(A29,'wk (10.1～)'!$A$3:$I$122, 9, 0), "")</f>
        <v/>
      </c>
      <c r="I29" s="157">
        <f t="shared" si="12"/>
        <v>0</v>
      </c>
      <c r="J29" s="39" t="str">
        <f t="shared" si="13"/>
        <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4"/>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5"/>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6"/>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7"/>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8"/>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9"/>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20"/>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1"/>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2"/>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P29" s="57"/>
      <c r="DQ29" s="127"/>
    </row>
    <row r="30" spans="1:121" ht="24.75" customHeight="1" x14ac:dyDescent="0.4">
      <c r="A30" s="126">
        <v>19</v>
      </c>
      <c r="B30" s="293" t="str">
        <f>IFERROR(VLOOKUP(A30,'wk (10.1～)'!$A$3:$I$122, 2, 0)&amp;"", "")</f>
        <v/>
      </c>
      <c r="C30" s="41" t="str">
        <f>IFERROR(VLOOKUP(A30,'wk (10.1～)'!$A$3:$I$122, 4, 0), "")</f>
        <v/>
      </c>
      <c r="D30" s="41" t="str">
        <f>IFERROR(VLOOKUP(A30,'wk (10.1～)'!$A$3:$I$122, 5, 0), "")</f>
        <v/>
      </c>
      <c r="E30" s="41" t="str">
        <f>IFERROR(VLOOKUP(A30,'wk (10.1～)'!$A$3:$I$122, 6, 0), "")</f>
        <v/>
      </c>
      <c r="F30" s="41" t="str">
        <f>IFERROR(VLOOKUP(A30,'wk (10.1～)'!$A$3:$I$122,7, 0), "")</f>
        <v/>
      </c>
      <c r="G30" s="41" t="str">
        <f>IFERROR(VLOOKUP(A30,'wk (10.1～)'!$A$3:$I$122, 8, 0), "")</f>
        <v/>
      </c>
      <c r="H30" s="41" t="str">
        <f>IFERROR(VLOOKUP(A30,'wk (10.1～)'!$A$3:$I$122, 9, 0), "")</f>
        <v/>
      </c>
      <c r="I30" s="157">
        <f t="shared" si="12"/>
        <v>0</v>
      </c>
      <c r="J30" s="39" t="str">
        <f t="shared" si="13"/>
        <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4"/>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5"/>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6"/>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7"/>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8"/>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9"/>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20"/>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1"/>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2"/>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P30" s="57"/>
      <c r="DQ30" s="127"/>
    </row>
    <row r="31" spans="1:121" ht="24.75" customHeight="1" x14ac:dyDescent="0.4">
      <c r="A31" s="126">
        <v>20</v>
      </c>
      <c r="B31" s="293" t="str">
        <f>IFERROR(VLOOKUP(A31,'wk (10.1～)'!$A$3:$I$122, 2, 0)&amp;"", "")</f>
        <v/>
      </c>
      <c r="C31" s="41" t="str">
        <f>IFERROR(VLOOKUP(A31,'wk (10.1～)'!$A$3:$I$122, 4, 0), "")</f>
        <v/>
      </c>
      <c r="D31" s="41" t="str">
        <f>IFERROR(VLOOKUP(A31,'wk (10.1～)'!$A$3:$I$122, 5, 0), "")</f>
        <v/>
      </c>
      <c r="E31" s="41" t="str">
        <f>IFERROR(VLOOKUP(A31,'wk (10.1～)'!$A$3:$I$122, 6, 0), "")</f>
        <v/>
      </c>
      <c r="F31" s="41" t="str">
        <f>IFERROR(VLOOKUP(A31,'wk (10.1～)'!$A$3:$I$122,7, 0), "")</f>
        <v/>
      </c>
      <c r="G31" s="41" t="str">
        <f>IFERROR(VLOOKUP(A31,'wk (10.1～)'!$A$3:$I$122, 8, 0), "")</f>
        <v/>
      </c>
      <c r="H31" s="41" t="str">
        <f>IFERROR(VLOOKUP(A31,'wk (10.1～)'!$A$3:$I$122, 9, 0), "")</f>
        <v/>
      </c>
      <c r="I31" s="157">
        <f t="shared" si="12"/>
        <v>0</v>
      </c>
      <c r="J31" s="39" t="str">
        <f t="shared" si="13"/>
        <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4"/>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5"/>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6"/>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7"/>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8"/>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9"/>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20"/>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1"/>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2"/>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P31" s="57"/>
      <c r="DQ31" s="127"/>
    </row>
    <row r="32" spans="1:121" ht="24.75" customHeight="1" x14ac:dyDescent="0.4">
      <c r="A32" s="126">
        <v>21</v>
      </c>
      <c r="B32" s="293" t="str">
        <f>IFERROR(VLOOKUP(A32,'wk (10.1～)'!$A$3:$I$122, 2, 0)&amp;"", "")</f>
        <v/>
      </c>
      <c r="C32" s="41" t="str">
        <f>IFERROR(VLOOKUP(A32,'wk (10.1～)'!$A$3:$I$122, 4, 0), "")</f>
        <v/>
      </c>
      <c r="D32" s="41" t="str">
        <f>IFERROR(VLOOKUP(A32,'wk (10.1～)'!$A$3:$I$122, 5, 0), "")</f>
        <v/>
      </c>
      <c r="E32" s="41" t="str">
        <f>IFERROR(VLOOKUP(A32,'wk (10.1～)'!$A$3:$I$122, 6, 0), "")</f>
        <v/>
      </c>
      <c r="F32" s="41" t="str">
        <f>IFERROR(VLOOKUP(A32,'wk (10.1～)'!$A$3:$I$122,7, 0), "")</f>
        <v/>
      </c>
      <c r="G32" s="41" t="str">
        <f>IFERROR(VLOOKUP(A32,'wk (10.1～)'!$A$3:$I$122, 8, 0), "")</f>
        <v/>
      </c>
      <c r="H32" s="41" t="str">
        <f>IFERROR(VLOOKUP(A32,'wk (10.1～)'!$A$3:$I$122, 9, 0), "")</f>
        <v/>
      </c>
      <c r="I32" s="157">
        <f t="shared" si="12"/>
        <v>0</v>
      </c>
      <c r="J32" s="39" t="str">
        <f t="shared" ref="J32:S41" si="23">IF(AND($D32&lt;&gt;"", J$11&gt;=$D32, J$11&lt;=$H32), IF($E32&lt;&gt;"", IF(OR(AND(J$11=$C32, J$11=$E32), AND(J$11&gt;$E32, J$11&lt;$F32)), "入院中", 1), 1), "")</f>
        <v/>
      </c>
      <c r="K32" s="39" t="str">
        <f t="shared" si="23"/>
        <v/>
      </c>
      <c r="L32" s="39" t="str">
        <f t="shared" si="23"/>
        <v/>
      </c>
      <c r="M32" s="39" t="str">
        <f t="shared" si="23"/>
        <v/>
      </c>
      <c r="N32" s="39" t="str">
        <f t="shared" si="23"/>
        <v/>
      </c>
      <c r="O32" s="39" t="str">
        <f t="shared" si="23"/>
        <v/>
      </c>
      <c r="P32" s="39" t="str">
        <f t="shared" si="23"/>
        <v/>
      </c>
      <c r="Q32" s="39" t="str">
        <f t="shared" si="23"/>
        <v/>
      </c>
      <c r="R32" s="39" t="str">
        <f t="shared" si="23"/>
        <v/>
      </c>
      <c r="S32" s="39" t="str">
        <f t="shared" si="23"/>
        <v/>
      </c>
      <c r="T32" s="39" t="str">
        <f t="shared" ref="T32:AC41" si="24">IF(AND($D32&lt;&gt;"", T$11&gt;=$D32, T$11&lt;=$H32), IF($E32&lt;&gt;"", IF(OR(AND(T$11=$C32, T$11=$E32), AND(T$11&gt;$E32, T$11&lt;$F32)), "入院中", 1), 1), "")</f>
        <v/>
      </c>
      <c r="U32" s="39" t="str">
        <f t="shared" si="24"/>
        <v/>
      </c>
      <c r="V32" s="39" t="str">
        <f t="shared" si="24"/>
        <v/>
      </c>
      <c r="W32" s="39" t="str">
        <f t="shared" si="24"/>
        <v/>
      </c>
      <c r="X32" s="39" t="str">
        <f t="shared" si="24"/>
        <v/>
      </c>
      <c r="Y32" s="39" t="str">
        <f t="shared" si="24"/>
        <v/>
      </c>
      <c r="Z32" s="39" t="str">
        <f t="shared" si="24"/>
        <v/>
      </c>
      <c r="AA32" s="39" t="str">
        <f t="shared" si="24"/>
        <v/>
      </c>
      <c r="AB32" s="39" t="str">
        <f t="shared" si="24"/>
        <v/>
      </c>
      <c r="AC32" s="39" t="str">
        <f t="shared" si="24"/>
        <v/>
      </c>
      <c r="AD32" s="39" t="str">
        <f t="shared" ref="AD32:AM41" si="25">IF(AND($D32&lt;&gt;"", AD$11&gt;=$D32, AD$11&lt;=$H32), IF($E32&lt;&gt;"", IF(OR(AND(AD$11=$C32, AD$11=$E32), AND(AD$11&gt;$E32, AD$11&lt;$F32)), "入院中", 1), 1), "")</f>
        <v/>
      </c>
      <c r="AE32" s="39" t="str">
        <f t="shared" si="25"/>
        <v/>
      </c>
      <c r="AF32" s="39" t="str">
        <f t="shared" si="25"/>
        <v/>
      </c>
      <c r="AG32" s="39" t="str">
        <f t="shared" si="25"/>
        <v/>
      </c>
      <c r="AH32" s="39" t="str">
        <f t="shared" si="25"/>
        <v/>
      </c>
      <c r="AI32" s="39" t="str">
        <f t="shared" si="25"/>
        <v/>
      </c>
      <c r="AJ32" s="39" t="str">
        <f t="shared" si="25"/>
        <v/>
      </c>
      <c r="AK32" s="39" t="str">
        <f t="shared" si="25"/>
        <v/>
      </c>
      <c r="AL32" s="39" t="str">
        <f t="shared" si="25"/>
        <v/>
      </c>
      <c r="AM32" s="39" t="str">
        <f t="shared" si="25"/>
        <v/>
      </c>
      <c r="AN32" s="39" t="str">
        <f t="shared" ref="AN32:AW41" si="26">IF(AND($D32&lt;&gt;"", AN$11&gt;=$D32, AN$11&lt;=$H32), IF($E32&lt;&gt;"", IF(OR(AND(AN$11=$C32, AN$11=$E32), AND(AN$11&gt;$E32, AN$11&lt;$F32)), "入院中", 1), 1), "")</f>
        <v/>
      </c>
      <c r="AO32" s="39" t="str">
        <f t="shared" si="26"/>
        <v/>
      </c>
      <c r="AP32" s="39" t="str">
        <f t="shared" si="26"/>
        <v/>
      </c>
      <c r="AQ32" s="39" t="str">
        <f t="shared" si="26"/>
        <v/>
      </c>
      <c r="AR32" s="39" t="str">
        <f t="shared" si="26"/>
        <v/>
      </c>
      <c r="AS32" s="39" t="str">
        <f t="shared" si="26"/>
        <v/>
      </c>
      <c r="AT32" s="39" t="str">
        <f t="shared" si="26"/>
        <v/>
      </c>
      <c r="AU32" s="39" t="str">
        <f t="shared" si="26"/>
        <v/>
      </c>
      <c r="AV32" s="39" t="str">
        <f t="shared" si="26"/>
        <v/>
      </c>
      <c r="AW32" s="39" t="str">
        <f t="shared" si="26"/>
        <v/>
      </c>
      <c r="AX32" s="39" t="str">
        <f t="shared" ref="AX32:BG41" si="27">IF(AND($D32&lt;&gt;"", AX$11&gt;=$D32, AX$11&lt;=$H32), IF($E32&lt;&gt;"", IF(OR(AND(AX$11=$C32, AX$11=$E32), AND(AX$11&gt;$E32, AX$11&lt;$F32)), "入院中", 1), 1), "")</f>
        <v/>
      </c>
      <c r="AY32" s="39" t="str">
        <f t="shared" si="27"/>
        <v/>
      </c>
      <c r="AZ32" s="39" t="str">
        <f t="shared" si="27"/>
        <v/>
      </c>
      <c r="BA32" s="39" t="str">
        <f t="shared" si="27"/>
        <v/>
      </c>
      <c r="BB32" s="39" t="str">
        <f t="shared" si="27"/>
        <v/>
      </c>
      <c r="BC32" s="39" t="str">
        <f t="shared" si="27"/>
        <v/>
      </c>
      <c r="BD32" s="39" t="str">
        <f t="shared" si="27"/>
        <v/>
      </c>
      <c r="BE32" s="39" t="str">
        <f t="shared" si="27"/>
        <v/>
      </c>
      <c r="BF32" s="39" t="str">
        <f t="shared" si="27"/>
        <v/>
      </c>
      <c r="BG32" s="39" t="str">
        <f t="shared" si="27"/>
        <v/>
      </c>
      <c r="BH32" s="39" t="str">
        <f t="shared" ref="BH32:BQ41" si="28">IF(AND($D32&lt;&gt;"", BH$11&gt;=$D32, BH$11&lt;=$H32), IF($E32&lt;&gt;"", IF(OR(AND(BH$11=$C32, BH$11=$E32), AND(BH$11&gt;$E32, BH$11&lt;$F32)), "入院中", 1), 1), "")</f>
        <v/>
      </c>
      <c r="BI32" s="39" t="str">
        <f t="shared" si="28"/>
        <v/>
      </c>
      <c r="BJ32" s="39" t="str">
        <f t="shared" si="28"/>
        <v/>
      </c>
      <c r="BK32" s="39" t="str">
        <f t="shared" si="28"/>
        <v/>
      </c>
      <c r="BL32" s="39" t="str">
        <f t="shared" si="28"/>
        <v/>
      </c>
      <c r="BM32" s="39" t="str">
        <f t="shared" si="28"/>
        <v/>
      </c>
      <c r="BN32" s="39" t="str">
        <f t="shared" si="28"/>
        <v/>
      </c>
      <c r="BO32" s="39" t="str">
        <f t="shared" si="28"/>
        <v/>
      </c>
      <c r="BP32" s="39" t="str">
        <f t="shared" si="28"/>
        <v/>
      </c>
      <c r="BQ32" s="39" t="str">
        <f t="shared" si="28"/>
        <v/>
      </c>
      <c r="BR32" s="39" t="str">
        <f t="shared" ref="BR32:CA41" si="29">IF(AND($D32&lt;&gt;"", BR$11&gt;=$D32, BR$11&lt;=$H32), IF($E32&lt;&gt;"", IF(OR(AND(BR$11=$C32, BR$11=$E32), AND(BR$11&gt;$E32, BR$11&lt;$F32)), "入院中", 1), 1), "")</f>
        <v/>
      </c>
      <c r="BS32" s="39" t="str">
        <f t="shared" si="29"/>
        <v/>
      </c>
      <c r="BT32" s="39" t="str">
        <f t="shared" si="29"/>
        <v/>
      </c>
      <c r="BU32" s="39" t="str">
        <f t="shared" si="29"/>
        <v/>
      </c>
      <c r="BV32" s="39" t="str">
        <f t="shared" si="29"/>
        <v/>
      </c>
      <c r="BW32" s="39" t="str">
        <f t="shared" si="29"/>
        <v/>
      </c>
      <c r="BX32" s="39" t="str">
        <f t="shared" si="29"/>
        <v/>
      </c>
      <c r="BY32" s="39" t="str">
        <f t="shared" si="29"/>
        <v/>
      </c>
      <c r="BZ32" s="39" t="str">
        <f t="shared" si="29"/>
        <v/>
      </c>
      <c r="CA32" s="39" t="str">
        <f t="shared" si="29"/>
        <v/>
      </c>
      <c r="CB32" s="39" t="str">
        <f t="shared" ref="CB32:CK41" si="30">IF(AND($D32&lt;&gt;"", CB$11&gt;=$D32, CB$11&lt;=$H32), IF($E32&lt;&gt;"", IF(OR(AND(CB$11=$C32, CB$11=$E32), AND(CB$11&gt;$E32, CB$11&lt;$F32)), "入院中", 1), 1), "")</f>
        <v/>
      </c>
      <c r="CC32" s="39" t="str">
        <f t="shared" si="30"/>
        <v/>
      </c>
      <c r="CD32" s="39" t="str">
        <f t="shared" si="30"/>
        <v/>
      </c>
      <c r="CE32" s="39" t="str">
        <f t="shared" si="30"/>
        <v/>
      </c>
      <c r="CF32" s="39" t="str">
        <f t="shared" si="30"/>
        <v/>
      </c>
      <c r="CG32" s="39" t="str">
        <f t="shared" si="30"/>
        <v/>
      </c>
      <c r="CH32" s="39" t="str">
        <f t="shared" si="30"/>
        <v/>
      </c>
      <c r="CI32" s="39" t="str">
        <f t="shared" si="30"/>
        <v/>
      </c>
      <c r="CJ32" s="39" t="str">
        <f t="shared" si="30"/>
        <v/>
      </c>
      <c r="CK32" s="39" t="str">
        <f t="shared" si="30"/>
        <v/>
      </c>
      <c r="CL32" s="39" t="str">
        <f t="shared" ref="CL32:CU41" si="31">IF(AND($D32&lt;&gt;"", CL$11&gt;=$D32, CL$11&lt;=$H32), IF($E32&lt;&gt;"", IF(OR(AND(CL$11=$C32, CL$11=$E32), AND(CL$11&gt;$E32, CL$11&lt;$F32)), "入院中", 1), 1), "")</f>
        <v/>
      </c>
      <c r="CM32" s="39" t="str">
        <f t="shared" si="31"/>
        <v/>
      </c>
      <c r="CN32" s="39" t="str">
        <f t="shared" si="31"/>
        <v/>
      </c>
      <c r="CO32" s="39" t="str">
        <f t="shared" si="31"/>
        <v/>
      </c>
      <c r="CP32" s="39" t="str">
        <f t="shared" si="31"/>
        <v/>
      </c>
      <c r="CQ32" s="39" t="str">
        <f t="shared" si="31"/>
        <v/>
      </c>
      <c r="CR32" s="39" t="str">
        <f t="shared" si="31"/>
        <v/>
      </c>
      <c r="CS32" s="39" t="str">
        <f t="shared" si="31"/>
        <v/>
      </c>
      <c r="CT32" s="39" t="str">
        <f t="shared" si="31"/>
        <v/>
      </c>
      <c r="CU32" s="39" t="str">
        <f t="shared" si="31"/>
        <v/>
      </c>
      <c r="CV32" s="39" t="str">
        <f t="shared" ref="CV32:DG41" si="32">IF(AND($D32&lt;&gt;"", CV$11&gt;=$D32, CV$11&lt;=$H32), IF($E32&lt;&gt;"", IF(OR(AND(CV$11=$C32, CV$11=$E32), AND(CV$11&gt;$E32, CV$11&lt;$F32)), "入院中", 1), 1), "")</f>
        <v/>
      </c>
      <c r="CW32" s="39" t="str">
        <f t="shared" si="32"/>
        <v/>
      </c>
      <c r="CX32" s="39" t="str">
        <f t="shared" si="32"/>
        <v/>
      </c>
      <c r="CY32" s="39" t="str">
        <f t="shared" si="32"/>
        <v/>
      </c>
      <c r="CZ32" s="39" t="str">
        <f t="shared" si="32"/>
        <v/>
      </c>
      <c r="DA32" s="39" t="str">
        <f t="shared" si="32"/>
        <v/>
      </c>
      <c r="DB32" s="39" t="str">
        <f t="shared" si="32"/>
        <v/>
      </c>
      <c r="DC32" s="39" t="str">
        <f t="shared" si="32"/>
        <v/>
      </c>
      <c r="DD32" s="39" t="str">
        <f t="shared" si="32"/>
        <v/>
      </c>
      <c r="DE32" s="39" t="str">
        <f t="shared" si="32"/>
        <v/>
      </c>
      <c r="DF32" s="39" t="str">
        <f t="shared" si="32"/>
        <v/>
      </c>
      <c r="DG32" s="39" t="str">
        <f t="shared" si="32"/>
        <v/>
      </c>
      <c r="DP32" s="57"/>
      <c r="DQ32" s="127"/>
    </row>
    <row r="33" spans="1:121" ht="24.75" customHeight="1" x14ac:dyDescent="0.4">
      <c r="A33" s="126">
        <v>22</v>
      </c>
      <c r="B33" s="293" t="str">
        <f>IFERROR(VLOOKUP(A33,'wk (10.1～)'!$A$3:$I$122, 2, 0)&amp;"", "")</f>
        <v/>
      </c>
      <c r="C33" s="41" t="str">
        <f>IFERROR(VLOOKUP(A33,'wk (10.1～)'!$A$3:$I$122, 4, 0), "")</f>
        <v/>
      </c>
      <c r="D33" s="41" t="str">
        <f>IFERROR(VLOOKUP(A33,'wk (10.1～)'!$A$3:$I$122, 5, 0), "")</f>
        <v/>
      </c>
      <c r="E33" s="41" t="str">
        <f>IFERROR(VLOOKUP(A33,'wk (10.1～)'!$A$3:$I$122, 6, 0), "")</f>
        <v/>
      </c>
      <c r="F33" s="41" t="str">
        <f>IFERROR(VLOOKUP(A33,'wk (10.1～)'!$A$3:$I$122,7, 0), "")</f>
        <v/>
      </c>
      <c r="G33" s="41" t="str">
        <f>IFERROR(VLOOKUP(A33,'wk (10.1～)'!$A$3:$I$122, 8, 0), "")</f>
        <v/>
      </c>
      <c r="H33" s="41" t="str">
        <f>IFERROR(VLOOKUP(A33,'wk (10.1～)'!$A$3:$I$122, 9, 0), "")</f>
        <v/>
      </c>
      <c r="I33" s="157">
        <f t="shared" si="12"/>
        <v>0</v>
      </c>
      <c r="J33" s="39" t="str">
        <f t="shared" si="23"/>
        <v/>
      </c>
      <c r="K33" s="39" t="str">
        <f t="shared" si="23"/>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4"/>
        <v/>
      </c>
      <c r="U33" s="39" t="str">
        <f t="shared" si="24"/>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5"/>
        <v/>
      </c>
      <c r="AE33" s="39" t="str">
        <f t="shared" si="25"/>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6"/>
        <v/>
      </c>
      <c r="AO33" s="39" t="str">
        <f t="shared" si="26"/>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7"/>
        <v/>
      </c>
      <c r="AY33" s="39" t="str">
        <f t="shared" si="27"/>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8"/>
        <v/>
      </c>
      <c r="BI33" s="39" t="str">
        <f t="shared" si="28"/>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9"/>
        <v/>
      </c>
      <c r="BS33" s="39" t="str">
        <f t="shared" si="29"/>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30"/>
        <v/>
      </c>
      <c r="CC33" s="39" t="str">
        <f t="shared" si="30"/>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1"/>
        <v/>
      </c>
      <c r="CM33" s="39" t="str">
        <f t="shared" si="31"/>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2"/>
        <v/>
      </c>
      <c r="CW33" s="39" t="str">
        <f t="shared" si="32"/>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P33" s="57"/>
      <c r="DQ33" s="127"/>
    </row>
    <row r="34" spans="1:121" ht="24.75" customHeight="1" x14ac:dyDescent="0.4">
      <c r="A34" s="126">
        <v>23</v>
      </c>
      <c r="B34" s="293" t="str">
        <f>IFERROR(VLOOKUP(A34,'wk (10.1～)'!$A$3:$I$122, 2, 0)&amp;"", "")</f>
        <v/>
      </c>
      <c r="C34" s="41" t="str">
        <f>IFERROR(VLOOKUP(A34,'wk (10.1～)'!$A$3:$I$122, 4, 0), "")</f>
        <v/>
      </c>
      <c r="D34" s="41" t="str">
        <f>IFERROR(VLOOKUP(A34,'wk (10.1～)'!$A$3:$I$122, 5, 0), "")</f>
        <v/>
      </c>
      <c r="E34" s="41" t="str">
        <f>IFERROR(VLOOKUP(A34,'wk (10.1～)'!$A$3:$I$122, 6, 0), "")</f>
        <v/>
      </c>
      <c r="F34" s="41" t="str">
        <f>IFERROR(VLOOKUP(A34,'wk (10.1～)'!$A$3:$I$122,7, 0), "")</f>
        <v/>
      </c>
      <c r="G34" s="41" t="str">
        <f>IFERROR(VLOOKUP(A34,'wk (10.1～)'!$A$3:$I$122, 8, 0), "")</f>
        <v/>
      </c>
      <c r="H34" s="41" t="str">
        <f>IFERROR(VLOOKUP(A34,'wk (10.1～)'!$A$3:$I$122, 9, 0), "")</f>
        <v/>
      </c>
      <c r="I34" s="157">
        <f t="shared" si="12"/>
        <v>0</v>
      </c>
      <c r="J34" s="39" t="str">
        <f t="shared" si="23"/>
        <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4"/>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5"/>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6"/>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7"/>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8"/>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9"/>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30"/>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1"/>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2"/>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P34" s="57"/>
      <c r="DQ34" s="127"/>
    </row>
    <row r="35" spans="1:121" ht="24.75" customHeight="1" x14ac:dyDescent="0.4">
      <c r="A35" s="126">
        <v>24</v>
      </c>
      <c r="B35" s="293" t="str">
        <f>IFERROR(VLOOKUP(A35,'wk (10.1～)'!$A$3:$I$122, 2, 0)&amp;"", "")</f>
        <v/>
      </c>
      <c r="C35" s="41" t="str">
        <f>IFERROR(VLOOKUP(A35,'wk (10.1～)'!$A$3:$I$122, 4, 0), "")</f>
        <v/>
      </c>
      <c r="D35" s="41" t="str">
        <f>IFERROR(VLOOKUP(A35,'wk (10.1～)'!$A$3:$I$122, 5, 0), "")</f>
        <v/>
      </c>
      <c r="E35" s="41" t="str">
        <f>IFERROR(VLOOKUP(A35,'wk (10.1～)'!$A$3:$I$122, 6, 0), "")</f>
        <v/>
      </c>
      <c r="F35" s="41" t="str">
        <f>IFERROR(VLOOKUP(A35,'wk (10.1～)'!$A$3:$I$122,7, 0), "")</f>
        <v/>
      </c>
      <c r="G35" s="41" t="str">
        <f>IFERROR(VLOOKUP(A35,'wk (10.1～)'!$A$3:$I$122, 8, 0), "")</f>
        <v/>
      </c>
      <c r="H35" s="41" t="str">
        <f>IFERROR(VLOOKUP(A35,'wk (10.1～)'!$A$3:$I$122, 9, 0), "")</f>
        <v/>
      </c>
      <c r="I35" s="157">
        <f t="shared" si="12"/>
        <v>0</v>
      </c>
      <c r="J35" s="39" t="str">
        <f t="shared" si="23"/>
        <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4"/>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5"/>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6"/>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7"/>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8"/>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9"/>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30"/>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1"/>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2"/>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P35" s="57"/>
      <c r="DQ35" s="127"/>
    </row>
    <row r="36" spans="1:121" ht="24.75" customHeight="1" x14ac:dyDescent="0.4">
      <c r="A36" s="126">
        <v>25</v>
      </c>
      <c r="B36" s="293" t="str">
        <f>IFERROR(VLOOKUP(A36,'wk (10.1～)'!$A$3:$I$122, 2, 0)&amp;"", "")</f>
        <v/>
      </c>
      <c r="C36" s="41" t="str">
        <f>IFERROR(VLOOKUP(A36,'wk (10.1～)'!$A$3:$I$122, 4, 0), "")</f>
        <v/>
      </c>
      <c r="D36" s="41" t="str">
        <f>IFERROR(VLOOKUP(A36,'wk (10.1～)'!$A$3:$I$122, 5, 0), "")</f>
        <v/>
      </c>
      <c r="E36" s="41" t="str">
        <f>IFERROR(VLOOKUP(A36,'wk (10.1～)'!$A$3:$I$122, 6, 0), "")</f>
        <v/>
      </c>
      <c r="F36" s="41" t="str">
        <f>IFERROR(VLOOKUP(A36,'wk (10.1～)'!$A$3:$I$122,7, 0), "")</f>
        <v/>
      </c>
      <c r="G36" s="41" t="str">
        <f>IFERROR(VLOOKUP(A36,'wk (10.1～)'!$A$3:$I$122, 8, 0), "")</f>
        <v/>
      </c>
      <c r="H36" s="41" t="str">
        <f>IFERROR(VLOOKUP(A36,'wk (10.1～)'!$A$3:$I$122, 9, 0), "")</f>
        <v/>
      </c>
      <c r="I36" s="157">
        <f t="shared" si="12"/>
        <v>0</v>
      </c>
      <c r="J36" s="39" t="str">
        <f t="shared" si="23"/>
        <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4"/>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5"/>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6"/>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7"/>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8"/>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9"/>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30"/>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1"/>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2"/>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P36" s="57"/>
      <c r="DQ36" s="127"/>
    </row>
    <row r="37" spans="1:121" ht="24.75" customHeight="1" x14ac:dyDescent="0.4">
      <c r="A37" s="126">
        <v>26</v>
      </c>
      <c r="B37" s="293" t="str">
        <f>IFERROR(VLOOKUP(A37,'wk (10.1～)'!$A$3:$I$122, 2, 0)&amp;"", "")</f>
        <v/>
      </c>
      <c r="C37" s="41" t="str">
        <f>IFERROR(VLOOKUP(A37,'wk (10.1～)'!$A$3:$I$122, 4, 0), "")</f>
        <v/>
      </c>
      <c r="D37" s="41" t="str">
        <f>IFERROR(VLOOKUP(A37,'wk (10.1～)'!$A$3:$I$122, 5, 0), "")</f>
        <v/>
      </c>
      <c r="E37" s="41" t="str">
        <f>IFERROR(VLOOKUP(A37,'wk (10.1～)'!$A$3:$I$122, 6, 0), "")</f>
        <v/>
      </c>
      <c r="F37" s="41" t="str">
        <f>IFERROR(VLOOKUP(A37,'wk (10.1～)'!$A$3:$I$122,7, 0), "")</f>
        <v/>
      </c>
      <c r="G37" s="41" t="str">
        <f>IFERROR(VLOOKUP(A37,'wk (10.1～)'!$A$3:$I$122, 8, 0), "")</f>
        <v/>
      </c>
      <c r="H37" s="41" t="str">
        <f>IFERROR(VLOOKUP(A37,'wk (10.1～)'!$A$3:$I$122, 9, 0), "")</f>
        <v/>
      </c>
      <c r="I37" s="157">
        <f t="shared" si="12"/>
        <v>0</v>
      </c>
      <c r="J37" s="39" t="str">
        <f t="shared" si="23"/>
        <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4"/>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5"/>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6"/>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7"/>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8"/>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9"/>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30"/>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1"/>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2"/>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P37" s="57"/>
      <c r="DQ37" s="127"/>
    </row>
    <row r="38" spans="1:121" ht="24.75" customHeight="1" x14ac:dyDescent="0.4">
      <c r="A38" s="126">
        <v>27</v>
      </c>
      <c r="B38" s="293" t="str">
        <f>IFERROR(VLOOKUP(A38,'wk (10.1～)'!$A$3:$I$122, 2, 0)&amp;"", "")</f>
        <v/>
      </c>
      <c r="C38" s="41" t="str">
        <f>IFERROR(VLOOKUP(A38,'wk (10.1～)'!$A$3:$I$122, 4, 0), "")</f>
        <v/>
      </c>
      <c r="D38" s="41" t="str">
        <f>IFERROR(VLOOKUP(A38,'wk (10.1～)'!$A$3:$I$122, 5, 0), "")</f>
        <v/>
      </c>
      <c r="E38" s="41" t="str">
        <f>IFERROR(VLOOKUP(A38,'wk (10.1～)'!$A$3:$I$122, 6, 0), "")</f>
        <v/>
      </c>
      <c r="F38" s="41" t="str">
        <f>IFERROR(VLOOKUP(A38,'wk (10.1～)'!$A$3:$I$122,7, 0), "")</f>
        <v/>
      </c>
      <c r="G38" s="41" t="str">
        <f>IFERROR(VLOOKUP(A38,'wk (10.1～)'!$A$3:$I$122, 8, 0), "")</f>
        <v/>
      </c>
      <c r="H38" s="41" t="str">
        <f>IFERROR(VLOOKUP(A38,'wk (10.1～)'!$A$3:$I$122, 9, 0), "")</f>
        <v/>
      </c>
      <c r="I38" s="157">
        <f t="shared" si="12"/>
        <v>0</v>
      </c>
      <c r="J38" s="39" t="str">
        <f t="shared" si="23"/>
        <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4"/>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5"/>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6"/>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7"/>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8"/>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9"/>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30"/>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1"/>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2"/>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P38" s="57"/>
      <c r="DQ38" s="127"/>
    </row>
    <row r="39" spans="1:121" ht="24.75" customHeight="1" x14ac:dyDescent="0.4">
      <c r="A39" s="126">
        <v>28</v>
      </c>
      <c r="B39" s="293" t="str">
        <f>IFERROR(VLOOKUP(A39,'wk (10.1～)'!$A$3:$I$122, 2, 0)&amp;"", "")</f>
        <v/>
      </c>
      <c r="C39" s="41" t="str">
        <f>IFERROR(VLOOKUP(A39,'wk (10.1～)'!$A$3:$I$122, 4, 0), "")</f>
        <v/>
      </c>
      <c r="D39" s="41" t="str">
        <f>IFERROR(VLOOKUP(A39,'wk (10.1～)'!$A$3:$I$122, 5, 0), "")</f>
        <v/>
      </c>
      <c r="E39" s="41" t="str">
        <f>IFERROR(VLOOKUP(A39,'wk (10.1～)'!$A$3:$I$122, 6, 0), "")</f>
        <v/>
      </c>
      <c r="F39" s="41" t="str">
        <f>IFERROR(VLOOKUP(A39,'wk (10.1～)'!$A$3:$I$122,7, 0), "")</f>
        <v/>
      </c>
      <c r="G39" s="41" t="str">
        <f>IFERROR(VLOOKUP(A39,'wk (10.1～)'!$A$3:$I$122, 8, 0), "")</f>
        <v/>
      </c>
      <c r="H39" s="41" t="str">
        <f>IFERROR(VLOOKUP(A39,'wk (10.1～)'!$A$3:$I$122, 9, 0), "")</f>
        <v/>
      </c>
      <c r="I39" s="157">
        <f t="shared" si="12"/>
        <v>0</v>
      </c>
      <c r="J39" s="39" t="str">
        <f t="shared" si="23"/>
        <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4"/>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5"/>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6"/>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7"/>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8"/>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9"/>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30"/>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1"/>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2"/>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P39" s="57"/>
      <c r="DQ39" s="127"/>
    </row>
    <row r="40" spans="1:121" ht="24.75" customHeight="1" x14ac:dyDescent="0.4">
      <c r="A40" s="126">
        <v>29</v>
      </c>
      <c r="B40" s="293" t="str">
        <f>IFERROR(VLOOKUP(A40,'wk (10.1～)'!$A$3:$I$122, 2, 0)&amp;"", "")</f>
        <v/>
      </c>
      <c r="C40" s="41" t="str">
        <f>IFERROR(VLOOKUP(A40,'wk (10.1～)'!$A$3:$I$122, 4, 0), "")</f>
        <v/>
      </c>
      <c r="D40" s="41" t="str">
        <f>IFERROR(VLOOKUP(A40,'wk (10.1～)'!$A$3:$I$122, 5, 0), "")</f>
        <v/>
      </c>
      <c r="E40" s="41" t="str">
        <f>IFERROR(VLOOKUP(A40,'wk (10.1～)'!$A$3:$I$122, 6, 0), "")</f>
        <v/>
      </c>
      <c r="F40" s="41" t="str">
        <f>IFERROR(VLOOKUP(A40,'wk (10.1～)'!$A$3:$I$122,7, 0), "")</f>
        <v/>
      </c>
      <c r="G40" s="41" t="str">
        <f>IFERROR(VLOOKUP(A40,'wk (10.1～)'!$A$3:$I$122, 8, 0), "")</f>
        <v/>
      </c>
      <c r="H40" s="41" t="str">
        <f>IFERROR(VLOOKUP(A40,'wk (10.1～)'!$A$3:$I$122, 9, 0), "")</f>
        <v/>
      </c>
      <c r="I40" s="157">
        <f t="shared" si="12"/>
        <v>0</v>
      </c>
      <c r="J40" s="39" t="str">
        <f t="shared" si="23"/>
        <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4"/>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5"/>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6"/>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7"/>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8"/>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9"/>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30"/>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1"/>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2"/>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P40" s="57"/>
      <c r="DQ40" s="127"/>
    </row>
    <row r="41" spans="1:121" ht="24.75" customHeight="1" x14ac:dyDescent="0.4">
      <c r="A41" s="126">
        <v>30</v>
      </c>
      <c r="B41" s="293" t="str">
        <f>IFERROR(VLOOKUP(A41,'wk (10.1～)'!$A$3:$I$122, 2, 0)&amp;"", "")</f>
        <v/>
      </c>
      <c r="C41" s="41" t="str">
        <f>IFERROR(VLOOKUP(A41,'wk (10.1～)'!$A$3:$I$122, 4, 0), "")</f>
        <v/>
      </c>
      <c r="D41" s="41" t="str">
        <f>IFERROR(VLOOKUP(A41,'wk (10.1～)'!$A$3:$I$122, 5, 0), "")</f>
        <v/>
      </c>
      <c r="E41" s="41" t="str">
        <f>IFERROR(VLOOKUP(A41,'wk (10.1～)'!$A$3:$I$122, 6, 0), "")</f>
        <v/>
      </c>
      <c r="F41" s="41" t="str">
        <f>IFERROR(VLOOKUP(A41,'wk (10.1～)'!$A$3:$I$122,7, 0), "")</f>
        <v/>
      </c>
      <c r="G41" s="41" t="str">
        <f>IFERROR(VLOOKUP(A41,'wk (10.1～)'!$A$3:$I$122, 8, 0), "")</f>
        <v/>
      </c>
      <c r="H41" s="41" t="str">
        <f>IFERROR(VLOOKUP(A41,'wk (10.1～)'!$A$3:$I$122, 9, 0), "")</f>
        <v/>
      </c>
      <c r="I41" s="157">
        <f t="shared" si="12"/>
        <v>0</v>
      </c>
      <c r="J41" s="39" t="str">
        <f t="shared" si="23"/>
        <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4"/>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5"/>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6"/>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7"/>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8"/>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9"/>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30"/>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1"/>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2"/>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P41" s="57"/>
      <c r="DQ41" s="127"/>
    </row>
    <row r="42" spans="1:121" ht="24.75" customHeight="1" x14ac:dyDescent="0.4">
      <c r="A42" s="126">
        <v>31</v>
      </c>
      <c r="B42" s="293" t="str">
        <f>IFERROR(VLOOKUP(A42,'wk (10.1～)'!$A$3:$I$122, 2, 0)&amp;"", "")</f>
        <v/>
      </c>
      <c r="C42" s="41" t="str">
        <f>IFERROR(VLOOKUP(A42,'wk (10.1～)'!$A$3:$I$122, 4, 0), "")</f>
        <v/>
      </c>
      <c r="D42" s="41" t="str">
        <f>IFERROR(VLOOKUP(A42,'wk (10.1～)'!$A$3:$I$122, 5, 0), "")</f>
        <v/>
      </c>
      <c r="E42" s="41" t="str">
        <f>IFERROR(VLOOKUP(A42,'wk (10.1～)'!$A$3:$I$122, 6, 0), "")</f>
        <v/>
      </c>
      <c r="F42" s="41" t="str">
        <f>IFERROR(VLOOKUP(A42,'wk (10.1～)'!$A$3:$I$122,7, 0), "")</f>
        <v/>
      </c>
      <c r="G42" s="41" t="str">
        <f>IFERROR(VLOOKUP(A42,'wk (10.1～)'!$A$3:$I$122, 8, 0), "")</f>
        <v/>
      </c>
      <c r="H42" s="41" t="str">
        <f>IFERROR(VLOOKUP(A42,'wk (10.1～)'!$A$3:$I$122, 9, 0), "")</f>
        <v/>
      </c>
      <c r="I42" s="157">
        <f t="shared" si="12"/>
        <v>0</v>
      </c>
      <c r="J42" s="39" t="str">
        <f t="shared" ref="J42:S51" si="33">IF(AND($D42&lt;&gt;"", J$11&gt;=$D42, J$11&lt;=$H42), IF($E42&lt;&gt;"", IF(OR(AND(J$11=$C42, J$11=$E42), AND(J$11&gt;$E42, J$11&lt;$F42)), "入院中", 1), 1), "")</f>
        <v/>
      </c>
      <c r="K42" s="39" t="str">
        <f t="shared" si="33"/>
        <v/>
      </c>
      <c r="L42" s="39" t="str">
        <f t="shared" si="33"/>
        <v/>
      </c>
      <c r="M42" s="39" t="str">
        <f t="shared" si="33"/>
        <v/>
      </c>
      <c r="N42" s="39" t="str">
        <f t="shared" si="33"/>
        <v/>
      </c>
      <c r="O42" s="39" t="str">
        <f t="shared" si="33"/>
        <v/>
      </c>
      <c r="P42" s="39" t="str">
        <f t="shared" si="33"/>
        <v/>
      </c>
      <c r="Q42" s="39" t="str">
        <f t="shared" si="33"/>
        <v/>
      </c>
      <c r="R42" s="39" t="str">
        <f t="shared" si="33"/>
        <v/>
      </c>
      <c r="S42" s="39" t="str">
        <f t="shared" si="33"/>
        <v/>
      </c>
      <c r="T42" s="39" t="str">
        <f t="shared" ref="T42:AC51" si="34">IF(AND($D42&lt;&gt;"", T$11&gt;=$D42, T$11&lt;=$H42), IF($E42&lt;&gt;"", IF(OR(AND(T$11=$C42, T$11=$E42), AND(T$11&gt;$E42, T$11&lt;$F42)), "入院中", 1), 1), "")</f>
        <v/>
      </c>
      <c r="U42" s="39" t="str">
        <f t="shared" si="34"/>
        <v/>
      </c>
      <c r="V42" s="39" t="str">
        <f t="shared" si="34"/>
        <v/>
      </c>
      <c r="W42" s="39" t="str">
        <f t="shared" si="34"/>
        <v/>
      </c>
      <c r="X42" s="39" t="str">
        <f t="shared" si="34"/>
        <v/>
      </c>
      <c r="Y42" s="39" t="str">
        <f t="shared" si="34"/>
        <v/>
      </c>
      <c r="Z42" s="39" t="str">
        <f t="shared" si="34"/>
        <v/>
      </c>
      <c r="AA42" s="39" t="str">
        <f t="shared" si="34"/>
        <v/>
      </c>
      <c r="AB42" s="39" t="str">
        <f t="shared" si="34"/>
        <v/>
      </c>
      <c r="AC42" s="39" t="str">
        <f t="shared" si="34"/>
        <v/>
      </c>
      <c r="AD42" s="39" t="str">
        <f t="shared" ref="AD42:AM51" si="35">IF(AND($D42&lt;&gt;"", AD$11&gt;=$D42, AD$11&lt;=$H42), IF($E42&lt;&gt;"", IF(OR(AND(AD$11=$C42, AD$11=$E42), AND(AD$11&gt;$E42, AD$11&lt;$F42)), "入院中", 1), 1), "")</f>
        <v/>
      </c>
      <c r="AE42" s="39" t="str">
        <f t="shared" si="35"/>
        <v/>
      </c>
      <c r="AF42" s="39" t="str">
        <f t="shared" si="35"/>
        <v/>
      </c>
      <c r="AG42" s="39" t="str">
        <f t="shared" si="35"/>
        <v/>
      </c>
      <c r="AH42" s="39" t="str">
        <f t="shared" si="35"/>
        <v/>
      </c>
      <c r="AI42" s="39" t="str">
        <f t="shared" si="35"/>
        <v/>
      </c>
      <c r="AJ42" s="39" t="str">
        <f t="shared" si="35"/>
        <v/>
      </c>
      <c r="AK42" s="39" t="str">
        <f t="shared" si="35"/>
        <v/>
      </c>
      <c r="AL42" s="39" t="str">
        <f t="shared" si="35"/>
        <v/>
      </c>
      <c r="AM42" s="39" t="str">
        <f t="shared" si="35"/>
        <v/>
      </c>
      <c r="AN42" s="39" t="str">
        <f t="shared" ref="AN42:AW51" si="36">IF(AND($D42&lt;&gt;"", AN$11&gt;=$D42, AN$11&lt;=$H42), IF($E42&lt;&gt;"", IF(OR(AND(AN$11=$C42, AN$11=$E42), AND(AN$11&gt;$E42, AN$11&lt;$F42)), "入院中", 1), 1), "")</f>
        <v/>
      </c>
      <c r="AO42" s="39" t="str">
        <f t="shared" si="36"/>
        <v/>
      </c>
      <c r="AP42" s="39" t="str">
        <f t="shared" si="36"/>
        <v/>
      </c>
      <c r="AQ42" s="39" t="str">
        <f t="shared" si="36"/>
        <v/>
      </c>
      <c r="AR42" s="39" t="str">
        <f t="shared" si="36"/>
        <v/>
      </c>
      <c r="AS42" s="39" t="str">
        <f t="shared" si="36"/>
        <v/>
      </c>
      <c r="AT42" s="39" t="str">
        <f t="shared" si="36"/>
        <v/>
      </c>
      <c r="AU42" s="39" t="str">
        <f t="shared" si="36"/>
        <v/>
      </c>
      <c r="AV42" s="39" t="str">
        <f t="shared" si="36"/>
        <v/>
      </c>
      <c r="AW42" s="39" t="str">
        <f t="shared" si="36"/>
        <v/>
      </c>
      <c r="AX42" s="39" t="str">
        <f t="shared" ref="AX42:BG51" si="37">IF(AND($D42&lt;&gt;"", AX$11&gt;=$D42, AX$11&lt;=$H42), IF($E42&lt;&gt;"", IF(OR(AND(AX$11=$C42, AX$11=$E42), AND(AX$11&gt;$E42, AX$11&lt;$F42)), "入院中", 1), 1), "")</f>
        <v/>
      </c>
      <c r="AY42" s="39" t="str">
        <f t="shared" si="37"/>
        <v/>
      </c>
      <c r="AZ42" s="39" t="str">
        <f t="shared" si="37"/>
        <v/>
      </c>
      <c r="BA42" s="39" t="str">
        <f t="shared" si="37"/>
        <v/>
      </c>
      <c r="BB42" s="39" t="str">
        <f t="shared" si="37"/>
        <v/>
      </c>
      <c r="BC42" s="39" t="str">
        <f t="shared" si="37"/>
        <v/>
      </c>
      <c r="BD42" s="39" t="str">
        <f t="shared" si="37"/>
        <v/>
      </c>
      <c r="BE42" s="39" t="str">
        <f t="shared" si="37"/>
        <v/>
      </c>
      <c r="BF42" s="39" t="str">
        <f t="shared" si="37"/>
        <v/>
      </c>
      <c r="BG42" s="39" t="str">
        <f t="shared" si="37"/>
        <v/>
      </c>
      <c r="BH42" s="39" t="str">
        <f t="shared" ref="BH42:BQ51" si="38">IF(AND($D42&lt;&gt;"", BH$11&gt;=$D42, BH$11&lt;=$H42), IF($E42&lt;&gt;"", IF(OR(AND(BH$11=$C42, BH$11=$E42), AND(BH$11&gt;$E42, BH$11&lt;$F42)), "入院中", 1), 1), "")</f>
        <v/>
      </c>
      <c r="BI42" s="39" t="str">
        <f t="shared" si="38"/>
        <v/>
      </c>
      <c r="BJ42" s="39" t="str">
        <f t="shared" si="38"/>
        <v/>
      </c>
      <c r="BK42" s="39" t="str">
        <f t="shared" si="38"/>
        <v/>
      </c>
      <c r="BL42" s="39" t="str">
        <f t="shared" si="38"/>
        <v/>
      </c>
      <c r="BM42" s="39" t="str">
        <f t="shared" si="38"/>
        <v/>
      </c>
      <c r="BN42" s="39" t="str">
        <f t="shared" si="38"/>
        <v/>
      </c>
      <c r="BO42" s="39" t="str">
        <f t="shared" si="38"/>
        <v/>
      </c>
      <c r="BP42" s="39" t="str">
        <f t="shared" si="38"/>
        <v/>
      </c>
      <c r="BQ42" s="39" t="str">
        <f t="shared" si="38"/>
        <v/>
      </c>
      <c r="BR42" s="39" t="str">
        <f t="shared" ref="BR42:CA51" si="39">IF(AND($D42&lt;&gt;"", BR$11&gt;=$D42, BR$11&lt;=$H42), IF($E42&lt;&gt;"", IF(OR(AND(BR$11=$C42, BR$11=$E42), AND(BR$11&gt;$E42, BR$11&lt;$F42)), "入院中", 1), 1), "")</f>
        <v/>
      </c>
      <c r="BS42" s="39" t="str">
        <f t="shared" si="39"/>
        <v/>
      </c>
      <c r="BT42" s="39" t="str">
        <f t="shared" si="39"/>
        <v/>
      </c>
      <c r="BU42" s="39" t="str">
        <f t="shared" si="39"/>
        <v/>
      </c>
      <c r="BV42" s="39" t="str">
        <f t="shared" si="39"/>
        <v/>
      </c>
      <c r="BW42" s="39" t="str">
        <f t="shared" si="39"/>
        <v/>
      </c>
      <c r="BX42" s="39" t="str">
        <f t="shared" si="39"/>
        <v/>
      </c>
      <c r="BY42" s="39" t="str">
        <f t="shared" si="39"/>
        <v/>
      </c>
      <c r="BZ42" s="39" t="str">
        <f t="shared" si="39"/>
        <v/>
      </c>
      <c r="CA42" s="39" t="str">
        <f t="shared" si="39"/>
        <v/>
      </c>
      <c r="CB42" s="39" t="str">
        <f t="shared" ref="CB42:CK51" si="40">IF(AND($D42&lt;&gt;"", CB$11&gt;=$D42, CB$11&lt;=$H42), IF($E42&lt;&gt;"", IF(OR(AND(CB$11=$C42, CB$11=$E42), AND(CB$11&gt;$E42, CB$11&lt;$F42)), "入院中", 1), 1), "")</f>
        <v/>
      </c>
      <c r="CC42" s="39" t="str">
        <f t="shared" si="40"/>
        <v/>
      </c>
      <c r="CD42" s="39" t="str">
        <f t="shared" si="40"/>
        <v/>
      </c>
      <c r="CE42" s="39" t="str">
        <f t="shared" si="40"/>
        <v/>
      </c>
      <c r="CF42" s="39" t="str">
        <f t="shared" si="40"/>
        <v/>
      </c>
      <c r="CG42" s="39" t="str">
        <f t="shared" si="40"/>
        <v/>
      </c>
      <c r="CH42" s="39" t="str">
        <f t="shared" si="40"/>
        <v/>
      </c>
      <c r="CI42" s="39" t="str">
        <f t="shared" si="40"/>
        <v/>
      </c>
      <c r="CJ42" s="39" t="str">
        <f t="shared" si="40"/>
        <v/>
      </c>
      <c r="CK42" s="39" t="str">
        <f t="shared" si="40"/>
        <v/>
      </c>
      <c r="CL42" s="39" t="str">
        <f t="shared" ref="CL42:CU51" si="41">IF(AND($D42&lt;&gt;"", CL$11&gt;=$D42, CL$11&lt;=$H42), IF($E42&lt;&gt;"", IF(OR(AND(CL$11=$C42, CL$11=$E42), AND(CL$11&gt;$E42, CL$11&lt;$F42)), "入院中", 1), 1), "")</f>
        <v/>
      </c>
      <c r="CM42" s="39" t="str">
        <f t="shared" si="41"/>
        <v/>
      </c>
      <c r="CN42" s="39" t="str">
        <f t="shared" si="41"/>
        <v/>
      </c>
      <c r="CO42" s="39" t="str">
        <f t="shared" si="41"/>
        <v/>
      </c>
      <c r="CP42" s="39" t="str">
        <f t="shared" si="41"/>
        <v/>
      </c>
      <c r="CQ42" s="39" t="str">
        <f t="shared" si="41"/>
        <v/>
      </c>
      <c r="CR42" s="39" t="str">
        <f t="shared" si="41"/>
        <v/>
      </c>
      <c r="CS42" s="39" t="str">
        <f t="shared" si="41"/>
        <v/>
      </c>
      <c r="CT42" s="39" t="str">
        <f t="shared" si="41"/>
        <v/>
      </c>
      <c r="CU42" s="39" t="str">
        <f t="shared" si="41"/>
        <v/>
      </c>
      <c r="CV42" s="39" t="str">
        <f t="shared" ref="CV42:DG51" si="42">IF(AND($D42&lt;&gt;"", CV$11&gt;=$D42, CV$11&lt;=$H42), IF($E42&lt;&gt;"", IF(OR(AND(CV$11=$C42, CV$11=$E42), AND(CV$11&gt;$E42, CV$11&lt;$F42)), "入院中", 1), 1), "")</f>
        <v/>
      </c>
      <c r="CW42" s="39" t="str">
        <f t="shared" si="42"/>
        <v/>
      </c>
      <c r="CX42" s="39" t="str">
        <f t="shared" si="42"/>
        <v/>
      </c>
      <c r="CY42" s="39" t="str">
        <f t="shared" si="42"/>
        <v/>
      </c>
      <c r="CZ42" s="39" t="str">
        <f t="shared" si="42"/>
        <v/>
      </c>
      <c r="DA42" s="39" t="str">
        <f t="shared" si="42"/>
        <v/>
      </c>
      <c r="DB42" s="39" t="str">
        <f t="shared" si="42"/>
        <v/>
      </c>
      <c r="DC42" s="39" t="str">
        <f t="shared" si="42"/>
        <v/>
      </c>
      <c r="DD42" s="39" t="str">
        <f t="shared" si="42"/>
        <v/>
      </c>
      <c r="DE42" s="39" t="str">
        <f t="shared" si="42"/>
        <v/>
      </c>
      <c r="DF42" s="39" t="str">
        <f t="shared" si="42"/>
        <v/>
      </c>
      <c r="DG42" s="39" t="str">
        <f t="shared" si="42"/>
        <v/>
      </c>
      <c r="DP42" s="57"/>
      <c r="DQ42" s="127"/>
    </row>
    <row r="43" spans="1:121" ht="24.75" customHeight="1" x14ac:dyDescent="0.4">
      <c r="A43" s="126">
        <v>32</v>
      </c>
      <c r="B43" s="293" t="str">
        <f>IFERROR(VLOOKUP(A43,'wk (10.1～)'!$A$3:$I$122, 2, 0)&amp;"", "")</f>
        <v/>
      </c>
      <c r="C43" s="41" t="str">
        <f>IFERROR(VLOOKUP(A43,'wk (10.1～)'!$A$3:$I$122, 4, 0), "")</f>
        <v/>
      </c>
      <c r="D43" s="41" t="str">
        <f>IFERROR(VLOOKUP(A43,'wk (10.1～)'!$A$3:$I$122, 5, 0), "")</f>
        <v/>
      </c>
      <c r="E43" s="41" t="str">
        <f>IFERROR(VLOOKUP(A43,'wk (10.1～)'!$A$3:$I$122, 6, 0), "")</f>
        <v/>
      </c>
      <c r="F43" s="41" t="str">
        <f>IFERROR(VLOOKUP(A43,'wk (10.1～)'!$A$3:$I$122,7, 0), "")</f>
        <v/>
      </c>
      <c r="G43" s="41" t="str">
        <f>IFERROR(VLOOKUP(A43,'wk (10.1～)'!$A$3:$I$122, 8, 0), "")</f>
        <v/>
      </c>
      <c r="H43" s="41" t="str">
        <f>IFERROR(VLOOKUP(A43,'wk (10.1～)'!$A$3:$I$122, 9, 0), "")</f>
        <v/>
      </c>
      <c r="I43" s="157">
        <f t="shared" si="12"/>
        <v>0</v>
      </c>
      <c r="J43" s="39" t="str">
        <f t="shared" si="33"/>
        <v/>
      </c>
      <c r="K43" s="39" t="str">
        <f t="shared" si="33"/>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4"/>
        <v/>
      </c>
      <c r="U43" s="39" t="str">
        <f t="shared" si="34"/>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5"/>
        <v/>
      </c>
      <c r="AE43" s="39" t="str">
        <f t="shared" si="35"/>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6"/>
        <v/>
      </c>
      <c r="AO43" s="39" t="str">
        <f t="shared" si="36"/>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7"/>
        <v/>
      </c>
      <c r="AY43" s="39" t="str">
        <f t="shared" si="37"/>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8"/>
        <v/>
      </c>
      <c r="BI43" s="39" t="str">
        <f t="shared" si="38"/>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9"/>
        <v/>
      </c>
      <c r="BS43" s="39" t="str">
        <f t="shared" si="39"/>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40"/>
        <v/>
      </c>
      <c r="CC43" s="39" t="str">
        <f t="shared" si="40"/>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1"/>
        <v/>
      </c>
      <c r="CM43" s="39" t="str">
        <f t="shared" si="41"/>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2"/>
        <v/>
      </c>
      <c r="CW43" s="39" t="str">
        <f t="shared" si="42"/>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P43" s="57"/>
      <c r="DQ43" s="127"/>
    </row>
    <row r="44" spans="1:121" ht="24.75" customHeight="1" x14ac:dyDescent="0.4">
      <c r="A44" s="126">
        <v>33</v>
      </c>
      <c r="B44" s="293" t="str">
        <f>IFERROR(VLOOKUP(A44,'wk (10.1～)'!$A$3:$I$122, 2, 0)&amp;"", "")</f>
        <v/>
      </c>
      <c r="C44" s="41" t="str">
        <f>IFERROR(VLOOKUP(A44,'wk (10.1～)'!$A$3:$I$122, 4, 0), "")</f>
        <v/>
      </c>
      <c r="D44" s="41" t="str">
        <f>IFERROR(VLOOKUP(A44,'wk (10.1～)'!$A$3:$I$122, 5, 0), "")</f>
        <v/>
      </c>
      <c r="E44" s="41" t="str">
        <f>IFERROR(VLOOKUP(A44,'wk (10.1～)'!$A$3:$I$122, 6, 0), "")</f>
        <v/>
      </c>
      <c r="F44" s="41" t="str">
        <f>IFERROR(VLOOKUP(A44,'wk (10.1～)'!$A$3:$I$122,7, 0), "")</f>
        <v/>
      </c>
      <c r="G44" s="41" t="str">
        <f>IFERROR(VLOOKUP(A44,'wk (10.1～)'!$A$3:$I$122, 8, 0), "")</f>
        <v/>
      </c>
      <c r="H44" s="41" t="str">
        <f>IFERROR(VLOOKUP(A44,'wk (10.1～)'!$A$3:$I$122, 9, 0), "")</f>
        <v/>
      </c>
      <c r="I44" s="157">
        <f t="shared" si="12"/>
        <v>0</v>
      </c>
      <c r="J44" s="39" t="str">
        <f t="shared" si="33"/>
        <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4"/>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5"/>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6"/>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7"/>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8"/>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9"/>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40"/>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1"/>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2"/>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P44" s="57"/>
      <c r="DQ44" s="127"/>
    </row>
    <row r="45" spans="1:121" ht="24.75" customHeight="1" x14ac:dyDescent="0.4">
      <c r="A45" s="126">
        <v>34</v>
      </c>
      <c r="B45" s="293" t="str">
        <f>IFERROR(VLOOKUP(A45,'wk (10.1～)'!$A$3:$I$122, 2, 0)&amp;"", "")</f>
        <v/>
      </c>
      <c r="C45" s="41" t="str">
        <f>IFERROR(VLOOKUP(A45,'wk (10.1～)'!$A$3:$I$122, 4, 0), "")</f>
        <v/>
      </c>
      <c r="D45" s="41" t="str">
        <f>IFERROR(VLOOKUP(A45,'wk (10.1～)'!$A$3:$I$122, 5, 0), "")</f>
        <v/>
      </c>
      <c r="E45" s="41" t="str">
        <f>IFERROR(VLOOKUP(A45,'wk (10.1～)'!$A$3:$I$122, 6, 0), "")</f>
        <v/>
      </c>
      <c r="F45" s="41" t="str">
        <f>IFERROR(VLOOKUP(A45,'wk (10.1～)'!$A$3:$I$122,7, 0), "")</f>
        <v/>
      </c>
      <c r="G45" s="41" t="str">
        <f>IFERROR(VLOOKUP(A45,'wk (10.1～)'!$A$3:$I$122, 8, 0), "")</f>
        <v/>
      </c>
      <c r="H45" s="41" t="str">
        <f>IFERROR(VLOOKUP(A45,'wk (10.1～)'!$A$3:$I$122, 9, 0), "")</f>
        <v/>
      </c>
      <c r="I45" s="157">
        <f t="shared" si="12"/>
        <v>0</v>
      </c>
      <c r="J45" s="39" t="str">
        <f t="shared" si="33"/>
        <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4"/>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5"/>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6"/>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7"/>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8"/>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9"/>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40"/>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1"/>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2"/>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P45" s="57"/>
      <c r="DQ45" s="127"/>
    </row>
    <row r="46" spans="1:121" ht="24.75" customHeight="1" x14ac:dyDescent="0.4">
      <c r="A46" s="126">
        <v>35</v>
      </c>
      <c r="B46" s="293" t="str">
        <f>IFERROR(VLOOKUP(A46,'wk (10.1～)'!$A$3:$I$122, 2, 0)&amp;"", "")</f>
        <v/>
      </c>
      <c r="C46" s="41" t="str">
        <f>IFERROR(VLOOKUP(A46,'wk (10.1～)'!$A$3:$I$122, 4, 0), "")</f>
        <v/>
      </c>
      <c r="D46" s="41" t="str">
        <f>IFERROR(VLOOKUP(A46,'wk (10.1～)'!$A$3:$I$122, 5, 0), "")</f>
        <v/>
      </c>
      <c r="E46" s="41" t="str">
        <f>IFERROR(VLOOKUP(A46,'wk (10.1～)'!$A$3:$I$122, 6, 0), "")</f>
        <v/>
      </c>
      <c r="F46" s="41" t="str">
        <f>IFERROR(VLOOKUP(A46,'wk (10.1～)'!$A$3:$I$122,7, 0), "")</f>
        <v/>
      </c>
      <c r="G46" s="41" t="str">
        <f>IFERROR(VLOOKUP(A46,'wk (10.1～)'!$A$3:$I$122, 8, 0), "")</f>
        <v/>
      </c>
      <c r="H46" s="41" t="str">
        <f>IFERROR(VLOOKUP(A46,'wk (10.1～)'!$A$3:$I$122, 9, 0), "")</f>
        <v/>
      </c>
      <c r="I46" s="157">
        <f t="shared" si="12"/>
        <v>0</v>
      </c>
      <c r="J46" s="39" t="str">
        <f t="shared" si="33"/>
        <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4"/>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5"/>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6"/>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7"/>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8"/>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9"/>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40"/>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1"/>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2"/>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P46" s="57"/>
      <c r="DQ46" s="127"/>
    </row>
    <row r="47" spans="1:121" ht="24.75" customHeight="1" x14ac:dyDescent="0.4">
      <c r="A47" s="126">
        <v>36</v>
      </c>
      <c r="B47" s="293" t="str">
        <f>IFERROR(VLOOKUP(A47,'wk (10.1～)'!$A$3:$I$122, 2, 0)&amp;"", "")</f>
        <v/>
      </c>
      <c r="C47" s="41" t="str">
        <f>IFERROR(VLOOKUP(A47,'wk (10.1～)'!$A$3:$I$122, 4, 0), "")</f>
        <v/>
      </c>
      <c r="D47" s="41" t="str">
        <f>IFERROR(VLOOKUP(A47,'wk (10.1～)'!$A$3:$I$122, 5, 0), "")</f>
        <v/>
      </c>
      <c r="E47" s="41" t="str">
        <f>IFERROR(VLOOKUP(A47,'wk (10.1～)'!$A$3:$I$122, 6, 0), "")</f>
        <v/>
      </c>
      <c r="F47" s="41" t="str">
        <f>IFERROR(VLOOKUP(A47,'wk (10.1～)'!$A$3:$I$122,7, 0), "")</f>
        <v/>
      </c>
      <c r="G47" s="41" t="str">
        <f>IFERROR(VLOOKUP(A47,'wk (10.1～)'!$A$3:$I$122, 8, 0), "")</f>
        <v/>
      </c>
      <c r="H47" s="41" t="str">
        <f>IFERROR(VLOOKUP(A47,'wk (10.1～)'!$A$3:$I$122, 9, 0), "")</f>
        <v/>
      </c>
      <c r="I47" s="157">
        <f t="shared" si="12"/>
        <v>0</v>
      </c>
      <c r="J47" s="39" t="str">
        <f t="shared" si="33"/>
        <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4"/>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5"/>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6"/>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7"/>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8"/>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9"/>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40"/>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1"/>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2"/>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P47" s="57"/>
      <c r="DQ47" s="127"/>
    </row>
    <row r="48" spans="1:121" ht="24.75" customHeight="1" x14ac:dyDescent="0.4">
      <c r="A48" s="126">
        <v>37</v>
      </c>
      <c r="B48" s="293" t="str">
        <f>IFERROR(VLOOKUP(A48,'wk (10.1～)'!$A$3:$I$122, 2, 0)&amp;"", "")</f>
        <v/>
      </c>
      <c r="C48" s="41" t="str">
        <f>IFERROR(VLOOKUP(A48,'wk (10.1～)'!$A$3:$I$122, 4, 0), "")</f>
        <v/>
      </c>
      <c r="D48" s="41" t="str">
        <f>IFERROR(VLOOKUP(A48,'wk (10.1～)'!$A$3:$I$122, 5, 0), "")</f>
        <v/>
      </c>
      <c r="E48" s="41" t="str">
        <f>IFERROR(VLOOKUP(A48,'wk (10.1～)'!$A$3:$I$122, 6, 0), "")</f>
        <v/>
      </c>
      <c r="F48" s="41" t="str">
        <f>IFERROR(VLOOKUP(A48,'wk (10.1～)'!$A$3:$I$122,7, 0), "")</f>
        <v/>
      </c>
      <c r="G48" s="41" t="str">
        <f>IFERROR(VLOOKUP(A48,'wk (10.1～)'!$A$3:$I$122, 8, 0), "")</f>
        <v/>
      </c>
      <c r="H48" s="41" t="str">
        <f>IFERROR(VLOOKUP(A48,'wk (10.1～)'!$A$3:$I$122, 9, 0), "")</f>
        <v/>
      </c>
      <c r="I48" s="157">
        <f t="shared" si="12"/>
        <v>0</v>
      </c>
      <c r="J48" s="39" t="str">
        <f t="shared" si="33"/>
        <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4"/>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5"/>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6"/>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7"/>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8"/>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9"/>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40"/>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1"/>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2"/>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P48" s="57"/>
      <c r="DQ48" s="127"/>
    </row>
    <row r="49" spans="1:121" ht="24.75" customHeight="1" x14ac:dyDescent="0.4">
      <c r="A49" s="126">
        <v>38</v>
      </c>
      <c r="B49" s="293" t="str">
        <f>IFERROR(VLOOKUP(A49,'wk (10.1～)'!$A$3:$I$122, 2, 0)&amp;"", "")</f>
        <v/>
      </c>
      <c r="C49" s="41" t="str">
        <f>IFERROR(VLOOKUP(A49,'wk (10.1～)'!$A$3:$I$122, 4, 0), "")</f>
        <v/>
      </c>
      <c r="D49" s="41" t="str">
        <f>IFERROR(VLOOKUP(A49,'wk (10.1～)'!$A$3:$I$122, 5, 0), "")</f>
        <v/>
      </c>
      <c r="E49" s="41" t="str">
        <f>IFERROR(VLOOKUP(A49,'wk (10.1～)'!$A$3:$I$122, 6, 0), "")</f>
        <v/>
      </c>
      <c r="F49" s="41" t="str">
        <f>IFERROR(VLOOKUP(A49,'wk (10.1～)'!$A$3:$I$122,7, 0), "")</f>
        <v/>
      </c>
      <c r="G49" s="41" t="str">
        <f>IFERROR(VLOOKUP(A49,'wk (10.1～)'!$A$3:$I$122, 8, 0), "")</f>
        <v/>
      </c>
      <c r="H49" s="41" t="str">
        <f>IFERROR(VLOOKUP(A49,'wk (10.1～)'!$A$3:$I$122, 9, 0), "")</f>
        <v/>
      </c>
      <c r="I49" s="157">
        <f t="shared" si="12"/>
        <v>0</v>
      </c>
      <c r="J49" s="39" t="str">
        <f t="shared" si="33"/>
        <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4"/>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5"/>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6"/>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7"/>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8"/>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9"/>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40"/>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1"/>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2"/>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P49" s="57"/>
      <c r="DQ49" s="127"/>
    </row>
    <row r="50" spans="1:121" ht="24.75" customHeight="1" x14ac:dyDescent="0.4">
      <c r="A50" s="126">
        <v>39</v>
      </c>
      <c r="B50" s="293" t="str">
        <f>IFERROR(VLOOKUP(A50,'wk (10.1～)'!$A$3:$I$122, 2, 0)&amp;"", "")</f>
        <v/>
      </c>
      <c r="C50" s="41" t="str">
        <f>IFERROR(VLOOKUP(A50,'wk (10.1～)'!$A$3:$I$122, 4, 0), "")</f>
        <v/>
      </c>
      <c r="D50" s="41" t="str">
        <f>IFERROR(VLOOKUP(A50,'wk (10.1～)'!$A$3:$I$122, 5, 0), "")</f>
        <v/>
      </c>
      <c r="E50" s="41" t="str">
        <f>IFERROR(VLOOKUP(A50,'wk (10.1～)'!$A$3:$I$122, 6, 0), "")</f>
        <v/>
      </c>
      <c r="F50" s="41" t="str">
        <f>IFERROR(VLOOKUP(A50,'wk (10.1～)'!$A$3:$I$122,7, 0), "")</f>
        <v/>
      </c>
      <c r="G50" s="41" t="str">
        <f>IFERROR(VLOOKUP(A50,'wk (10.1～)'!$A$3:$I$122, 8, 0), "")</f>
        <v/>
      </c>
      <c r="H50" s="41" t="str">
        <f>IFERROR(VLOOKUP(A50,'wk (10.1～)'!$A$3:$I$122, 9, 0), "")</f>
        <v/>
      </c>
      <c r="I50" s="157">
        <f t="shared" si="12"/>
        <v>0</v>
      </c>
      <c r="J50" s="39" t="str">
        <f t="shared" si="33"/>
        <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4"/>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5"/>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6"/>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7"/>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8"/>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9"/>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40"/>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1"/>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2"/>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P50" s="57"/>
      <c r="DQ50" s="127"/>
    </row>
    <row r="51" spans="1:121" ht="24.75" customHeight="1" x14ac:dyDescent="0.4">
      <c r="A51" s="126">
        <v>40</v>
      </c>
      <c r="B51" s="293" t="str">
        <f>IFERROR(VLOOKUP(A51,'wk (10.1～)'!$A$3:$I$122, 2, 0)&amp;"", "")</f>
        <v/>
      </c>
      <c r="C51" s="41" t="str">
        <f>IFERROR(VLOOKUP(A51,'wk (10.1～)'!$A$3:$I$122, 4, 0), "")</f>
        <v/>
      </c>
      <c r="D51" s="41" t="str">
        <f>IFERROR(VLOOKUP(A51,'wk (10.1～)'!$A$3:$I$122, 5, 0), "")</f>
        <v/>
      </c>
      <c r="E51" s="41" t="str">
        <f>IFERROR(VLOOKUP(A51,'wk (10.1～)'!$A$3:$I$122, 6, 0), "")</f>
        <v/>
      </c>
      <c r="F51" s="41" t="str">
        <f>IFERROR(VLOOKUP(A51,'wk (10.1～)'!$A$3:$I$122,7, 0), "")</f>
        <v/>
      </c>
      <c r="G51" s="41" t="str">
        <f>IFERROR(VLOOKUP(A51,'wk (10.1～)'!$A$3:$I$122, 8, 0), "")</f>
        <v/>
      </c>
      <c r="H51" s="41" t="str">
        <f>IFERROR(VLOOKUP(A51,'wk (10.1～)'!$A$3:$I$122, 9, 0), "")</f>
        <v/>
      </c>
      <c r="I51" s="157">
        <f t="shared" si="12"/>
        <v>0</v>
      </c>
      <c r="J51" s="39" t="str">
        <f t="shared" si="33"/>
        <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4"/>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5"/>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6"/>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7"/>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8"/>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9"/>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40"/>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1"/>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2"/>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P51" s="57"/>
      <c r="DQ51" s="127"/>
    </row>
    <row r="52" spans="1:121" ht="24.75" customHeight="1" x14ac:dyDescent="0.4">
      <c r="A52" s="126">
        <v>41</v>
      </c>
      <c r="B52" s="293" t="str">
        <f>IFERROR(VLOOKUP(A52,'wk (10.1～)'!$A$3:$I$122, 2, 0)&amp;"", "")</f>
        <v/>
      </c>
      <c r="C52" s="41" t="str">
        <f>IFERROR(VLOOKUP(A52,'wk (10.1～)'!$A$3:$I$122, 4, 0), "")</f>
        <v/>
      </c>
      <c r="D52" s="41" t="str">
        <f>IFERROR(VLOOKUP(A52,'wk (10.1～)'!$A$3:$I$122, 5, 0), "")</f>
        <v/>
      </c>
      <c r="E52" s="41" t="str">
        <f>IFERROR(VLOOKUP(A52,'wk (10.1～)'!$A$3:$I$122, 6, 0), "")</f>
        <v/>
      </c>
      <c r="F52" s="41" t="str">
        <f>IFERROR(VLOOKUP(A52,'wk (10.1～)'!$A$3:$I$122,7, 0), "")</f>
        <v/>
      </c>
      <c r="G52" s="41" t="str">
        <f>IFERROR(VLOOKUP(A52,'wk (10.1～)'!$A$3:$I$122, 8, 0), "")</f>
        <v/>
      </c>
      <c r="H52" s="41" t="str">
        <f>IFERROR(VLOOKUP(A52,'wk (10.1～)'!$A$3:$I$122, 9, 0), "")</f>
        <v/>
      </c>
      <c r="I52" s="157">
        <f t="shared" si="12"/>
        <v>0</v>
      </c>
      <c r="J52" s="39" t="str">
        <f t="shared" ref="J52:S61" si="43">IF(AND($D52&lt;&gt;"", J$11&gt;=$D52, J$11&lt;=$H52), IF($E52&lt;&gt;"", IF(OR(AND(J$11=$C52, J$11=$E52), AND(J$11&gt;$E52, J$11&lt;$F52)), "入院中", 1), 1), "")</f>
        <v/>
      </c>
      <c r="K52" s="39" t="str">
        <f t="shared" si="43"/>
        <v/>
      </c>
      <c r="L52" s="39" t="str">
        <f t="shared" si="43"/>
        <v/>
      </c>
      <c r="M52" s="39" t="str">
        <f t="shared" si="43"/>
        <v/>
      </c>
      <c r="N52" s="39" t="str">
        <f t="shared" si="43"/>
        <v/>
      </c>
      <c r="O52" s="39" t="str">
        <f t="shared" si="43"/>
        <v/>
      </c>
      <c r="P52" s="39" t="str">
        <f t="shared" si="43"/>
        <v/>
      </c>
      <c r="Q52" s="39" t="str">
        <f t="shared" si="43"/>
        <v/>
      </c>
      <c r="R52" s="39" t="str">
        <f t="shared" si="43"/>
        <v/>
      </c>
      <c r="S52" s="39" t="str">
        <f t="shared" si="43"/>
        <v/>
      </c>
      <c r="T52" s="39" t="str">
        <f t="shared" ref="T52:AC61" si="44">IF(AND($D52&lt;&gt;"", T$11&gt;=$D52, T$11&lt;=$H52), IF($E52&lt;&gt;"", IF(OR(AND(T$11=$C52, T$11=$E52), AND(T$11&gt;$E52, T$11&lt;$F52)), "入院中", 1), 1), "")</f>
        <v/>
      </c>
      <c r="U52" s="39" t="str">
        <f t="shared" si="44"/>
        <v/>
      </c>
      <c r="V52" s="39" t="str">
        <f t="shared" si="44"/>
        <v/>
      </c>
      <c r="W52" s="39" t="str">
        <f t="shared" si="44"/>
        <v/>
      </c>
      <c r="X52" s="39" t="str">
        <f t="shared" si="44"/>
        <v/>
      </c>
      <c r="Y52" s="39" t="str">
        <f t="shared" si="44"/>
        <v/>
      </c>
      <c r="Z52" s="39" t="str">
        <f t="shared" si="44"/>
        <v/>
      </c>
      <c r="AA52" s="39" t="str">
        <f t="shared" si="44"/>
        <v/>
      </c>
      <c r="AB52" s="39" t="str">
        <f t="shared" si="44"/>
        <v/>
      </c>
      <c r="AC52" s="39" t="str">
        <f t="shared" si="44"/>
        <v/>
      </c>
      <c r="AD52" s="39" t="str">
        <f t="shared" ref="AD52:AM61" si="45">IF(AND($D52&lt;&gt;"", AD$11&gt;=$D52, AD$11&lt;=$H52), IF($E52&lt;&gt;"", IF(OR(AND(AD$11=$C52, AD$11=$E52), AND(AD$11&gt;$E52, AD$11&lt;$F52)), "入院中", 1), 1), "")</f>
        <v/>
      </c>
      <c r="AE52" s="39" t="str">
        <f t="shared" si="45"/>
        <v/>
      </c>
      <c r="AF52" s="39" t="str">
        <f t="shared" si="45"/>
        <v/>
      </c>
      <c r="AG52" s="39" t="str">
        <f t="shared" si="45"/>
        <v/>
      </c>
      <c r="AH52" s="39" t="str">
        <f t="shared" si="45"/>
        <v/>
      </c>
      <c r="AI52" s="39" t="str">
        <f t="shared" si="45"/>
        <v/>
      </c>
      <c r="AJ52" s="39" t="str">
        <f t="shared" si="45"/>
        <v/>
      </c>
      <c r="AK52" s="39" t="str">
        <f t="shared" si="45"/>
        <v/>
      </c>
      <c r="AL52" s="39" t="str">
        <f t="shared" si="45"/>
        <v/>
      </c>
      <c r="AM52" s="39" t="str">
        <f t="shared" si="45"/>
        <v/>
      </c>
      <c r="AN52" s="39" t="str">
        <f t="shared" ref="AN52:AW61" si="46">IF(AND($D52&lt;&gt;"", AN$11&gt;=$D52, AN$11&lt;=$H52), IF($E52&lt;&gt;"", IF(OR(AND(AN$11=$C52, AN$11=$E52), AND(AN$11&gt;$E52, AN$11&lt;$F52)), "入院中", 1), 1), "")</f>
        <v/>
      </c>
      <c r="AO52" s="39" t="str">
        <f t="shared" si="46"/>
        <v/>
      </c>
      <c r="AP52" s="39" t="str">
        <f t="shared" si="46"/>
        <v/>
      </c>
      <c r="AQ52" s="39" t="str">
        <f t="shared" si="46"/>
        <v/>
      </c>
      <c r="AR52" s="39" t="str">
        <f t="shared" si="46"/>
        <v/>
      </c>
      <c r="AS52" s="39" t="str">
        <f t="shared" si="46"/>
        <v/>
      </c>
      <c r="AT52" s="39" t="str">
        <f t="shared" si="46"/>
        <v/>
      </c>
      <c r="AU52" s="39" t="str">
        <f t="shared" si="46"/>
        <v/>
      </c>
      <c r="AV52" s="39" t="str">
        <f t="shared" si="46"/>
        <v/>
      </c>
      <c r="AW52" s="39" t="str">
        <f t="shared" si="46"/>
        <v/>
      </c>
      <c r="AX52" s="39" t="str">
        <f t="shared" ref="AX52:BG61" si="47">IF(AND($D52&lt;&gt;"", AX$11&gt;=$D52, AX$11&lt;=$H52), IF($E52&lt;&gt;"", IF(OR(AND(AX$11=$C52, AX$11=$E52), AND(AX$11&gt;$E52, AX$11&lt;$F52)), "入院中", 1), 1), "")</f>
        <v/>
      </c>
      <c r="AY52" s="39" t="str">
        <f t="shared" si="47"/>
        <v/>
      </c>
      <c r="AZ52" s="39" t="str">
        <f t="shared" si="47"/>
        <v/>
      </c>
      <c r="BA52" s="39" t="str">
        <f t="shared" si="47"/>
        <v/>
      </c>
      <c r="BB52" s="39" t="str">
        <f t="shared" si="47"/>
        <v/>
      </c>
      <c r="BC52" s="39" t="str">
        <f t="shared" si="47"/>
        <v/>
      </c>
      <c r="BD52" s="39" t="str">
        <f t="shared" si="47"/>
        <v/>
      </c>
      <c r="BE52" s="39" t="str">
        <f t="shared" si="47"/>
        <v/>
      </c>
      <c r="BF52" s="39" t="str">
        <f t="shared" si="47"/>
        <v/>
      </c>
      <c r="BG52" s="39" t="str">
        <f t="shared" si="47"/>
        <v/>
      </c>
      <c r="BH52" s="39" t="str">
        <f t="shared" ref="BH52:BQ61" si="48">IF(AND($D52&lt;&gt;"", BH$11&gt;=$D52, BH$11&lt;=$H52), IF($E52&lt;&gt;"", IF(OR(AND(BH$11=$C52, BH$11=$E52), AND(BH$11&gt;$E52, BH$11&lt;$F52)), "入院中", 1), 1), "")</f>
        <v/>
      </c>
      <c r="BI52" s="39" t="str">
        <f t="shared" si="48"/>
        <v/>
      </c>
      <c r="BJ52" s="39" t="str">
        <f t="shared" si="48"/>
        <v/>
      </c>
      <c r="BK52" s="39" t="str">
        <f t="shared" si="48"/>
        <v/>
      </c>
      <c r="BL52" s="39" t="str">
        <f t="shared" si="48"/>
        <v/>
      </c>
      <c r="BM52" s="39" t="str">
        <f t="shared" si="48"/>
        <v/>
      </c>
      <c r="BN52" s="39" t="str">
        <f t="shared" si="48"/>
        <v/>
      </c>
      <c r="BO52" s="39" t="str">
        <f t="shared" si="48"/>
        <v/>
      </c>
      <c r="BP52" s="39" t="str">
        <f t="shared" si="48"/>
        <v/>
      </c>
      <c r="BQ52" s="39" t="str">
        <f t="shared" si="48"/>
        <v/>
      </c>
      <c r="BR52" s="39" t="str">
        <f t="shared" ref="BR52:CA61" si="49">IF(AND($D52&lt;&gt;"", BR$11&gt;=$D52, BR$11&lt;=$H52), IF($E52&lt;&gt;"", IF(OR(AND(BR$11=$C52, BR$11=$E52), AND(BR$11&gt;$E52, BR$11&lt;$F52)), "入院中", 1), 1), "")</f>
        <v/>
      </c>
      <c r="BS52" s="39" t="str">
        <f t="shared" si="49"/>
        <v/>
      </c>
      <c r="BT52" s="39" t="str">
        <f t="shared" si="49"/>
        <v/>
      </c>
      <c r="BU52" s="39" t="str">
        <f t="shared" si="49"/>
        <v/>
      </c>
      <c r="BV52" s="39" t="str">
        <f t="shared" si="49"/>
        <v/>
      </c>
      <c r="BW52" s="39" t="str">
        <f t="shared" si="49"/>
        <v/>
      </c>
      <c r="BX52" s="39" t="str">
        <f t="shared" si="49"/>
        <v/>
      </c>
      <c r="BY52" s="39" t="str">
        <f t="shared" si="49"/>
        <v/>
      </c>
      <c r="BZ52" s="39" t="str">
        <f t="shared" si="49"/>
        <v/>
      </c>
      <c r="CA52" s="39" t="str">
        <f t="shared" si="49"/>
        <v/>
      </c>
      <c r="CB52" s="39" t="str">
        <f t="shared" ref="CB52:CK61" si="50">IF(AND($D52&lt;&gt;"", CB$11&gt;=$D52, CB$11&lt;=$H52), IF($E52&lt;&gt;"", IF(OR(AND(CB$11=$C52, CB$11=$E52), AND(CB$11&gt;$E52, CB$11&lt;$F52)), "入院中", 1), 1), "")</f>
        <v/>
      </c>
      <c r="CC52" s="39" t="str">
        <f t="shared" si="50"/>
        <v/>
      </c>
      <c r="CD52" s="39" t="str">
        <f t="shared" si="50"/>
        <v/>
      </c>
      <c r="CE52" s="39" t="str">
        <f t="shared" si="50"/>
        <v/>
      </c>
      <c r="CF52" s="39" t="str">
        <f t="shared" si="50"/>
        <v/>
      </c>
      <c r="CG52" s="39" t="str">
        <f t="shared" si="50"/>
        <v/>
      </c>
      <c r="CH52" s="39" t="str">
        <f t="shared" si="50"/>
        <v/>
      </c>
      <c r="CI52" s="39" t="str">
        <f t="shared" si="50"/>
        <v/>
      </c>
      <c r="CJ52" s="39" t="str">
        <f t="shared" si="50"/>
        <v/>
      </c>
      <c r="CK52" s="39" t="str">
        <f t="shared" si="50"/>
        <v/>
      </c>
      <c r="CL52" s="39" t="str">
        <f t="shared" ref="CL52:CU61" si="51">IF(AND($D52&lt;&gt;"", CL$11&gt;=$D52, CL$11&lt;=$H52), IF($E52&lt;&gt;"", IF(OR(AND(CL$11=$C52, CL$11=$E52), AND(CL$11&gt;$E52, CL$11&lt;$F52)), "入院中", 1), 1), "")</f>
        <v/>
      </c>
      <c r="CM52" s="39" t="str">
        <f t="shared" si="51"/>
        <v/>
      </c>
      <c r="CN52" s="39" t="str">
        <f t="shared" si="51"/>
        <v/>
      </c>
      <c r="CO52" s="39" t="str">
        <f t="shared" si="51"/>
        <v/>
      </c>
      <c r="CP52" s="39" t="str">
        <f t="shared" si="51"/>
        <v/>
      </c>
      <c r="CQ52" s="39" t="str">
        <f t="shared" si="51"/>
        <v/>
      </c>
      <c r="CR52" s="39" t="str">
        <f t="shared" si="51"/>
        <v/>
      </c>
      <c r="CS52" s="39" t="str">
        <f t="shared" si="51"/>
        <v/>
      </c>
      <c r="CT52" s="39" t="str">
        <f t="shared" si="51"/>
        <v/>
      </c>
      <c r="CU52" s="39" t="str">
        <f t="shared" si="51"/>
        <v/>
      </c>
      <c r="CV52" s="39" t="str">
        <f t="shared" ref="CV52:DG61" si="52">IF(AND($D52&lt;&gt;"", CV$11&gt;=$D52, CV$11&lt;=$H52), IF($E52&lt;&gt;"", IF(OR(AND(CV$11=$C52, CV$11=$E52), AND(CV$11&gt;$E52, CV$11&lt;$F52)), "入院中", 1), 1), "")</f>
        <v/>
      </c>
      <c r="CW52" s="39" t="str">
        <f t="shared" si="52"/>
        <v/>
      </c>
      <c r="CX52" s="39" t="str">
        <f t="shared" si="52"/>
        <v/>
      </c>
      <c r="CY52" s="39" t="str">
        <f t="shared" si="52"/>
        <v/>
      </c>
      <c r="CZ52" s="39" t="str">
        <f t="shared" si="52"/>
        <v/>
      </c>
      <c r="DA52" s="39" t="str">
        <f t="shared" si="52"/>
        <v/>
      </c>
      <c r="DB52" s="39" t="str">
        <f t="shared" si="52"/>
        <v/>
      </c>
      <c r="DC52" s="39" t="str">
        <f t="shared" si="52"/>
        <v/>
      </c>
      <c r="DD52" s="39" t="str">
        <f t="shared" si="52"/>
        <v/>
      </c>
      <c r="DE52" s="39" t="str">
        <f t="shared" si="52"/>
        <v/>
      </c>
      <c r="DF52" s="39" t="str">
        <f t="shared" si="52"/>
        <v/>
      </c>
      <c r="DG52" s="39" t="str">
        <f t="shared" si="52"/>
        <v/>
      </c>
      <c r="DP52" s="57"/>
      <c r="DQ52" s="127"/>
    </row>
    <row r="53" spans="1:121" ht="24.75" customHeight="1" x14ac:dyDescent="0.4">
      <c r="A53" s="126">
        <v>42</v>
      </c>
      <c r="B53" s="293" t="str">
        <f>IFERROR(VLOOKUP(A53,'wk (10.1～)'!$A$3:$I$122, 2, 0)&amp;"", "")</f>
        <v/>
      </c>
      <c r="C53" s="41" t="str">
        <f>IFERROR(VLOOKUP(A53,'wk (10.1～)'!$A$3:$I$122, 4, 0), "")</f>
        <v/>
      </c>
      <c r="D53" s="41" t="str">
        <f>IFERROR(VLOOKUP(A53,'wk (10.1～)'!$A$3:$I$122, 5, 0), "")</f>
        <v/>
      </c>
      <c r="E53" s="41" t="str">
        <f>IFERROR(VLOOKUP(A53,'wk (10.1～)'!$A$3:$I$122, 6, 0), "")</f>
        <v/>
      </c>
      <c r="F53" s="41" t="str">
        <f>IFERROR(VLOOKUP(A53,'wk (10.1～)'!$A$3:$I$122,7, 0), "")</f>
        <v/>
      </c>
      <c r="G53" s="41" t="str">
        <f>IFERROR(VLOOKUP(A53,'wk (10.1～)'!$A$3:$I$122, 8, 0), "")</f>
        <v/>
      </c>
      <c r="H53" s="41" t="str">
        <f>IFERROR(VLOOKUP(A53,'wk (10.1～)'!$A$3:$I$122, 9, 0), "")</f>
        <v/>
      </c>
      <c r="I53" s="157">
        <f t="shared" si="12"/>
        <v>0</v>
      </c>
      <c r="J53" s="39" t="str">
        <f t="shared" si="43"/>
        <v/>
      </c>
      <c r="K53" s="39" t="str">
        <f t="shared" si="43"/>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4"/>
        <v/>
      </c>
      <c r="U53" s="39" t="str">
        <f t="shared" si="44"/>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5"/>
        <v/>
      </c>
      <c r="AE53" s="39" t="str">
        <f t="shared" si="45"/>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6"/>
        <v/>
      </c>
      <c r="AO53" s="39" t="str">
        <f t="shared" si="46"/>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7"/>
        <v/>
      </c>
      <c r="AY53" s="39" t="str">
        <f t="shared" si="47"/>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8"/>
        <v/>
      </c>
      <c r="BI53" s="39" t="str">
        <f t="shared" si="48"/>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9"/>
        <v/>
      </c>
      <c r="BS53" s="39" t="str">
        <f t="shared" si="49"/>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50"/>
        <v/>
      </c>
      <c r="CC53" s="39" t="str">
        <f t="shared" si="50"/>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1"/>
        <v/>
      </c>
      <c r="CM53" s="39" t="str">
        <f t="shared" si="51"/>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2"/>
        <v/>
      </c>
      <c r="CW53" s="39" t="str">
        <f t="shared" si="52"/>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P53" s="57"/>
      <c r="DQ53" s="127"/>
    </row>
    <row r="54" spans="1:121" ht="24.75" customHeight="1" x14ac:dyDescent="0.4">
      <c r="A54" s="126">
        <v>43</v>
      </c>
      <c r="B54" s="293" t="str">
        <f>IFERROR(VLOOKUP(A54,'wk (10.1～)'!$A$3:$I$122, 2, 0)&amp;"", "")</f>
        <v/>
      </c>
      <c r="C54" s="41" t="str">
        <f>IFERROR(VLOOKUP(A54,'wk (10.1～)'!$A$3:$I$122, 4, 0), "")</f>
        <v/>
      </c>
      <c r="D54" s="41" t="str">
        <f>IFERROR(VLOOKUP(A54,'wk (10.1～)'!$A$3:$I$122, 5, 0), "")</f>
        <v/>
      </c>
      <c r="E54" s="41" t="str">
        <f>IFERROR(VLOOKUP(A54,'wk (10.1～)'!$A$3:$I$122, 6, 0), "")</f>
        <v/>
      </c>
      <c r="F54" s="41" t="str">
        <f>IFERROR(VLOOKUP(A54,'wk (10.1～)'!$A$3:$I$122,7, 0), "")</f>
        <v/>
      </c>
      <c r="G54" s="41" t="str">
        <f>IFERROR(VLOOKUP(A54,'wk (10.1～)'!$A$3:$I$122, 8, 0), "")</f>
        <v/>
      </c>
      <c r="H54" s="41" t="str">
        <f>IFERROR(VLOOKUP(A54,'wk (10.1～)'!$A$3:$I$122, 9, 0), "")</f>
        <v/>
      </c>
      <c r="I54" s="157">
        <f t="shared" si="12"/>
        <v>0</v>
      </c>
      <c r="J54" s="39" t="str">
        <f t="shared" si="43"/>
        <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4"/>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5"/>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6"/>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7"/>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8"/>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9"/>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50"/>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1"/>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2"/>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P54" s="57"/>
      <c r="DQ54" s="127"/>
    </row>
    <row r="55" spans="1:121" ht="24.75" customHeight="1" x14ac:dyDescent="0.4">
      <c r="A55" s="126">
        <v>44</v>
      </c>
      <c r="B55" s="293" t="str">
        <f>IFERROR(VLOOKUP(A55,'wk (10.1～)'!$A$3:$I$122, 2, 0)&amp;"", "")</f>
        <v/>
      </c>
      <c r="C55" s="41" t="str">
        <f>IFERROR(VLOOKUP(A55,'wk (10.1～)'!$A$3:$I$122, 4, 0), "")</f>
        <v/>
      </c>
      <c r="D55" s="41" t="str">
        <f>IFERROR(VLOOKUP(A55,'wk (10.1～)'!$A$3:$I$122, 5, 0), "")</f>
        <v/>
      </c>
      <c r="E55" s="41" t="str">
        <f>IFERROR(VLOOKUP(A55,'wk (10.1～)'!$A$3:$I$122, 6, 0), "")</f>
        <v/>
      </c>
      <c r="F55" s="41" t="str">
        <f>IFERROR(VLOOKUP(A55,'wk (10.1～)'!$A$3:$I$122,7, 0), "")</f>
        <v/>
      </c>
      <c r="G55" s="41" t="str">
        <f>IFERROR(VLOOKUP(A55,'wk (10.1～)'!$A$3:$I$122, 8, 0), "")</f>
        <v/>
      </c>
      <c r="H55" s="41" t="str">
        <f>IFERROR(VLOOKUP(A55,'wk (10.1～)'!$A$3:$I$122, 9, 0), "")</f>
        <v/>
      </c>
      <c r="I55" s="157">
        <f t="shared" si="12"/>
        <v>0</v>
      </c>
      <c r="J55" s="39" t="str">
        <f t="shared" si="43"/>
        <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4"/>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5"/>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6"/>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7"/>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8"/>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9"/>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50"/>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1"/>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2"/>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P55" s="57"/>
      <c r="DQ55" s="127"/>
    </row>
    <row r="56" spans="1:121" ht="24.75" customHeight="1" x14ac:dyDescent="0.4">
      <c r="A56" s="126">
        <v>45</v>
      </c>
      <c r="B56" s="293" t="str">
        <f>IFERROR(VLOOKUP(A56,'wk (10.1～)'!$A$3:$I$122, 2, 0)&amp;"", "")</f>
        <v/>
      </c>
      <c r="C56" s="41" t="str">
        <f>IFERROR(VLOOKUP(A56,'wk (10.1～)'!$A$3:$I$122, 4, 0), "")</f>
        <v/>
      </c>
      <c r="D56" s="41" t="str">
        <f>IFERROR(VLOOKUP(A56,'wk (10.1～)'!$A$3:$I$122, 5, 0), "")</f>
        <v/>
      </c>
      <c r="E56" s="41" t="str">
        <f>IFERROR(VLOOKUP(A56,'wk (10.1～)'!$A$3:$I$122, 6, 0), "")</f>
        <v/>
      </c>
      <c r="F56" s="41" t="str">
        <f>IFERROR(VLOOKUP(A56,'wk (10.1～)'!$A$3:$I$122,7, 0), "")</f>
        <v/>
      </c>
      <c r="G56" s="41" t="str">
        <f>IFERROR(VLOOKUP(A56,'wk (10.1～)'!$A$3:$I$122, 8, 0), "")</f>
        <v/>
      </c>
      <c r="H56" s="41" t="str">
        <f>IFERROR(VLOOKUP(A56,'wk (10.1～)'!$A$3:$I$122, 9, 0), "")</f>
        <v/>
      </c>
      <c r="I56" s="157">
        <f t="shared" si="12"/>
        <v>0</v>
      </c>
      <c r="J56" s="39" t="str">
        <f t="shared" si="43"/>
        <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4"/>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5"/>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6"/>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7"/>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8"/>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9"/>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50"/>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1"/>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2"/>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P56" s="57"/>
      <c r="DQ56" s="127"/>
    </row>
    <row r="57" spans="1:121" ht="24.75" customHeight="1" x14ac:dyDescent="0.4">
      <c r="A57" s="126">
        <v>46</v>
      </c>
      <c r="B57" s="293" t="str">
        <f>IFERROR(VLOOKUP(A57,'wk (10.1～)'!$A$3:$I$122, 2, 0)&amp;"", "")</f>
        <v/>
      </c>
      <c r="C57" s="41" t="str">
        <f>IFERROR(VLOOKUP(A57,'wk (10.1～)'!$A$3:$I$122, 4, 0), "")</f>
        <v/>
      </c>
      <c r="D57" s="41" t="str">
        <f>IFERROR(VLOOKUP(A57,'wk (10.1～)'!$A$3:$I$122, 5, 0), "")</f>
        <v/>
      </c>
      <c r="E57" s="41" t="str">
        <f>IFERROR(VLOOKUP(A57,'wk (10.1～)'!$A$3:$I$122, 6, 0), "")</f>
        <v/>
      </c>
      <c r="F57" s="41" t="str">
        <f>IFERROR(VLOOKUP(A57,'wk (10.1～)'!$A$3:$I$122,7, 0), "")</f>
        <v/>
      </c>
      <c r="G57" s="41" t="str">
        <f>IFERROR(VLOOKUP(A57,'wk (10.1～)'!$A$3:$I$122, 8, 0), "")</f>
        <v/>
      </c>
      <c r="H57" s="41" t="str">
        <f>IFERROR(VLOOKUP(A57,'wk (10.1～)'!$A$3:$I$122, 9, 0), "")</f>
        <v/>
      </c>
      <c r="I57" s="157">
        <f t="shared" si="12"/>
        <v>0</v>
      </c>
      <c r="J57" s="39" t="str">
        <f t="shared" si="43"/>
        <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4"/>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5"/>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6"/>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7"/>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8"/>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9"/>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50"/>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1"/>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2"/>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P57" s="57"/>
      <c r="DQ57" s="127"/>
    </row>
    <row r="58" spans="1:121" ht="24.75" customHeight="1" x14ac:dyDescent="0.4">
      <c r="A58" s="126">
        <v>47</v>
      </c>
      <c r="B58" s="293" t="str">
        <f>IFERROR(VLOOKUP(A58,'wk (10.1～)'!$A$3:$I$122, 2, 0)&amp;"", "")</f>
        <v/>
      </c>
      <c r="C58" s="41" t="str">
        <f>IFERROR(VLOOKUP(A58,'wk (10.1～)'!$A$3:$I$122, 4, 0), "")</f>
        <v/>
      </c>
      <c r="D58" s="41" t="str">
        <f>IFERROR(VLOOKUP(A58,'wk (10.1～)'!$A$3:$I$122, 5, 0), "")</f>
        <v/>
      </c>
      <c r="E58" s="41" t="str">
        <f>IFERROR(VLOOKUP(A58,'wk (10.1～)'!$A$3:$I$122, 6, 0), "")</f>
        <v/>
      </c>
      <c r="F58" s="41" t="str">
        <f>IFERROR(VLOOKUP(A58,'wk (10.1～)'!$A$3:$I$122,7, 0), "")</f>
        <v/>
      </c>
      <c r="G58" s="41" t="str">
        <f>IFERROR(VLOOKUP(A58,'wk (10.1～)'!$A$3:$I$122, 8, 0), "")</f>
        <v/>
      </c>
      <c r="H58" s="41" t="str">
        <f>IFERROR(VLOOKUP(A58,'wk (10.1～)'!$A$3:$I$122, 9, 0), "")</f>
        <v/>
      </c>
      <c r="I58" s="157">
        <f t="shared" si="12"/>
        <v>0</v>
      </c>
      <c r="J58" s="39" t="str">
        <f t="shared" si="43"/>
        <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4"/>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5"/>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6"/>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7"/>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8"/>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9"/>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50"/>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1"/>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2"/>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P58" s="57"/>
      <c r="DQ58" s="127"/>
    </row>
    <row r="59" spans="1:121" ht="24.75" customHeight="1" x14ac:dyDescent="0.4">
      <c r="A59" s="126">
        <v>48</v>
      </c>
      <c r="B59" s="293" t="str">
        <f>IFERROR(VLOOKUP(A59,'wk (10.1～)'!$A$3:$I$122, 2, 0)&amp;"", "")</f>
        <v/>
      </c>
      <c r="C59" s="41" t="str">
        <f>IFERROR(VLOOKUP(A59,'wk (10.1～)'!$A$3:$I$122, 4, 0), "")</f>
        <v/>
      </c>
      <c r="D59" s="41" t="str">
        <f>IFERROR(VLOOKUP(A59,'wk (10.1～)'!$A$3:$I$122, 5, 0), "")</f>
        <v/>
      </c>
      <c r="E59" s="41" t="str">
        <f>IFERROR(VLOOKUP(A59,'wk (10.1～)'!$A$3:$I$122, 6, 0), "")</f>
        <v/>
      </c>
      <c r="F59" s="41" t="str">
        <f>IFERROR(VLOOKUP(A59,'wk (10.1～)'!$A$3:$I$122,7, 0), "")</f>
        <v/>
      </c>
      <c r="G59" s="41" t="str">
        <f>IFERROR(VLOOKUP(A59,'wk (10.1～)'!$A$3:$I$122, 8, 0), "")</f>
        <v/>
      </c>
      <c r="H59" s="41" t="str">
        <f>IFERROR(VLOOKUP(A59,'wk (10.1～)'!$A$3:$I$122, 9, 0), "")</f>
        <v/>
      </c>
      <c r="I59" s="157">
        <f t="shared" si="12"/>
        <v>0</v>
      </c>
      <c r="J59" s="39" t="str">
        <f t="shared" si="43"/>
        <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4"/>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5"/>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6"/>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7"/>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8"/>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9"/>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50"/>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1"/>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2"/>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P59" s="57"/>
      <c r="DQ59" s="127"/>
    </row>
    <row r="60" spans="1:121" ht="24.75" customHeight="1" x14ac:dyDescent="0.4">
      <c r="A60" s="126">
        <v>49</v>
      </c>
      <c r="B60" s="293" t="str">
        <f>IFERROR(VLOOKUP(A60,'wk (10.1～)'!$A$3:$I$122, 2, 0)&amp;"", "")</f>
        <v/>
      </c>
      <c r="C60" s="41" t="str">
        <f>IFERROR(VLOOKUP(A60,'wk (10.1～)'!$A$3:$I$122, 4, 0), "")</f>
        <v/>
      </c>
      <c r="D60" s="41" t="str">
        <f>IFERROR(VLOOKUP(A60,'wk (10.1～)'!$A$3:$I$122, 5, 0), "")</f>
        <v/>
      </c>
      <c r="E60" s="41" t="str">
        <f>IFERROR(VLOOKUP(A60,'wk (10.1～)'!$A$3:$I$122, 6, 0), "")</f>
        <v/>
      </c>
      <c r="F60" s="41" t="str">
        <f>IFERROR(VLOOKUP(A60,'wk (10.1～)'!$A$3:$I$122,7, 0), "")</f>
        <v/>
      </c>
      <c r="G60" s="41" t="str">
        <f>IFERROR(VLOOKUP(A60,'wk (10.1～)'!$A$3:$I$122, 8, 0), "")</f>
        <v/>
      </c>
      <c r="H60" s="41" t="str">
        <f>IFERROR(VLOOKUP(A60,'wk (10.1～)'!$A$3:$I$122, 9, 0), "")</f>
        <v/>
      </c>
      <c r="I60" s="157">
        <f t="shared" si="12"/>
        <v>0</v>
      </c>
      <c r="J60" s="39" t="str">
        <f t="shared" si="43"/>
        <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4"/>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5"/>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6"/>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7"/>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8"/>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9"/>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50"/>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1"/>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2"/>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P60" s="57"/>
      <c r="DQ60" s="127"/>
    </row>
    <row r="61" spans="1:121" ht="24.75" customHeight="1" x14ac:dyDescent="0.4">
      <c r="A61" s="126">
        <v>50</v>
      </c>
      <c r="B61" s="293" t="str">
        <f>IFERROR(VLOOKUP(A61,'wk (10.1～)'!$A$3:$I$122, 2, 0)&amp;"", "")</f>
        <v/>
      </c>
      <c r="C61" s="41" t="str">
        <f>IFERROR(VLOOKUP(A61,'wk (10.1～)'!$A$3:$I$122, 4, 0), "")</f>
        <v/>
      </c>
      <c r="D61" s="41" t="str">
        <f>IFERROR(VLOOKUP(A61,'wk (10.1～)'!$A$3:$I$122, 5, 0), "")</f>
        <v/>
      </c>
      <c r="E61" s="41" t="str">
        <f>IFERROR(VLOOKUP(A61,'wk (10.1～)'!$A$3:$I$122, 6, 0), "")</f>
        <v/>
      </c>
      <c r="F61" s="41" t="str">
        <f>IFERROR(VLOOKUP(A61,'wk (10.1～)'!$A$3:$I$122,7, 0), "")</f>
        <v/>
      </c>
      <c r="G61" s="41" t="str">
        <f>IFERROR(VLOOKUP(A61,'wk (10.1～)'!$A$3:$I$122, 8, 0), "")</f>
        <v/>
      </c>
      <c r="H61" s="41" t="str">
        <f>IFERROR(VLOOKUP(A61,'wk (10.1～)'!$A$3:$I$122, 9, 0), "")</f>
        <v/>
      </c>
      <c r="I61" s="157">
        <f t="shared" si="12"/>
        <v>0</v>
      </c>
      <c r="J61" s="39" t="str">
        <f t="shared" si="43"/>
        <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4"/>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5"/>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6"/>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7"/>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8"/>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9"/>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50"/>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1"/>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2"/>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P61" s="57"/>
      <c r="DQ61" s="127"/>
    </row>
    <row r="62" spans="1:121" ht="24.75" customHeight="1" x14ac:dyDescent="0.4">
      <c r="A62" s="126">
        <v>51</v>
      </c>
      <c r="B62" s="293" t="str">
        <f>IFERROR(VLOOKUP(A62,'wk (10.1～)'!$A$3:$I$122, 2, 0)&amp;"", "")</f>
        <v/>
      </c>
      <c r="C62" s="41" t="str">
        <f>IFERROR(VLOOKUP(A62,'wk (10.1～)'!$A$3:$I$122, 4, 0), "")</f>
        <v/>
      </c>
      <c r="D62" s="41" t="str">
        <f>IFERROR(VLOOKUP(A62,'wk (10.1～)'!$A$3:$I$122, 5, 0), "")</f>
        <v/>
      </c>
      <c r="E62" s="41" t="str">
        <f>IFERROR(VLOOKUP(A62,'wk (10.1～)'!$A$3:$I$122, 6, 0), "")</f>
        <v/>
      </c>
      <c r="F62" s="41" t="str">
        <f>IFERROR(VLOOKUP(A62,'wk (10.1～)'!$A$3:$I$122,7, 0), "")</f>
        <v/>
      </c>
      <c r="G62" s="41" t="str">
        <f>IFERROR(VLOOKUP(A62,'wk (10.1～)'!$A$3:$I$122, 8, 0), "")</f>
        <v/>
      </c>
      <c r="H62" s="41" t="str">
        <f>IFERROR(VLOOKUP(A62,'wk (10.1～)'!$A$3:$I$122, 9, 0), "")</f>
        <v/>
      </c>
      <c r="I62" s="157">
        <f t="shared" si="12"/>
        <v>0</v>
      </c>
      <c r="J62" s="39" t="str">
        <f t="shared" ref="J62:S71" si="53">IF(AND($D62&lt;&gt;"", J$11&gt;=$D62, J$11&lt;=$H62), IF($E62&lt;&gt;"", IF(OR(AND(J$11=$C62, J$11=$E62), AND(J$11&gt;$E62, J$11&lt;$F62)), "入院中", 1), 1), "")</f>
        <v/>
      </c>
      <c r="K62" s="39" t="str">
        <f t="shared" si="53"/>
        <v/>
      </c>
      <c r="L62" s="39" t="str">
        <f t="shared" si="53"/>
        <v/>
      </c>
      <c r="M62" s="39" t="str">
        <f t="shared" si="53"/>
        <v/>
      </c>
      <c r="N62" s="39" t="str">
        <f t="shared" si="53"/>
        <v/>
      </c>
      <c r="O62" s="39" t="str">
        <f t="shared" si="53"/>
        <v/>
      </c>
      <c r="P62" s="39" t="str">
        <f t="shared" si="53"/>
        <v/>
      </c>
      <c r="Q62" s="39" t="str">
        <f t="shared" si="53"/>
        <v/>
      </c>
      <c r="R62" s="39" t="str">
        <f t="shared" si="53"/>
        <v/>
      </c>
      <c r="S62" s="39" t="str">
        <f t="shared" si="53"/>
        <v/>
      </c>
      <c r="T62" s="39" t="str">
        <f t="shared" ref="T62:AC71" si="54">IF(AND($D62&lt;&gt;"", T$11&gt;=$D62, T$11&lt;=$H62), IF($E62&lt;&gt;"", IF(OR(AND(T$11=$C62, T$11=$E62), AND(T$11&gt;$E62, T$11&lt;$F62)), "入院中", 1), 1), "")</f>
        <v/>
      </c>
      <c r="U62" s="39" t="str">
        <f t="shared" si="54"/>
        <v/>
      </c>
      <c r="V62" s="39" t="str">
        <f t="shared" si="54"/>
        <v/>
      </c>
      <c r="W62" s="39" t="str">
        <f t="shared" si="54"/>
        <v/>
      </c>
      <c r="X62" s="39" t="str">
        <f t="shared" si="54"/>
        <v/>
      </c>
      <c r="Y62" s="39" t="str">
        <f t="shared" si="54"/>
        <v/>
      </c>
      <c r="Z62" s="39" t="str">
        <f t="shared" si="54"/>
        <v/>
      </c>
      <c r="AA62" s="39" t="str">
        <f t="shared" si="54"/>
        <v/>
      </c>
      <c r="AB62" s="39" t="str">
        <f t="shared" si="54"/>
        <v/>
      </c>
      <c r="AC62" s="39" t="str">
        <f t="shared" si="54"/>
        <v/>
      </c>
      <c r="AD62" s="39" t="str">
        <f t="shared" ref="AD62:AM71" si="55">IF(AND($D62&lt;&gt;"", AD$11&gt;=$D62, AD$11&lt;=$H62), IF($E62&lt;&gt;"", IF(OR(AND(AD$11=$C62, AD$11=$E62), AND(AD$11&gt;$E62, AD$11&lt;$F62)), "入院中", 1), 1), "")</f>
        <v/>
      </c>
      <c r="AE62" s="39" t="str">
        <f t="shared" si="55"/>
        <v/>
      </c>
      <c r="AF62" s="39" t="str">
        <f t="shared" si="55"/>
        <v/>
      </c>
      <c r="AG62" s="39" t="str">
        <f t="shared" si="55"/>
        <v/>
      </c>
      <c r="AH62" s="39" t="str">
        <f t="shared" si="55"/>
        <v/>
      </c>
      <c r="AI62" s="39" t="str">
        <f t="shared" si="55"/>
        <v/>
      </c>
      <c r="AJ62" s="39" t="str">
        <f t="shared" si="55"/>
        <v/>
      </c>
      <c r="AK62" s="39" t="str">
        <f t="shared" si="55"/>
        <v/>
      </c>
      <c r="AL62" s="39" t="str">
        <f t="shared" si="55"/>
        <v/>
      </c>
      <c r="AM62" s="39" t="str">
        <f t="shared" si="55"/>
        <v/>
      </c>
      <c r="AN62" s="39" t="str">
        <f t="shared" ref="AN62:AW71" si="56">IF(AND($D62&lt;&gt;"", AN$11&gt;=$D62, AN$11&lt;=$H62), IF($E62&lt;&gt;"", IF(OR(AND(AN$11=$C62, AN$11=$E62), AND(AN$11&gt;$E62, AN$11&lt;$F62)), "入院中", 1), 1), "")</f>
        <v/>
      </c>
      <c r="AO62" s="39" t="str">
        <f t="shared" si="56"/>
        <v/>
      </c>
      <c r="AP62" s="39" t="str">
        <f t="shared" si="56"/>
        <v/>
      </c>
      <c r="AQ62" s="39" t="str">
        <f t="shared" si="56"/>
        <v/>
      </c>
      <c r="AR62" s="39" t="str">
        <f t="shared" si="56"/>
        <v/>
      </c>
      <c r="AS62" s="39" t="str">
        <f t="shared" si="56"/>
        <v/>
      </c>
      <c r="AT62" s="39" t="str">
        <f t="shared" si="56"/>
        <v/>
      </c>
      <c r="AU62" s="39" t="str">
        <f t="shared" si="56"/>
        <v/>
      </c>
      <c r="AV62" s="39" t="str">
        <f t="shared" si="56"/>
        <v/>
      </c>
      <c r="AW62" s="39" t="str">
        <f t="shared" si="56"/>
        <v/>
      </c>
      <c r="AX62" s="39" t="str">
        <f t="shared" ref="AX62:BG71" si="57">IF(AND($D62&lt;&gt;"", AX$11&gt;=$D62, AX$11&lt;=$H62), IF($E62&lt;&gt;"", IF(OR(AND(AX$11=$C62, AX$11=$E62), AND(AX$11&gt;$E62, AX$11&lt;$F62)), "入院中", 1), 1), "")</f>
        <v/>
      </c>
      <c r="AY62" s="39" t="str">
        <f t="shared" si="57"/>
        <v/>
      </c>
      <c r="AZ62" s="39" t="str">
        <f t="shared" si="57"/>
        <v/>
      </c>
      <c r="BA62" s="39" t="str">
        <f t="shared" si="57"/>
        <v/>
      </c>
      <c r="BB62" s="39" t="str">
        <f t="shared" si="57"/>
        <v/>
      </c>
      <c r="BC62" s="39" t="str">
        <f t="shared" si="57"/>
        <v/>
      </c>
      <c r="BD62" s="39" t="str">
        <f t="shared" si="57"/>
        <v/>
      </c>
      <c r="BE62" s="39" t="str">
        <f t="shared" si="57"/>
        <v/>
      </c>
      <c r="BF62" s="39" t="str">
        <f t="shared" si="57"/>
        <v/>
      </c>
      <c r="BG62" s="39" t="str">
        <f t="shared" si="57"/>
        <v/>
      </c>
      <c r="BH62" s="39" t="str">
        <f t="shared" ref="BH62:BQ71" si="58">IF(AND($D62&lt;&gt;"", BH$11&gt;=$D62, BH$11&lt;=$H62), IF($E62&lt;&gt;"", IF(OR(AND(BH$11=$C62, BH$11=$E62), AND(BH$11&gt;$E62, BH$11&lt;$F62)), "入院中", 1), 1), "")</f>
        <v/>
      </c>
      <c r="BI62" s="39" t="str">
        <f t="shared" si="58"/>
        <v/>
      </c>
      <c r="BJ62" s="39" t="str">
        <f t="shared" si="58"/>
        <v/>
      </c>
      <c r="BK62" s="39" t="str">
        <f t="shared" si="58"/>
        <v/>
      </c>
      <c r="BL62" s="39" t="str">
        <f t="shared" si="58"/>
        <v/>
      </c>
      <c r="BM62" s="39" t="str">
        <f t="shared" si="58"/>
        <v/>
      </c>
      <c r="BN62" s="39" t="str">
        <f t="shared" si="58"/>
        <v/>
      </c>
      <c r="BO62" s="39" t="str">
        <f t="shared" si="58"/>
        <v/>
      </c>
      <c r="BP62" s="39" t="str">
        <f t="shared" si="58"/>
        <v/>
      </c>
      <c r="BQ62" s="39" t="str">
        <f t="shared" si="58"/>
        <v/>
      </c>
      <c r="BR62" s="39" t="str">
        <f t="shared" ref="BR62:CA71" si="59">IF(AND($D62&lt;&gt;"", BR$11&gt;=$D62, BR$11&lt;=$H62), IF($E62&lt;&gt;"", IF(OR(AND(BR$11=$C62, BR$11=$E62), AND(BR$11&gt;$E62, BR$11&lt;$F62)), "入院中", 1), 1), "")</f>
        <v/>
      </c>
      <c r="BS62" s="39" t="str">
        <f t="shared" si="59"/>
        <v/>
      </c>
      <c r="BT62" s="39" t="str">
        <f t="shared" si="59"/>
        <v/>
      </c>
      <c r="BU62" s="39" t="str">
        <f t="shared" si="59"/>
        <v/>
      </c>
      <c r="BV62" s="39" t="str">
        <f t="shared" si="59"/>
        <v/>
      </c>
      <c r="BW62" s="39" t="str">
        <f t="shared" si="59"/>
        <v/>
      </c>
      <c r="BX62" s="39" t="str">
        <f t="shared" si="59"/>
        <v/>
      </c>
      <c r="BY62" s="39" t="str">
        <f t="shared" si="59"/>
        <v/>
      </c>
      <c r="BZ62" s="39" t="str">
        <f t="shared" si="59"/>
        <v/>
      </c>
      <c r="CA62" s="39" t="str">
        <f t="shared" si="59"/>
        <v/>
      </c>
      <c r="CB62" s="39" t="str">
        <f t="shared" ref="CB62:CK71" si="60">IF(AND($D62&lt;&gt;"", CB$11&gt;=$D62, CB$11&lt;=$H62), IF($E62&lt;&gt;"", IF(OR(AND(CB$11=$C62, CB$11=$E62), AND(CB$11&gt;$E62, CB$11&lt;$F62)), "入院中", 1), 1), "")</f>
        <v/>
      </c>
      <c r="CC62" s="39" t="str">
        <f t="shared" si="60"/>
        <v/>
      </c>
      <c r="CD62" s="39" t="str">
        <f t="shared" si="60"/>
        <v/>
      </c>
      <c r="CE62" s="39" t="str">
        <f t="shared" si="60"/>
        <v/>
      </c>
      <c r="CF62" s="39" t="str">
        <f t="shared" si="60"/>
        <v/>
      </c>
      <c r="CG62" s="39" t="str">
        <f t="shared" si="60"/>
        <v/>
      </c>
      <c r="CH62" s="39" t="str">
        <f t="shared" si="60"/>
        <v/>
      </c>
      <c r="CI62" s="39" t="str">
        <f t="shared" si="60"/>
        <v/>
      </c>
      <c r="CJ62" s="39" t="str">
        <f t="shared" si="60"/>
        <v/>
      </c>
      <c r="CK62" s="39" t="str">
        <f t="shared" si="60"/>
        <v/>
      </c>
      <c r="CL62" s="39" t="str">
        <f t="shared" ref="CL62:CU71" si="61">IF(AND($D62&lt;&gt;"", CL$11&gt;=$D62, CL$11&lt;=$H62), IF($E62&lt;&gt;"", IF(OR(AND(CL$11=$C62, CL$11=$E62), AND(CL$11&gt;$E62, CL$11&lt;$F62)), "入院中", 1), 1), "")</f>
        <v/>
      </c>
      <c r="CM62" s="39" t="str">
        <f t="shared" si="61"/>
        <v/>
      </c>
      <c r="CN62" s="39" t="str">
        <f t="shared" si="61"/>
        <v/>
      </c>
      <c r="CO62" s="39" t="str">
        <f t="shared" si="61"/>
        <v/>
      </c>
      <c r="CP62" s="39" t="str">
        <f t="shared" si="61"/>
        <v/>
      </c>
      <c r="CQ62" s="39" t="str">
        <f t="shared" si="61"/>
        <v/>
      </c>
      <c r="CR62" s="39" t="str">
        <f t="shared" si="61"/>
        <v/>
      </c>
      <c r="CS62" s="39" t="str">
        <f t="shared" si="61"/>
        <v/>
      </c>
      <c r="CT62" s="39" t="str">
        <f t="shared" si="61"/>
        <v/>
      </c>
      <c r="CU62" s="39" t="str">
        <f t="shared" si="61"/>
        <v/>
      </c>
      <c r="CV62" s="39" t="str">
        <f t="shared" ref="CV62:DG71" si="62">IF(AND($D62&lt;&gt;"", CV$11&gt;=$D62, CV$11&lt;=$H62), IF($E62&lt;&gt;"", IF(OR(AND(CV$11=$C62, CV$11=$E62), AND(CV$11&gt;$E62, CV$11&lt;$F62)), "入院中", 1), 1), "")</f>
        <v/>
      </c>
      <c r="CW62" s="39" t="str">
        <f t="shared" si="62"/>
        <v/>
      </c>
      <c r="CX62" s="39" t="str">
        <f t="shared" si="62"/>
        <v/>
      </c>
      <c r="CY62" s="39" t="str">
        <f t="shared" si="62"/>
        <v/>
      </c>
      <c r="CZ62" s="39" t="str">
        <f t="shared" si="62"/>
        <v/>
      </c>
      <c r="DA62" s="39" t="str">
        <f t="shared" si="62"/>
        <v/>
      </c>
      <c r="DB62" s="39" t="str">
        <f t="shared" si="62"/>
        <v/>
      </c>
      <c r="DC62" s="39" t="str">
        <f t="shared" si="62"/>
        <v/>
      </c>
      <c r="DD62" s="39" t="str">
        <f t="shared" si="62"/>
        <v/>
      </c>
      <c r="DE62" s="39" t="str">
        <f t="shared" si="62"/>
        <v/>
      </c>
      <c r="DF62" s="39" t="str">
        <f t="shared" si="62"/>
        <v/>
      </c>
      <c r="DG62" s="39" t="str">
        <f t="shared" si="62"/>
        <v/>
      </c>
      <c r="DP62" s="57"/>
      <c r="DQ62" s="127"/>
    </row>
    <row r="63" spans="1:121" ht="24.75" customHeight="1" x14ac:dyDescent="0.4">
      <c r="A63" s="126">
        <v>52</v>
      </c>
      <c r="B63" s="293" t="str">
        <f>IFERROR(VLOOKUP(A63,'wk (10.1～)'!$A$3:$I$122, 2, 0)&amp;"", "")</f>
        <v/>
      </c>
      <c r="C63" s="41" t="str">
        <f>IFERROR(VLOOKUP(A63,'wk (10.1～)'!$A$3:$I$122, 4, 0), "")</f>
        <v/>
      </c>
      <c r="D63" s="41" t="str">
        <f>IFERROR(VLOOKUP(A63,'wk (10.1～)'!$A$3:$I$122, 5, 0), "")</f>
        <v/>
      </c>
      <c r="E63" s="41" t="str">
        <f>IFERROR(VLOOKUP(A63,'wk (10.1～)'!$A$3:$I$122, 6, 0), "")</f>
        <v/>
      </c>
      <c r="F63" s="41" t="str">
        <f>IFERROR(VLOOKUP(A63,'wk (10.1～)'!$A$3:$I$122,7, 0), "")</f>
        <v/>
      </c>
      <c r="G63" s="41" t="str">
        <f>IFERROR(VLOOKUP(A63,'wk (10.1～)'!$A$3:$I$122, 8, 0), "")</f>
        <v/>
      </c>
      <c r="H63" s="41" t="str">
        <f>IFERROR(VLOOKUP(A63,'wk (10.1～)'!$A$3:$I$122, 9, 0), "")</f>
        <v/>
      </c>
      <c r="I63" s="157">
        <f t="shared" si="12"/>
        <v>0</v>
      </c>
      <c r="J63" s="39" t="str">
        <f t="shared" si="53"/>
        <v/>
      </c>
      <c r="K63" s="39" t="str">
        <f t="shared" si="53"/>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4"/>
        <v/>
      </c>
      <c r="U63" s="39" t="str">
        <f t="shared" si="54"/>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5"/>
        <v/>
      </c>
      <c r="AE63" s="39" t="str">
        <f t="shared" si="55"/>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6"/>
        <v/>
      </c>
      <c r="AO63" s="39" t="str">
        <f t="shared" si="56"/>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7"/>
        <v/>
      </c>
      <c r="AY63" s="39" t="str">
        <f t="shared" si="57"/>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8"/>
        <v/>
      </c>
      <c r="BI63" s="39" t="str">
        <f t="shared" si="58"/>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9"/>
        <v/>
      </c>
      <c r="BS63" s="39" t="str">
        <f t="shared" si="59"/>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60"/>
        <v/>
      </c>
      <c r="CC63" s="39" t="str">
        <f t="shared" si="60"/>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1"/>
        <v/>
      </c>
      <c r="CM63" s="39" t="str">
        <f t="shared" si="61"/>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2"/>
        <v/>
      </c>
      <c r="CW63" s="39" t="str">
        <f t="shared" si="62"/>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P63" s="57"/>
      <c r="DQ63" s="127"/>
    </row>
    <row r="64" spans="1:121" ht="24.75" customHeight="1" x14ac:dyDescent="0.4">
      <c r="A64" s="126">
        <v>53</v>
      </c>
      <c r="B64" s="293" t="str">
        <f>IFERROR(VLOOKUP(A64,'wk (10.1～)'!$A$3:$I$122, 2, 0)&amp;"", "")</f>
        <v/>
      </c>
      <c r="C64" s="41" t="str">
        <f>IFERROR(VLOOKUP(A64,'wk (10.1～)'!$A$3:$I$122, 4, 0), "")</f>
        <v/>
      </c>
      <c r="D64" s="41" t="str">
        <f>IFERROR(VLOOKUP(A64,'wk (10.1～)'!$A$3:$I$122, 5, 0), "")</f>
        <v/>
      </c>
      <c r="E64" s="41" t="str">
        <f>IFERROR(VLOOKUP(A64,'wk (10.1～)'!$A$3:$I$122, 6, 0), "")</f>
        <v/>
      </c>
      <c r="F64" s="41" t="str">
        <f>IFERROR(VLOOKUP(A64,'wk (10.1～)'!$A$3:$I$122,7, 0), "")</f>
        <v/>
      </c>
      <c r="G64" s="41" t="str">
        <f>IFERROR(VLOOKUP(A64,'wk (10.1～)'!$A$3:$I$122, 8, 0), "")</f>
        <v/>
      </c>
      <c r="H64" s="41" t="str">
        <f>IFERROR(VLOOKUP(A64,'wk (10.1～)'!$A$3:$I$122, 9, 0), "")</f>
        <v/>
      </c>
      <c r="I64" s="157">
        <f t="shared" si="12"/>
        <v>0</v>
      </c>
      <c r="J64" s="39" t="str">
        <f t="shared" si="53"/>
        <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4"/>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5"/>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6"/>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7"/>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8"/>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9"/>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60"/>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1"/>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2"/>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P64" s="57"/>
      <c r="DQ64" s="127"/>
    </row>
    <row r="65" spans="1:121" ht="24.75" customHeight="1" x14ac:dyDescent="0.4">
      <c r="A65" s="126">
        <v>54</v>
      </c>
      <c r="B65" s="293" t="str">
        <f>IFERROR(VLOOKUP(A65,'wk (10.1～)'!$A$3:$I$122, 2, 0)&amp;"", "")</f>
        <v/>
      </c>
      <c r="C65" s="41" t="str">
        <f>IFERROR(VLOOKUP(A65,'wk (10.1～)'!$A$3:$I$122, 4, 0), "")</f>
        <v/>
      </c>
      <c r="D65" s="41" t="str">
        <f>IFERROR(VLOOKUP(A65,'wk (10.1～)'!$A$3:$I$122, 5, 0), "")</f>
        <v/>
      </c>
      <c r="E65" s="41" t="str">
        <f>IFERROR(VLOOKUP(A65,'wk (10.1～)'!$A$3:$I$122, 6, 0), "")</f>
        <v/>
      </c>
      <c r="F65" s="41" t="str">
        <f>IFERROR(VLOOKUP(A65,'wk (10.1～)'!$A$3:$I$122,7, 0), "")</f>
        <v/>
      </c>
      <c r="G65" s="41" t="str">
        <f>IFERROR(VLOOKUP(A65,'wk (10.1～)'!$A$3:$I$122, 8, 0), "")</f>
        <v/>
      </c>
      <c r="H65" s="41" t="str">
        <f>IFERROR(VLOOKUP(A65,'wk (10.1～)'!$A$3:$I$122, 9, 0), "")</f>
        <v/>
      </c>
      <c r="I65" s="157">
        <f t="shared" si="12"/>
        <v>0</v>
      </c>
      <c r="J65" s="39" t="str">
        <f t="shared" si="53"/>
        <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4"/>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5"/>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6"/>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7"/>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8"/>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9"/>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60"/>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1"/>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2"/>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P65" s="57"/>
      <c r="DQ65" s="127"/>
    </row>
    <row r="66" spans="1:121" ht="24.75" customHeight="1" x14ac:dyDescent="0.4">
      <c r="A66" s="126">
        <v>55</v>
      </c>
      <c r="B66" s="293" t="str">
        <f>IFERROR(VLOOKUP(A66,'wk (10.1～)'!$A$3:$I$122, 2, 0)&amp;"", "")</f>
        <v/>
      </c>
      <c r="C66" s="41" t="str">
        <f>IFERROR(VLOOKUP(A66,'wk (10.1～)'!$A$3:$I$122, 4, 0), "")</f>
        <v/>
      </c>
      <c r="D66" s="41" t="str">
        <f>IFERROR(VLOOKUP(A66,'wk (10.1～)'!$A$3:$I$122, 5, 0), "")</f>
        <v/>
      </c>
      <c r="E66" s="41" t="str">
        <f>IFERROR(VLOOKUP(A66,'wk (10.1～)'!$A$3:$I$122, 6, 0), "")</f>
        <v/>
      </c>
      <c r="F66" s="41" t="str">
        <f>IFERROR(VLOOKUP(A66,'wk (10.1～)'!$A$3:$I$122,7, 0), "")</f>
        <v/>
      </c>
      <c r="G66" s="41" t="str">
        <f>IFERROR(VLOOKUP(A66,'wk (10.1～)'!$A$3:$I$122, 8, 0), "")</f>
        <v/>
      </c>
      <c r="H66" s="41" t="str">
        <f>IFERROR(VLOOKUP(A66,'wk (10.1～)'!$A$3:$I$122, 9, 0), "")</f>
        <v/>
      </c>
      <c r="I66" s="157">
        <f t="shared" si="12"/>
        <v>0</v>
      </c>
      <c r="J66" s="39" t="str">
        <f t="shared" si="53"/>
        <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4"/>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5"/>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6"/>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7"/>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8"/>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9"/>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60"/>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1"/>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2"/>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P66" s="57"/>
      <c r="DQ66" s="127"/>
    </row>
    <row r="67" spans="1:121" ht="24.75" customHeight="1" x14ac:dyDescent="0.4">
      <c r="A67" s="126">
        <v>56</v>
      </c>
      <c r="B67" s="293" t="str">
        <f>IFERROR(VLOOKUP(A67,'wk (10.1～)'!$A$3:$I$122, 2, 0)&amp;"", "")</f>
        <v/>
      </c>
      <c r="C67" s="41" t="str">
        <f>IFERROR(VLOOKUP(A67,'wk (10.1～)'!$A$3:$I$122, 4, 0), "")</f>
        <v/>
      </c>
      <c r="D67" s="41" t="str">
        <f>IFERROR(VLOOKUP(A67,'wk (10.1～)'!$A$3:$I$122, 5, 0), "")</f>
        <v/>
      </c>
      <c r="E67" s="41" t="str">
        <f>IFERROR(VLOOKUP(A67,'wk (10.1～)'!$A$3:$I$122, 6, 0), "")</f>
        <v/>
      </c>
      <c r="F67" s="41" t="str">
        <f>IFERROR(VLOOKUP(A67,'wk (10.1～)'!$A$3:$I$122,7, 0), "")</f>
        <v/>
      </c>
      <c r="G67" s="41" t="str">
        <f>IFERROR(VLOOKUP(A67,'wk (10.1～)'!$A$3:$I$122, 8, 0), "")</f>
        <v/>
      </c>
      <c r="H67" s="41" t="str">
        <f>IFERROR(VLOOKUP(A67,'wk (10.1～)'!$A$3:$I$122, 9, 0), "")</f>
        <v/>
      </c>
      <c r="I67" s="157">
        <f t="shared" si="12"/>
        <v>0</v>
      </c>
      <c r="J67" s="39" t="str">
        <f t="shared" si="53"/>
        <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4"/>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5"/>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6"/>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7"/>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8"/>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9"/>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60"/>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1"/>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2"/>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P67" s="57"/>
      <c r="DQ67" s="127"/>
    </row>
    <row r="68" spans="1:121" ht="24.75" customHeight="1" x14ac:dyDescent="0.4">
      <c r="A68" s="126">
        <v>57</v>
      </c>
      <c r="B68" s="293" t="str">
        <f>IFERROR(VLOOKUP(A68,'wk (10.1～)'!$A$3:$I$122, 2, 0)&amp;"", "")</f>
        <v/>
      </c>
      <c r="C68" s="41" t="str">
        <f>IFERROR(VLOOKUP(A68,'wk (10.1～)'!$A$3:$I$122, 4, 0), "")</f>
        <v/>
      </c>
      <c r="D68" s="41" t="str">
        <f>IFERROR(VLOOKUP(A68,'wk (10.1～)'!$A$3:$I$122, 5, 0), "")</f>
        <v/>
      </c>
      <c r="E68" s="41" t="str">
        <f>IFERROR(VLOOKUP(A68,'wk (10.1～)'!$A$3:$I$122, 6, 0), "")</f>
        <v/>
      </c>
      <c r="F68" s="41" t="str">
        <f>IFERROR(VLOOKUP(A68,'wk (10.1～)'!$A$3:$I$122,7, 0), "")</f>
        <v/>
      </c>
      <c r="G68" s="41" t="str">
        <f>IFERROR(VLOOKUP(A68,'wk (10.1～)'!$A$3:$I$122, 8, 0), "")</f>
        <v/>
      </c>
      <c r="H68" s="41" t="str">
        <f>IFERROR(VLOOKUP(A68,'wk (10.1～)'!$A$3:$I$122, 9, 0), "")</f>
        <v/>
      </c>
      <c r="I68" s="157">
        <f t="shared" si="12"/>
        <v>0</v>
      </c>
      <c r="J68" s="39" t="str">
        <f t="shared" si="53"/>
        <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4"/>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5"/>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6"/>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7"/>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8"/>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9"/>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60"/>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1"/>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2"/>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P68" s="57"/>
      <c r="DQ68" s="127"/>
    </row>
    <row r="69" spans="1:121" ht="24.75" customHeight="1" x14ac:dyDescent="0.4">
      <c r="A69" s="126">
        <v>58</v>
      </c>
      <c r="B69" s="293" t="str">
        <f>IFERROR(VLOOKUP(A69,'wk (10.1～)'!$A$3:$I$122, 2, 0)&amp;"", "")</f>
        <v/>
      </c>
      <c r="C69" s="41" t="str">
        <f>IFERROR(VLOOKUP(A69,'wk (10.1～)'!$A$3:$I$122, 4, 0), "")</f>
        <v/>
      </c>
      <c r="D69" s="41" t="str">
        <f>IFERROR(VLOOKUP(A69,'wk (10.1～)'!$A$3:$I$122, 5, 0), "")</f>
        <v/>
      </c>
      <c r="E69" s="41" t="str">
        <f>IFERROR(VLOOKUP(A69,'wk (10.1～)'!$A$3:$I$122, 6, 0), "")</f>
        <v/>
      </c>
      <c r="F69" s="41" t="str">
        <f>IFERROR(VLOOKUP(A69,'wk (10.1～)'!$A$3:$I$122,7, 0), "")</f>
        <v/>
      </c>
      <c r="G69" s="41" t="str">
        <f>IFERROR(VLOOKUP(A69,'wk (10.1～)'!$A$3:$I$122, 8, 0), "")</f>
        <v/>
      </c>
      <c r="H69" s="41" t="str">
        <f>IFERROR(VLOOKUP(A69,'wk (10.1～)'!$A$3:$I$122, 9, 0), "")</f>
        <v/>
      </c>
      <c r="I69" s="157">
        <f t="shared" si="12"/>
        <v>0</v>
      </c>
      <c r="J69" s="39" t="str">
        <f t="shared" si="53"/>
        <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4"/>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5"/>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6"/>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7"/>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8"/>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9"/>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60"/>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1"/>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2"/>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P69" s="57"/>
      <c r="DQ69" s="127"/>
    </row>
    <row r="70" spans="1:121" ht="24.75" customHeight="1" x14ac:dyDescent="0.4">
      <c r="A70" s="126">
        <v>59</v>
      </c>
      <c r="B70" s="293" t="str">
        <f>IFERROR(VLOOKUP(A70,'wk (10.1～)'!$A$3:$I$122, 2, 0)&amp;"", "")</f>
        <v/>
      </c>
      <c r="C70" s="41" t="str">
        <f>IFERROR(VLOOKUP(A70,'wk (10.1～)'!$A$3:$I$122, 4, 0), "")</f>
        <v/>
      </c>
      <c r="D70" s="41" t="str">
        <f>IFERROR(VLOOKUP(A70,'wk (10.1～)'!$A$3:$I$122, 5, 0), "")</f>
        <v/>
      </c>
      <c r="E70" s="41" t="str">
        <f>IFERROR(VLOOKUP(A70,'wk (10.1～)'!$A$3:$I$122, 6, 0), "")</f>
        <v/>
      </c>
      <c r="F70" s="41" t="str">
        <f>IFERROR(VLOOKUP(A70,'wk (10.1～)'!$A$3:$I$122,7, 0), "")</f>
        <v/>
      </c>
      <c r="G70" s="41" t="str">
        <f>IFERROR(VLOOKUP(A70,'wk (10.1～)'!$A$3:$I$122, 8, 0), "")</f>
        <v/>
      </c>
      <c r="H70" s="41" t="str">
        <f>IFERROR(VLOOKUP(A70,'wk (10.1～)'!$A$3:$I$122, 9, 0), "")</f>
        <v/>
      </c>
      <c r="I70" s="157">
        <f t="shared" si="12"/>
        <v>0</v>
      </c>
      <c r="J70" s="39" t="str">
        <f t="shared" si="53"/>
        <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4"/>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5"/>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6"/>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7"/>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8"/>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9"/>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60"/>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1"/>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2"/>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P70" s="57"/>
      <c r="DQ70" s="127"/>
    </row>
    <row r="71" spans="1:121" ht="24.75" customHeight="1" x14ac:dyDescent="0.4">
      <c r="A71" s="126">
        <v>60</v>
      </c>
      <c r="B71" s="293" t="str">
        <f>IFERROR(VLOOKUP(A71,'wk (10.1～)'!$A$3:$I$122, 2, 0)&amp;"", "")</f>
        <v/>
      </c>
      <c r="C71" s="41" t="str">
        <f>IFERROR(VLOOKUP(A71,'wk (10.1～)'!$A$3:$I$122, 4, 0), "")</f>
        <v/>
      </c>
      <c r="D71" s="41" t="str">
        <f>IFERROR(VLOOKUP(A71,'wk (10.1～)'!$A$3:$I$122, 5, 0), "")</f>
        <v/>
      </c>
      <c r="E71" s="41" t="str">
        <f>IFERROR(VLOOKUP(A71,'wk (10.1～)'!$A$3:$I$122, 6, 0), "")</f>
        <v/>
      </c>
      <c r="F71" s="41" t="str">
        <f>IFERROR(VLOOKUP(A71,'wk (10.1～)'!$A$3:$I$122,7, 0), "")</f>
        <v/>
      </c>
      <c r="G71" s="41" t="str">
        <f>IFERROR(VLOOKUP(A71,'wk (10.1～)'!$A$3:$I$122, 8, 0), "")</f>
        <v/>
      </c>
      <c r="H71" s="41" t="str">
        <f>IFERROR(VLOOKUP(A71,'wk (10.1～)'!$A$3:$I$122, 9, 0), "")</f>
        <v/>
      </c>
      <c r="I71" s="157">
        <f t="shared" si="12"/>
        <v>0</v>
      </c>
      <c r="J71" s="39" t="str">
        <f t="shared" si="53"/>
        <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4"/>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5"/>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6"/>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7"/>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8"/>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9"/>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60"/>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1"/>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2"/>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P71" s="57"/>
      <c r="DQ71" s="127"/>
    </row>
    <row r="72" spans="1:121" ht="24.75" hidden="1" customHeight="1" x14ac:dyDescent="0.4">
      <c r="A72" s="126">
        <v>61</v>
      </c>
      <c r="B72" s="293" t="str">
        <f>IFERROR(VLOOKUP(A72,'wk (10.1～)'!$A$3:$I$122, 2, 0)&amp;"", "")</f>
        <v/>
      </c>
      <c r="C72" s="41" t="str">
        <f>IFERROR(VLOOKUP(A72,'wk (10.1～)'!$A$3:$I$122, 4, 0), "")</f>
        <v/>
      </c>
      <c r="D72" s="41" t="str">
        <f>IFERROR(VLOOKUP(A72,'wk (10.1～)'!$A$3:$I$122, 5, 0), "")</f>
        <v/>
      </c>
      <c r="E72" s="41" t="str">
        <f>IFERROR(VLOOKUP(A72,'wk (10.1～)'!$A$3:$I$122, 6, 0), "")</f>
        <v/>
      </c>
      <c r="F72" s="41" t="str">
        <f>IFERROR(VLOOKUP(A72,'wk (10.1～)'!$A$3:$I$122,7, 0), "")</f>
        <v/>
      </c>
      <c r="G72" s="41" t="str">
        <f>IFERROR(VLOOKUP(A72,'wk (10.1～)'!$A$3:$I$122, 8, 0), "")</f>
        <v/>
      </c>
      <c r="H72" s="41" t="str">
        <f>IFERROR(VLOOKUP(A72,'wk (10.1～)'!$A$3:$I$122, 9, 0), "")</f>
        <v/>
      </c>
      <c r="I72" s="157">
        <f t="shared" si="12"/>
        <v>0</v>
      </c>
      <c r="J72" s="39" t="str">
        <f t="shared" ref="J72:S81" si="63">IF(AND($D72&lt;&gt;"", J$11&gt;=$D72, J$11&lt;=$H72), IF($E72&lt;&gt;"", IF(OR(AND(J$11=$C72, J$11=$E72), AND(J$11&gt;$E72, J$11&lt;$F72)), "入院中", 1), 1), "")</f>
        <v/>
      </c>
      <c r="K72" s="39" t="str">
        <f t="shared" si="63"/>
        <v/>
      </c>
      <c r="L72" s="39" t="str">
        <f t="shared" si="63"/>
        <v/>
      </c>
      <c r="M72" s="39" t="str">
        <f t="shared" si="63"/>
        <v/>
      </c>
      <c r="N72" s="39" t="str">
        <f t="shared" si="63"/>
        <v/>
      </c>
      <c r="O72" s="39" t="str">
        <f t="shared" si="63"/>
        <v/>
      </c>
      <c r="P72" s="39" t="str">
        <f t="shared" si="63"/>
        <v/>
      </c>
      <c r="Q72" s="39" t="str">
        <f t="shared" si="63"/>
        <v/>
      </c>
      <c r="R72" s="39" t="str">
        <f t="shared" si="63"/>
        <v/>
      </c>
      <c r="S72" s="39" t="str">
        <f t="shared" si="63"/>
        <v/>
      </c>
      <c r="T72" s="39" t="str">
        <f t="shared" ref="T72:AC81" si="64">IF(AND($D72&lt;&gt;"", T$11&gt;=$D72, T$11&lt;=$H72), IF($E72&lt;&gt;"", IF(OR(AND(T$11=$C72, T$11=$E72), AND(T$11&gt;$E72, T$11&lt;$F72)), "入院中", 1), 1), "")</f>
        <v/>
      </c>
      <c r="U72" s="39" t="str">
        <f t="shared" si="64"/>
        <v/>
      </c>
      <c r="V72" s="39" t="str">
        <f t="shared" si="64"/>
        <v/>
      </c>
      <c r="W72" s="39" t="str">
        <f t="shared" si="64"/>
        <v/>
      </c>
      <c r="X72" s="39" t="str">
        <f t="shared" si="64"/>
        <v/>
      </c>
      <c r="Y72" s="39" t="str">
        <f t="shared" si="64"/>
        <v/>
      </c>
      <c r="Z72" s="39" t="str">
        <f t="shared" si="64"/>
        <v/>
      </c>
      <c r="AA72" s="39" t="str">
        <f t="shared" si="64"/>
        <v/>
      </c>
      <c r="AB72" s="39" t="str">
        <f t="shared" si="64"/>
        <v/>
      </c>
      <c r="AC72" s="39" t="str">
        <f t="shared" si="64"/>
        <v/>
      </c>
      <c r="AD72" s="39" t="str">
        <f t="shared" ref="AD72:AM81" si="65">IF(AND($D72&lt;&gt;"", AD$11&gt;=$D72, AD$11&lt;=$H72), IF($E72&lt;&gt;"", IF(OR(AND(AD$11=$C72, AD$11=$E72), AND(AD$11&gt;$E72, AD$11&lt;$F72)), "入院中", 1), 1), "")</f>
        <v/>
      </c>
      <c r="AE72" s="39" t="str">
        <f t="shared" si="65"/>
        <v/>
      </c>
      <c r="AF72" s="39" t="str">
        <f t="shared" si="65"/>
        <v/>
      </c>
      <c r="AG72" s="39" t="str">
        <f t="shared" si="65"/>
        <v/>
      </c>
      <c r="AH72" s="39" t="str">
        <f t="shared" si="65"/>
        <v/>
      </c>
      <c r="AI72" s="39" t="str">
        <f t="shared" si="65"/>
        <v/>
      </c>
      <c r="AJ72" s="39" t="str">
        <f t="shared" si="65"/>
        <v/>
      </c>
      <c r="AK72" s="39" t="str">
        <f t="shared" si="65"/>
        <v/>
      </c>
      <c r="AL72" s="39" t="str">
        <f t="shared" si="65"/>
        <v/>
      </c>
      <c r="AM72" s="39" t="str">
        <f t="shared" si="65"/>
        <v/>
      </c>
      <c r="AN72" s="39" t="str">
        <f t="shared" ref="AN72:AW81" si="66">IF(AND($D72&lt;&gt;"", AN$11&gt;=$D72, AN$11&lt;=$H72), IF($E72&lt;&gt;"", IF(OR(AND(AN$11=$C72, AN$11=$E72), AND(AN$11&gt;$E72, AN$11&lt;$F72)), "入院中", 1), 1), "")</f>
        <v/>
      </c>
      <c r="AO72" s="39" t="str">
        <f t="shared" si="66"/>
        <v/>
      </c>
      <c r="AP72" s="39" t="str">
        <f t="shared" si="66"/>
        <v/>
      </c>
      <c r="AQ72" s="39" t="str">
        <f t="shared" si="66"/>
        <v/>
      </c>
      <c r="AR72" s="39" t="str">
        <f t="shared" si="66"/>
        <v/>
      </c>
      <c r="AS72" s="39" t="str">
        <f t="shared" si="66"/>
        <v/>
      </c>
      <c r="AT72" s="39" t="str">
        <f t="shared" si="66"/>
        <v/>
      </c>
      <c r="AU72" s="39" t="str">
        <f t="shared" si="66"/>
        <v/>
      </c>
      <c r="AV72" s="39" t="str">
        <f t="shared" si="66"/>
        <v/>
      </c>
      <c r="AW72" s="39" t="str">
        <f t="shared" si="66"/>
        <v/>
      </c>
      <c r="AX72" s="39" t="str">
        <f t="shared" ref="AX72:BG81" si="67">IF(AND($D72&lt;&gt;"", AX$11&gt;=$D72, AX$11&lt;=$H72), IF($E72&lt;&gt;"", IF(OR(AND(AX$11=$C72, AX$11=$E72), AND(AX$11&gt;$E72, AX$11&lt;$F72)), "入院中", 1), 1), "")</f>
        <v/>
      </c>
      <c r="AY72" s="39" t="str">
        <f t="shared" si="67"/>
        <v/>
      </c>
      <c r="AZ72" s="39" t="str">
        <f t="shared" si="67"/>
        <v/>
      </c>
      <c r="BA72" s="39" t="str">
        <f t="shared" si="67"/>
        <v/>
      </c>
      <c r="BB72" s="39" t="str">
        <f t="shared" si="67"/>
        <v/>
      </c>
      <c r="BC72" s="39" t="str">
        <f t="shared" si="67"/>
        <v/>
      </c>
      <c r="BD72" s="39" t="str">
        <f t="shared" si="67"/>
        <v/>
      </c>
      <c r="BE72" s="39" t="str">
        <f t="shared" si="67"/>
        <v/>
      </c>
      <c r="BF72" s="39" t="str">
        <f t="shared" si="67"/>
        <v/>
      </c>
      <c r="BG72" s="39" t="str">
        <f t="shared" si="67"/>
        <v/>
      </c>
      <c r="BH72" s="39" t="str">
        <f t="shared" ref="BH72:BQ81" si="68">IF(AND($D72&lt;&gt;"", BH$11&gt;=$D72, BH$11&lt;=$H72), IF($E72&lt;&gt;"", IF(OR(AND(BH$11=$C72, BH$11=$E72), AND(BH$11&gt;$E72, BH$11&lt;$F72)), "入院中", 1), 1), "")</f>
        <v/>
      </c>
      <c r="BI72" s="39" t="str">
        <f t="shared" si="68"/>
        <v/>
      </c>
      <c r="BJ72" s="39" t="str">
        <f t="shared" si="68"/>
        <v/>
      </c>
      <c r="BK72" s="39" t="str">
        <f t="shared" si="68"/>
        <v/>
      </c>
      <c r="BL72" s="39" t="str">
        <f t="shared" si="68"/>
        <v/>
      </c>
      <c r="BM72" s="39" t="str">
        <f t="shared" si="68"/>
        <v/>
      </c>
      <c r="BN72" s="39" t="str">
        <f t="shared" si="68"/>
        <v/>
      </c>
      <c r="BO72" s="39" t="str">
        <f t="shared" si="68"/>
        <v/>
      </c>
      <c r="BP72" s="39" t="str">
        <f t="shared" si="68"/>
        <v/>
      </c>
      <c r="BQ72" s="39" t="str">
        <f t="shared" si="68"/>
        <v/>
      </c>
      <c r="BR72" s="39" t="str">
        <f t="shared" ref="BR72:CA81" si="69">IF(AND($D72&lt;&gt;"", BR$11&gt;=$D72, BR$11&lt;=$H72), IF($E72&lt;&gt;"", IF(OR(AND(BR$11=$C72, BR$11=$E72), AND(BR$11&gt;$E72, BR$11&lt;$F72)), "入院中", 1), 1), "")</f>
        <v/>
      </c>
      <c r="BS72" s="39" t="str">
        <f t="shared" si="69"/>
        <v/>
      </c>
      <c r="BT72" s="39" t="str">
        <f t="shared" si="69"/>
        <v/>
      </c>
      <c r="BU72" s="39" t="str">
        <f t="shared" si="69"/>
        <v/>
      </c>
      <c r="BV72" s="39" t="str">
        <f t="shared" si="69"/>
        <v/>
      </c>
      <c r="BW72" s="39" t="str">
        <f t="shared" si="69"/>
        <v/>
      </c>
      <c r="BX72" s="39" t="str">
        <f t="shared" si="69"/>
        <v/>
      </c>
      <c r="BY72" s="39" t="str">
        <f t="shared" si="69"/>
        <v/>
      </c>
      <c r="BZ72" s="39" t="str">
        <f t="shared" si="69"/>
        <v/>
      </c>
      <c r="CA72" s="39" t="str">
        <f t="shared" si="69"/>
        <v/>
      </c>
      <c r="CB72" s="39" t="str">
        <f t="shared" ref="CB72:CK81" si="70">IF(AND($D72&lt;&gt;"", CB$11&gt;=$D72, CB$11&lt;=$H72), IF($E72&lt;&gt;"", IF(OR(AND(CB$11=$C72, CB$11=$E72), AND(CB$11&gt;$E72, CB$11&lt;$F72)), "入院中", 1), 1), "")</f>
        <v/>
      </c>
      <c r="CC72" s="39" t="str">
        <f t="shared" si="70"/>
        <v/>
      </c>
      <c r="CD72" s="39" t="str">
        <f t="shared" si="70"/>
        <v/>
      </c>
      <c r="CE72" s="39" t="str">
        <f t="shared" si="70"/>
        <v/>
      </c>
      <c r="CF72" s="39" t="str">
        <f t="shared" si="70"/>
        <v/>
      </c>
      <c r="CG72" s="39" t="str">
        <f t="shared" si="70"/>
        <v/>
      </c>
      <c r="CH72" s="39" t="str">
        <f t="shared" si="70"/>
        <v/>
      </c>
      <c r="CI72" s="39" t="str">
        <f t="shared" si="70"/>
        <v/>
      </c>
      <c r="CJ72" s="39" t="str">
        <f t="shared" si="70"/>
        <v/>
      </c>
      <c r="CK72" s="39" t="str">
        <f t="shared" si="70"/>
        <v/>
      </c>
      <c r="CL72" s="39" t="str">
        <f t="shared" ref="CL72:CU81" si="71">IF(AND($D72&lt;&gt;"", CL$11&gt;=$D72, CL$11&lt;=$H72), IF($E72&lt;&gt;"", IF(OR(AND(CL$11=$C72, CL$11=$E72), AND(CL$11&gt;$E72, CL$11&lt;$F72)), "入院中", 1), 1), "")</f>
        <v/>
      </c>
      <c r="CM72" s="39" t="str">
        <f t="shared" si="71"/>
        <v/>
      </c>
      <c r="CN72" s="39" t="str">
        <f t="shared" si="71"/>
        <v/>
      </c>
      <c r="CO72" s="39" t="str">
        <f t="shared" si="71"/>
        <v/>
      </c>
      <c r="CP72" s="39" t="str">
        <f t="shared" si="71"/>
        <v/>
      </c>
      <c r="CQ72" s="39" t="str">
        <f t="shared" si="71"/>
        <v/>
      </c>
      <c r="CR72" s="39" t="str">
        <f t="shared" si="71"/>
        <v/>
      </c>
      <c r="CS72" s="39" t="str">
        <f t="shared" si="71"/>
        <v/>
      </c>
      <c r="CT72" s="39" t="str">
        <f t="shared" si="71"/>
        <v/>
      </c>
      <c r="CU72" s="39" t="str">
        <f t="shared" si="71"/>
        <v/>
      </c>
      <c r="CV72" s="39" t="str">
        <f t="shared" ref="CV72:DG81" si="72">IF(AND($D72&lt;&gt;"", CV$11&gt;=$D72, CV$11&lt;=$H72), IF($E72&lt;&gt;"", IF(OR(AND(CV$11=$C72, CV$11=$E72), AND(CV$11&gt;$E72, CV$11&lt;$F72)), "入院中", 1), 1), "")</f>
        <v/>
      </c>
      <c r="CW72" s="39" t="str">
        <f t="shared" si="72"/>
        <v/>
      </c>
      <c r="CX72" s="39" t="str">
        <f t="shared" si="72"/>
        <v/>
      </c>
      <c r="CY72" s="39" t="str">
        <f t="shared" si="72"/>
        <v/>
      </c>
      <c r="CZ72" s="39" t="str">
        <f t="shared" si="72"/>
        <v/>
      </c>
      <c r="DA72" s="39" t="str">
        <f t="shared" si="72"/>
        <v/>
      </c>
      <c r="DB72" s="39" t="str">
        <f t="shared" si="72"/>
        <v/>
      </c>
      <c r="DC72" s="39" t="str">
        <f t="shared" si="72"/>
        <v/>
      </c>
      <c r="DD72" s="39" t="str">
        <f t="shared" si="72"/>
        <v/>
      </c>
      <c r="DE72" s="39" t="str">
        <f t="shared" si="72"/>
        <v/>
      </c>
      <c r="DF72" s="39" t="str">
        <f t="shared" si="72"/>
        <v/>
      </c>
      <c r="DG72" s="39" t="str">
        <f t="shared" si="72"/>
        <v/>
      </c>
      <c r="DP72" s="57"/>
      <c r="DQ72" s="127"/>
    </row>
    <row r="73" spans="1:121" ht="24.75" hidden="1" customHeight="1" x14ac:dyDescent="0.4">
      <c r="A73" s="126">
        <v>62</v>
      </c>
      <c r="B73" s="293" t="str">
        <f>IFERROR(VLOOKUP(A73,'wk (10.1～)'!$A$3:$I$122, 2, 0)&amp;"", "")</f>
        <v/>
      </c>
      <c r="C73" s="41" t="str">
        <f>IFERROR(VLOOKUP(A73,'wk (10.1～)'!$A$3:$I$122, 4, 0), "")</f>
        <v/>
      </c>
      <c r="D73" s="41" t="str">
        <f>IFERROR(VLOOKUP(A73,'wk (10.1～)'!$A$3:$I$122, 5, 0), "")</f>
        <v/>
      </c>
      <c r="E73" s="41" t="str">
        <f>IFERROR(VLOOKUP(A73,'wk (10.1～)'!$A$3:$I$122, 6, 0), "")</f>
        <v/>
      </c>
      <c r="F73" s="41" t="str">
        <f>IFERROR(VLOOKUP(A73,'wk (10.1～)'!$A$3:$I$122,7, 0), "")</f>
        <v/>
      </c>
      <c r="G73" s="41" t="str">
        <f>IFERROR(VLOOKUP(A73,'wk (10.1～)'!$A$3:$I$122, 8, 0), "")</f>
        <v/>
      </c>
      <c r="H73" s="41" t="str">
        <f>IFERROR(VLOOKUP(A73,'wk (10.1～)'!$A$3:$I$122, 9, 0), "")</f>
        <v/>
      </c>
      <c r="I73" s="157">
        <f t="shared" si="12"/>
        <v>0</v>
      </c>
      <c r="J73" s="39" t="str">
        <f t="shared" si="63"/>
        <v/>
      </c>
      <c r="K73" s="39" t="str">
        <f t="shared" si="63"/>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4"/>
        <v/>
      </c>
      <c r="U73" s="39" t="str">
        <f t="shared" si="64"/>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5"/>
        <v/>
      </c>
      <c r="AE73" s="39" t="str">
        <f t="shared" si="65"/>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6"/>
        <v/>
      </c>
      <c r="AO73" s="39" t="str">
        <f t="shared" si="66"/>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7"/>
        <v/>
      </c>
      <c r="AY73" s="39" t="str">
        <f t="shared" si="67"/>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8"/>
        <v/>
      </c>
      <c r="BI73" s="39" t="str">
        <f t="shared" si="68"/>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9"/>
        <v/>
      </c>
      <c r="BS73" s="39" t="str">
        <f t="shared" si="69"/>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70"/>
        <v/>
      </c>
      <c r="CC73" s="39" t="str">
        <f t="shared" si="70"/>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1"/>
        <v/>
      </c>
      <c r="CM73" s="39" t="str">
        <f t="shared" si="71"/>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2"/>
        <v/>
      </c>
      <c r="CW73" s="39" t="str">
        <f t="shared" si="72"/>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P73" s="57"/>
      <c r="DQ73" s="127"/>
    </row>
    <row r="74" spans="1:121" ht="24.75" hidden="1" customHeight="1" x14ac:dyDescent="0.4">
      <c r="A74" s="126">
        <v>63</v>
      </c>
      <c r="B74" s="293" t="str">
        <f>IFERROR(VLOOKUP(A74,'wk (10.1～)'!$A$3:$I$122, 2, 0)&amp;"", "")</f>
        <v/>
      </c>
      <c r="C74" s="41" t="str">
        <f>IFERROR(VLOOKUP(A74,'wk (10.1～)'!$A$3:$I$122, 4, 0), "")</f>
        <v/>
      </c>
      <c r="D74" s="41" t="str">
        <f>IFERROR(VLOOKUP(A74,'wk (10.1～)'!$A$3:$I$122, 5, 0), "")</f>
        <v/>
      </c>
      <c r="E74" s="41" t="str">
        <f>IFERROR(VLOOKUP(A74,'wk (10.1～)'!$A$3:$I$122, 6, 0), "")</f>
        <v/>
      </c>
      <c r="F74" s="41" t="str">
        <f>IFERROR(VLOOKUP(A74,'wk (10.1～)'!$A$3:$I$122,7, 0), "")</f>
        <v/>
      </c>
      <c r="G74" s="41" t="str">
        <f>IFERROR(VLOOKUP(A74,'wk (10.1～)'!$A$3:$I$122, 8, 0), "")</f>
        <v/>
      </c>
      <c r="H74" s="41" t="str">
        <f>IFERROR(VLOOKUP(A74,'wk (10.1～)'!$A$3:$I$122, 9, 0), "")</f>
        <v/>
      </c>
      <c r="I74" s="157">
        <f t="shared" si="12"/>
        <v>0</v>
      </c>
      <c r="J74" s="39" t="str">
        <f t="shared" si="63"/>
        <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4"/>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5"/>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6"/>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7"/>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8"/>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9"/>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70"/>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1"/>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2"/>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P74" s="57"/>
      <c r="DQ74" s="127"/>
    </row>
    <row r="75" spans="1:121" ht="24.75" hidden="1" customHeight="1" x14ac:dyDescent="0.4">
      <c r="A75" s="126">
        <v>64</v>
      </c>
      <c r="B75" s="293" t="str">
        <f>IFERROR(VLOOKUP(A75,'wk (10.1～)'!$A$3:$I$122, 2, 0)&amp;"", "")</f>
        <v/>
      </c>
      <c r="C75" s="41" t="str">
        <f>IFERROR(VLOOKUP(A75,'wk (10.1～)'!$A$3:$I$122, 4, 0), "")</f>
        <v/>
      </c>
      <c r="D75" s="41" t="str">
        <f>IFERROR(VLOOKUP(A75,'wk (10.1～)'!$A$3:$I$122, 5, 0), "")</f>
        <v/>
      </c>
      <c r="E75" s="41" t="str">
        <f>IFERROR(VLOOKUP(A75,'wk (10.1～)'!$A$3:$I$122, 6, 0), "")</f>
        <v/>
      </c>
      <c r="F75" s="41" t="str">
        <f>IFERROR(VLOOKUP(A75,'wk (10.1～)'!$A$3:$I$122,7, 0), "")</f>
        <v/>
      </c>
      <c r="G75" s="41" t="str">
        <f>IFERROR(VLOOKUP(A75,'wk (10.1～)'!$A$3:$I$122, 8, 0), "")</f>
        <v/>
      </c>
      <c r="H75" s="41" t="str">
        <f>IFERROR(VLOOKUP(A75,'wk (10.1～)'!$A$3:$I$122, 9, 0), "")</f>
        <v/>
      </c>
      <c r="I75" s="157">
        <f t="shared" si="12"/>
        <v>0</v>
      </c>
      <c r="J75" s="39" t="str">
        <f t="shared" si="63"/>
        <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4"/>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5"/>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6"/>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7"/>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8"/>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9"/>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70"/>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1"/>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2"/>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P75" s="57"/>
      <c r="DQ75" s="127"/>
    </row>
    <row r="76" spans="1:121" ht="24.75" hidden="1" customHeight="1" x14ac:dyDescent="0.4">
      <c r="A76" s="126">
        <v>65</v>
      </c>
      <c r="B76" s="293" t="str">
        <f>IFERROR(VLOOKUP(A76,'wk (10.1～)'!$A$3:$I$122, 2, 0)&amp;"", "")</f>
        <v/>
      </c>
      <c r="C76" s="41" t="str">
        <f>IFERROR(VLOOKUP(A76,'wk (10.1～)'!$A$3:$I$122, 4, 0), "")</f>
        <v/>
      </c>
      <c r="D76" s="41" t="str">
        <f>IFERROR(VLOOKUP(A76,'wk (10.1～)'!$A$3:$I$122, 5, 0), "")</f>
        <v/>
      </c>
      <c r="E76" s="41" t="str">
        <f>IFERROR(VLOOKUP(A76,'wk (10.1～)'!$A$3:$I$122, 6, 0), "")</f>
        <v/>
      </c>
      <c r="F76" s="41" t="str">
        <f>IFERROR(VLOOKUP(A76,'wk (10.1～)'!$A$3:$I$122,7, 0), "")</f>
        <v/>
      </c>
      <c r="G76" s="41" t="str">
        <f>IFERROR(VLOOKUP(A76,'wk (10.1～)'!$A$3:$I$122, 8, 0), "")</f>
        <v/>
      </c>
      <c r="H76" s="41" t="str">
        <f>IFERROR(VLOOKUP(A76,'wk (10.1～)'!$A$3:$I$122, 9, 0), "")</f>
        <v/>
      </c>
      <c r="I76" s="157">
        <f t="shared" si="12"/>
        <v>0</v>
      </c>
      <c r="J76" s="39" t="str">
        <f t="shared" si="63"/>
        <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4"/>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5"/>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6"/>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7"/>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8"/>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9"/>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70"/>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1"/>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2"/>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P76" s="57"/>
      <c r="DQ76" s="127"/>
    </row>
    <row r="77" spans="1:121" ht="24.75" hidden="1" customHeight="1" x14ac:dyDescent="0.4">
      <c r="A77" s="126">
        <v>66</v>
      </c>
      <c r="B77" s="293" t="str">
        <f>IFERROR(VLOOKUP(A77,'wk (10.1～)'!$A$3:$I$122, 2, 0)&amp;"", "")</f>
        <v/>
      </c>
      <c r="C77" s="41" t="str">
        <f>IFERROR(VLOOKUP(A77,'wk (10.1～)'!$A$3:$I$122, 4, 0), "")</f>
        <v/>
      </c>
      <c r="D77" s="41" t="str">
        <f>IFERROR(VLOOKUP(A77,'wk (10.1～)'!$A$3:$I$122, 5, 0), "")</f>
        <v/>
      </c>
      <c r="E77" s="41" t="str">
        <f>IFERROR(VLOOKUP(A77,'wk (10.1～)'!$A$3:$I$122, 6, 0), "")</f>
        <v/>
      </c>
      <c r="F77" s="41" t="str">
        <f>IFERROR(VLOOKUP(A77,'wk (10.1～)'!$A$3:$I$122,7, 0), "")</f>
        <v/>
      </c>
      <c r="G77" s="41" t="str">
        <f>IFERROR(VLOOKUP(A77,'wk (10.1～)'!$A$3:$I$122, 8, 0), "")</f>
        <v/>
      </c>
      <c r="H77" s="41" t="str">
        <f>IFERROR(VLOOKUP(A77,'wk (10.1～)'!$A$3:$I$122, 9, 0), "")</f>
        <v/>
      </c>
      <c r="I77" s="157">
        <f t="shared" ref="I77:I131" si="73">IFERROR(IF(SUM(J77:DG77)&gt;15, "エラー", SUM(J77:DG77)), "エラー")</f>
        <v>0</v>
      </c>
      <c r="J77" s="39" t="str">
        <f t="shared" si="63"/>
        <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4"/>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5"/>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6"/>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7"/>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8"/>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9"/>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70"/>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1"/>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2"/>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P77" s="57"/>
      <c r="DQ77" s="127"/>
    </row>
    <row r="78" spans="1:121" ht="24.75" hidden="1" customHeight="1" x14ac:dyDescent="0.4">
      <c r="A78" s="126">
        <v>67</v>
      </c>
      <c r="B78" s="293" t="str">
        <f>IFERROR(VLOOKUP(A78,'wk (10.1～)'!$A$3:$I$122, 2, 0)&amp;"", "")</f>
        <v/>
      </c>
      <c r="C78" s="41" t="str">
        <f>IFERROR(VLOOKUP(A78,'wk (10.1～)'!$A$3:$I$122, 4, 0), "")</f>
        <v/>
      </c>
      <c r="D78" s="41" t="str">
        <f>IFERROR(VLOOKUP(A78,'wk (10.1～)'!$A$3:$I$122, 5, 0), "")</f>
        <v/>
      </c>
      <c r="E78" s="41" t="str">
        <f>IFERROR(VLOOKUP(A78,'wk (10.1～)'!$A$3:$I$122, 6, 0), "")</f>
        <v/>
      </c>
      <c r="F78" s="41" t="str">
        <f>IFERROR(VLOOKUP(A78,'wk (10.1～)'!$A$3:$I$122,7, 0), "")</f>
        <v/>
      </c>
      <c r="G78" s="41" t="str">
        <f>IFERROR(VLOOKUP(A78,'wk (10.1～)'!$A$3:$I$122, 8, 0), "")</f>
        <v/>
      </c>
      <c r="H78" s="41" t="str">
        <f>IFERROR(VLOOKUP(A78,'wk (10.1～)'!$A$3:$I$122, 9, 0), "")</f>
        <v/>
      </c>
      <c r="I78" s="157">
        <f t="shared" si="73"/>
        <v>0</v>
      </c>
      <c r="J78" s="39" t="str">
        <f t="shared" si="63"/>
        <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4"/>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5"/>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6"/>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7"/>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8"/>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9"/>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70"/>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1"/>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2"/>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P78" s="57"/>
      <c r="DQ78" s="127"/>
    </row>
    <row r="79" spans="1:121" ht="24.75" hidden="1" customHeight="1" x14ac:dyDescent="0.4">
      <c r="A79" s="126">
        <v>68</v>
      </c>
      <c r="B79" s="293" t="str">
        <f>IFERROR(VLOOKUP(A79,'wk (10.1～)'!$A$3:$I$122, 2, 0)&amp;"", "")</f>
        <v/>
      </c>
      <c r="C79" s="41" t="str">
        <f>IFERROR(VLOOKUP(A79,'wk (10.1～)'!$A$3:$I$122, 4, 0), "")</f>
        <v/>
      </c>
      <c r="D79" s="41" t="str">
        <f>IFERROR(VLOOKUP(A79,'wk (10.1～)'!$A$3:$I$122, 5, 0), "")</f>
        <v/>
      </c>
      <c r="E79" s="41" t="str">
        <f>IFERROR(VLOOKUP(A79,'wk (10.1～)'!$A$3:$I$122, 6, 0), "")</f>
        <v/>
      </c>
      <c r="F79" s="41" t="str">
        <f>IFERROR(VLOOKUP(A79,'wk (10.1～)'!$A$3:$I$122,7, 0), "")</f>
        <v/>
      </c>
      <c r="G79" s="41" t="str">
        <f>IFERROR(VLOOKUP(A79,'wk (10.1～)'!$A$3:$I$122, 8, 0), "")</f>
        <v/>
      </c>
      <c r="H79" s="41" t="str">
        <f>IFERROR(VLOOKUP(A79,'wk (10.1～)'!$A$3:$I$122, 9, 0), "")</f>
        <v/>
      </c>
      <c r="I79" s="157">
        <f t="shared" si="73"/>
        <v>0</v>
      </c>
      <c r="J79" s="39" t="str">
        <f t="shared" si="63"/>
        <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4"/>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5"/>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6"/>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7"/>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8"/>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9"/>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70"/>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1"/>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2"/>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P79" s="57"/>
      <c r="DQ79" s="127"/>
    </row>
    <row r="80" spans="1:121" ht="24.75" hidden="1" customHeight="1" x14ac:dyDescent="0.4">
      <c r="A80" s="126">
        <v>69</v>
      </c>
      <c r="B80" s="293" t="str">
        <f>IFERROR(VLOOKUP(A80,'wk (10.1～)'!$A$3:$I$122, 2, 0)&amp;"", "")</f>
        <v/>
      </c>
      <c r="C80" s="41" t="str">
        <f>IFERROR(VLOOKUP(A80,'wk (10.1～)'!$A$3:$I$122, 4, 0), "")</f>
        <v/>
      </c>
      <c r="D80" s="41" t="str">
        <f>IFERROR(VLOOKUP(A80,'wk (10.1～)'!$A$3:$I$122, 5, 0), "")</f>
        <v/>
      </c>
      <c r="E80" s="41" t="str">
        <f>IFERROR(VLOOKUP(A80,'wk (10.1～)'!$A$3:$I$122, 6, 0), "")</f>
        <v/>
      </c>
      <c r="F80" s="41" t="str">
        <f>IFERROR(VLOOKUP(A80,'wk (10.1～)'!$A$3:$I$122,7, 0), "")</f>
        <v/>
      </c>
      <c r="G80" s="41" t="str">
        <f>IFERROR(VLOOKUP(A80,'wk (10.1～)'!$A$3:$I$122, 8, 0), "")</f>
        <v/>
      </c>
      <c r="H80" s="41" t="str">
        <f>IFERROR(VLOOKUP(A80,'wk (10.1～)'!$A$3:$I$122, 9, 0), "")</f>
        <v/>
      </c>
      <c r="I80" s="157">
        <f t="shared" si="73"/>
        <v>0</v>
      </c>
      <c r="J80" s="39" t="str">
        <f t="shared" si="63"/>
        <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4"/>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5"/>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6"/>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7"/>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8"/>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9"/>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70"/>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1"/>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2"/>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P80" s="57"/>
      <c r="DQ80" s="127"/>
    </row>
    <row r="81" spans="1:121" ht="24.75" hidden="1" customHeight="1" x14ac:dyDescent="0.4">
      <c r="A81" s="126">
        <v>70</v>
      </c>
      <c r="B81" s="293" t="str">
        <f>IFERROR(VLOOKUP(A81,'wk (10.1～)'!$A$3:$I$122, 2, 0)&amp;"", "")</f>
        <v/>
      </c>
      <c r="C81" s="41" t="str">
        <f>IFERROR(VLOOKUP(A81,'wk (10.1～)'!$A$3:$I$122, 4, 0), "")</f>
        <v/>
      </c>
      <c r="D81" s="41" t="str">
        <f>IFERROR(VLOOKUP(A81,'wk (10.1～)'!$A$3:$I$122, 5, 0), "")</f>
        <v/>
      </c>
      <c r="E81" s="41" t="str">
        <f>IFERROR(VLOOKUP(A81,'wk (10.1～)'!$A$3:$I$122, 6, 0), "")</f>
        <v/>
      </c>
      <c r="F81" s="41" t="str">
        <f>IFERROR(VLOOKUP(A81,'wk (10.1～)'!$A$3:$I$122,7, 0), "")</f>
        <v/>
      </c>
      <c r="G81" s="41" t="str">
        <f>IFERROR(VLOOKUP(A81,'wk (10.1～)'!$A$3:$I$122, 8, 0), "")</f>
        <v/>
      </c>
      <c r="H81" s="41" t="str">
        <f>IFERROR(VLOOKUP(A81,'wk (10.1～)'!$A$3:$I$122, 9, 0), "")</f>
        <v/>
      </c>
      <c r="I81" s="157">
        <f t="shared" si="73"/>
        <v>0</v>
      </c>
      <c r="J81" s="39" t="str">
        <f t="shared" si="63"/>
        <v/>
      </c>
      <c r="K81" s="39" t="str">
        <f t="shared" si="63"/>
        <v/>
      </c>
      <c r="L81" s="39" t="str">
        <f t="shared" si="63"/>
        <v/>
      </c>
      <c r="M81" s="39" t="str">
        <f t="shared" si="63"/>
        <v/>
      </c>
      <c r="N81" s="39" t="str">
        <f t="shared" si="63"/>
        <v/>
      </c>
      <c r="O81" s="39" t="str">
        <f t="shared" si="63"/>
        <v/>
      </c>
      <c r="P81" s="39" t="str">
        <f t="shared" si="63"/>
        <v/>
      </c>
      <c r="Q81" s="39" t="str">
        <f t="shared" si="63"/>
        <v/>
      </c>
      <c r="R81" s="39" t="str">
        <f t="shared" si="63"/>
        <v/>
      </c>
      <c r="S81" s="39" t="str">
        <f t="shared" si="63"/>
        <v/>
      </c>
      <c r="T81" s="39" t="str">
        <f t="shared" si="64"/>
        <v/>
      </c>
      <c r="U81" s="39" t="str">
        <f t="shared" si="64"/>
        <v/>
      </c>
      <c r="V81" s="39" t="str">
        <f t="shared" si="64"/>
        <v/>
      </c>
      <c r="W81" s="39" t="str">
        <f t="shared" si="64"/>
        <v/>
      </c>
      <c r="X81" s="39" t="str">
        <f t="shared" si="64"/>
        <v/>
      </c>
      <c r="Y81" s="39" t="str">
        <f t="shared" si="64"/>
        <v/>
      </c>
      <c r="Z81" s="39" t="str">
        <f t="shared" si="64"/>
        <v/>
      </c>
      <c r="AA81" s="39" t="str">
        <f t="shared" si="64"/>
        <v/>
      </c>
      <c r="AB81" s="39" t="str">
        <f t="shared" si="64"/>
        <v/>
      </c>
      <c r="AC81" s="39" t="str">
        <f t="shared" si="64"/>
        <v/>
      </c>
      <c r="AD81" s="39" t="str">
        <f t="shared" si="65"/>
        <v/>
      </c>
      <c r="AE81" s="39" t="str">
        <f t="shared" si="65"/>
        <v/>
      </c>
      <c r="AF81" s="39" t="str">
        <f t="shared" si="65"/>
        <v/>
      </c>
      <c r="AG81" s="39" t="str">
        <f t="shared" si="65"/>
        <v/>
      </c>
      <c r="AH81" s="39" t="str">
        <f t="shared" si="65"/>
        <v/>
      </c>
      <c r="AI81" s="39" t="str">
        <f t="shared" si="65"/>
        <v/>
      </c>
      <c r="AJ81" s="39" t="str">
        <f t="shared" si="65"/>
        <v/>
      </c>
      <c r="AK81" s="39" t="str">
        <f t="shared" si="65"/>
        <v/>
      </c>
      <c r="AL81" s="39" t="str">
        <f t="shared" si="65"/>
        <v/>
      </c>
      <c r="AM81" s="39" t="str">
        <f t="shared" si="65"/>
        <v/>
      </c>
      <c r="AN81" s="39" t="str">
        <f t="shared" si="66"/>
        <v/>
      </c>
      <c r="AO81" s="39" t="str">
        <f t="shared" si="66"/>
        <v/>
      </c>
      <c r="AP81" s="39" t="str">
        <f t="shared" si="66"/>
        <v/>
      </c>
      <c r="AQ81" s="39" t="str">
        <f t="shared" si="66"/>
        <v/>
      </c>
      <c r="AR81" s="39" t="str">
        <f t="shared" si="66"/>
        <v/>
      </c>
      <c r="AS81" s="39" t="str">
        <f t="shared" si="66"/>
        <v/>
      </c>
      <c r="AT81" s="39" t="str">
        <f t="shared" si="66"/>
        <v/>
      </c>
      <c r="AU81" s="39" t="str">
        <f t="shared" si="66"/>
        <v/>
      </c>
      <c r="AV81" s="39" t="str">
        <f t="shared" si="66"/>
        <v/>
      </c>
      <c r="AW81" s="39" t="str">
        <f t="shared" si="66"/>
        <v/>
      </c>
      <c r="AX81" s="39" t="str">
        <f t="shared" si="67"/>
        <v/>
      </c>
      <c r="AY81" s="39" t="str">
        <f t="shared" si="67"/>
        <v/>
      </c>
      <c r="AZ81" s="39" t="str">
        <f t="shared" si="67"/>
        <v/>
      </c>
      <c r="BA81" s="39" t="str">
        <f t="shared" si="67"/>
        <v/>
      </c>
      <c r="BB81" s="39" t="str">
        <f t="shared" si="67"/>
        <v/>
      </c>
      <c r="BC81" s="39" t="str">
        <f t="shared" si="67"/>
        <v/>
      </c>
      <c r="BD81" s="39" t="str">
        <f t="shared" si="67"/>
        <v/>
      </c>
      <c r="BE81" s="39" t="str">
        <f t="shared" si="67"/>
        <v/>
      </c>
      <c r="BF81" s="39" t="str">
        <f t="shared" si="67"/>
        <v/>
      </c>
      <c r="BG81" s="39" t="str">
        <f t="shared" si="67"/>
        <v/>
      </c>
      <c r="BH81" s="39" t="str">
        <f t="shared" si="68"/>
        <v/>
      </c>
      <c r="BI81" s="39" t="str">
        <f t="shared" si="68"/>
        <v/>
      </c>
      <c r="BJ81" s="39" t="str">
        <f t="shared" si="68"/>
        <v/>
      </c>
      <c r="BK81" s="39" t="str">
        <f t="shared" si="68"/>
        <v/>
      </c>
      <c r="BL81" s="39" t="str">
        <f t="shared" si="68"/>
        <v/>
      </c>
      <c r="BM81" s="39" t="str">
        <f t="shared" si="68"/>
        <v/>
      </c>
      <c r="BN81" s="39" t="str">
        <f t="shared" si="68"/>
        <v/>
      </c>
      <c r="BO81" s="39" t="str">
        <f t="shared" si="68"/>
        <v/>
      </c>
      <c r="BP81" s="39" t="str">
        <f t="shared" si="68"/>
        <v/>
      </c>
      <c r="BQ81" s="39" t="str">
        <f t="shared" si="68"/>
        <v/>
      </c>
      <c r="BR81" s="39" t="str">
        <f t="shared" si="69"/>
        <v/>
      </c>
      <c r="BS81" s="39" t="str">
        <f t="shared" si="69"/>
        <v/>
      </c>
      <c r="BT81" s="39" t="str">
        <f t="shared" si="69"/>
        <v/>
      </c>
      <c r="BU81" s="39" t="str">
        <f t="shared" si="69"/>
        <v/>
      </c>
      <c r="BV81" s="39" t="str">
        <f t="shared" si="69"/>
        <v/>
      </c>
      <c r="BW81" s="39" t="str">
        <f t="shared" si="69"/>
        <v/>
      </c>
      <c r="BX81" s="39" t="str">
        <f t="shared" si="69"/>
        <v/>
      </c>
      <c r="BY81" s="39" t="str">
        <f t="shared" si="69"/>
        <v/>
      </c>
      <c r="BZ81" s="39" t="str">
        <f t="shared" si="69"/>
        <v/>
      </c>
      <c r="CA81" s="39" t="str">
        <f t="shared" si="69"/>
        <v/>
      </c>
      <c r="CB81" s="39" t="str">
        <f t="shared" si="70"/>
        <v/>
      </c>
      <c r="CC81" s="39" t="str">
        <f t="shared" si="70"/>
        <v/>
      </c>
      <c r="CD81" s="39" t="str">
        <f t="shared" si="70"/>
        <v/>
      </c>
      <c r="CE81" s="39" t="str">
        <f t="shared" si="70"/>
        <v/>
      </c>
      <c r="CF81" s="39" t="str">
        <f t="shared" si="70"/>
        <v/>
      </c>
      <c r="CG81" s="39" t="str">
        <f t="shared" si="70"/>
        <v/>
      </c>
      <c r="CH81" s="39" t="str">
        <f t="shared" si="70"/>
        <v/>
      </c>
      <c r="CI81" s="39" t="str">
        <f t="shared" si="70"/>
        <v/>
      </c>
      <c r="CJ81" s="39" t="str">
        <f t="shared" si="70"/>
        <v/>
      </c>
      <c r="CK81" s="39" t="str">
        <f t="shared" si="70"/>
        <v/>
      </c>
      <c r="CL81" s="39" t="str">
        <f t="shared" si="71"/>
        <v/>
      </c>
      <c r="CM81" s="39" t="str">
        <f t="shared" si="71"/>
        <v/>
      </c>
      <c r="CN81" s="39" t="str">
        <f t="shared" si="71"/>
        <v/>
      </c>
      <c r="CO81" s="39" t="str">
        <f t="shared" si="71"/>
        <v/>
      </c>
      <c r="CP81" s="39" t="str">
        <f t="shared" si="71"/>
        <v/>
      </c>
      <c r="CQ81" s="39" t="str">
        <f t="shared" si="71"/>
        <v/>
      </c>
      <c r="CR81" s="39" t="str">
        <f t="shared" si="71"/>
        <v/>
      </c>
      <c r="CS81" s="39" t="str">
        <f t="shared" si="71"/>
        <v/>
      </c>
      <c r="CT81" s="39" t="str">
        <f t="shared" si="71"/>
        <v/>
      </c>
      <c r="CU81" s="39" t="str">
        <f t="shared" si="71"/>
        <v/>
      </c>
      <c r="CV81" s="39" t="str">
        <f t="shared" si="72"/>
        <v/>
      </c>
      <c r="CW81" s="39" t="str">
        <f t="shared" si="72"/>
        <v/>
      </c>
      <c r="CX81" s="39" t="str">
        <f t="shared" si="72"/>
        <v/>
      </c>
      <c r="CY81" s="39" t="str">
        <f t="shared" si="72"/>
        <v/>
      </c>
      <c r="CZ81" s="39" t="str">
        <f t="shared" si="72"/>
        <v/>
      </c>
      <c r="DA81" s="39" t="str">
        <f t="shared" si="72"/>
        <v/>
      </c>
      <c r="DB81" s="39" t="str">
        <f t="shared" si="72"/>
        <v/>
      </c>
      <c r="DC81" s="39" t="str">
        <f t="shared" si="72"/>
        <v/>
      </c>
      <c r="DD81" s="39" t="str">
        <f t="shared" si="72"/>
        <v/>
      </c>
      <c r="DE81" s="39" t="str">
        <f t="shared" si="72"/>
        <v/>
      </c>
      <c r="DF81" s="39" t="str">
        <f t="shared" si="72"/>
        <v/>
      </c>
      <c r="DG81" s="39" t="str">
        <f t="shared" si="72"/>
        <v/>
      </c>
      <c r="DP81" s="57"/>
      <c r="DQ81" s="127"/>
    </row>
    <row r="82" spans="1:121" ht="24.75" hidden="1" customHeight="1" x14ac:dyDescent="0.4">
      <c r="A82" s="126">
        <v>71</v>
      </c>
      <c r="B82" s="293" t="str">
        <f>IFERROR(VLOOKUP(A82,'wk (10.1～)'!$A$3:$I$122, 2, 0)&amp;"", "")</f>
        <v/>
      </c>
      <c r="C82" s="41" t="str">
        <f>IFERROR(VLOOKUP(A82,'wk (10.1～)'!$A$3:$I$122, 4, 0), "")</f>
        <v/>
      </c>
      <c r="D82" s="41" t="str">
        <f>IFERROR(VLOOKUP(A82,'wk (10.1～)'!$A$3:$I$122, 5, 0), "")</f>
        <v/>
      </c>
      <c r="E82" s="41" t="str">
        <f>IFERROR(VLOOKUP(A82,'wk (10.1～)'!$A$3:$I$122, 6, 0), "")</f>
        <v/>
      </c>
      <c r="F82" s="41" t="str">
        <f>IFERROR(VLOOKUP(A82,'wk (10.1～)'!$A$3:$I$122,7, 0), "")</f>
        <v/>
      </c>
      <c r="G82" s="41" t="str">
        <f>IFERROR(VLOOKUP(A82,'wk (10.1～)'!$A$3:$I$122, 8, 0), "")</f>
        <v/>
      </c>
      <c r="H82" s="41" t="str">
        <f>IFERROR(VLOOKUP(A82,'wk (10.1～)'!$A$3:$I$122, 9, 0), "")</f>
        <v/>
      </c>
      <c r="I82" s="157">
        <f t="shared" si="73"/>
        <v>0</v>
      </c>
      <c r="J82" s="39" t="str">
        <f t="shared" ref="J82:S91" si="74">IF(AND($D82&lt;&gt;"", J$11&gt;=$D82, J$11&lt;=$H82), IF($E82&lt;&gt;"", IF(OR(AND(J$11=$C82, J$11=$E82), AND(J$11&gt;$E82, J$11&lt;$F82)), "入院中", 1), 1), "")</f>
        <v/>
      </c>
      <c r="K82" s="39" t="str">
        <f t="shared" si="74"/>
        <v/>
      </c>
      <c r="L82" s="39" t="str">
        <f t="shared" si="74"/>
        <v/>
      </c>
      <c r="M82" s="39" t="str">
        <f t="shared" si="74"/>
        <v/>
      </c>
      <c r="N82" s="39" t="str">
        <f t="shared" si="74"/>
        <v/>
      </c>
      <c r="O82" s="39" t="str">
        <f t="shared" si="74"/>
        <v/>
      </c>
      <c r="P82" s="39" t="str">
        <f t="shared" si="74"/>
        <v/>
      </c>
      <c r="Q82" s="39" t="str">
        <f t="shared" si="74"/>
        <v/>
      </c>
      <c r="R82" s="39" t="str">
        <f t="shared" si="74"/>
        <v/>
      </c>
      <c r="S82" s="39" t="str">
        <f t="shared" si="74"/>
        <v/>
      </c>
      <c r="T82" s="39" t="str">
        <f t="shared" ref="T82:AC91" si="75">IF(AND($D82&lt;&gt;"", T$11&gt;=$D82, T$11&lt;=$H82), IF($E82&lt;&gt;"", IF(OR(AND(T$11=$C82, T$11=$E82), AND(T$11&gt;$E82, T$11&lt;$F82)), "入院中", 1), 1), "")</f>
        <v/>
      </c>
      <c r="U82" s="39" t="str">
        <f t="shared" si="75"/>
        <v/>
      </c>
      <c r="V82" s="39" t="str">
        <f t="shared" si="75"/>
        <v/>
      </c>
      <c r="W82" s="39" t="str">
        <f t="shared" si="75"/>
        <v/>
      </c>
      <c r="X82" s="39" t="str">
        <f t="shared" si="75"/>
        <v/>
      </c>
      <c r="Y82" s="39" t="str">
        <f t="shared" si="75"/>
        <v/>
      </c>
      <c r="Z82" s="39" t="str">
        <f t="shared" si="75"/>
        <v/>
      </c>
      <c r="AA82" s="39" t="str">
        <f t="shared" si="75"/>
        <v/>
      </c>
      <c r="AB82" s="39" t="str">
        <f t="shared" si="75"/>
        <v/>
      </c>
      <c r="AC82" s="39" t="str">
        <f t="shared" si="75"/>
        <v/>
      </c>
      <c r="AD82" s="39" t="str">
        <f t="shared" ref="AD82:AM91" si="76">IF(AND($D82&lt;&gt;"", AD$11&gt;=$D82, AD$11&lt;=$H82), IF($E82&lt;&gt;"", IF(OR(AND(AD$11=$C82, AD$11=$E82), AND(AD$11&gt;$E82, AD$11&lt;$F82)), "入院中", 1), 1), "")</f>
        <v/>
      </c>
      <c r="AE82" s="39" t="str">
        <f t="shared" si="76"/>
        <v/>
      </c>
      <c r="AF82" s="39" t="str">
        <f t="shared" si="76"/>
        <v/>
      </c>
      <c r="AG82" s="39" t="str">
        <f t="shared" si="76"/>
        <v/>
      </c>
      <c r="AH82" s="39" t="str">
        <f t="shared" si="76"/>
        <v/>
      </c>
      <c r="AI82" s="39" t="str">
        <f t="shared" si="76"/>
        <v/>
      </c>
      <c r="AJ82" s="39" t="str">
        <f t="shared" si="76"/>
        <v/>
      </c>
      <c r="AK82" s="39" t="str">
        <f t="shared" si="76"/>
        <v/>
      </c>
      <c r="AL82" s="39" t="str">
        <f t="shared" si="76"/>
        <v/>
      </c>
      <c r="AM82" s="39" t="str">
        <f t="shared" si="76"/>
        <v/>
      </c>
      <c r="AN82" s="39" t="str">
        <f t="shared" ref="AN82:AW91" si="77">IF(AND($D82&lt;&gt;"", AN$11&gt;=$D82, AN$11&lt;=$H82), IF($E82&lt;&gt;"", IF(OR(AND(AN$11=$C82, AN$11=$E82), AND(AN$11&gt;$E82, AN$11&lt;$F82)), "入院中", 1), 1), "")</f>
        <v/>
      </c>
      <c r="AO82" s="39" t="str">
        <f t="shared" si="77"/>
        <v/>
      </c>
      <c r="AP82" s="39" t="str">
        <f t="shared" si="77"/>
        <v/>
      </c>
      <c r="AQ82" s="39" t="str">
        <f t="shared" si="77"/>
        <v/>
      </c>
      <c r="AR82" s="39" t="str">
        <f t="shared" si="77"/>
        <v/>
      </c>
      <c r="AS82" s="39" t="str">
        <f t="shared" si="77"/>
        <v/>
      </c>
      <c r="AT82" s="39" t="str">
        <f t="shared" si="77"/>
        <v/>
      </c>
      <c r="AU82" s="39" t="str">
        <f t="shared" si="77"/>
        <v/>
      </c>
      <c r="AV82" s="39" t="str">
        <f t="shared" si="77"/>
        <v/>
      </c>
      <c r="AW82" s="39" t="str">
        <f t="shared" si="77"/>
        <v/>
      </c>
      <c r="AX82" s="39" t="str">
        <f t="shared" ref="AX82:BG91" si="78">IF(AND($D82&lt;&gt;"", AX$11&gt;=$D82, AX$11&lt;=$H82), IF($E82&lt;&gt;"", IF(OR(AND(AX$11=$C82, AX$11=$E82), AND(AX$11&gt;$E82, AX$11&lt;$F82)), "入院中", 1), 1), "")</f>
        <v/>
      </c>
      <c r="AY82" s="39" t="str">
        <f t="shared" si="78"/>
        <v/>
      </c>
      <c r="AZ82" s="39" t="str">
        <f t="shared" si="78"/>
        <v/>
      </c>
      <c r="BA82" s="39" t="str">
        <f t="shared" si="78"/>
        <v/>
      </c>
      <c r="BB82" s="39" t="str">
        <f t="shared" si="78"/>
        <v/>
      </c>
      <c r="BC82" s="39" t="str">
        <f t="shared" si="78"/>
        <v/>
      </c>
      <c r="BD82" s="39" t="str">
        <f t="shared" si="78"/>
        <v/>
      </c>
      <c r="BE82" s="39" t="str">
        <f t="shared" si="78"/>
        <v/>
      </c>
      <c r="BF82" s="39" t="str">
        <f t="shared" si="78"/>
        <v/>
      </c>
      <c r="BG82" s="39" t="str">
        <f t="shared" si="78"/>
        <v/>
      </c>
      <c r="BH82" s="39" t="str">
        <f t="shared" ref="BH82:BQ91" si="79">IF(AND($D82&lt;&gt;"", BH$11&gt;=$D82, BH$11&lt;=$H82), IF($E82&lt;&gt;"", IF(OR(AND(BH$11=$C82, BH$11=$E82), AND(BH$11&gt;$E82, BH$11&lt;$F82)), "入院中", 1), 1), "")</f>
        <v/>
      </c>
      <c r="BI82" s="39" t="str">
        <f t="shared" si="79"/>
        <v/>
      </c>
      <c r="BJ82" s="39" t="str">
        <f t="shared" si="79"/>
        <v/>
      </c>
      <c r="BK82" s="39" t="str">
        <f t="shared" si="79"/>
        <v/>
      </c>
      <c r="BL82" s="39" t="str">
        <f t="shared" si="79"/>
        <v/>
      </c>
      <c r="BM82" s="39" t="str">
        <f t="shared" si="79"/>
        <v/>
      </c>
      <c r="BN82" s="39" t="str">
        <f t="shared" si="79"/>
        <v/>
      </c>
      <c r="BO82" s="39" t="str">
        <f t="shared" si="79"/>
        <v/>
      </c>
      <c r="BP82" s="39" t="str">
        <f t="shared" si="79"/>
        <v/>
      </c>
      <c r="BQ82" s="39" t="str">
        <f t="shared" si="79"/>
        <v/>
      </c>
      <c r="BR82" s="39" t="str">
        <f t="shared" ref="BR82:CA91" si="80">IF(AND($D82&lt;&gt;"", BR$11&gt;=$D82, BR$11&lt;=$H82), IF($E82&lt;&gt;"", IF(OR(AND(BR$11=$C82, BR$11=$E82), AND(BR$11&gt;$E82, BR$11&lt;$F82)), "入院中", 1), 1), "")</f>
        <v/>
      </c>
      <c r="BS82" s="39" t="str">
        <f t="shared" si="80"/>
        <v/>
      </c>
      <c r="BT82" s="39" t="str">
        <f t="shared" si="80"/>
        <v/>
      </c>
      <c r="BU82" s="39" t="str">
        <f t="shared" si="80"/>
        <v/>
      </c>
      <c r="BV82" s="39" t="str">
        <f t="shared" si="80"/>
        <v/>
      </c>
      <c r="BW82" s="39" t="str">
        <f t="shared" si="80"/>
        <v/>
      </c>
      <c r="BX82" s="39" t="str">
        <f t="shared" si="80"/>
        <v/>
      </c>
      <c r="BY82" s="39" t="str">
        <f t="shared" si="80"/>
        <v/>
      </c>
      <c r="BZ82" s="39" t="str">
        <f t="shared" si="80"/>
        <v/>
      </c>
      <c r="CA82" s="39" t="str">
        <f t="shared" si="80"/>
        <v/>
      </c>
      <c r="CB82" s="39" t="str">
        <f t="shared" ref="CB82:CK91" si="81">IF(AND($D82&lt;&gt;"", CB$11&gt;=$D82, CB$11&lt;=$H82), IF($E82&lt;&gt;"", IF(OR(AND(CB$11=$C82, CB$11=$E82), AND(CB$11&gt;$E82, CB$11&lt;$F82)), "入院中", 1), 1), "")</f>
        <v/>
      </c>
      <c r="CC82" s="39" t="str">
        <f t="shared" si="81"/>
        <v/>
      </c>
      <c r="CD82" s="39" t="str">
        <f t="shared" si="81"/>
        <v/>
      </c>
      <c r="CE82" s="39" t="str">
        <f t="shared" si="81"/>
        <v/>
      </c>
      <c r="CF82" s="39" t="str">
        <f t="shared" si="81"/>
        <v/>
      </c>
      <c r="CG82" s="39" t="str">
        <f t="shared" si="81"/>
        <v/>
      </c>
      <c r="CH82" s="39" t="str">
        <f t="shared" si="81"/>
        <v/>
      </c>
      <c r="CI82" s="39" t="str">
        <f t="shared" si="81"/>
        <v/>
      </c>
      <c r="CJ82" s="39" t="str">
        <f t="shared" si="81"/>
        <v/>
      </c>
      <c r="CK82" s="39" t="str">
        <f t="shared" si="81"/>
        <v/>
      </c>
      <c r="CL82" s="39" t="str">
        <f t="shared" ref="CL82:CU91" si="82">IF(AND($D82&lt;&gt;"", CL$11&gt;=$D82, CL$11&lt;=$H82), IF($E82&lt;&gt;"", IF(OR(AND(CL$11=$C82, CL$11=$E82), AND(CL$11&gt;$E82, CL$11&lt;$F82)), "入院中", 1), 1), "")</f>
        <v/>
      </c>
      <c r="CM82" s="39" t="str">
        <f t="shared" si="82"/>
        <v/>
      </c>
      <c r="CN82" s="39" t="str">
        <f t="shared" si="82"/>
        <v/>
      </c>
      <c r="CO82" s="39" t="str">
        <f t="shared" si="82"/>
        <v/>
      </c>
      <c r="CP82" s="39" t="str">
        <f t="shared" si="82"/>
        <v/>
      </c>
      <c r="CQ82" s="39" t="str">
        <f t="shared" si="82"/>
        <v/>
      </c>
      <c r="CR82" s="39" t="str">
        <f t="shared" si="82"/>
        <v/>
      </c>
      <c r="CS82" s="39" t="str">
        <f t="shared" si="82"/>
        <v/>
      </c>
      <c r="CT82" s="39" t="str">
        <f t="shared" si="82"/>
        <v/>
      </c>
      <c r="CU82" s="39" t="str">
        <f t="shared" si="82"/>
        <v/>
      </c>
      <c r="CV82" s="39" t="str">
        <f t="shared" ref="CV82:DG91" si="83">IF(AND($D82&lt;&gt;"", CV$11&gt;=$D82, CV$11&lt;=$H82), IF($E82&lt;&gt;"", IF(OR(AND(CV$11=$C82, CV$11=$E82), AND(CV$11&gt;$E82, CV$11&lt;$F82)), "入院中", 1), 1), "")</f>
        <v/>
      </c>
      <c r="CW82" s="39" t="str">
        <f t="shared" si="83"/>
        <v/>
      </c>
      <c r="CX82" s="39" t="str">
        <f t="shared" si="83"/>
        <v/>
      </c>
      <c r="CY82" s="39" t="str">
        <f t="shared" si="83"/>
        <v/>
      </c>
      <c r="CZ82" s="39" t="str">
        <f t="shared" si="83"/>
        <v/>
      </c>
      <c r="DA82" s="39" t="str">
        <f t="shared" si="83"/>
        <v/>
      </c>
      <c r="DB82" s="39" t="str">
        <f t="shared" si="83"/>
        <v/>
      </c>
      <c r="DC82" s="39" t="str">
        <f t="shared" si="83"/>
        <v/>
      </c>
      <c r="DD82" s="39" t="str">
        <f t="shared" si="83"/>
        <v/>
      </c>
      <c r="DE82" s="39" t="str">
        <f t="shared" si="83"/>
        <v/>
      </c>
      <c r="DF82" s="39" t="str">
        <f t="shared" si="83"/>
        <v/>
      </c>
      <c r="DG82" s="39" t="str">
        <f t="shared" si="83"/>
        <v/>
      </c>
      <c r="DP82" s="57"/>
      <c r="DQ82" s="127"/>
    </row>
    <row r="83" spans="1:121" ht="24.75" hidden="1" customHeight="1" x14ac:dyDescent="0.4">
      <c r="A83" s="126">
        <v>72</v>
      </c>
      <c r="B83" s="293" t="str">
        <f>IFERROR(VLOOKUP(A83,'wk (10.1～)'!$A$3:$I$122, 2, 0)&amp;"", "")</f>
        <v/>
      </c>
      <c r="C83" s="41" t="str">
        <f>IFERROR(VLOOKUP(A83,'wk (10.1～)'!$A$3:$I$122, 4, 0), "")</f>
        <v/>
      </c>
      <c r="D83" s="41" t="str">
        <f>IFERROR(VLOOKUP(A83,'wk (10.1～)'!$A$3:$I$122, 5, 0), "")</f>
        <v/>
      </c>
      <c r="E83" s="41" t="str">
        <f>IFERROR(VLOOKUP(A83,'wk (10.1～)'!$A$3:$I$122, 6, 0), "")</f>
        <v/>
      </c>
      <c r="F83" s="41" t="str">
        <f>IFERROR(VLOOKUP(A83,'wk (10.1～)'!$A$3:$I$122,7, 0), "")</f>
        <v/>
      </c>
      <c r="G83" s="41" t="str">
        <f>IFERROR(VLOOKUP(A83,'wk (10.1～)'!$A$3:$I$122, 8, 0), "")</f>
        <v/>
      </c>
      <c r="H83" s="41" t="str">
        <f>IFERROR(VLOOKUP(A83,'wk (10.1～)'!$A$3:$I$122, 9, 0), "")</f>
        <v/>
      </c>
      <c r="I83" s="157">
        <f t="shared" si="73"/>
        <v>0</v>
      </c>
      <c r="J83" s="39" t="str">
        <f t="shared" si="74"/>
        <v/>
      </c>
      <c r="K83" s="39" t="str">
        <f t="shared" si="74"/>
        <v/>
      </c>
      <c r="L83" s="39" t="str">
        <f t="shared" si="74"/>
        <v/>
      </c>
      <c r="M83" s="39" t="str">
        <f t="shared" si="74"/>
        <v/>
      </c>
      <c r="N83" s="39" t="str">
        <f t="shared" si="74"/>
        <v/>
      </c>
      <c r="O83" s="39" t="str">
        <f t="shared" si="74"/>
        <v/>
      </c>
      <c r="P83" s="39" t="str">
        <f t="shared" si="74"/>
        <v/>
      </c>
      <c r="Q83" s="39" t="str">
        <f t="shared" si="74"/>
        <v/>
      </c>
      <c r="R83" s="39" t="str">
        <f t="shared" si="74"/>
        <v/>
      </c>
      <c r="S83" s="39" t="str">
        <f t="shared" si="74"/>
        <v/>
      </c>
      <c r="T83" s="39" t="str">
        <f t="shared" si="75"/>
        <v/>
      </c>
      <c r="U83" s="39" t="str">
        <f t="shared" si="75"/>
        <v/>
      </c>
      <c r="V83" s="39" t="str">
        <f t="shared" si="75"/>
        <v/>
      </c>
      <c r="W83" s="39" t="str">
        <f t="shared" si="75"/>
        <v/>
      </c>
      <c r="X83" s="39" t="str">
        <f t="shared" si="75"/>
        <v/>
      </c>
      <c r="Y83" s="39" t="str">
        <f t="shared" si="75"/>
        <v/>
      </c>
      <c r="Z83" s="39" t="str">
        <f t="shared" si="75"/>
        <v/>
      </c>
      <c r="AA83" s="39" t="str">
        <f t="shared" si="75"/>
        <v/>
      </c>
      <c r="AB83" s="39" t="str">
        <f t="shared" si="75"/>
        <v/>
      </c>
      <c r="AC83" s="39" t="str">
        <f t="shared" si="75"/>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6"/>
        <v/>
      </c>
      <c r="AL83" s="39" t="str">
        <f t="shared" si="76"/>
        <v/>
      </c>
      <c r="AM83" s="39" t="str">
        <f t="shared" si="76"/>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7"/>
        <v/>
      </c>
      <c r="AV83" s="39" t="str">
        <f t="shared" si="77"/>
        <v/>
      </c>
      <c r="AW83" s="39" t="str">
        <f t="shared" si="77"/>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8"/>
        <v/>
      </c>
      <c r="BF83" s="39" t="str">
        <f t="shared" si="78"/>
        <v/>
      </c>
      <c r="BG83" s="39" t="str">
        <f t="shared" si="78"/>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79"/>
        <v/>
      </c>
      <c r="BP83" s="39" t="str">
        <f t="shared" si="79"/>
        <v/>
      </c>
      <c r="BQ83" s="39" t="str">
        <f t="shared" si="79"/>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0"/>
        <v/>
      </c>
      <c r="BZ83" s="39" t="str">
        <f t="shared" si="80"/>
        <v/>
      </c>
      <c r="CA83" s="39" t="str">
        <f t="shared" si="80"/>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1"/>
        <v/>
      </c>
      <c r="CJ83" s="39" t="str">
        <f t="shared" si="81"/>
        <v/>
      </c>
      <c r="CK83" s="39" t="str">
        <f t="shared" si="81"/>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2"/>
        <v/>
      </c>
      <c r="CT83" s="39" t="str">
        <f t="shared" si="82"/>
        <v/>
      </c>
      <c r="CU83" s="39" t="str">
        <f t="shared" si="82"/>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3"/>
        <v/>
      </c>
      <c r="DD83" s="39" t="str">
        <f t="shared" si="83"/>
        <v/>
      </c>
      <c r="DE83" s="39" t="str">
        <f t="shared" si="83"/>
        <v/>
      </c>
      <c r="DF83" s="39" t="str">
        <f t="shared" si="83"/>
        <v/>
      </c>
      <c r="DG83" s="39" t="str">
        <f t="shared" si="83"/>
        <v/>
      </c>
      <c r="DP83" s="57"/>
      <c r="DQ83" s="127"/>
    </row>
    <row r="84" spans="1:121" ht="24.75" hidden="1" customHeight="1" x14ac:dyDescent="0.4">
      <c r="A84" s="126">
        <v>73</v>
      </c>
      <c r="B84" s="293" t="str">
        <f>IFERROR(VLOOKUP(A84,'wk (10.1～)'!$A$3:$I$122, 2, 0)&amp;"", "")</f>
        <v/>
      </c>
      <c r="C84" s="41" t="str">
        <f>IFERROR(VLOOKUP(A84,'wk (10.1～)'!$A$3:$I$122, 4, 0), "")</f>
        <v/>
      </c>
      <c r="D84" s="41" t="str">
        <f>IFERROR(VLOOKUP(A84,'wk (10.1～)'!$A$3:$I$122, 5, 0), "")</f>
        <v/>
      </c>
      <c r="E84" s="41" t="str">
        <f>IFERROR(VLOOKUP(A84,'wk (10.1～)'!$A$3:$I$122, 6, 0), "")</f>
        <v/>
      </c>
      <c r="F84" s="41" t="str">
        <f>IFERROR(VLOOKUP(A84,'wk (10.1～)'!$A$3:$I$122,7, 0), "")</f>
        <v/>
      </c>
      <c r="G84" s="41" t="str">
        <f>IFERROR(VLOOKUP(A84,'wk (10.1～)'!$A$3:$I$122, 8, 0), "")</f>
        <v/>
      </c>
      <c r="H84" s="41" t="str">
        <f>IFERROR(VLOOKUP(A84,'wk (10.1～)'!$A$3:$I$122, 9, 0), "")</f>
        <v/>
      </c>
      <c r="I84" s="157">
        <f t="shared" si="73"/>
        <v>0</v>
      </c>
      <c r="J84" s="39" t="str">
        <f t="shared" si="74"/>
        <v/>
      </c>
      <c r="K84" s="39" t="str">
        <f t="shared" si="74"/>
        <v/>
      </c>
      <c r="L84" s="39" t="str">
        <f t="shared" si="74"/>
        <v/>
      </c>
      <c r="M84" s="39" t="str">
        <f t="shared" si="74"/>
        <v/>
      </c>
      <c r="N84" s="39" t="str">
        <f t="shared" si="74"/>
        <v/>
      </c>
      <c r="O84" s="39" t="str">
        <f t="shared" si="74"/>
        <v/>
      </c>
      <c r="P84" s="39" t="str">
        <f t="shared" si="74"/>
        <v/>
      </c>
      <c r="Q84" s="39" t="str">
        <f t="shared" si="74"/>
        <v/>
      </c>
      <c r="R84" s="39" t="str">
        <f t="shared" si="74"/>
        <v/>
      </c>
      <c r="S84" s="39" t="str">
        <f t="shared" si="74"/>
        <v/>
      </c>
      <c r="T84" s="39" t="str">
        <f t="shared" si="75"/>
        <v/>
      </c>
      <c r="U84" s="39" t="str">
        <f t="shared" si="75"/>
        <v/>
      </c>
      <c r="V84" s="39" t="str">
        <f t="shared" si="75"/>
        <v/>
      </c>
      <c r="W84" s="39" t="str">
        <f t="shared" si="75"/>
        <v/>
      </c>
      <c r="X84" s="39" t="str">
        <f t="shared" si="75"/>
        <v/>
      </c>
      <c r="Y84" s="39" t="str">
        <f t="shared" si="75"/>
        <v/>
      </c>
      <c r="Z84" s="39" t="str">
        <f t="shared" si="75"/>
        <v/>
      </c>
      <c r="AA84" s="39" t="str">
        <f t="shared" si="75"/>
        <v/>
      </c>
      <c r="AB84" s="39" t="str">
        <f t="shared" si="75"/>
        <v/>
      </c>
      <c r="AC84" s="39" t="str">
        <f t="shared" si="75"/>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6"/>
        <v/>
      </c>
      <c r="AL84" s="39" t="str">
        <f t="shared" si="76"/>
        <v/>
      </c>
      <c r="AM84" s="39" t="str">
        <f t="shared" si="76"/>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7"/>
        <v/>
      </c>
      <c r="AV84" s="39" t="str">
        <f t="shared" si="77"/>
        <v/>
      </c>
      <c r="AW84" s="39" t="str">
        <f t="shared" si="77"/>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8"/>
        <v/>
      </c>
      <c r="BF84" s="39" t="str">
        <f t="shared" si="78"/>
        <v/>
      </c>
      <c r="BG84" s="39" t="str">
        <f t="shared" si="78"/>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79"/>
        <v/>
      </c>
      <c r="BP84" s="39" t="str">
        <f t="shared" si="79"/>
        <v/>
      </c>
      <c r="BQ84" s="39" t="str">
        <f t="shared" si="79"/>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0"/>
        <v/>
      </c>
      <c r="BZ84" s="39" t="str">
        <f t="shared" si="80"/>
        <v/>
      </c>
      <c r="CA84" s="39" t="str">
        <f t="shared" si="80"/>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1"/>
        <v/>
      </c>
      <c r="CJ84" s="39" t="str">
        <f t="shared" si="81"/>
        <v/>
      </c>
      <c r="CK84" s="39" t="str">
        <f t="shared" si="81"/>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2"/>
        <v/>
      </c>
      <c r="CT84" s="39" t="str">
        <f t="shared" si="82"/>
        <v/>
      </c>
      <c r="CU84" s="39" t="str">
        <f t="shared" si="82"/>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3"/>
        <v/>
      </c>
      <c r="DD84" s="39" t="str">
        <f t="shared" si="83"/>
        <v/>
      </c>
      <c r="DE84" s="39" t="str">
        <f t="shared" si="83"/>
        <v/>
      </c>
      <c r="DF84" s="39" t="str">
        <f t="shared" si="83"/>
        <v/>
      </c>
      <c r="DG84" s="39" t="str">
        <f t="shared" si="83"/>
        <v/>
      </c>
      <c r="DP84" s="57"/>
      <c r="DQ84" s="127"/>
    </row>
    <row r="85" spans="1:121" ht="24.75" hidden="1" customHeight="1" x14ac:dyDescent="0.4">
      <c r="A85" s="126">
        <v>74</v>
      </c>
      <c r="B85" s="293" t="str">
        <f>IFERROR(VLOOKUP(A85,'wk (10.1～)'!$A$3:$I$122, 2, 0)&amp;"", "")</f>
        <v/>
      </c>
      <c r="C85" s="41" t="str">
        <f>IFERROR(VLOOKUP(A85,'wk (10.1～)'!$A$3:$I$122, 4, 0), "")</f>
        <v/>
      </c>
      <c r="D85" s="41" t="str">
        <f>IFERROR(VLOOKUP(A85,'wk (10.1～)'!$A$3:$I$122, 5, 0), "")</f>
        <v/>
      </c>
      <c r="E85" s="41" t="str">
        <f>IFERROR(VLOOKUP(A85,'wk (10.1～)'!$A$3:$I$122, 6, 0), "")</f>
        <v/>
      </c>
      <c r="F85" s="41" t="str">
        <f>IFERROR(VLOOKUP(A85,'wk (10.1～)'!$A$3:$I$122,7, 0), "")</f>
        <v/>
      </c>
      <c r="G85" s="41" t="str">
        <f>IFERROR(VLOOKUP(A85,'wk (10.1～)'!$A$3:$I$122, 8, 0), "")</f>
        <v/>
      </c>
      <c r="H85" s="41" t="str">
        <f>IFERROR(VLOOKUP(A85,'wk (10.1～)'!$A$3:$I$122, 9, 0), "")</f>
        <v/>
      </c>
      <c r="I85" s="157">
        <f t="shared" si="73"/>
        <v>0</v>
      </c>
      <c r="J85" s="39" t="str">
        <f t="shared" si="74"/>
        <v/>
      </c>
      <c r="K85" s="39" t="str">
        <f t="shared" si="74"/>
        <v/>
      </c>
      <c r="L85" s="39" t="str">
        <f t="shared" si="74"/>
        <v/>
      </c>
      <c r="M85" s="39" t="str">
        <f t="shared" si="74"/>
        <v/>
      </c>
      <c r="N85" s="39" t="str">
        <f t="shared" si="74"/>
        <v/>
      </c>
      <c r="O85" s="39" t="str">
        <f t="shared" si="74"/>
        <v/>
      </c>
      <c r="P85" s="39" t="str">
        <f t="shared" si="74"/>
        <v/>
      </c>
      <c r="Q85" s="39" t="str">
        <f t="shared" si="74"/>
        <v/>
      </c>
      <c r="R85" s="39" t="str">
        <f t="shared" si="74"/>
        <v/>
      </c>
      <c r="S85" s="39" t="str">
        <f t="shared" si="74"/>
        <v/>
      </c>
      <c r="T85" s="39" t="str">
        <f t="shared" si="75"/>
        <v/>
      </c>
      <c r="U85" s="39" t="str">
        <f t="shared" si="75"/>
        <v/>
      </c>
      <c r="V85" s="39" t="str">
        <f t="shared" si="75"/>
        <v/>
      </c>
      <c r="W85" s="39" t="str">
        <f t="shared" si="75"/>
        <v/>
      </c>
      <c r="X85" s="39" t="str">
        <f t="shared" si="75"/>
        <v/>
      </c>
      <c r="Y85" s="39" t="str">
        <f t="shared" si="75"/>
        <v/>
      </c>
      <c r="Z85" s="39" t="str">
        <f t="shared" si="75"/>
        <v/>
      </c>
      <c r="AA85" s="39" t="str">
        <f t="shared" si="75"/>
        <v/>
      </c>
      <c r="AB85" s="39" t="str">
        <f t="shared" si="75"/>
        <v/>
      </c>
      <c r="AC85" s="39" t="str">
        <f t="shared" si="75"/>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6"/>
        <v/>
      </c>
      <c r="AL85" s="39" t="str">
        <f t="shared" si="76"/>
        <v/>
      </c>
      <c r="AM85" s="39" t="str">
        <f t="shared" si="76"/>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7"/>
        <v/>
      </c>
      <c r="AV85" s="39" t="str">
        <f t="shared" si="77"/>
        <v/>
      </c>
      <c r="AW85" s="39" t="str">
        <f t="shared" si="77"/>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8"/>
        <v/>
      </c>
      <c r="BF85" s="39" t="str">
        <f t="shared" si="78"/>
        <v/>
      </c>
      <c r="BG85" s="39" t="str">
        <f t="shared" si="78"/>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79"/>
        <v/>
      </c>
      <c r="BP85" s="39" t="str">
        <f t="shared" si="79"/>
        <v/>
      </c>
      <c r="BQ85" s="39" t="str">
        <f t="shared" si="79"/>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0"/>
        <v/>
      </c>
      <c r="BZ85" s="39" t="str">
        <f t="shared" si="80"/>
        <v/>
      </c>
      <c r="CA85" s="39" t="str">
        <f t="shared" si="80"/>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1"/>
        <v/>
      </c>
      <c r="CJ85" s="39" t="str">
        <f t="shared" si="81"/>
        <v/>
      </c>
      <c r="CK85" s="39" t="str">
        <f t="shared" si="81"/>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2"/>
        <v/>
      </c>
      <c r="CT85" s="39" t="str">
        <f t="shared" si="82"/>
        <v/>
      </c>
      <c r="CU85" s="39" t="str">
        <f t="shared" si="82"/>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3"/>
        <v/>
      </c>
      <c r="DD85" s="39" t="str">
        <f t="shared" si="83"/>
        <v/>
      </c>
      <c r="DE85" s="39" t="str">
        <f t="shared" si="83"/>
        <v/>
      </c>
      <c r="DF85" s="39" t="str">
        <f t="shared" si="83"/>
        <v/>
      </c>
      <c r="DG85" s="39" t="str">
        <f t="shared" si="83"/>
        <v/>
      </c>
      <c r="DP85" s="57"/>
      <c r="DQ85" s="127"/>
    </row>
    <row r="86" spans="1:121" ht="24.75" hidden="1" customHeight="1" x14ac:dyDescent="0.4">
      <c r="A86" s="126">
        <v>75</v>
      </c>
      <c r="B86" s="293" t="str">
        <f>IFERROR(VLOOKUP(A86,'wk (10.1～)'!$A$3:$I$122, 2, 0)&amp;"", "")</f>
        <v/>
      </c>
      <c r="C86" s="41" t="str">
        <f>IFERROR(VLOOKUP(A86,'wk (10.1～)'!$A$3:$I$122, 4, 0), "")</f>
        <v/>
      </c>
      <c r="D86" s="41" t="str">
        <f>IFERROR(VLOOKUP(A86,'wk (10.1～)'!$A$3:$I$122, 5, 0), "")</f>
        <v/>
      </c>
      <c r="E86" s="41" t="str">
        <f>IFERROR(VLOOKUP(A86,'wk (10.1～)'!$A$3:$I$122, 6, 0), "")</f>
        <v/>
      </c>
      <c r="F86" s="41" t="str">
        <f>IFERROR(VLOOKUP(A86,'wk (10.1～)'!$A$3:$I$122,7, 0), "")</f>
        <v/>
      </c>
      <c r="G86" s="41" t="str">
        <f>IFERROR(VLOOKUP(A86,'wk (10.1～)'!$A$3:$I$122, 8, 0), "")</f>
        <v/>
      </c>
      <c r="H86" s="41" t="str">
        <f>IFERROR(VLOOKUP(A86,'wk (10.1～)'!$A$3:$I$122, 9, 0), "")</f>
        <v/>
      </c>
      <c r="I86" s="157">
        <f t="shared" si="73"/>
        <v>0</v>
      </c>
      <c r="J86" s="39" t="str">
        <f t="shared" si="74"/>
        <v/>
      </c>
      <c r="K86" s="39" t="str">
        <f t="shared" si="74"/>
        <v/>
      </c>
      <c r="L86" s="39" t="str">
        <f t="shared" si="74"/>
        <v/>
      </c>
      <c r="M86" s="39" t="str">
        <f t="shared" si="74"/>
        <v/>
      </c>
      <c r="N86" s="39" t="str">
        <f t="shared" si="74"/>
        <v/>
      </c>
      <c r="O86" s="39" t="str">
        <f t="shared" si="74"/>
        <v/>
      </c>
      <c r="P86" s="39" t="str">
        <f t="shared" si="74"/>
        <v/>
      </c>
      <c r="Q86" s="39" t="str">
        <f t="shared" si="74"/>
        <v/>
      </c>
      <c r="R86" s="39" t="str">
        <f t="shared" si="74"/>
        <v/>
      </c>
      <c r="S86" s="39" t="str">
        <f t="shared" si="74"/>
        <v/>
      </c>
      <c r="T86" s="39" t="str">
        <f t="shared" si="75"/>
        <v/>
      </c>
      <c r="U86" s="39" t="str">
        <f t="shared" si="75"/>
        <v/>
      </c>
      <c r="V86" s="39" t="str">
        <f t="shared" si="75"/>
        <v/>
      </c>
      <c r="W86" s="39" t="str">
        <f t="shared" si="75"/>
        <v/>
      </c>
      <c r="X86" s="39" t="str">
        <f t="shared" si="75"/>
        <v/>
      </c>
      <c r="Y86" s="39" t="str">
        <f t="shared" si="75"/>
        <v/>
      </c>
      <c r="Z86" s="39" t="str">
        <f t="shared" si="75"/>
        <v/>
      </c>
      <c r="AA86" s="39" t="str">
        <f t="shared" si="75"/>
        <v/>
      </c>
      <c r="AB86" s="39" t="str">
        <f t="shared" si="75"/>
        <v/>
      </c>
      <c r="AC86" s="39" t="str">
        <f t="shared" si="75"/>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6"/>
        <v/>
      </c>
      <c r="AL86" s="39" t="str">
        <f t="shared" si="76"/>
        <v/>
      </c>
      <c r="AM86" s="39" t="str">
        <f t="shared" si="76"/>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7"/>
        <v/>
      </c>
      <c r="AV86" s="39" t="str">
        <f t="shared" si="77"/>
        <v/>
      </c>
      <c r="AW86" s="39" t="str">
        <f t="shared" si="77"/>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8"/>
        <v/>
      </c>
      <c r="BF86" s="39" t="str">
        <f t="shared" si="78"/>
        <v/>
      </c>
      <c r="BG86" s="39" t="str">
        <f t="shared" si="78"/>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79"/>
        <v/>
      </c>
      <c r="BP86" s="39" t="str">
        <f t="shared" si="79"/>
        <v/>
      </c>
      <c r="BQ86" s="39" t="str">
        <f t="shared" si="79"/>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0"/>
        <v/>
      </c>
      <c r="BZ86" s="39" t="str">
        <f t="shared" si="80"/>
        <v/>
      </c>
      <c r="CA86" s="39" t="str">
        <f t="shared" si="80"/>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1"/>
        <v/>
      </c>
      <c r="CJ86" s="39" t="str">
        <f t="shared" si="81"/>
        <v/>
      </c>
      <c r="CK86" s="39" t="str">
        <f t="shared" si="81"/>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2"/>
        <v/>
      </c>
      <c r="CT86" s="39" t="str">
        <f t="shared" si="82"/>
        <v/>
      </c>
      <c r="CU86" s="39" t="str">
        <f t="shared" si="82"/>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3"/>
        <v/>
      </c>
      <c r="DD86" s="39" t="str">
        <f t="shared" si="83"/>
        <v/>
      </c>
      <c r="DE86" s="39" t="str">
        <f t="shared" si="83"/>
        <v/>
      </c>
      <c r="DF86" s="39" t="str">
        <f t="shared" si="83"/>
        <v/>
      </c>
      <c r="DG86" s="39" t="str">
        <f t="shared" si="83"/>
        <v/>
      </c>
      <c r="DP86" s="57"/>
      <c r="DQ86" s="127"/>
    </row>
    <row r="87" spans="1:121" ht="24.75" hidden="1" customHeight="1" x14ac:dyDescent="0.4">
      <c r="A87" s="126">
        <v>76</v>
      </c>
      <c r="B87" s="293" t="str">
        <f>IFERROR(VLOOKUP(A87,'wk (10.1～)'!$A$3:$I$122, 2, 0)&amp;"", "")</f>
        <v/>
      </c>
      <c r="C87" s="41" t="str">
        <f>IFERROR(VLOOKUP(A87,'wk (10.1～)'!$A$3:$I$122, 4, 0), "")</f>
        <v/>
      </c>
      <c r="D87" s="41" t="str">
        <f>IFERROR(VLOOKUP(A87,'wk (10.1～)'!$A$3:$I$122, 5, 0), "")</f>
        <v/>
      </c>
      <c r="E87" s="41" t="str">
        <f>IFERROR(VLOOKUP(A87,'wk (10.1～)'!$A$3:$I$122, 6, 0), "")</f>
        <v/>
      </c>
      <c r="F87" s="41" t="str">
        <f>IFERROR(VLOOKUP(A87,'wk (10.1～)'!$A$3:$I$122,7, 0), "")</f>
        <v/>
      </c>
      <c r="G87" s="41" t="str">
        <f>IFERROR(VLOOKUP(A87,'wk (10.1～)'!$A$3:$I$122, 8, 0), "")</f>
        <v/>
      </c>
      <c r="H87" s="41" t="str">
        <f>IFERROR(VLOOKUP(A87,'wk (10.1～)'!$A$3:$I$122, 9, 0), "")</f>
        <v/>
      </c>
      <c r="I87" s="157">
        <f t="shared" si="73"/>
        <v>0</v>
      </c>
      <c r="J87" s="39" t="str">
        <f t="shared" si="74"/>
        <v/>
      </c>
      <c r="K87" s="39" t="str">
        <f t="shared" si="74"/>
        <v/>
      </c>
      <c r="L87" s="39" t="str">
        <f t="shared" si="74"/>
        <v/>
      </c>
      <c r="M87" s="39" t="str">
        <f t="shared" si="74"/>
        <v/>
      </c>
      <c r="N87" s="39" t="str">
        <f t="shared" si="74"/>
        <v/>
      </c>
      <c r="O87" s="39" t="str">
        <f t="shared" si="74"/>
        <v/>
      </c>
      <c r="P87" s="39" t="str">
        <f t="shared" si="74"/>
        <v/>
      </c>
      <c r="Q87" s="39" t="str">
        <f t="shared" si="74"/>
        <v/>
      </c>
      <c r="R87" s="39" t="str">
        <f t="shared" si="74"/>
        <v/>
      </c>
      <c r="S87" s="39" t="str">
        <f t="shared" si="74"/>
        <v/>
      </c>
      <c r="T87" s="39" t="str">
        <f t="shared" si="75"/>
        <v/>
      </c>
      <c r="U87" s="39" t="str">
        <f t="shared" si="75"/>
        <v/>
      </c>
      <c r="V87" s="39" t="str">
        <f t="shared" si="75"/>
        <v/>
      </c>
      <c r="W87" s="39" t="str">
        <f t="shared" si="75"/>
        <v/>
      </c>
      <c r="X87" s="39" t="str">
        <f t="shared" si="75"/>
        <v/>
      </c>
      <c r="Y87" s="39" t="str">
        <f t="shared" si="75"/>
        <v/>
      </c>
      <c r="Z87" s="39" t="str">
        <f t="shared" si="75"/>
        <v/>
      </c>
      <c r="AA87" s="39" t="str">
        <f t="shared" si="75"/>
        <v/>
      </c>
      <c r="AB87" s="39" t="str">
        <f t="shared" si="75"/>
        <v/>
      </c>
      <c r="AC87" s="39" t="str">
        <f t="shared" si="75"/>
        <v/>
      </c>
      <c r="AD87" s="39" t="str">
        <f t="shared" si="76"/>
        <v/>
      </c>
      <c r="AE87" s="39" t="str">
        <f t="shared" si="76"/>
        <v/>
      </c>
      <c r="AF87" s="39" t="str">
        <f t="shared" si="76"/>
        <v/>
      </c>
      <c r="AG87" s="39" t="str">
        <f t="shared" si="76"/>
        <v/>
      </c>
      <c r="AH87" s="39" t="str">
        <f t="shared" si="76"/>
        <v/>
      </c>
      <c r="AI87" s="39" t="str">
        <f t="shared" si="76"/>
        <v/>
      </c>
      <c r="AJ87" s="39" t="str">
        <f t="shared" si="76"/>
        <v/>
      </c>
      <c r="AK87" s="39" t="str">
        <f t="shared" si="76"/>
        <v/>
      </c>
      <c r="AL87" s="39" t="str">
        <f t="shared" si="76"/>
        <v/>
      </c>
      <c r="AM87" s="39" t="str">
        <f t="shared" si="76"/>
        <v/>
      </c>
      <c r="AN87" s="39" t="str">
        <f t="shared" si="77"/>
        <v/>
      </c>
      <c r="AO87" s="39" t="str">
        <f t="shared" si="77"/>
        <v/>
      </c>
      <c r="AP87" s="39" t="str">
        <f t="shared" si="77"/>
        <v/>
      </c>
      <c r="AQ87" s="39" t="str">
        <f t="shared" si="77"/>
        <v/>
      </c>
      <c r="AR87" s="39" t="str">
        <f t="shared" si="77"/>
        <v/>
      </c>
      <c r="AS87" s="39" t="str">
        <f t="shared" si="77"/>
        <v/>
      </c>
      <c r="AT87" s="39" t="str">
        <f t="shared" si="77"/>
        <v/>
      </c>
      <c r="AU87" s="39" t="str">
        <f t="shared" si="77"/>
        <v/>
      </c>
      <c r="AV87" s="39" t="str">
        <f t="shared" si="77"/>
        <v/>
      </c>
      <c r="AW87" s="39" t="str">
        <f t="shared" si="77"/>
        <v/>
      </c>
      <c r="AX87" s="39" t="str">
        <f t="shared" si="78"/>
        <v/>
      </c>
      <c r="AY87" s="39" t="str">
        <f t="shared" si="78"/>
        <v/>
      </c>
      <c r="AZ87" s="39" t="str">
        <f t="shared" si="78"/>
        <v/>
      </c>
      <c r="BA87" s="39" t="str">
        <f t="shared" si="78"/>
        <v/>
      </c>
      <c r="BB87" s="39" t="str">
        <f t="shared" si="78"/>
        <v/>
      </c>
      <c r="BC87" s="39" t="str">
        <f t="shared" si="78"/>
        <v/>
      </c>
      <c r="BD87" s="39" t="str">
        <f t="shared" si="78"/>
        <v/>
      </c>
      <c r="BE87" s="39" t="str">
        <f t="shared" si="78"/>
        <v/>
      </c>
      <c r="BF87" s="39" t="str">
        <f t="shared" si="78"/>
        <v/>
      </c>
      <c r="BG87" s="39" t="str">
        <f t="shared" si="78"/>
        <v/>
      </c>
      <c r="BH87" s="39" t="str">
        <f t="shared" si="79"/>
        <v/>
      </c>
      <c r="BI87" s="39" t="str">
        <f t="shared" si="79"/>
        <v/>
      </c>
      <c r="BJ87" s="39" t="str">
        <f t="shared" si="79"/>
        <v/>
      </c>
      <c r="BK87" s="39" t="str">
        <f t="shared" si="79"/>
        <v/>
      </c>
      <c r="BL87" s="39" t="str">
        <f t="shared" si="79"/>
        <v/>
      </c>
      <c r="BM87" s="39" t="str">
        <f t="shared" si="79"/>
        <v/>
      </c>
      <c r="BN87" s="39" t="str">
        <f t="shared" si="79"/>
        <v/>
      </c>
      <c r="BO87" s="39" t="str">
        <f t="shared" si="79"/>
        <v/>
      </c>
      <c r="BP87" s="39" t="str">
        <f t="shared" si="79"/>
        <v/>
      </c>
      <c r="BQ87" s="39" t="str">
        <f t="shared" si="79"/>
        <v/>
      </c>
      <c r="BR87" s="39" t="str">
        <f t="shared" si="80"/>
        <v/>
      </c>
      <c r="BS87" s="39" t="str">
        <f t="shared" si="80"/>
        <v/>
      </c>
      <c r="BT87" s="39" t="str">
        <f t="shared" si="80"/>
        <v/>
      </c>
      <c r="BU87" s="39" t="str">
        <f t="shared" si="80"/>
        <v/>
      </c>
      <c r="BV87" s="39" t="str">
        <f t="shared" si="80"/>
        <v/>
      </c>
      <c r="BW87" s="39" t="str">
        <f t="shared" si="80"/>
        <v/>
      </c>
      <c r="BX87" s="39" t="str">
        <f t="shared" si="80"/>
        <v/>
      </c>
      <c r="BY87" s="39" t="str">
        <f t="shared" si="80"/>
        <v/>
      </c>
      <c r="BZ87" s="39" t="str">
        <f t="shared" si="80"/>
        <v/>
      </c>
      <c r="CA87" s="39" t="str">
        <f t="shared" si="80"/>
        <v/>
      </c>
      <c r="CB87" s="39" t="str">
        <f t="shared" si="81"/>
        <v/>
      </c>
      <c r="CC87" s="39" t="str">
        <f t="shared" si="81"/>
        <v/>
      </c>
      <c r="CD87" s="39" t="str">
        <f t="shared" si="81"/>
        <v/>
      </c>
      <c r="CE87" s="39" t="str">
        <f t="shared" si="81"/>
        <v/>
      </c>
      <c r="CF87" s="39" t="str">
        <f t="shared" si="81"/>
        <v/>
      </c>
      <c r="CG87" s="39" t="str">
        <f t="shared" si="81"/>
        <v/>
      </c>
      <c r="CH87" s="39" t="str">
        <f t="shared" si="81"/>
        <v/>
      </c>
      <c r="CI87" s="39" t="str">
        <f t="shared" si="81"/>
        <v/>
      </c>
      <c r="CJ87" s="39" t="str">
        <f t="shared" si="81"/>
        <v/>
      </c>
      <c r="CK87" s="39" t="str">
        <f t="shared" si="81"/>
        <v/>
      </c>
      <c r="CL87" s="39" t="str">
        <f t="shared" si="82"/>
        <v/>
      </c>
      <c r="CM87" s="39" t="str">
        <f t="shared" si="82"/>
        <v/>
      </c>
      <c r="CN87" s="39" t="str">
        <f t="shared" si="82"/>
        <v/>
      </c>
      <c r="CO87" s="39" t="str">
        <f t="shared" si="82"/>
        <v/>
      </c>
      <c r="CP87" s="39" t="str">
        <f t="shared" si="82"/>
        <v/>
      </c>
      <c r="CQ87" s="39" t="str">
        <f t="shared" si="82"/>
        <v/>
      </c>
      <c r="CR87" s="39" t="str">
        <f t="shared" si="82"/>
        <v/>
      </c>
      <c r="CS87" s="39" t="str">
        <f t="shared" si="82"/>
        <v/>
      </c>
      <c r="CT87" s="39" t="str">
        <f t="shared" si="82"/>
        <v/>
      </c>
      <c r="CU87" s="39" t="str">
        <f t="shared" si="82"/>
        <v/>
      </c>
      <c r="CV87" s="39" t="str">
        <f t="shared" si="83"/>
        <v/>
      </c>
      <c r="CW87" s="39" t="str">
        <f t="shared" si="83"/>
        <v/>
      </c>
      <c r="CX87" s="39" t="str">
        <f t="shared" si="83"/>
        <v/>
      </c>
      <c r="CY87" s="39" t="str">
        <f t="shared" si="83"/>
        <v/>
      </c>
      <c r="CZ87" s="39" t="str">
        <f t="shared" si="83"/>
        <v/>
      </c>
      <c r="DA87" s="39" t="str">
        <f t="shared" si="83"/>
        <v/>
      </c>
      <c r="DB87" s="39" t="str">
        <f t="shared" si="83"/>
        <v/>
      </c>
      <c r="DC87" s="39" t="str">
        <f t="shared" si="83"/>
        <v/>
      </c>
      <c r="DD87" s="39" t="str">
        <f t="shared" si="83"/>
        <v/>
      </c>
      <c r="DE87" s="39" t="str">
        <f t="shared" si="83"/>
        <v/>
      </c>
      <c r="DF87" s="39" t="str">
        <f t="shared" si="83"/>
        <v/>
      </c>
      <c r="DG87" s="39" t="str">
        <f t="shared" si="83"/>
        <v/>
      </c>
      <c r="DP87" s="57"/>
      <c r="DQ87" s="127"/>
    </row>
    <row r="88" spans="1:121" ht="24.75" hidden="1" customHeight="1" x14ac:dyDescent="0.4">
      <c r="A88" s="126">
        <v>77</v>
      </c>
      <c r="B88" s="293" t="str">
        <f>IFERROR(VLOOKUP(A88,'wk (10.1～)'!$A$3:$I$122, 2, 0)&amp;"", "")</f>
        <v/>
      </c>
      <c r="C88" s="41" t="str">
        <f>IFERROR(VLOOKUP(A88,'wk (10.1～)'!$A$3:$I$122, 4, 0), "")</f>
        <v/>
      </c>
      <c r="D88" s="41" t="str">
        <f>IFERROR(VLOOKUP(A88,'wk (10.1～)'!$A$3:$I$122, 5, 0), "")</f>
        <v/>
      </c>
      <c r="E88" s="41" t="str">
        <f>IFERROR(VLOOKUP(A88,'wk (10.1～)'!$A$3:$I$122, 6, 0), "")</f>
        <v/>
      </c>
      <c r="F88" s="41" t="str">
        <f>IFERROR(VLOOKUP(A88,'wk (10.1～)'!$A$3:$I$122,7, 0), "")</f>
        <v/>
      </c>
      <c r="G88" s="41" t="str">
        <f>IFERROR(VLOOKUP(A88,'wk (10.1～)'!$A$3:$I$122, 8, 0), "")</f>
        <v/>
      </c>
      <c r="H88" s="41" t="str">
        <f>IFERROR(VLOOKUP(A88,'wk (10.1～)'!$A$3:$I$122, 9, 0), "")</f>
        <v/>
      </c>
      <c r="I88" s="157">
        <f t="shared" si="73"/>
        <v>0</v>
      </c>
      <c r="J88" s="39" t="str">
        <f t="shared" si="74"/>
        <v/>
      </c>
      <c r="K88" s="39" t="str">
        <f t="shared" si="74"/>
        <v/>
      </c>
      <c r="L88" s="39" t="str">
        <f t="shared" si="74"/>
        <v/>
      </c>
      <c r="M88" s="39" t="str">
        <f t="shared" si="74"/>
        <v/>
      </c>
      <c r="N88" s="39" t="str">
        <f t="shared" si="74"/>
        <v/>
      </c>
      <c r="O88" s="39" t="str">
        <f t="shared" si="74"/>
        <v/>
      </c>
      <c r="P88" s="39" t="str">
        <f t="shared" si="74"/>
        <v/>
      </c>
      <c r="Q88" s="39" t="str">
        <f t="shared" si="74"/>
        <v/>
      </c>
      <c r="R88" s="39" t="str">
        <f t="shared" si="74"/>
        <v/>
      </c>
      <c r="S88" s="39" t="str">
        <f t="shared" si="74"/>
        <v/>
      </c>
      <c r="T88" s="39" t="str">
        <f t="shared" si="75"/>
        <v/>
      </c>
      <c r="U88" s="39" t="str">
        <f t="shared" si="75"/>
        <v/>
      </c>
      <c r="V88" s="39" t="str">
        <f t="shared" si="75"/>
        <v/>
      </c>
      <c r="W88" s="39" t="str">
        <f t="shared" si="75"/>
        <v/>
      </c>
      <c r="X88" s="39" t="str">
        <f t="shared" si="75"/>
        <v/>
      </c>
      <c r="Y88" s="39" t="str">
        <f t="shared" si="75"/>
        <v/>
      </c>
      <c r="Z88" s="39" t="str">
        <f t="shared" si="75"/>
        <v/>
      </c>
      <c r="AA88" s="39" t="str">
        <f t="shared" si="75"/>
        <v/>
      </c>
      <c r="AB88" s="39" t="str">
        <f t="shared" si="75"/>
        <v/>
      </c>
      <c r="AC88" s="39" t="str">
        <f t="shared" si="75"/>
        <v/>
      </c>
      <c r="AD88" s="39" t="str">
        <f t="shared" si="76"/>
        <v/>
      </c>
      <c r="AE88" s="39" t="str">
        <f t="shared" si="76"/>
        <v/>
      </c>
      <c r="AF88" s="39" t="str">
        <f t="shared" si="76"/>
        <v/>
      </c>
      <c r="AG88" s="39" t="str">
        <f t="shared" si="76"/>
        <v/>
      </c>
      <c r="AH88" s="39" t="str">
        <f t="shared" si="76"/>
        <v/>
      </c>
      <c r="AI88" s="39" t="str">
        <f t="shared" si="76"/>
        <v/>
      </c>
      <c r="AJ88" s="39" t="str">
        <f t="shared" si="76"/>
        <v/>
      </c>
      <c r="AK88" s="39" t="str">
        <f t="shared" si="76"/>
        <v/>
      </c>
      <c r="AL88" s="39" t="str">
        <f t="shared" si="76"/>
        <v/>
      </c>
      <c r="AM88" s="39" t="str">
        <f t="shared" si="76"/>
        <v/>
      </c>
      <c r="AN88" s="39" t="str">
        <f t="shared" si="77"/>
        <v/>
      </c>
      <c r="AO88" s="39" t="str">
        <f t="shared" si="77"/>
        <v/>
      </c>
      <c r="AP88" s="39" t="str">
        <f t="shared" si="77"/>
        <v/>
      </c>
      <c r="AQ88" s="39" t="str">
        <f t="shared" si="77"/>
        <v/>
      </c>
      <c r="AR88" s="39" t="str">
        <f t="shared" si="77"/>
        <v/>
      </c>
      <c r="AS88" s="39" t="str">
        <f t="shared" si="77"/>
        <v/>
      </c>
      <c r="AT88" s="39" t="str">
        <f t="shared" si="77"/>
        <v/>
      </c>
      <c r="AU88" s="39" t="str">
        <f t="shared" si="77"/>
        <v/>
      </c>
      <c r="AV88" s="39" t="str">
        <f t="shared" si="77"/>
        <v/>
      </c>
      <c r="AW88" s="39" t="str">
        <f t="shared" si="77"/>
        <v/>
      </c>
      <c r="AX88" s="39" t="str">
        <f t="shared" si="78"/>
        <v/>
      </c>
      <c r="AY88" s="39" t="str">
        <f t="shared" si="78"/>
        <v/>
      </c>
      <c r="AZ88" s="39" t="str">
        <f t="shared" si="78"/>
        <v/>
      </c>
      <c r="BA88" s="39" t="str">
        <f t="shared" si="78"/>
        <v/>
      </c>
      <c r="BB88" s="39" t="str">
        <f t="shared" si="78"/>
        <v/>
      </c>
      <c r="BC88" s="39" t="str">
        <f t="shared" si="78"/>
        <v/>
      </c>
      <c r="BD88" s="39" t="str">
        <f t="shared" si="78"/>
        <v/>
      </c>
      <c r="BE88" s="39" t="str">
        <f t="shared" si="78"/>
        <v/>
      </c>
      <c r="BF88" s="39" t="str">
        <f t="shared" si="78"/>
        <v/>
      </c>
      <c r="BG88" s="39" t="str">
        <f t="shared" si="78"/>
        <v/>
      </c>
      <c r="BH88" s="39" t="str">
        <f t="shared" si="79"/>
        <v/>
      </c>
      <c r="BI88" s="39" t="str">
        <f t="shared" si="79"/>
        <v/>
      </c>
      <c r="BJ88" s="39" t="str">
        <f t="shared" si="79"/>
        <v/>
      </c>
      <c r="BK88" s="39" t="str">
        <f t="shared" si="79"/>
        <v/>
      </c>
      <c r="BL88" s="39" t="str">
        <f t="shared" si="79"/>
        <v/>
      </c>
      <c r="BM88" s="39" t="str">
        <f t="shared" si="79"/>
        <v/>
      </c>
      <c r="BN88" s="39" t="str">
        <f t="shared" si="79"/>
        <v/>
      </c>
      <c r="BO88" s="39" t="str">
        <f t="shared" si="79"/>
        <v/>
      </c>
      <c r="BP88" s="39" t="str">
        <f t="shared" si="79"/>
        <v/>
      </c>
      <c r="BQ88" s="39" t="str">
        <f t="shared" si="79"/>
        <v/>
      </c>
      <c r="BR88" s="39" t="str">
        <f t="shared" si="80"/>
        <v/>
      </c>
      <c r="BS88" s="39" t="str">
        <f t="shared" si="80"/>
        <v/>
      </c>
      <c r="BT88" s="39" t="str">
        <f t="shared" si="80"/>
        <v/>
      </c>
      <c r="BU88" s="39" t="str">
        <f t="shared" si="80"/>
        <v/>
      </c>
      <c r="BV88" s="39" t="str">
        <f t="shared" si="80"/>
        <v/>
      </c>
      <c r="BW88" s="39" t="str">
        <f t="shared" si="80"/>
        <v/>
      </c>
      <c r="BX88" s="39" t="str">
        <f t="shared" si="80"/>
        <v/>
      </c>
      <c r="BY88" s="39" t="str">
        <f t="shared" si="80"/>
        <v/>
      </c>
      <c r="BZ88" s="39" t="str">
        <f t="shared" si="80"/>
        <v/>
      </c>
      <c r="CA88" s="39" t="str">
        <f t="shared" si="80"/>
        <v/>
      </c>
      <c r="CB88" s="39" t="str">
        <f t="shared" si="81"/>
        <v/>
      </c>
      <c r="CC88" s="39" t="str">
        <f t="shared" si="81"/>
        <v/>
      </c>
      <c r="CD88" s="39" t="str">
        <f t="shared" si="81"/>
        <v/>
      </c>
      <c r="CE88" s="39" t="str">
        <f t="shared" si="81"/>
        <v/>
      </c>
      <c r="CF88" s="39" t="str">
        <f t="shared" si="81"/>
        <v/>
      </c>
      <c r="CG88" s="39" t="str">
        <f t="shared" si="81"/>
        <v/>
      </c>
      <c r="CH88" s="39" t="str">
        <f t="shared" si="81"/>
        <v/>
      </c>
      <c r="CI88" s="39" t="str">
        <f t="shared" si="81"/>
        <v/>
      </c>
      <c r="CJ88" s="39" t="str">
        <f t="shared" si="81"/>
        <v/>
      </c>
      <c r="CK88" s="39" t="str">
        <f t="shared" si="81"/>
        <v/>
      </c>
      <c r="CL88" s="39" t="str">
        <f t="shared" si="82"/>
        <v/>
      </c>
      <c r="CM88" s="39" t="str">
        <f t="shared" si="82"/>
        <v/>
      </c>
      <c r="CN88" s="39" t="str">
        <f t="shared" si="82"/>
        <v/>
      </c>
      <c r="CO88" s="39" t="str">
        <f t="shared" si="82"/>
        <v/>
      </c>
      <c r="CP88" s="39" t="str">
        <f t="shared" si="82"/>
        <v/>
      </c>
      <c r="CQ88" s="39" t="str">
        <f t="shared" si="82"/>
        <v/>
      </c>
      <c r="CR88" s="39" t="str">
        <f t="shared" si="82"/>
        <v/>
      </c>
      <c r="CS88" s="39" t="str">
        <f t="shared" si="82"/>
        <v/>
      </c>
      <c r="CT88" s="39" t="str">
        <f t="shared" si="82"/>
        <v/>
      </c>
      <c r="CU88" s="39" t="str">
        <f t="shared" si="82"/>
        <v/>
      </c>
      <c r="CV88" s="39" t="str">
        <f t="shared" si="83"/>
        <v/>
      </c>
      <c r="CW88" s="39" t="str">
        <f t="shared" si="83"/>
        <v/>
      </c>
      <c r="CX88" s="39" t="str">
        <f t="shared" si="83"/>
        <v/>
      </c>
      <c r="CY88" s="39" t="str">
        <f t="shared" si="83"/>
        <v/>
      </c>
      <c r="CZ88" s="39" t="str">
        <f t="shared" si="83"/>
        <v/>
      </c>
      <c r="DA88" s="39" t="str">
        <f t="shared" si="83"/>
        <v/>
      </c>
      <c r="DB88" s="39" t="str">
        <f t="shared" si="83"/>
        <v/>
      </c>
      <c r="DC88" s="39" t="str">
        <f t="shared" si="83"/>
        <v/>
      </c>
      <c r="DD88" s="39" t="str">
        <f t="shared" si="83"/>
        <v/>
      </c>
      <c r="DE88" s="39" t="str">
        <f t="shared" si="83"/>
        <v/>
      </c>
      <c r="DF88" s="39" t="str">
        <f t="shared" si="83"/>
        <v/>
      </c>
      <c r="DG88" s="39" t="str">
        <f t="shared" si="83"/>
        <v/>
      </c>
      <c r="DP88" s="57"/>
      <c r="DQ88" s="127"/>
    </row>
    <row r="89" spans="1:121" ht="24.75" hidden="1" customHeight="1" x14ac:dyDescent="0.4">
      <c r="A89" s="126">
        <v>78</v>
      </c>
      <c r="B89" s="293" t="str">
        <f>IFERROR(VLOOKUP(A89,'wk (10.1～)'!$A$3:$I$122, 2, 0)&amp;"", "")</f>
        <v/>
      </c>
      <c r="C89" s="41" t="str">
        <f>IFERROR(VLOOKUP(A89,'wk (10.1～)'!$A$3:$I$122, 4, 0), "")</f>
        <v/>
      </c>
      <c r="D89" s="41" t="str">
        <f>IFERROR(VLOOKUP(A89,'wk (10.1～)'!$A$3:$I$122, 5, 0), "")</f>
        <v/>
      </c>
      <c r="E89" s="41" t="str">
        <f>IFERROR(VLOOKUP(A89,'wk (10.1～)'!$A$3:$I$122, 6, 0), "")</f>
        <v/>
      </c>
      <c r="F89" s="41" t="str">
        <f>IFERROR(VLOOKUP(A89,'wk (10.1～)'!$A$3:$I$122,7, 0), "")</f>
        <v/>
      </c>
      <c r="G89" s="41" t="str">
        <f>IFERROR(VLOOKUP(A89,'wk (10.1～)'!$A$3:$I$122, 8, 0), "")</f>
        <v/>
      </c>
      <c r="H89" s="41" t="str">
        <f>IFERROR(VLOOKUP(A89,'wk (10.1～)'!$A$3:$I$122, 9, 0), "")</f>
        <v/>
      </c>
      <c r="I89" s="157">
        <f t="shared" si="73"/>
        <v>0</v>
      </c>
      <c r="J89" s="39" t="str">
        <f t="shared" si="74"/>
        <v/>
      </c>
      <c r="K89" s="39" t="str">
        <f t="shared" si="74"/>
        <v/>
      </c>
      <c r="L89" s="39" t="str">
        <f t="shared" si="74"/>
        <v/>
      </c>
      <c r="M89" s="39" t="str">
        <f t="shared" si="74"/>
        <v/>
      </c>
      <c r="N89" s="39" t="str">
        <f t="shared" si="74"/>
        <v/>
      </c>
      <c r="O89" s="39" t="str">
        <f t="shared" si="74"/>
        <v/>
      </c>
      <c r="P89" s="39" t="str">
        <f t="shared" si="74"/>
        <v/>
      </c>
      <c r="Q89" s="39" t="str">
        <f t="shared" si="74"/>
        <v/>
      </c>
      <c r="R89" s="39" t="str">
        <f t="shared" si="74"/>
        <v/>
      </c>
      <c r="S89" s="39" t="str">
        <f t="shared" si="74"/>
        <v/>
      </c>
      <c r="T89" s="39" t="str">
        <f t="shared" si="75"/>
        <v/>
      </c>
      <c r="U89" s="39" t="str">
        <f t="shared" si="75"/>
        <v/>
      </c>
      <c r="V89" s="39" t="str">
        <f t="shared" si="75"/>
        <v/>
      </c>
      <c r="W89" s="39" t="str">
        <f t="shared" si="75"/>
        <v/>
      </c>
      <c r="X89" s="39" t="str">
        <f t="shared" si="75"/>
        <v/>
      </c>
      <c r="Y89" s="39" t="str">
        <f t="shared" si="75"/>
        <v/>
      </c>
      <c r="Z89" s="39" t="str">
        <f t="shared" si="75"/>
        <v/>
      </c>
      <c r="AA89" s="39" t="str">
        <f t="shared" si="75"/>
        <v/>
      </c>
      <c r="AB89" s="39" t="str">
        <f t="shared" si="75"/>
        <v/>
      </c>
      <c r="AC89" s="39" t="str">
        <f t="shared" si="75"/>
        <v/>
      </c>
      <c r="AD89" s="39" t="str">
        <f t="shared" si="76"/>
        <v/>
      </c>
      <c r="AE89" s="39" t="str">
        <f t="shared" si="76"/>
        <v/>
      </c>
      <c r="AF89" s="39" t="str">
        <f t="shared" si="76"/>
        <v/>
      </c>
      <c r="AG89" s="39" t="str">
        <f t="shared" si="76"/>
        <v/>
      </c>
      <c r="AH89" s="39" t="str">
        <f t="shared" si="76"/>
        <v/>
      </c>
      <c r="AI89" s="39" t="str">
        <f t="shared" si="76"/>
        <v/>
      </c>
      <c r="AJ89" s="39" t="str">
        <f t="shared" si="76"/>
        <v/>
      </c>
      <c r="AK89" s="39" t="str">
        <f t="shared" si="76"/>
        <v/>
      </c>
      <c r="AL89" s="39" t="str">
        <f t="shared" si="76"/>
        <v/>
      </c>
      <c r="AM89" s="39" t="str">
        <f t="shared" si="76"/>
        <v/>
      </c>
      <c r="AN89" s="39" t="str">
        <f t="shared" si="77"/>
        <v/>
      </c>
      <c r="AO89" s="39" t="str">
        <f t="shared" si="77"/>
        <v/>
      </c>
      <c r="AP89" s="39" t="str">
        <f t="shared" si="77"/>
        <v/>
      </c>
      <c r="AQ89" s="39" t="str">
        <f t="shared" si="77"/>
        <v/>
      </c>
      <c r="AR89" s="39" t="str">
        <f t="shared" si="77"/>
        <v/>
      </c>
      <c r="AS89" s="39" t="str">
        <f t="shared" si="77"/>
        <v/>
      </c>
      <c r="AT89" s="39" t="str">
        <f t="shared" si="77"/>
        <v/>
      </c>
      <c r="AU89" s="39" t="str">
        <f t="shared" si="77"/>
        <v/>
      </c>
      <c r="AV89" s="39" t="str">
        <f t="shared" si="77"/>
        <v/>
      </c>
      <c r="AW89" s="39" t="str">
        <f t="shared" si="77"/>
        <v/>
      </c>
      <c r="AX89" s="39" t="str">
        <f t="shared" si="78"/>
        <v/>
      </c>
      <c r="AY89" s="39" t="str">
        <f t="shared" si="78"/>
        <v/>
      </c>
      <c r="AZ89" s="39" t="str">
        <f t="shared" si="78"/>
        <v/>
      </c>
      <c r="BA89" s="39" t="str">
        <f t="shared" si="78"/>
        <v/>
      </c>
      <c r="BB89" s="39" t="str">
        <f t="shared" si="78"/>
        <v/>
      </c>
      <c r="BC89" s="39" t="str">
        <f t="shared" si="78"/>
        <v/>
      </c>
      <c r="BD89" s="39" t="str">
        <f t="shared" si="78"/>
        <v/>
      </c>
      <c r="BE89" s="39" t="str">
        <f t="shared" si="78"/>
        <v/>
      </c>
      <c r="BF89" s="39" t="str">
        <f t="shared" si="78"/>
        <v/>
      </c>
      <c r="BG89" s="39" t="str">
        <f t="shared" si="78"/>
        <v/>
      </c>
      <c r="BH89" s="39" t="str">
        <f t="shared" si="79"/>
        <v/>
      </c>
      <c r="BI89" s="39" t="str">
        <f t="shared" si="79"/>
        <v/>
      </c>
      <c r="BJ89" s="39" t="str">
        <f t="shared" si="79"/>
        <v/>
      </c>
      <c r="BK89" s="39" t="str">
        <f t="shared" si="79"/>
        <v/>
      </c>
      <c r="BL89" s="39" t="str">
        <f t="shared" si="79"/>
        <v/>
      </c>
      <c r="BM89" s="39" t="str">
        <f t="shared" si="79"/>
        <v/>
      </c>
      <c r="BN89" s="39" t="str">
        <f t="shared" si="79"/>
        <v/>
      </c>
      <c r="BO89" s="39" t="str">
        <f t="shared" si="79"/>
        <v/>
      </c>
      <c r="BP89" s="39" t="str">
        <f t="shared" si="79"/>
        <v/>
      </c>
      <c r="BQ89" s="39" t="str">
        <f t="shared" si="79"/>
        <v/>
      </c>
      <c r="BR89" s="39" t="str">
        <f t="shared" si="80"/>
        <v/>
      </c>
      <c r="BS89" s="39" t="str">
        <f t="shared" si="80"/>
        <v/>
      </c>
      <c r="BT89" s="39" t="str">
        <f t="shared" si="80"/>
        <v/>
      </c>
      <c r="BU89" s="39" t="str">
        <f t="shared" si="80"/>
        <v/>
      </c>
      <c r="BV89" s="39" t="str">
        <f t="shared" si="80"/>
        <v/>
      </c>
      <c r="BW89" s="39" t="str">
        <f t="shared" si="80"/>
        <v/>
      </c>
      <c r="BX89" s="39" t="str">
        <f t="shared" si="80"/>
        <v/>
      </c>
      <c r="BY89" s="39" t="str">
        <f t="shared" si="80"/>
        <v/>
      </c>
      <c r="BZ89" s="39" t="str">
        <f t="shared" si="80"/>
        <v/>
      </c>
      <c r="CA89" s="39" t="str">
        <f t="shared" si="80"/>
        <v/>
      </c>
      <c r="CB89" s="39" t="str">
        <f t="shared" si="81"/>
        <v/>
      </c>
      <c r="CC89" s="39" t="str">
        <f t="shared" si="81"/>
        <v/>
      </c>
      <c r="CD89" s="39" t="str">
        <f t="shared" si="81"/>
        <v/>
      </c>
      <c r="CE89" s="39" t="str">
        <f t="shared" si="81"/>
        <v/>
      </c>
      <c r="CF89" s="39" t="str">
        <f t="shared" si="81"/>
        <v/>
      </c>
      <c r="CG89" s="39" t="str">
        <f t="shared" si="81"/>
        <v/>
      </c>
      <c r="CH89" s="39" t="str">
        <f t="shared" si="81"/>
        <v/>
      </c>
      <c r="CI89" s="39" t="str">
        <f t="shared" si="81"/>
        <v/>
      </c>
      <c r="CJ89" s="39" t="str">
        <f t="shared" si="81"/>
        <v/>
      </c>
      <c r="CK89" s="39" t="str">
        <f t="shared" si="81"/>
        <v/>
      </c>
      <c r="CL89" s="39" t="str">
        <f t="shared" si="82"/>
        <v/>
      </c>
      <c r="CM89" s="39" t="str">
        <f t="shared" si="82"/>
        <v/>
      </c>
      <c r="CN89" s="39" t="str">
        <f t="shared" si="82"/>
        <v/>
      </c>
      <c r="CO89" s="39" t="str">
        <f t="shared" si="82"/>
        <v/>
      </c>
      <c r="CP89" s="39" t="str">
        <f t="shared" si="82"/>
        <v/>
      </c>
      <c r="CQ89" s="39" t="str">
        <f t="shared" si="82"/>
        <v/>
      </c>
      <c r="CR89" s="39" t="str">
        <f t="shared" si="82"/>
        <v/>
      </c>
      <c r="CS89" s="39" t="str">
        <f t="shared" si="82"/>
        <v/>
      </c>
      <c r="CT89" s="39" t="str">
        <f t="shared" si="82"/>
        <v/>
      </c>
      <c r="CU89" s="39" t="str">
        <f t="shared" si="82"/>
        <v/>
      </c>
      <c r="CV89" s="39" t="str">
        <f t="shared" si="83"/>
        <v/>
      </c>
      <c r="CW89" s="39" t="str">
        <f t="shared" si="83"/>
        <v/>
      </c>
      <c r="CX89" s="39" t="str">
        <f t="shared" si="83"/>
        <v/>
      </c>
      <c r="CY89" s="39" t="str">
        <f t="shared" si="83"/>
        <v/>
      </c>
      <c r="CZ89" s="39" t="str">
        <f t="shared" si="83"/>
        <v/>
      </c>
      <c r="DA89" s="39" t="str">
        <f t="shared" si="83"/>
        <v/>
      </c>
      <c r="DB89" s="39" t="str">
        <f t="shared" si="83"/>
        <v/>
      </c>
      <c r="DC89" s="39" t="str">
        <f t="shared" si="83"/>
        <v/>
      </c>
      <c r="DD89" s="39" t="str">
        <f t="shared" si="83"/>
        <v/>
      </c>
      <c r="DE89" s="39" t="str">
        <f t="shared" si="83"/>
        <v/>
      </c>
      <c r="DF89" s="39" t="str">
        <f t="shared" si="83"/>
        <v/>
      </c>
      <c r="DG89" s="39" t="str">
        <f t="shared" si="83"/>
        <v/>
      </c>
      <c r="DP89" s="57"/>
      <c r="DQ89" s="127"/>
    </row>
    <row r="90" spans="1:121" ht="24.75" hidden="1" customHeight="1" x14ac:dyDescent="0.4">
      <c r="A90" s="126">
        <v>79</v>
      </c>
      <c r="B90" s="293" t="str">
        <f>IFERROR(VLOOKUP(A90,'wk (10.1～)'!$A$3:$I$122, 2, 0)&amp;"", "")</f>
        <v/>
      </c>
      <c r="C90" s="41" t="str">
        <f>IFERROR(VLOOKUP(A90,'wk (10.1～)'!$A$3:$I$122, 4, 0), "")</f>
        <v/>
      </c>
      <c r="D90" s="41" t="str">
        <f>IFERROR(VLOOKUP(A90,'wk (10.1～)'!$A$3:$I$122, 5, 0), "")</f>
        <v/>
      </c>
      <c r="E90" s="41" t="str">
        <f>IFERROR(VLOOKUP(A90,'wk (10.1～)'!$A$3:$I$122, 6, 0), "")</f>
        <v/>
      </c>
      <c r="F90" s="41" t="str">
        <f>IFERROR(VLOOKUP(A90,'wk (10.1～)'!$A$3:$I$122,7, 0), "")</f>
        <v/>
      </c>
      <c r="G90" s="41" t="str">
        <f>IFERROR(VLOOKUP(A90,'wk (10.1～)'!$A$3:$I$122, 8, 0), "")</f>
        <v/>
      </c>
      <c r="H90" s="41" t="str">
        <f>IFERROR(VLOOKUP(A90,'wk (10.1～)'!$A$3:$I$122, 9, 0), "")</f>
        <v/>
      </c>
      <c r="I90" s="157">
        <f t="shared" si="73"/>
        <v>0</v>
      </c>
      <c r="J90" s="39" t="str">
        <f t="shared" si="74"/>
        <v/>
      </c>
      <c r="K90" s="39" t="str">
        <f t="shared" si="74"/>
        <v/>
      </c>
      <c r="L90" s="39" t="str">
        <f t="shared" si="74"/>
        <v/>
      </c>
      <c r="M90" s="39" t="str">
        <f t="shared" si="74"/>
        <v/>
      </c>
      <c r="N90" s="39" t="str">
        <f t="shared" si="74"/>
        <v/>
      </c>
      <c r="O90" s="39" t="str">
        <f t="shared" si="74"/>
        <v/>
      </c>
      <c r="P90" s="39" t="str">
        <f t="shared" si="74"/>
        <v/>
      </c>
      <c r="Q90" s="39" t="str">
        <f t="shared" si="74"/>
        <v/>
      </c>
      <c r="R90" s="39" t="str">
        <f t="shared" si="74"/>
        <v/>
      </c>
      <c r="S90" s="39" t="str">
        <f t="shared" si="74"/>
        <v/>
      </c>
      <c r="T90" s="39" t="str">
        <f t="shared" si="75"/>
        <v/>
      </c>
      <c r="U90" s="39" t="str">
        <f t="shared" si="75"/>
        <v/>
      </c>
      <c r="V90" s="39" t="str">
        <f t="shared" si="75"/>
        <v/>
      </c>
      <c r="W90" s="39" t="str">
        <f t="shared" si="75"/>
        <v/>
      </c>
      <c r="X90" s="39" t="str">
        <f t="shared" si="75"/>
        <v/>
      </c>
      <c r="Y90" s="39" t="str">
        <f t="shared" si="75"/>
        <v/>
      </c>
      <c r="Z90" s="39" t="str">
        <f t="shared" si="75"/>
        <v/>
      </c>
      <c r="AA90" s="39" t="str">
        <f t="shared" si="75"/>
        <v/>
      </c>
      <c r="AB90" s="39" t="str">
        <f t="shared" si="75"/>
        <v/>
      </c>
      <c r="AC90" s="39" t="str">
        <f t="shared" si="75"/>
        <v/>
      </c>
      <c r="AD90" s="39" t="str">
        <f t="shared" si="76"/>
        <v/>
      </c>
      <c r="AE90" s="39" t="str">
        <f t="shared" si="76"/>
        <v/>
      </c>
      <c r="AF90" s="39" t="str">
        <f t="shared" si="76"/>
        <v/>
      </c>
      <c r="AG90" s="39" t="str">
        <f t="shared" si="76"/>
        <v/>
      </c>
      <c r="AH90" s="39" t="str">
        <f t="shared" si="76"/>
        <v/>
      </c>
      <c r="AI90" s="39" t="str">
        <f t="shared" si="76"/>
        <v/>
      </c>
      <c r="AJ90" s="39" t="str">
        <f t="shared" si="76"/>
        <v/>
      </c>
      <c r="AK90" s="39" t="str">
        <f t="shared" si="76"/>
        <v/>
      </c>
      <c r="AL90" s="39" t="str">
        <f t="shared" si="76"/>
        <v/>
      </c>
      <c r="AM90" s="39" t="str">
        <f t="shared" si="76"/>
        <v/>
      </c>
      <c r="AN90" s="39" t="str">
        <f t="shared" si="77"/>
        <v/>
      </c>
      <c r="AO90" s="39" t="str">
        <f t="shared" si="77"/>
        <v/>
      </c>
      <c r="AP90" s="39" t="str">
        <f t="shared" si="77"/>
        <v/>
      </c>
      <c r="AQ90" s="39" t="str">
        <f t="shared" si="77"/>
        <v/>
      </c>
      <c r="AR90" s="39" t="str">
        <f t="shared" si="77"/>
        <v/>
      </c>
      <c r="AS90" s="39" t="str">
        <f t="shared" si="77"/>
        <v/>
      </c>
      <c r="AT90" s="39" t="str">
        <f t="shared" si="77"/>
        <v/>
      </c>
      <c r="AU90" s="39" t="str">
        <f t="shared" si="77"/>
        <v/>
      </c>
      <c r="AV90" s="39" t="str">
        <f t="shared" si="77"/>
        <v/>
      </c>
      <c r="AW90" s="39" t="str">
        <f t="shared" si="77"/>
        <v/>
      </c>
      <c r="AX90" s="39" t="str">
        <f t="shared" si="78"/>
        <v/>
      </c>
      <c r="AY90" s="39" t="str">
        <f t="shared" si="78"/>
        <v/>
      </c>
      <c r="AZ90" s="39" t="str">
        <f t="shared" si="78"/>
        <v/>
      </c>
      <c r="BA90" s="39" t="str">
        <f t="shared" si="78"/>
        <v/>
      </c>
      <c r="BB90" s="39" t="str">
        <f t="shared" si="78"/>
        <v/>
      </c>
      <c r="BC90" s="39" t="str">
        <f t="shared" si="78"/>
        <v/>
      </c>
      <c r="BD90" s="39" t="str">
        <f t="shared" si="78"/>
        <v/>
      </c>
      <c r="BE90" s="39" t="str">
        <f t="shared" si="78"/>
        <v/>
      </c>
      <c r="BF90" s="39" t="str">
        <f t="shared" si="78"/>
        <v/>
      </c>
      <c r="BG90" s="39" t="str">
        <f t="shared" si="78"/>
        <v/>
      </c>
      <c r="BH90" s="39" t="str">
        <f t="shared" si="79"/>
        <v/>
      </c>
      <c r="BI90" s="39" t="str">
        <f t="shared" si="79"/>
        <v/>
      </c>
      <c r="BJ90" s="39" t="str">
        <f t="shared" si="79"/>
        <v/>
      </c>
      <c r="BK90" s="39" t="str">
        <f t="shared" si="79"/>
        <v/>
      </c>
      <c r="BL90" s="39" t="str">
        <f t="shared" si="79"/>
        <v/>
      </c>
      <c r="BM90" s="39" t="str">
        <f t="shared" si="79"/>
        <v/>
      </c>
      <c r="BN90" s="39" t="str">
        <f t="shared" si="79"/>
        <v/>
      </c>
      <c r="BO90" s="39" t="str">
        <f t="shared" si="79"/>
        <v/>
      </c>
      <c r="BP90" s="39" t="str">
        <f t="shared" si="79"/>
        <v/>
      </c>
      <c r="BQ90" s="39" t="str">
        <f t="shared" si="79"/>
        <v/>
      </c>
      <c r="BR90" s="39" t="str">
        <f t="shared" si="80"/>
        <v/>
      </c>
      <c r="BS90" s="39" t="str">
        <f t="shared" si="80"/>
        <v/>
      </c>
      <c r="BT90" s="39" t="str">
        <f t="shared" si="80"/>
        <v/>
      </c>
      <c r="BU90" s="39" t="str">
        <f t="shared" si="80"/>
        <v/>
      </c>
      <c r="BV90" s="39" t="str">
        <f t="shared" si="80"/>
        <v/>
      </c>
      <c r="BW90" s="39" t="str">
        <f t="shared" si="80"/>
        <v/>
      </c>
      <c r="BX90" s="39" t="str">
        <f t="shared" si="80"/>
        <v/>
      </c>
      <c r="BY90" s="39" t="str">
        <f t="shared" si="80"/>
        <v/>
      </c>
      <c r="BZ90" s="39" t="str">
        <f t="shared" si="80"/>
        <v/>
      </c>
      <c r="CA90" s="39" t="str">
        <f t="shared" si="80"/>
        <v/>
      </c>
      <c r="CB90" s="39" t="str">
        <f t="shared" si="81"/>
        <v/>
      </c>
      <c r="CC90" s="39" t="str">
        <f t="shared" si="81"/>
        <v/>
      </c>
      <c r="CD90" s="39" t="str">
        <f t="shared" si="81"/>
        <v/>
      </c>
      <c r="CE90" s="39" t="str">
        <f t="shared" si="81"/>
        <v/>
      </c>
      <c r="CF90" s="39" t="str">
        <f t="shared" si="81"/>
        <v/>
      </c>
      <c r="CG90" s="39" t="str">
        <f t="shared" si="81"/>
        <v/>
      </c>
      <c r="CH90" s="39" t="str">
        <f t="shared" si="81"/>
        <v/>
      </c>
      <c r="CI90" s="39" t="str">
        <f t="shared" si="81"/>
        <v/>
      </c>
      <c r="CJ90" s="39" t="str">
        <f t="shared" si="81"/>
        <v/>
      </c>
      <c r="CK90" s="39" t="str">
        <f t="shared" si="81"/>
        <v/>
      </c>
      <c r="CL90" s="39" t="str">
        <f t="shared" si="82"/>
        <v/>
      </c>
      <c r="CM90" s="39" t="str">
        <f t="shared" si="82"/>
        <v/>
      </c>
      <c r="CN90" s="39" t="str">
        <f t="shared" si="82"/>
        <v/>
      </c>
      <c r="CO90" s="39" t="str">
        <f t="shared" si="82"/>
        <v/>
      </c>
      <c r="CP90" s="39" t="str">
        <f t="shared" si="82"/>
        <v/>
      </c>
      <c r="CQ90" s="39" t="str">
        <f t="shared" si="82"/>
        <v/>
      </c>
      <c r="CR90" s="39" t="str">
        <f t="shared" si="82"/>
        <v/>
      </c>
      <c r="CS90" s="39" t="str">
        <f t="shared" si="82"/>
        <v/>
      </c>
      <c r="CT90" s="39" t="str">
        <f t="shared" si="82"/>
        <v/>
      </c>
      <c r="CU90" s="39" t="str">
        <f t="shared" si="82"/>
        <v/>
      </c>
      <c r="CV90" s="39" t="str">
        <f t="shared" si="83"/>
        <v/>
      </c>
      <c r="CW90" s="39" t="str">
        <f t="shared" si="83"/>
        <v/>
      </c>
      <c r="CX90" s="39" t="str">
        <f t="shared" si="83"/>
        <v/>
      </c>
      <c r="CY90" s="39" t="str">
        <f t="shared" si="83"/>
        <v/>
      </c>
      <c r="CZ90" s="39" t="str">
        <f t="shared" si="83"/>
        <v/>
      </c>
      <c r="DA90" s="39" t="str">
        <f t="shared" si="83"/>
        <v/>
      </c>
      <c r="DB90" s="39" t="str">
        <f t="shared" si="83"/>
        <v/>
      </c>
      <c r="DC90" s="39" t="str">
        <f t="shared" si="83"/>
        <v/>
      </c>
      <c r="DD90" s="39" t="str">
        <f t="shared" si="83"/>
        <v/>
      </c>
      <c r="DE90" s="39" t="str">
        <f t="shared" si="83"/>
        <v/>
      </c>
      <c r="DF90" s="39" t="str">
        <f t="shared" si="83"/>
        <v/>
      </c>
      <c r="DG90" s="39" t="str">
        <f t="shared" si="83"/>
        <v/>
      </c>
      <c r="DP90" s="57"/>
      <c r="DQ90" s="127"/>
    </row>
    <row r="91" spans="1:121" ht="24.75" hidden="1" customHeight="1" x14ac:dyDescent="0.4">
      <c r="A91" s="126">
        <v>80</v>
      </c>
      <c r="B91" s="293" t="str">
        <f>IFERROR(VLOOKUP(A91,'wk (10.1～)'!$A$3:$I$122, 2, 0)&amp;"", "")</f>
        <v/>
      </c>
      <c r="C91" s="41" t="str">
        <f>IFERROR(VLOOKUP(A91,'wk (10.1～)'!$A$3:$I$122, 4, 0), "")</f>
        <v/>
      </c>
      <c r="D91" s="41" t="str">
        <f>IFERROR(VLOOKUP(A91,'wk (10.1～)'!$A$3:$I$122, 5, 0), "")</f>
        <v/>
      </c>
      <c r="E91" s="41" t="str">
        <f>IFERROR(VLOOKUP(A91,'wk (10.1～)'!$A$3:$I$122, 6, 0), "")</f>
        <v/>
      </c>
      <c r="F91" s="41" t="str">
        <f>IFERROR(VLOOKUP(A91,'wk (10.1～)'!$A$3:$I$122,7, 0), "")</f>
        <v/>
      </c>
      <c r="G91" s="41" t="str">
        <f>IFERROR(VLOOKUP(A91,'wk (10.1～)'!$A$3:$I$122, 8, 0), "")</f>
        <v/>
      </c>
      <c r="H91" s="41" t="str">
        <f>IFERROR(VLOOKUP(A91,'wk (10.1～)'!$A$3:$I$122, 9, 0), "")</f>
        <v/>
      </c>
      <c r="I91" s="157">
        <f t="shared" si="73"/>
        <v>0</v>
      </c>
      <c r="J91" s="39" t="str">
        <f t="shared" si="74"/>
        <v/>
      </c>
      <c r="K91" s="39" t="str">
        <f t="shared" si="74"/>
        <v/>
      </c>
      <c r="L91" s="39" t="str">
        <f t="shared" si="74"/>
        <v/>
      </c>
      <c r="M91" s="39" t="str">
        <f t="shared" si="74"/>
        <v/>
      </c>
      <c r="N91" s="39" t="str">
        <f t="shared" si="74"/>
        <v/>
      </c>
      <c r="O91" s="39" t="str">
        <f t="shared" si="74"/>
        <v/>
      </c>
      <c r="P91" s="39" t="str">
        <f t="shared" si="74"/>
        <v/>
      </c>
      <c r="Q91" s="39" t="str">
        <f t="shared" si="74"/>
        <v/>
      </c>
      <c r="R91" s="39" t="str">
        <f t="shared" si="74"/>
        <v/>
      </c>
      <c r="S91" s="39" t="str">
        <f t="shared" si="74"/>
        <v/>
      </c>
      <c r="T91" s="39" t="str">
        <f t="shared" si="75"/>
        <v/>
      </c>
      <c r="U91" s="39" t="str">
        <f t="shared" si="75"/>
        <v/>
      </c>
      <c r="V91" s="39" t="str">
        <f t="shared" si="75"/>
        <v/>
      </c>
      <c r="W91" s="39" t="str">
        <f t="shared" si="75"/>
        <v/>
      </c>
      <c r="X91" s="39" t="str">
        <f t="shared" si="75"/>
        <v/>
      </c>
      <c r="Y91" s="39" t="str">
        <f t="shared" si="75"/>
        <v/>
      </c>
      <c r="Z91" s="39" t="str">
        <f t="shared" si="75"/>
        <v/>
      </c>
      <c r="AA91" s="39" t="str">
        <f t="shared" si="75"/>
        <v/>
      </c>
      <c r="AB91" s="39" t="str">
        <f t="shared" si="75"/>
        <v/>
      </c>
      <c r="AC91" s="39" t="str">
        <f t="shared" si="75"/>
        <v/>
      </c>
      <c r="AD91" s="39" t="str">
        <f t="shared" si="76"/>
        <v/>
      </c>
      <c r="AE91" s="39" t="str">
        <f t="shared" si="76"/>
        <v/>
      </c>
      <c r="AF91" s="39" t="str">
        <f t="shared" si="76"/>
        <v/>
      </c>
      <c r="AG91" s="39" t="str">
        <f t="shared" si="76"/>
        <v/>
      </c>
      <c r="AH91" s="39" t="str">
        <f t="shared" si="76"/>
        <v/>
      </c>
      <c r="AI91" s="39" t="str">
        <f t="shared" si="76"/>
        <v/>
      </c>
      <c r="AJ91" s="39" t="str">
        <f t="shared" si="76"/>
        <v/>
      </c>
      <c r="AK91" s="39" t="str">
        <f t="shared" si="76"/>
        <v/>
      </c>
      <c r="AL91" s="39" t="str">
        <f t="shared" si="76"/>
        <v/>
      </c>
      <c r="AM91" s="39" t="str">
        <f t="shared" si="76"/>
        <v/>
      </c>
      <c r="AN91" s="39" t="str">
        <f t="shared" si="77"/>
        <v/>
      </c>
      <c r="AO91" s="39" t="str">
        <f t="shared" si="77"/>
        <v/>
      </c>
      <c r="AP91" s="39" t="str">
        <f t="shared" si="77"/>
        <v/>
      </c>
      <c r="AQ91" s="39" t="str">
        <f t="shared" si="77"/>
        <v/>
      </c>
      <c r="AR91" s="39" t="str">
        <f t="shared" si="77"/>
        <v/>
      </c>
      <c r="AS91" s="39" t="str">
        <f t="shared" si="77"/>
        <v/>
      </c>
      <c r="AT91" s="39" t="str">
        <f t="shared" si="77"/>
        <v/>
      </c>
      <c r="AU91" s="39" t="str">
        <f t="shared" si="77"/>
        <v/>
      </c>
      <c r="AV91" s="39" t="str">
        <f t="shared" si="77"/>
        <v/>
      </c>
      <c r="AW91" s="39" t="str">
        <f t="shared" si="77"/>
        <v/>
      </c>
      <c r="AX91" s="39" t="str">
        <f t="shared" si="78"/>
        <v/>
      </c>
      <c r="AY91" s="39" t="str">
        <f t="shared" si="78"/>
        <v/>
      </c>
      <c r="AZ91" s="39" t="str">
        <f t="shared" si="78"/>
        <v/>
      </c>
      <c r="BA91" s="39" t="str">
        <f t="shared" si="78"/>
        <v/>
      </c>
      <c r="BB91" s="39" t="str">
        <f t="shared" si="78"/>
        <v/>
      </c>
      <c r="BC91" s="39" t="str">
        <f t="shared" si="78"/>
        <v/>
      </c>
      <c r="BD91" s="39" t="str">
        <f t="shared" si="78"/>
        <v/>
      </c>
      <c r="BE91" s="39" t="str">
        <f t="shared" si="78"/>
        <v/>
      </c>
      <c r="BF91" s="39" t="str">
        <f t="shared" si="78"/>
        <v/>
      </c>
      <c r="BG91" s="39" t="str">
        <f t="shared" si="78"/>
        <v/>
      </c>
      <c r="BH91" s="39" t="str">
        <f t="shared" si="79"/>
        <v/>
      </c>
      <c r="BI91" s="39" t="str">
        <f t="shared" si="79"/>
        <v/>
      </c>
      <c r="BJ91" s="39" t="str">
        <f t="shared" si="79"/>
        <v/>
      </c>
      <c r="BK91" s="39" t="str">
        <f t="shared" si="79"/>
        <v/>
      </c>
      <c r="BL91" s="39" t="str">
        <f t="shared" si="79"/>
        <v/>
      </c>
      <c r="BM91" s="39" t="str">
        <f t="shared" si="79"/>
        <v/>
      </c>
      <c r="BN91" s="39" t="str">
        <f t="shared" si="79"/>
        <v/>
      </c>
      <c r="BO91" s="39" t="str">
        <f t="shared" si="79"/>
        <v/>
      </c>
      <c r="BP91" s="39" t="str">
        <f t="shared" si="79"/>
        <v/>
      </c>
      <c r="BQ91" s="39" t="str">
        <f t="shared" si="79"/>
        <v/>
      </c>
      <c r="BR91" s="39" t="str">
        <f t="shared" si="80"/>
        <v/>
      </c>
      <c r="BS91" s="39" t="str">
        <f t="shared" si="80"/>
        <v/>
      </c>
      <c r="BT91" s="39" t="str">
        <f t="shared" si="80"/>
        <v/>
      </c>
      <c r="BU91" s="39" t="str">
        <f t="shared" si="80"/>
        <v/>
      </c>
      <c r="BV91" s="39" t="str">
        <f t="shared" si="80"/>
        <v/>
      </c>
      <c r="BW91" s="39" t="str">
        <f t="shared" si="80"/>
        <v/>
      </c>
      <c r="BX91" s="39" t="str">
        <f t="shared" si="80"/>
        <v/>
      </c>
      <c r="BY91" s="39" t="str">
        <f t="shared" si="80"/>
        <v/>
      </c>
      <c r="BZ91" s="39" t="str">
        <f t="shared" si="80"/>
        <v/>
      </c>
      <c r="CA91" s="39" t="str">
        <f t="shared" si="80"/>
        <v/>
      </c>
      <c r="CB91" s="39" t="str">
        <f t="shared" si="81"/>
        <v/>
      </c>
      <c r="CC91" s="39" t="str">
        <f t="shared" si="81"/>
        <v/>
      </c>
      <c r="CD91" s="39" t="str">
        <f t="shared" si="81"/>
        <v/>
      </c>
      <c r="CE91" s="39" t="str">
        <f t="shared" si="81"/>
        <v/>
      </c>
      <c r="CF91" s="39" t="str">
        <f t="shared" si="81"/>
        <v/>
      </c>
      <c r="CG91" s="39" t="str">
        <f t="shared" si="81"/>
        <v/>
      </c>
      <c r="CH91" s="39" t="str">
        <f t="shared" si="81"/>
        <v/>
      </c>
      <c r="CI91" s="39" t="str">
        <f t="shared" si="81"/>
        <v/>
      </c>
      <c r="CJ91" s="39" t="str">
        <f t="shared" si="81"/>
        <v/>
      </c>
      <c r="CK91" s="39" t="str">
        <f t="shared" si="81"/>
        <v/>
      </c>
      <c r="CL91" s="39" t="str">
        <f t="shared" si="82"/>
        <v/>
      </c>
      <c r="CM91" s="39" t="str">
        <f t="shared" si="82"/>
        <v/>
      </c>
      <c r="CN91" s="39" t="str">
        <f t="shared" si="82"/>
        <v/>
      </c>
      <c r="CO91" s="39" t="str">
        <f t="shared" si="82"/>
        <v/>
      </c>
      <c r="CP91" s="39" t="str">
        <f t="shared" si="82"/>
        <v/>
      </c>
      <c r="CQ91" s="39" t="str">
        <f t="shared" si="82"/>
        <v/>
      </c>
      <c r="CR91" s="39" t="str">
        <f t="shared" si="82"/>
        <v/>
      </c>
      <c r="CS91" s="39" t="str">
        <f t="shared" si="82"/>
        <v/>
      </c>
      <c r="CT91" s="39" t="str">
        <f t="shared" si="82"/>
        <v/>
      </c>
      <c r="CU91" s="39" t="str">
        <f t="shared" si="82"/>
        <v/>
      </c>
      <c r="CV91" s="39" t="str">
        <f t="shared" si="83"/>
        <v/>
      </c>
      <c r="CW91" s="39" t="str">
        <f t="shared" si="83"/>
        <v/>
      </c>
      <c r="CX91" s="39" t="str">
        <f t="shared" si="83"/>
        <v/>
      </c>
      <c r="CY91" s="39" t="str">
        <f t="shared" si="83"/>
        <v/>
      </c>
      <c r="CZ91" s="39" t="str">
        <f t="shared" si="83"/>
        <v/>
      </c>
      <c r="DA91" s="39" t="str">
        <f t="shared" si="83"/>
        <v/>
      </c>
      <c r="DB91" s="39" t="str">
        <f t="shared" si="83"/>
        <v/>
      </c>
      <c r="DC91" s="39" t="str">
        <f t="shared" si="83"/>
        <v/>
      </c>
      <c r="DD91" s="39" t="str">
        <f t="shared" si="83"/>
        <v/>
      </c>
      <c r="DE91" s="39" t="str">
        <f t="shared" si="83"/>
        <v/>
      </c>
      <c r="DF91" s="39" t="str">
        <f t="shared" si="83"/>
        <v/>
      </c>
      <c r="DG91" s="39" t="str">
        <f t="shared" si="83"/>
        <v/>
      </c>
      <c r="DP91" s="57"/>
      <c r="DQ91" s="127"/>
    </row>
    <row r="92" spans="1:121" ht="24.75" hidden="1" customHeight="1" x14ac:dyDescent="0.4">
      <c r="A92" s="126">
        <v>81</v>
      </c>
      <c r="B92" s="293" t="str">
        <f>IFERROR(VLOOKUP(A92,'wk (10.1～)'!$A$3:$I$122, 2, 0)&amp;"", "")</f>
        <v/>
      </c>
      <c r="C92" s="41" t="str">
        <f>IFERROR(VLOOKUP(A92,'wk (10.1～)'!$A$3:$I$122, 4, 0), "")</f>
        <v/>
      </c>
      <c r="D92" s="41" t="str">
        <f>IFERROR(VLOOKUP(A92,'wk (10.1～)'!$A$3:$I$122, 5, 0), "")</f>
        <v/>
      </c>
      <c r="E92" s="41" t="str">
        <f>IFERROR(VLOOKUP(A92,'wk (10.1～)'!$A$3:$I$122, 6, 0), "")</f>
        <v/>
      </c>
      <c r="F92" s="41" t="str">
        <f>IFERROR(VLOOKUP(A92,'wk (10.1～)'!$A$3:$I$122,7, 0), "")</f>
        <v/>
      </c>
      <c r="G92" s="41" t="str">
        <f>IFERROR(VLOOKUP(A92,'wk (10.1～)'!$A$3:$I$122, 8, 0), "")</f>
        <v/>
      </c>
      <c r="H92" s="41" t="str">
        <f>IFERROR(VLOOKUP(A92,'wk (10.1～)'!$A$3:$I$122, 9, 0), "")</f>
        <v/>
      </c>
      <c r="I92" s="157">
        <f t="shared" si="73"/>
        <v>0</v>
      </c>
      <c r="J92" s="39" t="str">
        <f t="shared" ref="J92:S101" si="84">IF(AND($D92&lt;&gt;"", J$11&gt;=$D92, J$11&lt;=$H92), IF($E92&lt;&gt;"", IF(OR(AND(J$11=$C92, J$11=$E92), AND(J$11&gt;$E92, J$11&lt;$F92)), "入院中", 1), 1), "")</f>
        <v/>
      </c>
      <c r="K92" s="39" t="str">
        <f t="shared" si="84"/>
        <v/>
      </c>
      <c r="L92" s="39" t="str">
        <f t="shared" si="84"/>
        <v/>
      </c>
      <c r="M92" s="39" t="str">
        <f t="shared" si="84"/>
        <v/>
      </c>
      <c r="N92" s="39" t="str">
        <f t="shared" si="84"/>
        <v/>
      </c>
      <c r="O92" s="39" t="str">
        <f t="shared" si="84"/>
        <v/>
      </c>
      <c r="P92" s="39" t="str">
        <f t="shared" si="84"/>
        <v/>
      </c>
      <c r="Q92" s="39" t="str">
        <f t="shared" si="84"/>
        <v/>
      </c>
      <c r="R92" s="39" t="str">
        <f t="shared" si="84"/>
        <v/>
      </c>
      <c r="S92" s="39" t="str">
        <f t="shared" si="84"/>
        <v/>
      </c>
      <c r="T92" s="39" t="str">
        <f t="shared" ref="T92:AC101" si="85">IF(AND($D92&lt;&gt;"", T$11&gt;=$D92, T$11&lt;=$H92), IF($E92&lt;&gt;"", IF(OR(AND(T$11=$C92, T$11=$E92), AND(T$11&gt;$E92, T$11&lt;$F92)), "入院中", 1), 1), "")</f>
        <v/>
      </c>
      <c r="U92" s="39" t="str">
        <f t="shared" si="85"/>
        <v/>
      </c>
      <c r="V92" s="39" t="str">
        <f t="shared" si="85"/>
        <v/>
      </c>
      <c r="W92" s="39" t="str">
        <f t="shared" si="85"/>
        <v/>
      </c>
      <c r="X92" s="39" t="str">
        <f t="shared" si="85"/>
        <v/>
      </c>
      <c r="Y92" s="39" t="str">
        <f t="shared" si="85"/>
        <v/>
      </c>
      <c r="Z92" s="39" t="str">
        <f t="shared" si="85"/>
        <v/>
      </c>
      <c r="AA92" s="39" t="str">
        <f t="shared" si="85"/>
        <v/>
      </c>
      <c r="AB92" s="39" t="str">
        <f t="shared" si="85"/>
        <v/>
      </c>
      <c r="AC92" s="39" t="str">
        <f t="shared" si="85"/>
        <v/>
      </c>
      <c r="AD92" s="39" t="str">
        <f t="shared" ref="AD92:AM101" si="86">IF(AND($D92&lt;&gt;"", AD$11&gt;=$D92, AD$11&lt;=$H92), IF($E92&lt;&gt;"", IF(OR(AND(AD$11=$C92, AD$11=$E92), AND(AD$11&gt;$E92, AD$11&lt;$F92)), "入院中", 1), 1), "")</f>
        <v/>
      </c>
      <c r="AE92" s="39" t="str">
        <f t="shared" si="86"/>
        <v/>
      </c>
      <c r="AF92" s="39" t="str">
        <f t="shared" si="86"/>
        <v/>
      </c>
      <c r="AG92" s="39" t="str">
        <f t="shared" si="86"/>
        <v/>
      </c>
      <c r="AH92" s="39" t="str">
        <f t="shared" si="86"/>
        <v/>
      </c>
      <c r="AI92" s="39" t="str">
        <f t="shared" si="86"/>
        <v/>
      </c>
      <c r="AJ92" s="39" t="str">
        <f t="shared" si="86"/>
        <v/>
      </c>
      <c r="AK92" s="39" t="str">
        <f t="shared" si="86"/>
        <v/>
      </c>
      <c r="AL92" s="39" t="str">
        <f t="shared" si="86"/>
        <v/>
      </c>
      <c r="AM92" s="39" t="str">
        <f t="shared" si="86"/>
        <v/>
      </c>
      <c r="AN92" s="39" t="str">
        <f t="shared" ref="AN92:AW101" si="87">IF(AND($D92&lt;&gt;"", AN$11&gt;=$D92, AN$11&lt;=$H92), IF($E92&lt;&gt;"", IF(OR(AND(AN$11=$C92, AN$11=$E92), AND(AN$11&gt;$E92, AN$11&lt;$F92)), "入院中", 1), 1), "")</f>
        <v/>
      </c>
      <c r="AO92" s="39" t="str">
        <f t="shared" si="87"/>
        <v/>
      </c>
      <c r="AP92" s="39" t="str">
        <f t="shared" si="87"/>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ref="AX92:BG101" si="88">IF(AND($D92&lt;&gt;"", AX$11&gt;=$D92, AX$11&lt;=$H92), IF($E92&lt;&gt;"", IF(OR(AND(AX$11=$C92, AX$11=$E92), AND(AX$11&gt;$E92, AX$11&lt;$F92)), "入院中", 1), 1), "")</f>
        <v/>
      </c>
      <c r="AY92" s="39" t="str">
        <f t="shared" si="88"/>
        <v/>
      </c>
      <c r="AZ92" s="39" t="str">
        <f t="shared" si="88"/>
        <v/>
      </c>
      <c r="BA92" s="39" t="str">
        <f t="shared" si="88"/>
        <v/>
      </c>
      <c r="BB92" s="39" t="str">
        <f t="shared" si="88"/>
        <v/>
      </c>
      <c r="BC92" s="39" t="str">
        <f t="shared" si="88"/>
        <v/>
      </c>
      <c r="BD92" s="39" t="str">
        <f t="shared" si="88"/>
        <v/>
      </c>
      <c r="BE92" s="39" t="str">
        <f t="shared" si="88"/>
        <v/>
      </c>
      <c r="BF92" s="39" t="str">
        <f t="shared" si="88"/>
        <v/>
      </c>
      <c r="BG92" s="39" t="str">
        <f t="shared" si="88"/>
        <v/>
      </c>
      <c r="BH92" s="39" t="str">
        <f t="shared" ref="BH92:BQ101" si="89">IF(AND($D92&lt;&gt;"", BH$11&gt;=$D92, BH$11&lt;=$H92), IF($E92&lt;&gt;"", IF(OR(AND(BH$11=$C92, BH$11=$E92), AND(BH$11&gt;$E92, BH$11&lt;$F92)), "入院中", 1), 1), "")</f>
        <v/>
      </c>
      <c r="BI92" s="39" t="str">
        <f t="shared" si="89"/>
        <v/>
      </c>
      <c r="BJ92" s="39" t="str">
        <f t="shared" si="89"/>
        <v/>
      </c>
      <c r="BK92" s="39" t="str">
        <f t="shared" si="89"/>
        <v/>
      </c>
      <c r="BL92" s="39" t="str">
        <f t="shared" si="89"/>
        <v/>
      </c>
      <c r="BM92" s="39" t="str">
        <f t="shared" si="89"/>
        <v/>
      </c>
      <c r="BN92" s="39" t="str">
        <f t="shared" si="89"/>
        <v/>
      </c>
      <c r="BO92" s="39" t="str">
        <f t="shared" si="89"/>
        <v/>
      </c>
      <c r="BP92" s="39" t="str">
        <f t="shared" si="89"/>
        <v/>
      </c>
      <c r="BQ92" s="39" t="str">
        <f t="shared" si="89"/>
        <v/>
      </c>
      <c r="BR92" s="39" t="str">
        <f t="shared" ref="BR92:CA101" si="90">IF(AND($D92&lt;&gt;"", BR$11&gt;=$D92, BR$11&lt;=$H92), IF($E92&lt;&gt;"", IF(OR(AND(BR$11=$C92, BR$11=$E92), AND(BR$11&gt;$E92, BR$11&lt;$F92)), "入院中", 1), 1), "")</f>
        <v/>
      </c>
      <c r="BS92" s="39" t="str">
        <f t="shared" si="90"/>
        <v/>
      </c>
      <c r="BT92" s="39" t="str">
        <f t="shared" si="90"/>
        <v/>
      </c>
      <c r="BU92" s="39" t="str">
        <f t="shared" si="90"/>
        <v/>
      </c>
      <c r="BV92" s="39" t="str">
        <f t="shared" si="90"/>
        <v/>
      </c>
      <c r="BW92" s="39" t="str">
        <f t="shared" si="90"/>
        <v/>
      </c>
      <c r="BX92" s="39" t="str">
        <f t="shared" si="90"/>
        <v/>
      </c>
      <c r="BY92" s="39" t="str">
        <f t="shared" si="90"/>
        <v/>
      </c>
      <c r="BZ92" s="39" t="str">
        <f t="shared" si="90"/>
        <v/>
      </c>
      <c r="CA92" s="39" t="str">
        <f t="shared" si="90"/>
        <v/>
      </c>
      <c r="CB92" s="39" t="str">
        <f t="shared" ref="CB92:CK101" si="91">IF(AND($D92&lt;&gt;"", CB$11&gt;=$D92, CB$11&lt;=$H92), IF($E92&lt;&gt;"", IF(OR(AND(CB$11=$C92, CB$11=$E92), AND(CB$11&gt;$E92, CB$11&lt;$F92)), "入院中", 1), 1), "")</f>
        <v/>
      </c>
      <c r="CC92" s="39" t="str">
        <f t="shared" si="91"/>
        <v/>
      </c>
      <c r="CD92" s="39" t="str">
        <f t="shared" si="91"/>
        <v/>
      </c>
      <c r="CE92" s="39" t="str">
        <f t="shared" si="91"/>
        <v/>
      </c>
      <c r="CF92" s="39" t="str">
        <f t="shared" si="91"/>
        <v/>
      </c>
      <c r="CG92" s="39" t="str">
        <f t="shared" si="91"/>
        <v/>
      </c>
      <c r="CH92" s="39" t="str">
        <f t="shared" si="91"/>
        <v/>
      </c>
      <c r="CI92" s="39" t="str">
        <f t="shared" si="91"/>
        <v/>
      </c>
      <c r="CJ92" s="39" t="str">
        <f t="shared" si="91"/>
        <v/>
      </c>
      <c r="CK92" s="39" t="str">
        <f t="shared" si="91"/>
        <v/>
      </c>
      <c r="CL92" s="39" t="str">
        <f t="shared" ref="CL92:CU101" si="92">IF(AND($D92&lt;&gt;"", CL$11&gt;=$D92, CL$11&lt;=$H92), IF($E92&lt;&gt;"", IF(OR(AND(CL$11=$C92, CL$11=$E92), AND(CL$11&gt;$E92, CL$11&lt;$F92)), "入院中", 1), 1), "")</f>
        <v/>
      </c>
      <c r="CM92" s="39" t="str">
        <f t="shared" si="92"/>
        <v/>
      </c>
      <c r="CN92" s="39" t="str">
        <f t="shared" si="92"/>
        <v/>
      </c>
      <c r="CO92" s="39" t="str">
        <f t="shared" si="92"/>
        <v/>
      </c>
      <c r="CP92" s="39" t="str">
        <f t="shared" si="92"/>
        <v/>
      </c>
      <c r="CQ92" s="39" t="str">
        <f t="shared" si="92"/>
        <v/>
      </c>
      <c r="CR92" s="39" t="str">
        <f t="shared" si="92"/>
        <v/>
      </c>
      <c r="CS92" s="39" t="str">
        <f t="shared" si="92"/>
        <v/>
      </c>
      <c r="CT92" s="39" t="str">
        <f t="shared" si="92"/>
        <v/>
      </c>
      <c r="CU92" s="39" t="str">
        <f t="shared" si="92"/>
        <v/>
      </c>
      <c r="CV92" s="39" t="str">
        <f t="shared" ref="CV92:DG101" si="93">IF(AND($D92&lt;&gt;"", CV$11&gt;=$D92, CV$11&lt;=$H92), IF($E92&lt;&gt;"", IF(OR(AND(CV$11=$C92, CV$11=$E92), AND(CV$11&gt;$E92, CV$11&lt;$F92)), "入院中", 1), 1), "")</f>
        <v/>
      </c>
      <c r="CW92" s="39" t="str">
        <f t="shared" si="93"/>
        <v/>
      </c>
      <c r="CX92" s="39" t="str">
        <f t="shared" si="93"/>
        <v/>
      </c>
      <c r="CY92" s="39" t="str">
        <f t="shared" si="93"/>
        <v/>
      </c>
      <c r="CZ92" s="39" t="str">
        <f t="shared" si="93"/>
        <v/>
      </c>
      <c r="DA92" s="39" t="str">
        <f t="shared" si="93"/>
        <v/>
      </c>
      <c r="DB92" s="39" t="str">
        <f t="shared" si="93"/>
        <v/>
      </c>
      <c r="DC92" s="39" t="str">
        <f t="shared" si="93"/>
        <v/>
      </c>
      <c r="DD92" s="39" t="str">
        <f t="shared" si="93"/>
        <v/>
      </c>
      <c r="DE92" s="39" t="str">
        <f t="shared" si="93"/>
        <v/>
      </c>
      <c r="DF92" s="39" t="str">
        <f t="shared" si="93"/>
        <v/>
      </c>
      <c r="DG92" s="39" t="str">
        <f t="shared" si="93"/>
        <v/>
      </c>
      <c r="DP92" s="57"/>
      <c r="DQ92" s="127"/>
    </row>
    <row r="93" spans="1:121" ht="24.75" hidden="1" customHeight="1" x14ac:dyDescent="0.4">
      <c r="A93" s="126">
        <v>82</v>
      </c>
      <c r="B93" s="293" t="str">
        <f>IFERROR(VLOOKUP(A93,'wk (10.1～)'!$A$3:$I$122, 2, 0)&amp;"", "")</f>
        <v/>
      </c>
      <c r="C93" s="41" t="str">
        <f>IFERROR(VLOOKUP(A93,'wk (10.1～)'!$A$3:$I$122, 4, 0), "")</f>
        <v/>
      </c>
      <c r="D93" s="41" t="str">
        <f>IFERROR(VLOOKUP(A93,'wk (10.1～)'!$A$3:$I$122, 5, 0), "")</f>
        <v/>
      </c>
      <c r="E93" s="41" t="str">
        <f>IFERROR(VLOOKUP(A93,'wk (10.1～)'!$A$3:$I$122, 6, 0), "")</f>
        <v/>
      </c>
      <c r="F93" s="41" t="str">
        <f>IFERROR(VLOOKUP(A93,'wk (10.1～)'!$A$3:$I$122,7, 0), "")</f>
        <v/>
      </c>
      <c r="G93" s="41" t="str">
        <f>IFERROR(VLOOKUP(A93,'wk (10.1～)'!$A$3:$I$122, 8, 0), "")</f>
        <v/>
      </c>
      <c r="H93" s="41" t="str">
        <f>IFERROR(VLOOKUP(A93,'wk (10.1～)'!$A$3:$I$122, 9, 0), "")</f>
        <v/>
      </c>
      <c r="I93" s="157">
        <f t="shared" si="73"/>
        <v>0</v>
      </c>
      <c r="J93" s="39" t="str">
        <f t="shared" si="84"/>
        <v/>
      </c>
      <c r="K93" s="39" t="str">
        <f t="shared" si="84"/>
        <v/>
      </c>
      <c r="L93" s="39" t="str">
        <f t="shared" si="84"/>
        <v/>
      </c>
      <c r="M93" s="39" t="str">
        <f t="shared" si="84"/>
        <v/>
      </c>
      <c r="N93" s="39" t="str">
        <f t="shared" si="84"/>
        <v/>
      </c>
      <c r="O93" s="39" t="str">
        <f t="shared" si="84"/>
        <v/>
      </c>
      <c r="P93" s="39" t="str">
        <f t="shared" si="84"/>
        <v/>
      </c>
      <c r="Q93" s="39" t="str">
        <f t="shared" si="84"/>
        <v/>
      </c>
      <c r="R93" s="39" t="str">
        <f t="shared" si="84"/>
        <v/>
      </c>
      <c r="S93" s="39" t="str">
        <f t="shared" si="84"/>
        <v/>
      </c>
      <c r="T93" s="39" t="str">
        <f t="shared" si="85"/>
        <v/>
      </c>
      <c r="U93" s="39" t="str">
        <f t="shared" si="85"/>
        <v/>
      </c>
      <c r="V93" s="39" t="str">
        <f t="shared" si="85"/>
        <v/>
      </c>
      <c r="W93" s="39" t="str">
        <f t="shared" si="85"/>
        <v/>
      </c>
      <c r="X93" s="39" t="str">
        <f t="shared" si="85"/>
        <v/>
      </c>
      <c r="Y93" s="39" t="str">
        <f t="shared" si="85"/>
        <v/>
      </c>
      <c r="Z93" s="39" t="str">
        <f t="shared" si="85"/>
        <v/>
      </c>
      <c r="AA93" s="39" t="str">
        <f t="shared" si="85"/>
        <v/>
      </c>
      <c r="AB93" s="39" t="str">
        <f t="shared" si="85"/>
        <v/>
      </c>
      <c r="AC93" s="39" t="str">
        <f t="shared" si="85"/>
        <v/>
      </c>
      <c r="AD93" s="39" t="str">
        <f t="shared" si="86"/>
        <v/>
      </c>
      <c r="AE93" s="39" t="str">
        <f t="shared" si="86"/>
        <v/>
      </c>
      <c r="AF93" s="39" t="str">
        <f t="shared" si="86"/>
        <v/>
      </c>
      <c r="AG93" s="39" t="str">
        <f t="shared" si="86"/>
        <v/>
      </c>
      <c r="AH93" s="39" t="str">
        <f t="shared" si="86"/>
        <v/>
      </c>
      <c r="AI93" s="39" t="str">
        <f t="shared" si="86"/>
        <v/>
      </c>
      <c r="AJ93" s="39" t="str">
        <f t="shared" si="86"/>
        <v/>
      </c>
      <c r="AK93" s="39" t="str">
        <f t="shared" si="86"/>
        <v/>
      </c>
      <c r="AL93" s="39" t="str">
        <f t="shared" si="86"/>
        <v/>
      </c>
      <c r="AM93" s="39" t="str">
        <f t="shared" si="86"/>
        <v/>
      </c>
      <c r="AN93" s="39" t="str">
        <f t="shared" si="87"/>
        <v/>
      </c>
      <c r="AO93" s="39" t="str">
        <f t="shared" si="87"/>
        <v/>
      </c>
      <c r="AP93" s="39" t="str">
        <f t="shared" si="87"/>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8"/>
        <v/>
      </c>
      <c r="AY93" s="39" t="str">
        <f t="shared" si="88"/>
        <v/>
      </c>
      <c r="AZ93" s="39" t="str">
        <f t="shared" si="88"/>
        <v/>
      </c>
      <c r="BA93" s="39" t="str">
        <f t="shared" si="88"/>
        <v/>
      </c>
      <c r="BB93" s="39" t="str">
        <f t="shared" si="88"/>
        <v/>
      </c>
      <c r="BC93" s="39" t="str">
        <f t="shared" si="88"/>
        <v/>
      </c>
      <c r="BD93" s="39" t="str">
        <f t="shared" si="88"/>
        <v/>
      </c>
      <c r="BE93" s="39" t="str">
        <f t="shared" si="88"/>
        <v/>
      </c>
      <c r="BF93" s="39" t="str">
        <f t="shared" si="88"/>
        <v/>
      </c>
      <c r="BG93" s="39" t="str">
        <f t="shared" si="88"/>
        <v/>
      </c>
      <c r="BH93" s="39" t="str">
        <f t="shared" si="89"/>
        <v/>
      </c>
      <c r="BI93" s="39" t="str">
        <f t="shared" si="89"/>
        <v/>
      </c>
      <c r="BJ93" s="39" t="str">
        <f t="shared" si="89"/>
        <v/>
      </c>
      <c r="BK93" s="39" t="str">
        <f t="shared" si="89"/>
        <v/>
      </c>
      <c r="BL93" s="39" t="str">
        <f t="shared" si="89"/>
        <v/>
      </c>
      <c r="BM93" s="39" t="str">
        <f t="shared" si="89"/>
        <v/>
      </c>
      <c r="BN93" s="39" t="str">
        <f t="shared" si="89"/>
        <v/>
      </c>
      <c r="BO93" s="39" t="str">
        <f t="shared" si="89"/>
        <v/>
      </c>
      <c r="BP93" s="39" t="str">
        <f t="shared" si="89"/>
        <v/>
      </c>
      <c r="BQ93" s="39" t="str">
        <f t="shared" si="89"/>
        <v/>
      </c>
      <c r="BR93" s="39" t="str">
        <f t="shared" si="90"/>
        <v/>
      </c>
      <c r="BS93" s="39" t="str">
        <f t="shared" si="90"/>
        <v/>
      </c>
      <c r="BT93" s="39" t="str">
        <f t="shared" si="90"/>
        <v/>
      </c>
      <c r="BU93" s="39" t="str">
        <f t="shared" si="90"/>
        <v/>
      </c>
      <c r="BV93" s="39" t="str">
        <f t="shared" si="90"/>
        <v/>
      </c>
      <c r="BW93" s="39" t="str">
        <f t="shared" si="90"/>
        <v/>
      </c>
      <c r="BX93" s="39" t="str">
        <f t="shared" si="90"/>
        <v/>
      </c>
      <c r="BY93" s="39" t="str">
        <f t="shared" si="90"/>
        <v/>
      </c>
      <c r="BZ93" s="39" t="str">
        <f t="shared" si="90"/>
        <v/>
      </c>
      <c r="CA93" s="39" t="str">
        <f t="shared" si="90"/>
        <v/>
      </c>
      <c r="CB93" s="39" t="str">
        <f t="shared" si="91"/>
        <v/>
      </c>
      <c r="CC93" s="39" t="str">
        <f t="shared" si="91"/>
        <v/>
      </c>
      <c r="CD93" s="39" t="str">
        <f t="shared" si="91"/>
        <v/>
      </c>
      <c r="CE93" s="39" t="str">
        <f t="shared" si="91"/>
        <v/>
      </c>
      <c r="CF93" s="39" t="str">
        <f t="shared" si="91"/>
        <v/>
      </c>
      <c r="CG93" s="39" t="str">
        <f t="shared" si="91"/>
        <v/>
      </c>
      <c r="CH93" s="39" t="str">
        <f t="shared" si="91"/>
        <v/>
      </c>
      <c r="CI93" s="39" t="str">
        <f t="shared" si="91"/>
        <v/>
      </c>
      <c r="CJ93" s="39" t="str">
        <f t="shared" si="91"/>
        <v/>
      </c>
      <c r="CK93" s="39" t="str">
        <f t="shared" si="91"/>
        <v/>
      </c>
      <c r="CL93" s="39" t="str">
        <f t="shared" si="92"/>
        <v/>
      </c>
      <c r="CM93" s="39" t="str">
        <f t="shared" si="92"/>
        <v/>
      </c>
      <c r="CN93" s="39" t="str">
        <f t="shared" si="92"/>
        <v/>
      </c>
      <c r="CO93" s="39" t="str">
        <f t="shared" si="92"/>
        <v/>
      </c>
      <c r="CP93" s="39" t="str">
        <f t="shared" si="92"/>
        <v/>
      </c>
      <c r="CQ93" s="39" t="str">
        <f t="shared" si="92"/>
        <v/>
      </c>
      <c r="CR93" s="39" t="str">
        <f t="shared" si="92"/>
        <v/>
      </c>
      <c r="CS93" s="39" t="str">
        <f t="shared" si="92"/>
        <v/>
      </c>
      <c r="CT93" s="39" t="str">
        <f t="shared" si="92"/>
        <v/>
      </c>
      <c r="CU93" s="39" t="str">
        <f t="shared" si="92"/>
        <v/>
      </c>
      <c r="CV93" s="39" t="str">
        <f t="shared" si="93"/>
        <v/>
      </c>
      <c r="CW93" s="39" t="str">
        <f t="shared" si="93"/>
        <v/>
      </c>
      <c r="CX93" s="39" t="str">
        <f t="shared" si="93"/>
        <v/>
      </c>
      <c r="CY93" s="39" t="str">
        <f t="shared" si="93"/>
        <v/>
      </c>
      <c r="CZ93" s="39" t="str">
        <f t="shared" si="93"/>
        <v/>
      </c>
      <c r="DA93" s="39" t="str">
        <f t="shared" si="93"/>
        <v/>
      </c>
      <c r="DB93" s="39" t="str">
        <f t="shared" si="93"/>
        <v/>
      </c>
      <c r="DC93" s="39" t="str">
        <f t="shared" si="93"/>
        <v/>
      </c>
      <c r="DD93" s="39" t="str">
        <f t="shared" si="93"/>
        <v/>
      </c>
      <c r="DE93" s="39" t="str">
        <f t="shared" si="93"/>
        <v/>
      </c>
      <c r="DF93" s="39" t="str">
        <f t="shared" si="93"/>
        <v/>
      </c>
      <c r="DG93" s="39" t="str">
        <f t="shared" si="93"/>
        <v/>
      </c>
      <c r="DP93" s="57"/>
      <c r="DQ93" s="127"/>
    </row>
    <row r="94" spans="1:121" ht="24.75" hidden="1" customHeight="1" x14ac:dyDescent="0.4">
      <c r="A94" s="126">
        <v>83</v>
      </c>
      <c r="B94" s="293" t="str">
        <f>IFERROR(VLOOKUP(A94,'wk (10.1～)'!$A$3:$I$122, 2, 0)&amp;"", "")</f>
        <v/>
      </c>
      <c r="C94" s="41" t="str">
        <f>IFERROR(VLOOKUP(A94,'wk (10.1～)'!$A$3:$I$122, 4, 0), "")</f>
        <v/>
      </c>
      <c r="D94" s="41" t="str">
        <f>IFERROR(VLOOKUP(A94,'wk (10.1～)'!$A$3:$I$122, 5, 0), "")</f>
        <v/>
      </c>
      <c r="E94" s="41" t="str">
        <f>IFERROR(VLOOKUP(A94,'wk (10.1～)'!$A$3:$I$122, 6, 0), "")</f>
        <v/>
      </c>
      <c r="F94" s="41" t="str">
        <f>IFERROR(VLOOKUP(A94,'wk (10.1～)'!$A$3:$I$122,7, 0), "")</f>
        <v/>
      </c>
      <c r="G94" s="41" t="str">
        <f>IFERROR(VLOOKUP(A94,'wk (10.1～)'!$A$3:$I$122, 8, 0), "")</f>
        <v/>
      </c>
      <c r="H94" s="41" t="str">
        <f>IFERROR(VLOOKUP(A94,'wk (10.1～)'!$A$3:$I$122, 9, 0), "")</f>
        <v/>
      </c>
      <c r="I94" s="157">
        <f t="shared" si="73"/>
        <v>0</v>
      </c>
      <c r="J94" s="39" t="str">
        <f t="shared" si="84"/>
        <v/>
      </c>
      <c r="K94" s="39" t="str">
        <f t="shared" si="84"/>
        <v/>
      </c>
      <c r="L94" s="39" t="str">
        <f t="shared" si="84"/>
        <v/>
      </c>
      <c r="M94" s="39" t="str">
        <f t="shared" si="84"/>
        <v/>
      </c>
      <c r="N94" s="39" t="str">
        <f t="shared" si="84"/>
        <v/>
      </c>
      <c r="O94" s="39" t="str">
        <f t="shared" si="84"/>
        <v/>
      </c>
      <c r="P94" s="39" t="str">
        <f t="shared" si="84"/>
        <v/>
      </c>
      <c r="Q94" s="39" t="str">
        <f t="shared" si="84"/>
        <v/>
      </c>
      <c r="R94" s="39" t="str">
        <f t="shared" si="84"/>
        <v/>
      </c>
      <c r="S94" s="39" t="str">
        <f t="shared" si="84"/>
        <v/>
      </c>
      <c r="T94" s="39" t="str">
        <f t="shared" si="85"/>
        <v/>
      </c>
      <c r="U94" s="39" t="str">
        <f t="shared" si="85"/>
        <v/>
      </c>
      <c r="V94" s="39" t="str">
        <f t="shared" si="85"/>
        <v/>
      </c>
      <c r="W94" s="39" t="str">
        <f t="shared" si="85"/>
        <v/>
      </c>
      <c r="X94" s="39" t="str">
        <f t="shared" si="85"/>
        <v/>
      </c>
      <c r="Y94" s="39" t="str">
        <f t="shared" si="85"/>
        <v/>
      </c>
      <c r="Z94" s="39" t="str">
        <f t="shared" si="85"/>
        <v/>
      </c>
      <c r="AA94" s="39" t="str">
        <f t="shared" si="85"/>
        <v/>
      </c>
      <c r="AB94" s="39" t="str">
        <f t="shared" si="85"/>
        <v/>
      </c>
      <c r="AC94" s="39" t="str">
        <f t="shared" si="85"/>
        <v/>
      </c>
      <c r="AD94" s="39" t="str">
        <f t="shared" si="86"/>
        <v/>
      </c>
      <c r="AE94" s="39" t="str">
        <f t="shared" si="86"/>
        <v/>
      </c>
      <c r="AF94" s="39" t="str">
        <f t="shared" si="86"/>
        <v/>
      </c>
      <c r="AG94" s="39" t="str">
        <f t="shared" si="86"/>
        <v/>
      </c>
      <c r="AH94" s="39" t="str">
        <f t="shared" si="86"/>
        <v/>
      </c>
      <c r="AI94" s="39" t="str">
        <f t="shared" si="86"/>
        <v/>
      </c>
      <c r="AJ94" s="39" t="str">
        <f t="shared" si="86"/>
        <v/>
      </c>
      <c r="AK94" s="39" t="str">
        <f t="shared" si="86"/>
        <v/>
      </c>
      <c r="AL94" s="39" t="str">
        <f t="shared" si="86"/>
        <v/>
      </c>
      <c r="AM94" s="39" t="str">
        <f t="shared" si="86"/>
        <v/>
      </c>
      <c r="AN94" s="39" t="str">
        <f t="shared" si="87"/>
        <v/>
      </c>
      <c r="AO94" s="39" t="str">
        <f t="shared" si="87"/>
        <v/>
      </c>
      <c r="AP94" s="39" t="str">
        <f t="shared" si="87"/>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8"/>
        <v/>
      </c>
      <c r="AY94" s="39" t="str">
        <f t="shared" si="88"/>
        <v/>
      </c>
      <c r="AZ94" s="39" t="str">
        <f t="shared" si="88"/>
        <v/>
      </c>
      <c r="BA94" s="39" t="str">
        <f t="shared" si="88"/>
        <v/>
      </c>
      <c r="BB94" s="39" t="str">
        <f t="shared" si="88"/>
        <v/>
      </c>
      <c r="BC94" s="39" t="str">
        <f t="shared" si="88"/>
        <v/>
      </c>
      <c r="BD94" s="39" t="str">
        <f t="shared" si="88"/>
        <v/>
      </c>
      <c r="BE94" s="39" t="str">
        <f t="shared" si="88"/>
        <v/>
      </c>
      <c r="BF94" s="39" t="str">
        <f t="shared" si="88"/>
        <v/>
      </c>
      <c r="BG94" s="39" t="str">
        <f t="shared" si="88"/>
        <v/>
      </c>
      <c r="BH94" s="39" t="str">
        <f t="shared" si="89"/>
        <v/>
      </c>
      <c r="BI94" s="39" t="str">
        <f t="shared" si="89"/>
        <v/>
      </c>
      <c r="BJ94" s="39" t="str">
        <f t="shared" si="89"/>
        <v/>
      </c>
      <c r="BK94" s="39" t="str">
        <f t="shared" si="89"/>
        <v/>
      </c>
      <c r="BL94" s="39" t="str">
        <f t="shared" si="89"/>
        <v/>
      </c>
      <c r="BM94" s="39" t="str">
        <f t="shared" si="89"/>
        <v/>
      </c>
      <c r="BN94" s="39" t="str">
        <f t="shared" si="89"/>
        <v/>
      </c>
      <c r="BO94" s="39" t="str">
        <f t="shared" si="89"/>
        <v/>
      </c>
      <c r="BP94" s="39" t="str">
        <f t="shared" si="89"/>
        <v/>
      </c>
      <c r="BQ94" s="39" t="str">
        <f t="shared" si="89"/>
        <v/>
      </c>
      <c r="BR94" s="39" t="str">
        <f t="shared" si="90"/>
        <v/>
      </c>
      <c r="BS94" s="39" t="str">
        <f t="shared" si="90"/>
        <v/>
      </c>
      <c r="BT94" s="39" t="str">
        <f t="shared" si="90"/>
        <v/>
      </c>
      <c r="BU94" s="39" t="str">
        <f t="shared" si="90"/>
        <v/>
      </c>
      <c r="BV94" s="39" t="str">
        <f t="shared" si="90"/>
        <v/>
      </c>
      <c r="BW94" s="39" t="str">
        <f t="shared" si="90"/>
        <v/>
      </c>
      <c r="BX94" s="39" t="str">
        <f t="shared" si="90"/>
        <v/>
      </c>
      <c r="BY94" s="39" t="str">
        <f t="shared" si="90"/>
        <v/>
      </c>
      <c r="BZ94" s="39" t="str">
        <f t="shared" si="90"/>
        <v/>
      </c>
      <c r="CA94" s="39" t="str">
        <f t="shared" si="90"/>
        <v/>
      </c>
      <c r="CB94" s="39" t="str">
        <f t="shared" si="91"/>
        <v/>
      </c>
      <c r="CC94" s="39" t="str">
        <f t="shared" si="91"/>
        <v/>
      </c>
      <c r="CD94" s="39" t="str">
        <f t="shared" si="91"/>
        <v/>
      </c>
      <c r="CE94" s="39" t="str">
        <f t="shared" si="91"/>
        <v/>
      </c>
      <c r="CF94" s="39" t="str">
        <f t="shared" si="91"/>
        <v/>
      </c>
      <c r="CG94" s="39" t="str">
        <f t="shared" si="91"/>
        <v/>
      </c>
      <c r="CH94" s="39" t="str">
        <f t="shared" si="91"/>
        <v/>
      </c>
      <c r="CI94" s="39" t="str">
        <f t="shared" si="91"/>
        <v/>
      </c>
      <c r="CJ94" s="39" t="str">
        <f t="shared" si="91"/>
        <v/>
      </c>
      <c r="CK94" s="39" t="str">
        <f t="shared" si="91"/>
        <v/>
      </c>
      <c r="CL94" s="39" t="str">
        <f t="shared" si="92"/>
        <v/>
      </c>
      <c r="CM94" s="39" t="str">
        <f t="shared" si="92"/>
        <v/>
      </c>
      <c r="CN94" s="39" t="str">
        <f t="shared" si="92"/>
        <v/>
      </c>
      <c r="CO94" s="39" t="str">
        <f t="shared" si="92"/>
        <v/>
      </c>
      <c r="CP94" s="39" t="str">
        <f t="shared" si="92"/>
        <v/>
      </c>
      <c r="CQ94" s="39" t="str">
        <f t="shared" si="92"/>
        <v/>
      </c>
      <c r="CR94" s="39" t="str">
        <f t="shared" si="92"/>
        <v/>
      </c>
      <c r="CS94" s="39" t="str">
        <f t="shared" si="92"/>
        <v/>
      </c>
      <c r="CT94" s="39" t="str">
        <f t="shared" si="92"/>
        <v/>
      </c>
      <c r="CU94" s="39" t="str">
        <f t="shared" si="92"/>
        <v/>
      </c>
      <c r="CV94" s="39" t="str">
        <f t="shared" si="93"/>
        <v/>
      </c>
      <c r="CW94" s="39" t="str">
        <f t="shared" si="93"/>
        <v/>
      </c>
      <c r="CX94" s="39" t="str">
        <f t="shared" si="93"/>
        <v/>
      </c>
      <c r="CY94" s="39" t="str">
        <f t="shared" si="93"/>
        <v/>
      </c>
      <c r="CZ94" s="39" t="str">
        <f t="shared" si="93"/>
        <v/>
      </c>
      <c r="DA94" s="39" t="str">
        <f t="shared" si="93"/>
        <v/>
      </c>
      <c r="DB94" s="39" t="str">
        <f t="shared" si="93"/>
        <v/>
      </c>
      <c r="DC94" s="39" t="str">
        <f t="shared" si="93"/>
        <v/>
      </c>
      <c r="DD94" s="39" t="str">
        <f t="shared" si="93"/>
        <v/>
      </c>
      <c r="DE94" s="39" t="str">
        <f t="shared" si="93"/>
        <v/>
      </c>
      <c r="DF94" s="39" t="str">
        <f t="shared" si="93"/>
        <v/>
      </c>
      <c r="DG94" s="39" t="str">
        <f t="shared" si="93"/>
        <v/>
      </c>
      <c r="DP94" s="57"/>
      <c r="DQ94" s="127"/>
    </row>
    <row r="95" spans="1:121" ht="24.75" hidden="1" customHeight="1" x14ac:dyDescent="0.4">
      <c r="A95" s="126">
        <v>84</v>
      </c>
      <c r="B95" s="293" t="str">
        <f>IFERROR(VLOOKUP(A95,'wk (10.1～)'!$A$3:$I$122, 2, 0)&amp;"", "")</f>
        <v/>
      </c>
      <c r="C95" s="41" t="str">
        <f>IFERROR(VLOOKUP(A95,'wk (10.1～)'!$A$3:$I$122, 4, 0), "")</f>
        <v/>
      </c>
      <c r="D95" s="41" t="str">
        <f>IFERROR(VLOOKUP(A95,'wk (10.1～)'!$A$3:$I$122, 5, 0), "")</f>
        <v/>
      </c>
      <c r="E95" s="41" t="str">
        <f>IFERROR(VLOOKUP(A95,'wk (10.1～)'!$A$3:$I$122, 6, 0), "")</f>
        <v/>
      </c>
      <c r="F95" s="41" t="str">
        <f>IFERROR(VLOOKUP(A95,'wk (10.1～)'!$A$3:$I$122,7, 0), "")</f>
        <v/>
      </c>
      <c r="G95" s="41" t="str">
        <f>IFERROR(VLOOKUP(A95,'wk (10.1～)'!$A$3:$I$122, 8, 0), "")</f>
        <v/>
      </c>
      <c r="H95" s="41" t="str">
        <f>IFERROR(VLOOKUP(A95,'wk (10.1～)'!$A$3:$I$122, 9, 0), "")</f>
        <v/>
      </c>
      <c r="I95" s="157">
        <f t="shared" si="73"/>
        <v>0</v>
      </c>
      <c r="J95" s="39" t="str">
        <f t="shared" si="84"/>
        <v/>
      </c>
      <c r="K95" s="39" t="str">
        <f t="shared" si="84"/>
        <v/>
      </c>
      <c r="L95" s="39" t="str">
        <f t="shared" si="84"/>
        <v/>
      </c>
      <c r="M95" s="39" t="str">
        <f t="shared" si="84"/>
        <v/>
      </c>
      <c r="N95" s="39" t="str">
        <f t="shared" si="84"/>
        <v/>
      </c>
      <c r="O95" s="39" t="str">
        <f t="shared" si="84"/>
        <v/>
      </c>
      <c r="P95" s="39" t="str">
        <f t="shared" si="84"/>
        <v/>
      </c>
      <c r="Q95" s="39" t="str">
        <f t="shared" si="84"/>
        <v/>
      </c>
      <c r="R95" s="39" t="str">
        <f t="shared" si="84"/>
        <v/>
      </c>
      <c r="S95" s="39" t="str">
        <f t="shared" si="84"/>
        <v/>
      </c>
      <c r="T95" s="39" t="str">
        <f t="shared" si="85"/>
        <v/>
      </c>
      <c r="U95" s="39" t="str">
        <f t="shared" si="85"/>
        <v/>
      </c>
      <c r="V95" s="39" t="str">
        <f t="shared" si="85"/>
        <v/>
      </c>
      <c r="W95" s="39" t="str">
        <f t="shared" si="85"/>
        <v/>
      </c>
      <c r="X95" s="39" t="str">
        <f t="shared" si="85"/>
        <v/>
      </c>
      <c r="Y95" s="39" t="str">
        <f t="shared" si="85"/>
        <v/>
      </c>
      <c r="Z95" s="39" t="str">
        <f t="shared" si="85"/>
        <v/>
      </c>
      <c r="AA95" s="39" t="str">
        <f t="shared" si="85"/>
        <v/>
      </c>
      <c r="AB95" s="39" t="str">
        <f t="shared" si="85"/>
        <v/>
      </c>
      <c r="AC95" s="39" t="str">
        <f t="shared" si="85"/>
        <v/>
      </c>
      <c r="AD95" s="39" t="str">
        <f t="shared" si="86"/>
        <v/>
      </c>
      <c r="AE95" s="39" t="str">
        <f t="shared" si="86"/>
        <v/>
      </c>
      <c r="AF95" s="39" t="str">
        <f t="shared" si="86"/>
        <v/>
      </c>
      <c r="AG95" s="39" t="str">
        <f t="shared" si="86"/>
        <v/>
      </c>
      <c r="AH95" s="39" t="str">
        <f t="shared" si="86"/>
        <v/>
      </c>
      <c r="AI95" s="39" t="str">
        <f t="shared" si="86"/>
        <v/>
      </c>
      <c r="AJ95" s="39" t="str">
        <f t="shared" si="86"/>
        <v/>
      </c>
      <c r="AK95" s="39" t="str">
        <f t="shared" si="86"/>
        <v/>
      </c>
      <c r="AL95" s="39" t="str">
        <f t="shared" si="86"/>
        <v/>
      </c>
      <c r="AM95" s="39" t="str">
        <f t="shared" si="86"/>
        <v/>
      </c>
      <c r="AN95" s="39" t="str">
        <f t="shared" si="87"/>
        <v/>
      </c>
      <c r="AO95" s="39" t="str">
        <f t="shared" si="87"/>
        <v/>
      </c>
      <c r="AP95" s="39" t="str">
        <f t="shared" si="87"/>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8"/>
        <v/>
      </c>
      <c r="AY95" s="39" t="str">
        <f t="shared" si="88"/>
        <v/>
      </c>
      <c r="AZ95" s="39" t="str">
        <f t="shared" si="88"/>
        <v/>
      </c>
      <c r="BA95" s="39" t="str">
        <f t="shared" si="88"/>
        <v/>
      </c>
      <c r="BB95" s="39" t="str">
        <f t="shared" si="88"/>
        <v/>
      </c>
      <c r="BC95" s="39" t="str">
        <f t="shared" si="88"/>
        <v/>
      </c>
      <c r="BD95" s="39" t="str">
        <f t="shared" si="88"/>
        <v/>
      </c>
      <c r="BE95" s="39" t="str">
        <f t="shared" si="88"/>
        <v/>
      </c>
      <c r="BF95" s="39" t="str">
        <f t="shared" si="88"/>
        <v/>
      </c>
      <c r="BG95" s="39" t="str">
        <f t="shared" si="88"/>
        <v/>
      </c>
      <c r="BH95" s="39" t="str">
        <f t="shared" si="89"/>
        <v/>
      </c>
      <c r="BI95" s="39" t="str">
        <f t="shared" si="89"/>
        <v/>
      </c>
      <c r="BJ95" s="39" t="str">
        <f t="shared" si="89"/>
        <v/>
      </c>
      <c r="BK95" s="39" t="str">
        <f t="shared" si="89"/>
        <v/>
      </c>
      <c r="BL95" s="39" t="str">
        <f t="shared" si="89"/>
        <v/>
      </c>
      <c r="BM95" s="39" t="str">
        <f t="shared" si="89"/>
        <v/>
      </c>
      <c r="BN95" s="39" t="str">
        <f t="shared" si="89"/>
        <v/>
      </c>
      <c r="BO95" s="39" t="str">
        <f t="shared" si="89"/>
        <v/>
      </c>
      <c r="BP95" s="39" t="str">
        <f t="shared" si="89"/>
        <v/>
      </c>
      <c r="BQ95" s="39" t="str">
        <f t="shared" si="89"/>
        <v/>
      </c>
      <c r="BR95" s="39" t="str">
        <f t="shared" si="90"/>
        <v/>
      </c>
      <c r="BS95" s="39" t="str">
        <f t="shared" si="90"/>
        <v/>
      </c>
      <c r="BT95" s="39" t="str">
        <f t="shared" si="90"/>
        <v/>
      </c>
      <c r="BU95" s="39" t="str">
        <f t="shared" si="90"/>
        <v/>
      </c>
      <c r="BV95" s="39" t="str">
        <f t="shared" si="90"/>
        <v/>
      </c>
      <c r="BW95" s="39" t="str">
        <f t="shared" si="90"/>
        <v/>
      </c>
      <c r="BX95" s="39" t="str">
        <f t="shared" si="90"/>
        <v/>
      </c>
      <c r="BY95" s="39" t="str">
        <f t="shared" si="90"/>
        <v/>
      </c>
      <c r="BZ95" s="39" t="str">
        <f t="shared" si="90"/>
        <v/>
      </c>
      <c r="CA95" s="39" t="str">
        <f t="shared" si="90"/>
        <v/>
      </c>
      <c r="CB95" s="39" t="str">
        <f t="shared" si="91"/>
        <v/>
      </c>
      <c r="CC95" s="39" t="str">
        <f t="shared" si="91"/>
        <v/>
      </c>
      <c r="CD95" s="39" t="str">
        <f t="shared" si="91"/>
        <v/>
      </c>
      <c r="CE95" s="39" t="str">
        <f t="shared" si="91"/>
        <v/>
      </c>
      <c r="CF95" s="39" t="str">
        <f t="shared" si="91"/>
        <v/>
      </c>
      <c r="CG95" s="39" t="str">
        <f t="shared" si="91"/>
        <v/>
      </c>
      <c r="CH95" s="39" t="str">
        <f t="shared" si="91"/>
        <v/>
      </c>
      <c r="CI95" s="39" t="str">
        <f t="shared" si="91"/>
        <v/>
      </c>
      <c r="CJ95" s="39" t="str">
        <f t="shared" si="91"/>
        <v/>
      </c>
      <c r="CK95" s="39" t="str">
        <f t="shared" si="91"/>
        <v/>
      </c>
      <c r="CL95" s="39" t="str">
        <f t="shared" si="92"/>
        <v/>
      </c>
      <c r="CM95" s="39" t="str">
        <f t="shared" si="92"/>
        <v/>
      </c>
      <c r="CN95" s="39" t="str">
        <f t="shared" si="92"/>
        <v/>
      </c>
      <c r="CO95" s="39" t="str">
        <f t="shared" si="92"/>
        <v/>
      </c>
      <c r="CP95" s="39" t="str">
        <f t="shared" si="92"/>
        <v/>
      </c>
      <c r="CQ95" s="39" t="str">
        <f t="shared" si="92"/>
        <v/>
      </c>
      <c r="CR95" s="39" t="str">
        <f t="shared" si="92"/>
        <v/>
      </c>
      <c r="CS95" s="39" t="str">
        <f t="shared" si="92"/>
        <v/>
      </c>
      <c r="CT95" s="39" t="str">
        <f t="shared" si="92"/>
        <v/>
      </c>
      <c r="CU95" s="39" t="str">
        <f t="shared" si="92"/>
        <v/>
      </c>
      <c r="CV95" s="39" t="str">
        <f t="shared" si="93"/>
        <v/>
      </c>
      <c r="CW95" s="39" t="str">
        <f t="shared" si="93"/>
        <v/>
      </c>
      <c r="CX95" s="39" t="str">
        <f t="shared" si="93"/>
        <v/>
      </c>
      <c r="CY95" s="39" t="str">
        <f t="shared" si="93"/>
        <v/>
      </c>
      <c r="CZ95" s="39" t="str">
        <f t="shared" si="93"/>
        <v/>
      </c>
      <c r="DA95" s="39" t="str">
        <f t="shared" si="93"/>
        <v/>
      </c>
      <c r="DB95" s="39" t="str">
        <f t="shared" si="93"/>
        <v/>
      </c>
      <c r="DC95" s="39" t="str">
        <f t="shared" si="93"/>
        <v/>
      </c>
      <c r="DD95" s="39" t="str">
        <f t="shared" si="93"/>
        <v/>
      </c>
      <c r="DE95" s="39" t="str">
        <f t="shared" si="93"/>
        <v/>
      </c>
      <c r="DF95" s="39" t="str">
        <f t="shared" si="93"/>
        <v/>
      </c>
      <c r="DG95" s="39" t="str">
        <f t="shared" si="93"/>
        <v/>
      </c>
      <c r="DP95" s="57"/>
      <c r="DQ95" s="127"/>
    </row>
    <row r="96" spans="1:121" ht="24.75" hidden="1" customHeight="1" x14ac:dyDescent="0.4">
      <c r="A96" s="126">
        <v>85</v>
      </c>
      <c r="B96" s="293" t="str">
        <f>IFERROR(VLOOKUP(A96,'wk (10.1～)'!$A$3:$I$122, 2, 0)&amp;"", "")</f>
        <v/>
      </c>
      <c r="C96" s="41" t="str">
        <f>IFERROR(VLOOKUP(A96,'wk (10.1～)'!$A$3:$I$122, 4, 0), "")</f>
        <v/>
      </c>
      <c r="D96" s="41" t="str">
        <f>IFERROR(VLOOKUP(A96,'wk (10.1～)'!$A$3:$I$122, 5, 0), "")</f>
        <v/>
      </c>
      <c r="E96" s="41" t="str">
        <f>IFERROR(VLOOKUP(A96,'wk (10.1～)'!$A$3:$I$122, 6, 0), "")</f>
        <v/>
      </c>
      <c r="F96" s="41" t="str">
        <f>IFERROR(VLOOKUP(A96,'wk (10.1～)'!$A$3:$I$122,7, 0), "")</f>
        <v/>
      </c>
      <c r="G96" s="41" t="str">
        <f>IFERROR(VLOOKUP(A96,'wk (10.1～)'!$A$3:$I$122, 8, 0), "")</f>
        <v/>
      </c>
      <c r="H96" s="41" t="str">
        <f>IFERROR(VLOOKUP(A96,'wk (10.1～)'!$A$3:$I$122, 9, 0), "")</f>
        <v/>
      </c>
      <c r="I96" s="157">
        <f t="shared" si="73"/>
        <v>0</v>
      </c>
      <c r="J96" s="39" t="str">
        <f t="shared" si="84"/>
        <v/>
      </c>
      <c r="K96" s="39" t="str">
        <f t="shared" si="84"/>
        <v/>
      </c>
      <c r="L96" s="39" t="str">
        <f t="shared" si="84"/>
        <v/>
      </c>
      <c r="M96" s="39" t="str">
        <f t="shared" si="84"/>
        <v/>
      </c>
      <c r="N96" s="39" t="str">
        <f t="shared" si="84"/>
        <v/>
      </c>
      <c r="O96" s="39" t="str">
        <f t="shared" si="84"/>
        <v/>
      </c>
      <c r="P96" s="39" t="str">
        <f t="shared" si="84"/>
        <v/>
      </c>
      <c r="Q96" s="39" t="str">
        <f t="shared" si="84"/>
        <v/>
      </c>
      <c r="R96" s="39" t="str">
        <f t="shared" si="84"/>
        <v/>
      </c>
      <c r="S96" s="39" t="str">
        <f t="shared" si="84"/>
        <v/>
      </c>
      <c r="T96" s="39" t="str">
        <f t="shared" si="85"/>
        <v/>
      </c>
      <c r="U96" s="39" t="str">
        <f t="shared" si="85"/>
        <v/>
      </c>
      <c r="V96" s="39" t="str">
        <f t="shared" si="85"/>
        <v/>
      </c>
      <c r="W96" s="39" t="str">
        <f t="shared" si="85"/>
        <v/>
      </c>
      <c r="X96" s="39" t="str">
        <f t="shared" si="85"/>
        <v/>
      </c>
      <c r="Y96" s="39" t="str">
        <f t="shared" si="85"/>
        <v/>
      </c>
      <c r="Z96" s="39" t="str">
        <f t="shared" si="85"/>
        <v/>
      </c>
      <c r="AA96" s="39" t="str">
        <f t="shared" si="85"/>
        <v/>
      </c>
      <c r="AB96" s="39" t="str">
        <f t="shared" si="85"/>
        <v/>
      </c>
      <c r="AC96" s="39" t="str">
        <f t="shared" si="85"/>
        <v/>
      </c>
      <c r="AD96" s="39" t="str">
        <f t="shared" si="86"/>
        <v/>
      </c>
      <c r="AE96" s="39" t="str">
        <f t="shared" si="86"/>
        <v/>
      </c>
      <c r="AF96" s="39" t="str">
        <f t="shared" si="86"/>
        <v/>
      </c>
      <c r="AG96" s="39" t="str">
        <f t="shared" si="86"/>
        <v/>
      </c>
      <c r="AH96" s="39" t="str">
        <f t="shared" si="86"/>
        <v/>
      </c>
      <c r="AI96" s="39" t="str">
        <f t="shared" si="86"/>
        <v/>
      </c>
      <c r="AJ96" s="39" t="str">
        <f t="shared" si="86"/>
        <v/>
      </c>
      <c r="AK96" s="39" t="str">
        <f t="shared" si="86"/>
        <v/>
      </c>
      <c r="AL96" s="39" t="str">
        <f t="shared" si="86"/>
        <v/>
      </c>
      <c r="AM96" s="39" t="str">
        <f t="shared" si="86"/>
        <v/>
      </c>
      <c r="AN96" s="39" t="str">
        <f t="shared" si="87"/>
        <v/>
      </c>
      <c r="AO96" s="39" t="str">
        <f t="shared" si="87"/>
        <v/>
      </c>
      <c r="AP96" s="39" t="str">
        <f t="shared" si="87"/>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8"/>
        <v/>
      </c>
      <c r="AY96" s="39" t="str">
        <f t="shared" si="88"/>
        <v/>
      </c>
      <c r="AZ96" s="39" t="str">
        <f t="shared" si="88"/>
        <v/>
      </c>
      <c r="BA96" s="39" t="str">
        <f t="shared" si="88"/>
        <v/>
      </c>
      <c r="BB96" s="39" t="str">
        <f t="shared" si="88"/>
        <v/>
      </c>
      <c r="BC96" s="39" t="str">
        <f t="shared" si="88"/>
        <v/>
      </c>
      <c r="BD96" s="39" t="str">
        <f t="shared" si="88"/>
        <v/>
      </c>
      <c r="BE96" s="39" t="str">
        <f t="shared" si="88"/>
        <v/>
      </c>
      <c r="BF96" s="39" t="str">
        <f t="shared" si="88"/>
        <v/>
      </c>
      <c r="BG96" s="39" t="str">
        <f t="shared" si="88"/>
        <v/>
      </c>
      <c r="BH96" s="39" t="str">
        <f t="shared" si="89"/>
        <v/>
      </c>
      <c r="BI96" s="39" t="str">
        <f t="shared" si="89"/>
        <v/>
      </c>
      <c r="BJ96" s="39" t="str">
        <f t="shared" si="89"/>
        <v/>
      </c>
      <c r="BK96" s="39" t="str">
        <f t="shared" si="89"/>
        <v/>
      </c>
      <c r="BL96" s="39" t="str">
        <f t="shared" si="89"/>
        <v/>
      </c>
      <c r="BM96" s="39" t="str">
        <f t="shared" si="89"/>
        <v/>
      </c>
      <c r="BN96" s="39" t="str">
        <f t="shared" si="89"/>
        <v/>
      </c>
      <c r="BO96" s="39" t="str">
        <f t="shared" si="89"/>
        <v/>
      </c>
      <c r="BP96" s="39" t="str">
        <f t="shared" si="89"/>
        <v/>
      </c>
      <c r="BQ96" s="39" t="str">
        <f t="shared" si="89"/>
        <v/>
      </c>
      <c r="BR96" s="39" t="str">
        <f t="shared" si="90"/>
        <v/>
      </c>
      <c r="BS96" s="39" t="str">
        <f t="shared" si="90"/>
        <v/>
      </c>
      <c r="BT96" s="39" t="str">
        <f t="shared" si="90"/>
        <v/>
      </c>
      <c r="BU96" s="39" t="str">
        <f t="shared" si="90"/>
        <v/>
      </c>
      <c r="BV96" s="39" t="str">
        <f t="shared" si="90"/>
        <v/>
      </c>
      <c r="BW96" s="39" t="str">
        <f t="shared" si="90"/>
        <v/>
      </c>
      <c r="BX96" s="39" t="str">
        <f t="shared" si="90"/>
        <v/>
      </c>
      <c r="BY96" s="39" t="str">
        <f t="shared" si="90"/>
        <v/>
      </c>
      <c r="BZ96" s="39" t="str">
        <f t="shared" si="90"/>
        <v/>
      </c>
      <c r="CA96" s="39" t="str">
        <f t="shared" si="90"/>
        <v/>
      </c>
      <c r="CB96" s="39" t="str">
        <f t="shared" si="91"/>
        <v/>
      </c>
      <c r="CC96" s="39" t="str">
        <f t="shared" si="91"/>
        <v/>
      </c>
      <c r="CD96" s="39" t="str">
        <f t="shared" si="91"/>
        <v/>
      </c>
      <c r="CE96" s="39" t="str">
        <f t="shared" si="91"/>
        <v/>
      </c>
      <c r="CF96" s="39" t="str">
        <f t="shared" si="91"/>
        <v/>
      </c>
      <c r="CG96" s="39" t="str">
        <f t="shared" si="91"/>
        <v/>
      </c>
      <c r="CH96" s="39" t="str">
        <f t="shared" si="91"/>
        <v/>
      </c>
      <c r="CI96" s="39" t="str">
        <f t="shared" si="91"/>
        <v/>
      </c>
      <c r="CJ96" s="39" t="str">
        <f t="shared" si="91"/>
        <v/>
      </c>
      <c r="CK96" s="39" t="str">
        <f t="shared" si="91"/>
        <v/>
      </c>
      <c r="CL96" s="39" t="str">
        <f t="shared" si="92"/>
        <v/>
      </c>
      <c r="CM96" s="39" t="str">
        <f t="shared" si="92"/>
        <v/>
      </c>
      <c r="CN96" s="39" t="str">
        <f t="shared" si="92"/>
        <v/>
      </c>
      <c r="CO96" s="39" t="str">
        <f t="shared" si="92"/>
        <v/>
      </c>
      <c r="CP96" s="39" t="str">
        <f t="shared" si="92"/>
        <v/>
      </c>
      <c r="CQ96" s="39" t="str">
        <f t="shared" si="92"/>
        <v/>
      </c>
      <c r="CR96" s="39" t="str">
        <f t="shared" si="92"/>
        <v/>
      </c>
      <c r="CS96" s="39" t="str">
        <f t="shared" si="92"/>
        <v/>
      </c>
      <c r="CT96" s="39" t="str">
        <f t="shared" si="92"/>
        <v/>
      </c>
      <c r="CU96" s="39" t="str">
        <f t="shared" si="92"/>
        <v/>
      </c>
      <c r="CV96" s="39" t="str">
        <f t="shared" si="93"/>
        <v/>
      </c>
      <c r="CW96" s="39" t="str">
        <f t="shared" si="93"/>
        <v/>
      </c>
      <c r="CX96" s="39" t="str">
        <f t="shared" si="93"/>
        <v/>
      </c>
      <c r="CY96" s="39" t="str">
        <f t="shared" si="93"/>
        <v/>
      </c>
      <c r="CZ96" s="39" t="str">
        <f t="shared" si="93"/>
        <v/>
      </c>
      <c r="DA96" s="39" t="str">
        <f t="shared" si="93"/>
        <v/>
      </c>
      <c r="DB96" s="39" t="str">
        <f t="shared" si="93"/>
        <v/>
      </c>
      <c r="DC96" s="39" t="str">
        <f t="shared" si="93"/>
        <v/>
      </c>
      <c r="DD96" s="39" t="str">
        <f t="shared" si="93"/>
        <v/>
      </c>
      <c r="DE96" s="39" t="str">
        <f t="shared" si="93"/>
        <v/>
      </c>
      <c r="DF96" s="39" t="str">
        <f t="shared" si="93"/>
        <v/>
      </c>
      <c r="DG96" s="39" t="str">
        <f t="shared" si="93"/>
        <v/>
      </c>
      <c r="DP96" s="57"/>
      <c r="DQ96" s="127"/>
    </row>
    <row r="97" spans="1:121" ht="24.75" hidden="1" customHeight="1" x14ac:dyDescent="0.4">
      <c r="A97" s="126">
        <v>86</v>
      </c>
      <c r="B97" s="293" t="str">
        <f>IFERROR(VLOOKUP(A97,'wk (10.1～)'!$A$3:$I$122, 2, 0)&amp;"", "")</f>
        <v/>
      </c>
      <c r="C97" s="41" t="str">
        <f>IFERROR(VLOOKUP(A97,'wk (10.1～)'!$A$3:$I$122, 4, 0), "")</f>
        <v/>
      </c>
      <c r="D97" s="41" t="str">
        <f>IFERROR(VLOOKUP(A97,'wk (10.1～)'!$A$3:$I$122, 5, 0), "")</f>
        <v/>
      </c>
      <c r="E97" s="41" t="str">
        <f>IFERROR(VLOOKUP(A97,'wk (10.1～)'!$A$3:$I$122, 6, 0), "")</f>
        <v/>
      </c>
      <c r="F97" s="41" t="str">
        <f>IFERROR(VLOOKUP(A97,'wk (10.1～)'!$A$3:$I$122,7, 0), "")</f>
        <v/>
      </c>
      <c r="G97" s="41" t="str">
        <f>IFERROR(VLOOKUP(A97,'wk (10.1～)'!$A$3:$I$122, 8, 0), "")</f>
        <v/>
      </c>
      <c r="H97" s="41" t="str">
        <f>IFERROR(VLOOKUP(A97,'wk (10.1～)'!$A$3:$I$122, 9, 0), "")</f>
        <v/>
      </c>
      <c r="I97" s="157">
        <f t="shared" si="73"/>
        <v>0</v>
      </c>
      <c r="J97" s="39" t="str">
        <f t="shared" si="84"/>
        <v/>
      </c>
      <c r="K97" s="39" t="str">
        <f t="shared" si="84"/>
        <v/>
      </c>
      <c r="L97" s="39" t="str">
        <f t="shared" si="84"/>
        <v/>
      </c>
      <c r="M97" s="39" t="str">
        <f t="shared" si="84"/>
        <v/>
      </c>
      <c r="N97" s="39" t="str">
        <f t="shared" si="84"/>
        <v/>
      </c>
      <c r="O97" s="39" t="str">
        <f t="shared" si="84"/>
        <v/>
      </c>
      <c r="P97" s="39" t="str">
        <f t="shared" si="84"/>
        <v/>
      </c>
      <c r="Q97" s="39" t="str">
        <f t="shared" si="84"/>
        <v/>
      </c>
      <c r="R97" s="39" t="str">
        <f t="shared" si="84"/>
        <v/>
      </c>
      <c r="S97" s="39" t="str">
        <f t="shared" si="84"/>
        <v/>
      </c>
      <c r="T97" s="39" t="str">
        <f t="shared" si="85"/>
        <v/>
      </c>
      <c r="U97" s="39" t="str">
        <f t="shared" si="85"/>
        <v/>
      </c>
      <c r="V97" s="39" t="str">
        <f t="shared" si="85"/>
        <v/>
      </c>
      <c r="W97" s="39" t="str">
        <f t="shared" si="85"/>
        <v/>
      </c>
      <c r="X97" s="39" t="str">
        <f t="shared" si="85"/>
        <v/>
      </c>
      <c r="Y97" s="39" t="str">
        <f t="shared" si="85"/>
        <v/>
      </c>
      <c r="Z97" s="39" t="str">
        <f t="shared" si="85"/>
        <v/>
      </c>
      <c r="AA97" s="39" t="str">
        <f t="shared" si="85"/>
        <v/>
      </c>
      <c r="AB97" s="39" t="str">
        <f t="shared" si="85"/>
        <v/>
      </c>
      <c r="AC97" s="39" t="str">
        <f t="shared" si="85"/>
        <v/>
      </c>
      <c r="AD97" s="39" t="str">
        <f t="shared" si="86"/>
        <v/>
      </c>
      <c r="AE97" s="39" t="str">
        <f t="shared" si="86"/>
        <v/>
      </c>
      <c r="AF97" s="39" t="str">
        <f t="shared" si="86"/>
        <v/>
      </c>
      <c r="AG97" s="39" t="str">
        <f t="shared" si="86"/>
        <v/>
      </c>
      <c r="AH97" s="39" t="str">
        <f t="shared" si="86"/>
        <v/>
      </c>
      <c r="AI97" s="39" t="str">
        <f t="shared" si="86"/>
        <v/>
      </c>
      <c r="AJ97" s="39" t="str">
        <f t="shared" si="86"/>
        <v/>
      </c>
      <c r="AK97" s="39" t="str">
        <f t="shared" si="86"/>
        <v/>
      </c>
      <c r="AL97" s="39" t="str">
        <f t="shared" si="86"/>
        <v/>
      </c>
      <c r="AM97" s="39" t="str">
        <f t="shared" si="86"/>
        <v/>
      </c>
      <c r="AN97" s="39" t="str">
        <f t="shared" si="87"/>
        <v/>
      </c>
      <c r="AO97" s="39" t="str">
        <f t="shared" si="87"/>
        <v/>
      </c>
      <c r="AP97" s="39" t="str">
        <f t="shared" si="87"/>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8"/>
        <v/>
      </c>
      <c r="AY97" s="39" t="str">
        <f t="shared" si="88"/>
        <v/>
      </c>
      <c r="AZ97" s="39" t="str">
        <f t="shared" si="88"/>
        <v/>
      </c>
      <c r="BA97" s="39" t="str">
        <f t="shared" si="88"/>
        <v/>
      </c>
      <c r="BB97" s="39" t="str">
        <f t="shared" si="88"/>
        <v/>
      </c>
      <c r="BC97" s="39" t="str">
        <f t="shared" si="88"/>
        <v/>
      </c>
      <c r="BD97" s="39" t="str">
        <f t="shared" si="88"/>
        <v/>
      </c>
      <c r="BE97" s="39" t="str">
        <f t="shared" si="88"/>
        <v/>
      </c>
      <c r="BF97" s="39" t="str">
        <f t="shared" si="88"/>
        <v/>
      </c>
      <c r="BG97" s="39" t="str">
        <f t="shared" si="88"/>
        <v/>
      </c>
      <c r="BH97" s="39" t="str">
        <f t="shared" si="89"/>
        <v/>
      </c>
      <c r="BI97" s="39" t="str">
        <f t="shared" si="89"/>
        <v/>
      </c>
      <c r="BJ97" s="39" t="str">
        <f t="shared" si="89"/>
        <v/>
      </c>
      <c r="BK97" s="39" t="str">
        <f t="shared" si="89"/>
        <v/>
      </c>
      <c r="BL97" s="39" t="str">
        <f t="shared" si="89"/>
        <v/>
      </c>
      <c r="BM97" s="39" t="str">
        <f t="shared" si="89"/>
        <v/>
      </c>
      <c r="BN97" s="39" t="str">
        <f t="shared" si="89"/>
        <v/>
      </c>
      <c r="BO97" s="39" t="str">
        <f t="shared" si="89"/>
        <v/>
      </c>
      <c r="BP97" s="39" t="str">
        <f t="shared" si="89"/>
        <v/>
      </c>
      <c r="BQ97" s="39" t="str">
        <f t="shared" si="89"/>
        <v/>
      </c>
      <c r="BR97" s="39" t="str">
        <f t="shared" si="90"/>
        <v/>
      </c>
      <c r="BS97" s="39" t="str">
        <f t="shared" si="90"/>
        <v/>
      </c>
      <c r="BT97" s="39" t="str">
        <f t="shared" si="90"/>
        <v/>
      </c>
      <c r="BU97" s="39" t="str">
        <f t="shared" si="90"/>
        <v/>
      </c>
      <c r="BV97" s="39" t="str">
        <f t="shared" si="90"/>
        <v/>
      </c>
      <c r="BW97" s="39" t="str">
        <f t="shared" si="90"/>
        <v/>
      </c>
      <c r="BX97" s="39" t="str">
        <f t="shared" si="90"/>
        <v/>
      </c>
      <c r="BY97" s="39" t="str">
        <f t="shared" si="90"/>
        <v/>
      </c>
      <c r="BZ97" s="39" t="str">
        <f t="shared" si="90"/>
        <v/>
      </c>
      <c r="CA97" s="39" t="str">
        <f t="shared" si="90"/>
        <v/>
      </c>
      <c r="CB97" s="39" t="str">
        <f t="shared" si="91"/>
        <v/>
      </c>
      <c r="CC97" s="39" t="str">
        <f t="shared" si="91"/>
        <v/>
      </c>
      <c r="CD97" s="39" t="str">
        <f t="shared" si="91"/>
        <v/>
      </c>
      <c r="CE97" s="39" t="str">
        <f t="shared" si="91"/>
        <v/>
      </c>
      <c r="CF97" s="39" t="str">
        <f t="shared" si="91"/>
        <v/>
      </c>
      <c r="CG97" s="39" t="str">
        <f t="shared" si="91"/>
        <v/>
      </c>
      <c r="CH97" s="39" t="str">
        <f t="shared" si="91"/>
        <v/>
      </c>
      <c r="CI97" s="39" t="str">
        <f t="shared" si="91"/>
        <v/>
      </c>
      <c r="CJ97" s="39" t="str">
        <f t="shared" si="91"/>
        <v/>
      </c>
      <c r="CK97" s="39" t="str">
        <f t="shared" si="91"/>
        <v/>
      </c>
      <c r="CL97" s="39" t="str">
        <f t="shared" si="92"/>
        <v/>
      </c>
      <c r="CM97" s="39" t="str">
        <f t="shared" si="92"/>
        <v/>
      </c>
      <c r="CN97" s="39" t="str">
        <f t="shared" si="92"/>
        <v/>
      </c>
      <c r="CO97" s="39" t="str">
        <f t="shared" si="92"/>
        <v/>
      </c>
      <c r="CP97" s="39" t="str">
        <f t="shared" si="92"/>
        <v/>
      </c>
      <c r="CQ97" s="39" t="str">
        <f t="shared" si="92"/>
        <v/>
      </c>
      <c r="CR97" s="39" t="str">
        <f t="shared" si="92"/>
        <v/>
      </c>
      <c r="CS97" s="39" t="str">
        <f t="shared" si="92"/>
        <v/>
      </c>
      <c r="CT97" s="39" t="str">
        <f t="shared" si="92"/>
        <v/>
      </c>
      <c r="CU97" s="39" t="str">
        <f t="shared" si="92"/>
        <v/>
      </c>
      <c r="CV97" s="39" t="str">
        <f t="shared" si="93"/>
        <v/>
      </c>
      <c r="CW97" s="39" t="str">
        <f t="shared" si="93"/>
        <v/>
      </c>
      <c r="CX97" s="39" t="str">
        <f t="shared" si="93"/>
        <v/>
      </c>
      <c r="CY97" s="39" t="str">
        <f t="shared" si="93"/>
        <v/>
      </c>
      <c r="CZ97" s="39" t="str">
        <f t="shared" si="93"/>
        <v/>
      </c>
      <c r="DA97" s="39" t="str">
        <f t="shared" si="93"/>
        <v/>
      </c>
      <c r="DB97" s="39" t="str">
        <f t="shared" si="93"/>
        <v/>
      </c>
      <c r="DC97" s="39" t="str">
        <f t="shared" si="93"/>
        <v/>
      </c>
      <c r="DD97" s="39" t="str">
        <f t="shared" si="93"/>
        <v/>
      </c>
      <c r="DE97" s="39" t="str">
        <f t="shared" si="93"/>
        <v/>
      </c>
      <c r="DF97" s="39" t="str">
        <f t="shared" si="93"/>
        <v/>
      </c>
      <c r="DG97" s="39" t="str">
        <f t="shared" si="93"/>
        <v/>
      </c>
      <c r="DP97" s="57"/>
      <c r="DQ97" s="127"/>
    </row>
    <row r="98" spans="1:121" ht="24.75" hidden="1" customHeight="1" x14ac:dyDescent="0.4">
      <c r="A98" s="126">
        <v>87</v>
      </c>
      <c r="B98" s="293" t="str">
        <f>IFERROR(VLOOKUP(A98,'wk (10.1～)'!$A$3:$I$122, 2, 0)&amp;"", "")</f>
        <v/>
      </c>
      <c r="C98" s="41" t="str">
        <f>IFERROR(VLOOKUP(A98,'wk (10.1～)'!$A$3:$I$122, 4, 0), "")</f>
        <v/>
      </c>
      <c r="D98" s="41" t="str">
        <f>IFERROR(VLOOKUP(A98,'wk (10.1～)'!$A$3:$I$122, 5, 0), "")</f>
        <v/>
      </c>
      <c r="E98" s="41" t="str">
        <f>IFERROR(VLOOKUP(A98,'wk (10.1～)'!$A$3:$I$122, 6, 0), "")</f>
        <v/>
      </c>
      <c r="F98" s="41" t="str">
        <f>IFERROR(VLOOKUP(A98,'wk (10.1～)'!$A$3:$I$122,7, 0), "")</f>
        <v/>
      </c>
      <c r="G98" s="41" t="str">
        <f>IFERROR(VLOOKUP(A98,'wk (10.1～)'!$A$3:$I$122, 8, 0), "")</f>
        <v/>
      </c>
      <c r="H98" s="41" t="str">
        <f>IFERROR(VLOOKUP(A98,'wk (10.1～)'!$A$3:$I$122, 9, 0), "")</f>
        <v/>
      </c>
      <c r="I98" s="157">
        <f t="shared" si="73"/>
        <v>0</v>
      </c>
      <c r="J98" s="39" t="str">
        <f t="shared" si="84"/>
        <v/>
      </c>
      <c r="K98" s="39" t="str">
        <f t="shared" si="84"/>
        <v/>
      </c>
      <c r="L98" s="39" t="str">
        <f t="shared" si="84"/>
        <v/>
      </c>
      <c r="M98" s="39" t="str">
        <f t="shared" si="84"/>
        <v/>
      </c>
      <c r="N98" s="39" t="str">
        <f t="shared" si="84"/>
        <v/>
      </c>
      <c r="O98" s="39" t="str">
        <f t="shared" si="84"/>
        <v/>
      </c>
      <c r="P98" s="39" t="str">
        <f t="shared" si="84"/>
        <v/>
      </c>
      <c r="Q98" s="39" t="str">
        <f t="shared" si="84"/>
        <v/>
      </c>
      <c r="R98" s="39" t="str">
        <f t="shared" si="84"/>
        <v/>
      </c>
      <c r="S98" s="39" t="str">
        <f t="shared" si="84"/>
        <v/>
      </c>
      <c r="T98" s="39" t="str">
        <f t="shared" si="85"/>
        <v/>
      </c>
      <c r="U98" s="39" t="str">
        <f t="shared" si="85"/>
        <v/>
      </c>
      <c r="V98" s="39" t="str">
        <f t="shared" si="85"/>
        <v/>
      </c>
      <c r="W98" s="39" t="str">
        <f t="shared" si="85"/>
        <v/>
      </c>
      <c r="X98" s="39" t="str">
        <f t="shared" si="85"/>
        <v/>
      </c>
      <c r="Y98" s="39" t="str">
        <f t="shared" si="85"/>
        <v/>
      </c>
      <c r="Z98" s="39" t="str">
        <f t="shared" si="85"/>
        <v/>
      </c>
      <c r="AA98" s="39" t="str">
        <f t="shared" si="85"/>
        <v/>
      </c>
      <c r="AB98" s="39" t="str">
        <f t="shared" si="85"/>
        <v/>
      </c>
      <c r="AC98" s="39" t="str">
        <f t="shared" si="85"/>
        <v/>
      </c>
      <c r="AD98" s="39" t="str">
        <f t="shared" si="86"/>
        <v/>
      </c>
      <c r="AE98" s="39" t="str">
        <f t="shared" si="86"/>
        <v/>
      </c>
      <c r="AF98" s="39" t="str">
        <f t="shared" si="86"/>
        <v/>
      </c>
      <c r="AG98" s="39" t="str">
        <f t="shared" si="86"/>
        <v/>
      </c>
      <c r="AH98" s="39" t="str">
        <f t="shared" si="86"/>
        <v/>
      </c>
      <c r="AI98" s="39" t="str">
        <f t="shared" si="86"/>
        <v/>
      </c>
      <c r="AJ98" s="39" t="str">
        <f t="shared" si="86"/>
        <v/>
      </c>
      <c r="AK98" s="39" t="str">
        <f t="shared" si="86"/>
        <v/>
      </c>
      <c r="AL98" s="39" t="str">
        <f t="shared" si="86"/>
        <v/>
      </c>
      <c r="AM98" s="39" t="str">
        <f t="shared" si="86"/>
        <v/>
      </c>
      <c r="AN98" s="39" t="str">
        <f t="shared" si="87"/>
        <v/>
      </c>
      <c r="AO98" s="39" t="str">
        <f t="shared" si="87"/>
        <v/>
      </c>
      <c r="AP98" s="39" t="str">
        <f t="shared" si="87"/>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8"/>
        <v/>
      </c>
      <c r="AY98" s="39" t="str">
        <f t="shared" si="88"/>
        <v/>
      </c>
      <c r="AZ98" s="39" t="str">
        <f t="shared" si="88"/>
        <v/>
      </c>
      <c r="BA98" s="39" t="str">
        <f t="shared" si="88"/>
        <v/>
      </c>
      <c r="BB98" s="39" t="str">
        <f t="shared" si="88"/>
        <v/>
      </c>
      <c r="BC98" s="39" t="str">
        <f t="shared" si="88"/>
        <v/>
      </c>
      <c r="BD98" s="39" t="str">
        <f t="shared" si="88"/>
        <v/>
      </c>
      <c r="BE98" s="39" t="str">
        <f t="shared" si="88"/>
        <v/>
      </c>
      <c r="BF98" s="39" t="str">
        <f t="shared" si="88"/>
        <v/>
      </c>
      <c r="BG98" s="39" t="str">
        <f t="shared" si="88"/>
        <v/>
      </c>
      <c r="BH98" s="39" t="str">
        <f t="shared" si="89"/>
        <v/>
      </c>
      <c r="BI98" s="39" t="str">
        <f t="shared" si="89"/>
        <v/>
      </c>
      <c r="BJ98" s="39" t="str">
        <f t="shared" si="89"/>
        <v/>
      </c>
      <c r="BK98" s="39" t="str">
        <f t="shared" si="89"/>
        <v/>
      </c>
      <c r="BL98" s="39" t="str">
        <f t="shared" si="89"/>
        <v/>
      </c>
      <c r="BM98" s="39" t="str">
        <f t="shared" si="89"/>
        <v/>
      </c>
      <c r="BN98" s="39" t="str">
        <f t="shared" si="89"/>
        <v/>
      </c>
      <c r="BO98" s="39" t="str">
        <f t="shared" si="89"/>
        <v/>
      </c>
      <c r="BP98" s="39" t="str">
        <f t="shared" si="89"/>
        <v/>
      </c>
      <c r="BQ98" s="39" t="str">
        <f t="shared" si="89"/>
        <v/>
      </c>
      <c r="BR98" s="39" t="str">
        <f t="shared" si="90"/>
        <v/>
      </c>
      <c r="BS98" s="39" t="str">
        <f t="shared" si="90"/>
        <v/>
      </c>
      <c r="BT98" s="39" t="str">
        <f t="shared" si="90"/>
        <v/>
      </c>
      <c r="BU98" s="39" t="str">
        <f t="shared" si="90"/>
        <v/>
      </c>
      <c r="BV98" s="39" t="str">
        <f t="shared" si="90"/>
        <v/>
      </c>
      <c r="BW98" s="39" t="str">
        <f t="shared" si="90"/>
        <v/>
      </c>
      <c r="BX98" s="39" t="str">
        <f t="shared" si="90"/>
        <v/>
      </c>
      <c r="BY98" s="39" t="str">
        <f t="shared" si="90"/>
        <v/>
      </c>
      <c r="BZ98" s="39" t="str">
        <f t="shared" si="90"/>
        <v/>
      </c>
      <c r="CA98" s="39" t="str">
        <f t="shared" si="90"/>
        <v/>
      </c>
      <c r="CB98" s="39" t="str">
        <f t="shared" si="91"/>
        <v/>
      </c>
      <c r="CC98" s="39" t="str">
        <f t="shared" si="91"/>
        <v/>
      </c>
      <c r="CD98" s="39" t="str">
        <f t="shared" si="91"/>
        <v/>
      </c>
      <c r="CE98" s="39" t="str">
        <f t="shared" si="91"/>
        <v/>
      </c>
      <c r="CF98" s="39" t="str">
        <f t="shared" si="91"/>
        <v/>
      </c>
      <c r="CG98" s="39" t="str">
        <f t="shared" si="91"/>
        <v/>
      </c>
      <c r="CH98" s="39" t="str">
        <f t="shared" si="91"/>
        <v/>
      </c>
      <c r="CI98" s="39" t="str">
        <f t="shared" si="91"/>
        <v/>
      </c>
      <c r="CJ98" s="39" t="str">
        <f t="shared" si="91"/>
        <v/>
      </c>
      <c r="CK98" s="39" t="str">
        <f t="shared" si="91"/>
        <v/>
      </c>
      <c r="CL98" s="39" t="str">
        <f t="shared" si="92"/>
        <v/>
      </c>
      <c r="CM98" s="39" t="str">
        <f t="shared" si="92"/>
        <v/>
      </c>
      <c r="CN98" s="39" t="str">
        <f t="shared" si="92"/>
        <v/>
      </c>
      <c r="CO98" s="39" t="str">
        <f t="shared" si="92"/>
        <v/>
      </c>
      <c r="CP98" s="39" t="str">
        <f t="shared" si="92"/>
        <v/>
      </c>
      <c r="CQ98" s="39" t="str">
        <f t="shared" si="92"/>
        <v/>
      </c>
      <c r="CR98" s="39" t="str">
        <f t="shared" si="92"/>
        <v/>
      </c>
      <c r="CS98" s="39" t="str">
        <f t="shared" si="92"/>
        <v/>
      </c>
      <c r="CT98" s="39" t="str">
        <f t="shared" si="92"/>
        <v/>
      </c>
      <c r="CU98" s="39" t="str">
        <f t="shared" si="92"/>
        <v/>
      </c>
      <c r="CV98" s="39" t="str">
        <f t="shared" si="93"/>
        <v/>
      </c>
      <c r="CW98" s="39" t="str">
        <f t="shared" si="93"/>
        <v/>
      </c>
      <c r="CX98" s="39" t="str">
        <f t="shared" si="93"/>
        <v/>
      </c>
      <c r="CY98" s="39" t="str">
        <f t="shared" si="93"/>
        <v/>
      </c>
      <c r="CZ98" s="39" t="str">
        <f t="shared" si="93"/>
        <v/>
      </c>
      <c r="DA98" s="39" t="str">
        <f t="shared" si="93"/>
        <v/>
      </c>
      <c r="DB98" s="39" t="str">
        <f t="shared" si="93"/>
        <v/>
      </c>
      <c r="DC98" s="39" t="str">
        <f t="shared" si="93"/>
        <v/>
      </c>
      <c r="DD98" s="39" t="str">
        <f t="shared" si="93"/>
        <v/>
      </c>
      <c r="DE98" s="39" t="str">
        <f t="shared" si="93"/>
        <v/>
      </c>
      <c r="DF98" s="39" t="str">
        <f t="shared" si="93"/>
        <v/>
      </c>
      <c r="DG98" s="39" t="str">
        <f t="shared" si="93"/>
        <v/>
      </c>
      <c r="DP98" s="57"/>
      <c r="DQ98" s="127"/>
    </row>
    <row r="99" spans="1:121" ht="24.75" hidden="1" customHeight="1" x14ac:dyDescent="0.4">
      <c r="A99" s="126">
        <v>88</v>
      </c>
      <c r="B99" s="293" t="str">
        <f>IFERROR(VLOOKUP(A99,'wk (10.1～)'!$A$3:$I$122, 2, 0)&amp;"", "")</f>
        <v/>
      </c>
      <c r="C99" s="41" t="str">
        <f>IFERROR(VLOOKUP(A99,'wk (10.1～)'!$A$3:$I$122, 4, 0), "")</f>
        <v/>
      </c>
      <c r="D99" s="41" t="str">
        <f>IFERROR(VLOOKUP(A99,'wk (10.1～)'!$A$3:$I$122, 5, 0), "")</f>
        <v/>
      </c>
      <c r="E99" s="41" t="str">
        <f>IFERROR(VLOOKUP(A99,'wk (10.1～)'!$A$3:$I$122, 6, 0), "")</f>
        <v/>
      </c>
      <c r="F99" s="41" t="str">
        <f>IFERROR(VLOOKUP(A99,'wk (10.1～)'!$A$3:$I$122,7, 0), "")</f>
        <v/>
      </c>
      <c r="G99" s="41" t="str">
        <f>IFERROR(VLOOKUP(A99,'wk (10.1～)'!$A$3:$I$122, 8, 0), "")</f>
        <v/>
      </c>
      <c r="H99" s="41" t="str">
        <f>IFERROR(VLOOKUP(A99,'wk (10.1～)'!$A$3:$I$122, 9, 0), "")</f>
        <v/>
      </c>
      <c r="I99" s="157">
        <f t="shared" si="73"/>
        <v>0</v>
      </c>
      <c r="J99" s="39" t="str">
        <f t="shared" si="84"/>
        <v/>
      </c>
      <c r="K99" s="39" t="str">
        <f t="shared" si="84"/>
        <v/>
      </c>
      <c r="L99" s="39" t="str">
        <f t="shared" si="84"/>
        <v/>
      </c>
      <c r="M99" s="39" t="str">
        <f t="shared" si="84"/>
        <v/>
      </c>
      <c r="N99" s="39" t="str">
        <f t="shared" si="84"/>
        <v/>
      </c>
      <c r="O99" s="39" t="str">
        <f t="shared" si="84"/>
        <v/>
      </c>
      <c r="P99" s="39" t="str">
        <f t="shared" si="84"/>
        <v/>
      </c>
      <c r="Q99" s="39" t="str">
        <f t="shared" si="84"/>
        <v/>
      </c>
      <c r="R99" s="39" t="str">
        <f t="shared" si="84"/>
        <v/>
      </c>
      <c r="S99" s="39" t="str">
        <f t="shared" si="84"/>
        <v/>
      </c>
      <c r="T99" s="39" t="str">
        <f t="shared" si="85"/>
        <v/>
      </c>
      <c r="U99" s="39" t="str">
        <f t="shared" si="85"/>
        <v/>
      </c>
      <c r="V99" s="39" t="str">
        <f t="shared" si="85"/>
        <v/>
      </c>
      <c r="W99" s="39" t="str">
        <f t="shared" si="85"/>
        <v/>
      </c>
      <c r="X99" s="39" t="str">
        <f t="shared" si="85"/>
        <v/>
      </c>
      <c r="Y99" s="39" t="str">
        <f t="shared" si="85"/>
        <v/>
      </c>
      <c r="Z99" s="39" t="str">
        <f t="shared" si="85"/>
        <v/>
      </c>
      <c r="AA99" s="39" t="str">
        <f t="shared" si="85"/>
        <v/>
      </c>
      <c r="AB99" s="39" t="str">
        <f t="shared" si="85"/>
        <v/>
      </c>
      <c r="AC99" s="39" t="str">
        <f t="shared" si="85"/>
        <v/>
      </c>
      <c r="AD99" s="39" t="str">
        <f t="shared" si="86"/>
        <v/>
      </c>
      <c r="AE99" s="39" t="str">
        <f t="shared" si="86"/>
        <v/>
      </c>
      <c r="AF99" s="39" t="str">
        <f t="shared" si="86"/>
        <v/>
      </c>
      <c r="AG99" s="39" t="str">
        <f t="shared" si="86"/>
        <v/>
      </c>
      <c r="AH99" s="39" t="str">
        <f t="shared" si="86"/>
        <v/>
      </c>
      <c r="AI99" s="39" t="str">
        <f t="shared" si="86"/>
        <v/>
      </c>
      <c r="AJ99" s="39" t="str">
        <f t="shared" si="86"/>
        <v/>
      </c>
      <c r="AK99" s="39" t="str">
        <f t="shared" si="86"/>
        <v/>
      </c>
      <c r="AL99" s="39" t="str">
        <f t="shared" si="86"/>
        <v/>
      </c>
      <c r="AM99" s="39" t="str">
        <f t="shared" si="86"/>
        <v/>
      </c>
      <c r="AN99" s="39" t="str">
        <f t="shared" si="87"/>
        <v/>
      </c>
      <c r="AO99" s="39" t="str">
        <f t="shared" si="87"/>
        <v/>
      </c>
      <c r="AP99" s="39" t="str">
        <f t="shared" si="87"/>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8"/>
        <v/>
      </c>
      <c r="AY99" s="39" t="str">
        <f t="shared" si="88"/>
        <v/>
      </c>
      <c r="AZ99" s="39" t="str">
        <f t="shared" si="88"/>
        <v/>
      </c>
      <c r="BA99" s="39" t="str">
        <f t="shared" si="88"/>
        <v/>
      </c>
      <c r="BB99" s="39" t="str">
        <f t="shared" si="88"/>
        <v/>
      </c>
      <c r="BC99" s="39" t="str">
        <f t="shared" si="88"/>
        <v/>
      </c>
      <c r="BD99" s="39" t="str">
        <f t="shared" si="88"/>
        <v/>
      </c>
      <c r="BE99" s="39" t="str">
        <f t="shared" si="88"/>
        <v/>
      </c>
      <c r="BF99" s="39" t="str">
        <f t="shared" si="88"/>
        <v/>
      </c>
      <c r="BG99" s="39" t="str">
        <f t="shared" si="88"/>
        <v/>
      </c>
      <c r="BH99" s="39" t="str">
        <f t="shared" si="89"/>
        <v/>
      </c>
      <c r="BI99" s="39" t="str">
        <f t="shared" si="89"/>
        <v/>
      </c>
      <c r="BJ99" s="39" t="str">
        <f t="shared" si="89"/>
        <v/>
      </c>
      <c r="BK99" s="39" t="str">
        <f t="shared" si="89"/>
        <v/>
      </c>
      <c r="BL99" s="39" t="str">
        <f t="shared" si="89"/>
        <v/>
      </c>
      <c r="BM99" s="39" t="str">
        <f t="shared" si="89"/>
        <v/>
      </c>
      <c r="BN99" s="39" t="str">
        <f t="shared" si="89"/>
        <v/>
      </c>
      <c r="BO99" s="39" t="str">
        <f t="shared" si="89"/>
        <v/>
      </c>
      <c r="BP99" s="39" t="str">
        <f t="shared" si="89"/>
        <v/>
      </c>
      <c r="BQ99" s="39" t="str">
        <f t="shared" si="89"/>
        <v/>
      </c>
      <c r="BR99" s="39" t="str">
        <f t="shared" si="90"/>
        <v/>
      </c>
      <c r="BS99" s="39" t="str">
        <f t="shared" si="90"/>
        <v/>
      </c>
      <c r="BT99" s="39" t="str">
        <f t="shared" si="90"/>
        <v/>
      </c>
      <c r="BU99" s="39" t="str">
        <f t="shared" si="90"/>
        <v/>
      </c>
      <c r="BV99" s="39" t="str">
        <f t="shared" si="90"/>
        <v/>
      </c>
      <c r="BW99" s="39" t="str">
        <f t="shared" si="90"/>
        <v/>
      </c>
      <c r="BX99" s="39" t="str">
        <f t="shared" si="90"/>
        <v/>
      </c>
      <c r="BY99" s="39" t="str">
        <f t="shared" si="90"/>
        <v/>
      </c>
      <c r="BZ99" s="39" t="str">
        <f t="shared" si="90"/>
        <v/>
      </c>
      <c r="CA99" s="39" t="str">
        <f t="shared" si="90"/>
        <v/>
      </c>
      <c r="CB99" s="39" t="str">
        <f t="shared" si="91"/>
        <v/>
      </c>
      <c r="CC99" s="39" t="str">
        <f t="shared" si="91"/>
        <v/>
      </c>
      <c r="CD99" s="39" t="str">
        <f t="shared" si="91"/>
        <v/>
      </c>
      <c r="CE99" s="39" t="str">
        <f t="shared" si="91"/>
        <v/>
      </c>
      <c r="CF99" s="39" t="str">
        <f t="shared" si="91"/>
        <v/>
      </c>
      <c r="CG99" s="39" t="str">
        <f t="shared" si="91"/>
        <v/>
      </c>
      <c r="CH99" s="39" t="str">
        <f t="shared" si="91"/>
        <v/>
      </c>
      <c r="CI99" s="39" t="str">
        <f t="shared" si="91"/>
        <v/>
      </c>
      <c r="CJ99" s="39" t="str">
        <f t="shared" si="91"/>
        <v/>
      </c>
      <c r="CK99" s="39" t="str">
        <f t="shared" si="91"/>
        <v/>
      </c>
      <c r="CL99" s="39" t="str">
        <f t="shared" si="92"/>
        <v/>
      </c>
      <c r="CM99" s="39" t="str">
        <f t="shared" si="92"/>
        <v/>
      </c>
      <c r="CN99" s="39" t="str">
        <f t="shared" si="92"/>
        <v/>
      </c>
      <c r="CO99" s="39" t="str">
        <f t="shared" si="92"/>
        <v/>
      </c>
      <c r="CP99" s="39" t="str">
        <f t="shared" si="92"/>
        <v/>
      </c>
      <c r="CQ99" s="39" t="str">
        <f t="shared" si="92"/>
        <v/>
      </c>
      <c r="CR99" s="39" t="str">
        <f t="shared" si="92"/>
        <v/>
      </c>
      <c r="CS99" s="39" t="str">
        <f t="shared" si="92"/>
        <v/>
      </c>
      <c r="CT99" s="39" t="str">
        <f t="shared" si="92"/>
        <v/>
      </c>
      <c r="CU99" s="39" t="str">
        <f t="shared" si="92"/>
        <v/>
      </c>
      <c r="CV99" s="39" t="str">
        <f t="shared" si="93"/>
        <v/>
      </c>
      <c r="CW99" s="39" t="str">
        <f t="shared" si="93"/>
        <v/>
      </c>
      <c r="CX99" s="39" t="str">
        <f t="shared" si="93"/>
        <v/>
      </c>
      <c r="CY99" s="39" t="str">
        <f t="shared" si="93"/>
        <v/>
      </c>
      <c r="CZ99" s="39" t="str">
        <f t="shared" si="93"/>
        <v/>
      </c>
      <c r="DA99" s="39" t="str">
        <f t="shared" si="93"/>
        <v/>
      </c>
      <c r="DB99" s="39" t="str">
        <f t="shared" si="93"/>
        <v/>
      </c>
      <c r="DC99" s="39" t="str">
        <f t="shared" si="93"/>
        <v/>
      </c>
      <c r="DD99" s="39" t="str">
        <f t="shared" si="93"/>
        <v/>
      </c>
      <c r="DE99" s="39" t="str">
        <f t="shared" si="93"/>
        <v/>
      </c>
      <c r="DF99" s="39" t="str">
        <f t="shared" si="93"/>
        <v/>
      </c>
      <c r="DG99" s="39" t="str">
        <f t="shared" si="93"/>
        <v/>
      </c>
      <c r="DP99" s="57"/>
      <c r="DQ99" s="127"/>
    </row>
    <row r="100" spans="1:121" ht="24.75" hidden="1" customHeight="1" x14ac:dyDescent="0.4">
      <c r="A100" s="126">
        <v>89</v>
      </c>
      <c r="B100" s="293" t="str">
        <f>IFERROR(VLOOKUP(A100,'wk (10.1～)'!$A$3:$I$122, 2, 0)&amp;"", "")</f>
        <v/>
      </c>
      <c r="C100" s="41" t="str">
        <f>IFERROR(VLOOKUP(A100,'wk (10.1～)'!$A$3:$I$122, 4, 0), "")</f>
        <v/>
      </c>
      <c r="D100" s="41" t="str">
        <f>IFERROR(VLOOKUP(A100,'wk (10.1～)'!$A$3:$I$122, 5, 0), "")</f>
        <v/>
      </c>
      <c r="E100" s="41" t="str">
        <f>IFERROR(VLOOKUP(A100,'wk (10.1～)'!$A$3:$I$122, 6, 0), "")</f>
        <v/>
      </c>
      <c r="F100" s="41" t="str">
        <f>IFERROR(VLOOKUP(A100,'wk (10.1～)'!$A$3:$I$122,7, 0), "")</f>
        <v/>
      </c>
      <c r="G100" s="41" t="str">
        <f>IFERROR(VLOOKUP(A100,'wk (10.1～)'!$A$3:$I$122, 8, 0), "")</f>
        <v/>
      </c>
      <c r="H100" s="41" t="str">
        <f>IFERROR(VLOOKUP(A100,'wk (10.1～)'!$A$3:$I$122, 9, 0), "")</f>
        <v/>
      </c>
      <c r="I100" s="157">
        <f t="shared" si="73"/>
        <v>0</v>
      </c>
      <c r="J100" s="39" t="str">
        <f t="shared" si="84"/>
        <v/>
      </c>
      <c r="K100" s="39" t="str">
        <f t="shared" si="84"/>
        <v/>
      </c>
      <c r="L100" s="39" t="str">
        <f t="shared" si="84"/>
        <v/>
      </c>
      <c r="M100" s="39" t="str">
        <f t="shared" si="84"/>
        <v/>
      </c>
      <c r="N100" s="39" t="str">
        <f t="shared" si="84"/>
        <v/>
      </c>
      <c r="O100" s="39" t="str">
        <f t="shared" si="84"/>
        <v/>
      </c>
      <c r="P100" s="39" t="str">
        <f t="shared" si="84"/>
        <v/>
      </c>
      <c r="Q100" s="39" t="str">
        <f t="shared" si="84"/>
        <v/>
      </c>
      <c r="R100" s="39" t="str">
        <f t="shared" si="84"/>
        <v/>
      </c>
      <c r="S100" s="39" t="str">
        <f t="shared" si="84"/>
        <v/>
      </c>
      <c r="T100" s="39" t="str">
        <f t="shared" si="85"/>
        <v/>
      </c>
      <c r="U100" s="39" t="str">
        <f t="shared" si="85"/>
        <v/>
      </c>
      <c r="V100" s="39" t="str">
        <f t="shared" si="85"/>
        <v/>
      </c>
      <c r="W100" s="39" t="str">
        <f t="shared" si="85"/>
        <v/>
      </c>
      <c r="X100" s="39" t="str">
        <f t="shared" si="85"/>
        <v/>
      </c>
      <c r="Y100" s="39" t="str">
        <f t="shared" si="85"/>
        <v/>
      </c>
      <c r="Z100" s="39" t="str">
        <f t="shared" si="85"/>
        <v/>
      </c>
      <c r="AA100" s="39" t="str">
        <f t="shared" si="85"/>
        <v/>
      </c>
      <c r="AB100" s="39" t="str">
        <f t="shared" si="85"/>
        <v/>
      </c>
      <c r="AC100" s="39" t="str">
        <f t="shared" si="85"/>
        <v/>
      </c>
      <c r="AD100" s="39" t="str">
        <f t="shared" si="86"/>
        <v/>
      </c>
      <c r="AE100" s="39" t="str">
        <f t="shared" si="86"/>
        <v/>
      </c>
      <c r="AF100" s="39" t="str">
        <f t="shared" si="86"/>
        <v/>
      </c>
      <c r="AG100" s="39" t="str">
        <f t="shared" si="86"/>
        <v/>
      </c>
      <c r="AH100" s="39" t="str">
        <f t="shared" si="86"/>
        <v/>
      </c>
      <c r="AI100" s="39" t="str">
        <f t="shared" si="86"/>
        <v/>
      </c>
      <c r="AJ100" s="39" t="str">
        <f t="shared" si="86"/>
        <v/>
      </c>
      <c r="AK100" s="39" t="str">
        <f t="shared" si="86"/>
        <v/>
      </c>
      <c r="AL100" s="39" t="str">
        <f t="shared" si="86"/>
        <v/>
      </c>
      <c r="AM100" s="39" t="str">
        <f t="shared" si="86"/>
        <v/>
      </c>
      <c r="AN100" s="39" t="str">
        <f t="shared" si="87"/>
        <v/>
      </c>
      <c r="AO100" s="39" t="str">
        <f t="shared" si="87"/>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8"/>
        <v/>
      </c>
      <c r="AY100" s="39" t="str">
        <f t="shared" si="88"/>
        <v/>
      </c>
      <c r="AZ100" s="39" t="str">
        <f t="shared" si="88"/>
        <v/>
      </c>
      <c r="BA100" s="39" t="str">
        <f t="shared" si="88"/>
        <v/>
      </c>
      <c r="BB100" s="39" t="str">
        <f t="shared" si="88"/>
        <v/>
      </c>
      <c r="BC100" s="39" t="str">
        <f t="shared" si="88"/>
        <v/>
      </c>
      <c r="BD100" s="39" t="str">
        <f t="shared" si="88"/>
        <v/>
      </c>
      <c r="BE100" s="39" t="str">
        <f t="shared" si="88"/>
        <v/>
      </c>
      <c r="BF100" s="39" t="str">
        <f t="shared" si="88"/>
        <v/>
      </c>
      <c r="BG100" s="39" t="str">
        <f t="shared" si="88"/>
        <v/>
      </c>
      <c r="BH100" s="39" t="str">
        <f t="shared" si="89"/>
        <v/>
      </c>
      <c r="BI100" s="39" t="str">
        <f t="shared" si="89"/>
        <v/>
      </c>
      <c r="BJ100" s="39" t="str">
        <f t="shared" si="89"/>
        <v/>
      </c>
      <c r="BK100" s="39" t="str">
        <f t="shared" si="89"/>
        <v/>
      </c>
      <c r="BL100" s="39" t="str">
        <f t="shared" si="89"/>
        <v/>
      </c>
      <c r="BM100" s="39" t="str">
        <f t="shared" si="89"/>
        <v/>
      </c>
      <c r="BN100" s="39" t="str">
        <f t="shared" si="89"/>
        <v/>
      </c>
      <c r="BO100" s="39" t="str">
        <f t="shared" si="89"/>
        <v/>
      </c>
      <c r="BP100" s="39" t="str">
        <f t="shared" si="89"/>
        <v/>
      </c>
      <c r="BQ100" s="39" t="str">
        <f t="shared" si="89"/>
        <v/>
      </c>
      <c r="BR100" s="39" t="str">
        <f t="shared" si="90"/>
        <v/>
      </c>
      <c r="BS100" s="39" t="str">
        <f t="shared" si="90"/>
        <v/>
      </c>
      <c r="BT100" s="39" t="str">
        <f t="shared" si="90"/>
        <v/>
      </c>
      <c r="BU100" s="39" t="str">
        <f t="shared" si="90"/>
        <v/>
      </c>
      <c r="BV100" s="39" t="str">
        <f t="shared" si="90"/>
        <v/>
      </c>
      <c r="BW100" s="39" t="str">
        <f t="shared" si="90"/>
        <v/>
      </c>
      <c r="BX100" s="39" t="str">
        <f t="shared" si="90"/>
        <v/>
      </c>
      <c r="BY100" s="39" t="str">
        <f t="shared" si="90"/>
        <v/>
      </c>
      <c r="BZ100" s="39" t="str">
        <f t="shared" si="90"/>
        <v/>
      </c>
      <c r="CA100" s="39" t="str">
        <f t="shared" si="90"/>
        <v/>
      </c>
      <c r="CB100" s="39" t="str">
        <f t="shared" si="91"/>
        <v/>
      </c>
      <c r="CC100" s="39" t="str">
        <f t="shared" si="91"/>
        <v/>
      </c>
      <c r="CD100" s="39" t="str">
        <f t="shared" si="91"/>
        <v/>
      </c>
      <c r="CE100" s="39" t="str">
        <f t="shared" si="91"/>
        <v/>
      </c>
      <c r="CF100" s="39" t="str">
        <f t="shared" si="91"/>
        <v/>
      </c>
      <c r="CG100" s="39" t="str">
        <f t="shared" si="91"/>
        <v/>
      </c>
      <c r="CH100" s="39" t="str">
        <f t="shared" si="91"/>
        <v/>
      </c>
      <c r="CI100" s="39" t="str">
        <f t="shared" si="91"/>
        <v/>
      </c>
      <c r="CJ100" s="39" t="str">
        <f t="shared" si="91"/>
        <v/>
      </c>
      <c r="CK100" s="39" t="str">
        <f t="shared" si="91"/>
        <v/>
      </c>
      <c r="CL100" s="39" t="str">
        <f t="shared" si="92"/>
        <v/>
      </c>
      <c r="CM100" s="39" t="str">
        <f t="shared" si="92"/>
        <v/>
      </c>
      <c r="CN100" s="39" t="str">
        <f t="shared" si="92"/>
        <v/>
      </c>
      <c r="CO100" s="39" t="str">
        <f t="shared" si="92"/>
        <v/>
      </c>
      <c r="CP100" s="39" t="str">
        <f t="shared" si="92"/>
        <v/>
      </c>
      <c r="CQ100" s="39" t="str">
        <f t="shared" si="92"/>
        <v/>
      </c>
      <c r="CR100" s="39" t="str">
        <f t="shared" si="92"/>
        <v/>
      </c>
      <c r="CS100" s="39" t="str">
        <f t="shared" si="92"/>
        <v/>
      </c>
      <c r="CT100" s="39" t="str">
        <f t="shared" si="92"/>
        <v/>
      </c>
      <c r="CU100" s="39" t="str">
        <f t="shared" si="92"/>
        <v/>
      </c>
      <c r="CV100" s="39" t="str">
        <f t="shared" si="93"/>
        <v/>
      </c>
      <c r="CW100" s="39" t="str">
        <f t="shared" si="93"/>
        <v/>
      </c>
      <c r="CX100" s="39" t="str">
        <f t="shared" si="93"/>
        <v/>
      </c>
      <c r="CY100" s="39" t="str">
        <f t="shared" si="93"/>
        <v/>
      </c>
      <c r="CZ100" s="39" t="str">
        <f t="shared" si="93"/>
        <v/>
      </c>
      <c r="DA100" s="39" t="str">
        <f t="shared" si="93"/>
        <v/>
      </c>
      <c r="DB100" s="39" t="str">
        <f t="shared" si="93"/>
        <v/>
      </c>
      <c r="DC100" s="39" t="str">
        <f t="shared" si="93"/>
        <v/>
      </c>
      <c r="DD100" s="39" t="str">
        <f t="shared" si="93"/>
        <v/>
      </c>
      <c r="DE100" s="39" t="str">
        <f t="shared" si="93"/>
        <v/>
      </c>
      <c r="DF100" s="39" t="str">
        <f t="shared" si="93"/>
        <v/>
      </c>
      <c r="DG100" s="39" t="str">
        <f t="shared" si="93"/>
        <v/>
      </c>
      <c r="DP100" s="57"/>
      <c r="DQ100" s="127"/>
    </row>
    <row r="101" spans="1:121" ht="24.75" hidden="1" customHeight="1" x14ac:dyDescent="0.4">
      <c r="A101" s="126">
        <v>90</v>
      </c>
      <c r="B101" s="293" t="str">
        <f>IFERROR(VLOOKUP(A101,'wk (10.1～)'!$A$3:$I$122, 2, 0)&amp;"", "")</f>
        <v/>
      </c>
      <c r="C101" s="41" t="str">
        <f>IFERROR(VLOOKUP(A101,'wk (10.1～)'!$A$3:$I$122, 4, 0), "")</f>
        <v/>
      </c>
      <c r="D101" s="41" t="str">
        <f>IFERROR(VLOOKUP(A101,'wk (10.1～)'!$A$3:$I$122, 5, 0), "")</f>
        <v/>
      </c>
      <c r="E101" s="41" t="str">
        <f>IFERROR(VLOOKUP(A101,'wk (10.1～)'!$A$3:$I$122, 6, 0), "")</f>
        <v/>
      </c>
      <c r="F101" s="41" t="str">
        <f>IFERROR(VLOOKUP(A101,'wk (10.1～)'!$A$3:$I$122,7, 0), "")</f>
        <v/>
      </c>
      <c r="G101" s="41" t="str">
        <f>IFERROR(VLOOKUP(A101,'wk (10.1～)'!$A$3:$I$122, 8, 0), "")</f>
        <v/>
      </c>
      <c r="H101" s="41" t="str">
        <f>IFERROR(VLOOKUP(A101,'wk (10.1～)'!$A$3:$I$122, 9, 0), "")</f>
        <v/>
      </c>
      <c r="I101" s="157">
        <f t="shared" si="73"/>
        <v>0</v>
      </c>
      <c r="J101" s="39" t="str">
        <f t="shared" si="84"/>
        <v/>
      </c>
      <c r="K101" s="39" t="str">
        <f t="shared" si="84"/>
        <v/>
      </c>
      <c r="L101" s="39" t="str">
        <f t="shared" si="84"/>
        <v/>
      </c>
      <c r="M101" s="39" t="str">
        <f t="shared" si="84"/>
        <v/>
      </c>
      <c r="N101" s="39" t="str">
        <f t="shared" si="84"/>
        <v/>
      </c>
      <c r="O101" s="39" t="str">
        <f t="shared" si="84"/>
        <v/>
      </c>
      <c r="P101" s="39" t="str">
        <f t="shared" si="84"/>
        <v/>
      </c>
      <c r="Q101" s="39" t="str">
        <f t="shared" si="84"/>
        <v/>
      </c>
      <c r="R101" s="39" t="str">
        <f t="shared" si="84"/>
        <v/>
      </c>
      <c r="S101" s="39" t="str">
        <f t="shared" si="84"/>
        <v/>
      </c>
      <c r="T101" s="39" t="str">
        <f t="shared" si="85"/>
        <v/>
      </c>
      <c r="U101" s="39" t="str">
        <f t="shared" si="85"/>
        <v/>
      </c>
      <c r="V101" s="39" t="str">
        <f t="shared" si="85"/>
        <v/>
      </c>
      <c r="W101" s="39" t="str">
        <f t="shared" si="85"/>
        <v/>
      </c>
      <c r="X101" s="39" t="str">
        <f t="shared" si="85"/>
        <v/>
      </c>
      <c r="Y101" s="39" t="str">
        <f t="shared" si="85"/>
        <v/>
      </c>
      <c r="Z101" s="39" t="str">
        <f t="shared" si="85"/>
        <v/>
      </c>
      <c r="AA101" s="39" t="str">
        <f t="shared" si="85"/>
        <v/>
      </c>
      <c r="AB101" s="39" t="str">
        <f t="shared" si="85"/>
        <v/>
      </c>
      <c r="AC101" s="39" t="str">
        <f t="shared" si="85"/>
        <v/>
      </c>
      <c r="AD101" s="39" t="str">
        <f t="shared" si="86"/>
        <v/>
      </c>
      <c r="AE101" s="39" t="str">
        <f t="shared" si="86"/>
        <v/>
      </c>
      <c r="AF101" s="39" t="str">
        <f t="shared" si="86"/>
        <v/>
      </c>
      <c r="AG101" s="39" t="str">
        <f t="shared" si="86"/>
        <v/>
      </c>
      <c r="AH101" s="39" t="str">
        <f t="shared" si="86"/>
        <v/>
      </c>
      <c r="AI101" s="39" t="str">
        <f t="shared" si="86"/>
        <v/>
      </c>
      <c r="AJ101" s="39" t="str">
        <f t="shared" si="86"/>
        <v/>
      </c>
      <c r="AK101" s="39" t="str">
        <f t="shared" si="86"/>
        <v/>
      </c>
      <c r="AL101" s="39" t="str">
        <f t="shared" si="86"/>
        <v/>
      </c>
      <c r="AM101" s="39" t="str">
        <f t="shared" si="86"/>
        <v/>
      </c>
      <c r="AN101" s="39" t="str">
        <f t="shared" si="87"/>
        <v/>
      </c>
      <c r="AO101" s="39" t="str">
        <f t="shared" si="87"/>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8"/>
        <v/>
      </c>
      <c r="AY101" s="39" t="str">
        <f t="shared" si="88"/>
        <v/>
      </c>
      <c r="AZ101" s="39" t="str">
        <f t="shared" si="88"/>
        <v/>
      </c>
      <c r="BA101" s="39" t="str">
        <f t="shared" si="88"/>
        <v/>
      </c>
      <c r="BB101" s="39" t="str">
        <f t="shared" si="88"/>
        <v/>
      </c>
      <c r="BC101" s="39" t="str">
        <f t="shared" si="88"/>
        <v/>
      </c>
      <c r="BD101" s="39" t="str">
        <f t="shared" si="88"/>
        <v/>
      </c>
      <c r="BE101" s="39" t="str">
        <f t="shared" si="88"/>
        <v/>
      </c>
      <c r="BF101" s="39" t="str">
        <f t="shared" si="88"/>
        <v/>
      </c>
      <c r="BG101" s="39" t="str">
        <f t="shared" si="88"/>
        <v/>
      </c>
      <c r="BH101" s="39" t="str">
        <f t="shared" si="89"/>
        <v/>
      </c>
      <c r="BI101" s="39" t="str">
        <f t="shared" si="89"/>
        <v/>
      </c>
      <c r="BJ101" s="39" t="str">
        <f t="shared" si="89"/>
        <v/>
      </c>
      <c r="BK101" s="39" t="str">
        <f t="shared" si="89"/>
        <v/>
      </c>
      <c r="BL101" s="39" t="str">
        <f t="shared" si="89"/>
        <v/>
      </c>
      <c r="BM101" s="39" t="str">
        <f t="shared" si="89"/>
        <v/>
      </c>
      <c r="BN101" s="39" t="str">
        <f t="shared" si="89"/>
        <v/>
      </c>
      <c r="BO101" s="39" t="str">
        <f t="shared" si="89"/>
        <v/>
      </c>
      <c r="BP101" s="39" t="str">
        <f t="shared" si="89"/>
        <v/>
      </c>
      <c r="BQ101" s="39" t="str">
        <f t="shared" si="89"/>
        <v/>
      </c>
      <c r="BR101" s="39" t="str">
        <f t="shared" si="90"/>
        <v/>
      </c>
      <c r="BS101" s="39" t="str">
        <f t="shared" si="90"/>
        <v/>
      </c>
      <c r="BT101" s="39" t="str">
        <f t="shared" si="90"/>
        <v/>
      </c>
      <c r="BU101" s="39" t="str">
        <f t="shared" si="90"/>
        <v/>
      </c>
      <c r="BV101" s="39" t="str">
        <f t="shared" si="90"/>
        <v/>
      </c>
      <c r="BW101" s="39" t="str">
        <f t="shared" si="90"/>
        <v/>
      </c>
      <c r="BX101" s="39" t="str">
        <f t="shared" si="90"/>
        <v/>
      </c>
      <c r="BY101" s="39" t="str">
        <f t="shared" si="90"/>
        <v/>
      </c>
      <c r="BZ101" s="39" t="str">
        <f t="shared" si="90"/>
        <v/>
      </c>
      <c r="CA101" s="39" t="str">
        <f t="shared" si="90"/>
        <v/>
      </c>
      <c r="CB101" s="39" t="str">
        <f t="shared" si="91"/>
        <v/>
      </c>
      <c r="CC101" s="39" t="str">
        <f t="shared" si="91"/>
        <v/>
      </c>
      <c r="CD101" s="39" t="str">
        <f t="shared" si="91"/>
        <v/>
      </c>
      <c r="CE101" s="39" t="str">
        <f t="shared" si="91"/>
        <v/>
      </c>
      <c r="CF101" s="39" t="str">
        <f t="shared" si="91"/>
        <v/>
      </c>
      <c r="CG101" s="39" t="str">
        <f t="shared" si="91"/>
        <v/>
      </c>
      <c r="CH101" s="39" t="str">
        <f t="shared" si="91"/>
        <v/>
      </c>
      <c r="CI101" s="39" t="str">
        <f t="shared" si="91"/>
        <v/>
      </c>
      <c r="CJ101" s="39" t="str">
        <f t="shared" si="91"/>
        <v/>
      </c>
      <c r="CK101" s="39" t="str">
        <f t="shared" si="91"/>
        <v/>
      </c>
      <c r="CL101" s="39" t="str">
        <f t="shared" si="92"/>
        <v/>
      </c>
      <c r="CM101" s="39" t="str">
        <f t="shared" si="92"/>
        <v/>
      </c>
      <c r="CN101" s="39" t="str">
        <f t="shared" si="92"/>
        <v/>
      </c>
      <c r="CO101" s="39" t="str">
        <f t="shared" si="92"/>
        <v/>
      </c>
      <c r="CP101" s="39" t="str">
        <f t="shared" si="92"/>
        <v/>
      </c>
      <c r="CQ101" s="39" t="str">
        <f t="shared" si="92"/>
        <v/>
      </c>
      <c r="CR101" s="39" t="str">
        <f t="shared" si="92"/>
        <v/>
      </c>
      <c r="CS101" s="39" t="str">
        <f t="shared" si="92"/>
        <v/>
      </c>
      <c r="CT101" s="39" t="str">
        <f t="shared" si="92"/>
        <v/>
      </c>
      <c r="CU101" s="39" t="str">
        <f t="shared" si="92"/>
        <v/>
      </c>
      <c r="CV101" s="39" t="str">
        <f t="shared" si="93"/>
        <v/>
      </c>
      <c r="CW101" s="39" t="str">
        <f t="shared" si="93"/>
        <v/>
      </c>
      <c r="CX101" s="39" t="str">
        <f t="shared" si="93"/>
        <v/>
      </c>
      <c r="CY101" s="39" t="str">
        <f t="shared" si="93"/>
        <v/>
      </c>
      <c r="CZ101" s="39" t="str">
        <f t="shared" si="93"/>
        <v/>
      </c>
      <c r="DA101" s="39" t="str">
        <f t="shared" si="93"/>
        <v/>
      </c>
      <c r="DB101" s="39" t="str">
        <f t="shared" si="93"/>
        <v/>
      </c>
      <c r="DC101" s="39" t="str">
        <f t="shared" si="93"/>
        <v/>
      </c>
      <c r="DD101" s="39" t="str">
        <f t="shared" si="93"/>
        <v/>
      </c>
      <c r="DE101" s="39" t="str">
        <f t="shared" si="93"/>
        <v/>
      </c>
      <c r="DF101" s="39" t="str">
        <f t="shared" si="93"/>
        <v/>
      </c>
      <c r="DG101" s="39" t="str">
        <f t="shared" si="93"/>
        <v/>
      </c>
      <c r="DP101" s="57"/>
      <c r="DQ101" s="127"/>
    </row>
    <row r="102" spans="1:121" ht="24.75" hidden="1" customHeight="1" x14ac:dyDescent="0.4">
      <c r="A102" s="126">
        <v>91</v>
      </c>
      <c r="B102" s="293" t="str">
        <f>IFERROR(VLOOKUP(A102,'wk (10.1～)'!$A$3:$I$122, 2, 0)&amp;"", "")</f>
        <v/>
      </c>
      <c r="C102" s="41" t="str">
        <f>IFERROR(VLOOKUP(A102,'wk (10.1～)'!$A$3:$I$122, 4, 0), "")</f>
        <v/>
      </c>
      <c r="D102" s="41" t="str">
        <f>IFERROR(VLOOKUP(A102,'wk (10.1～)'!$A$3:$I$122, 5, 0), "")</f>
        <v/>
      </c>
      <c r="E102" s="41" t="str">
        <f>IFERROR(VLOOKUP(A102,'wk (10.1～)'!$A$3:$I$122, 6, 0), "")</f>
        <v/>
      </c>
      <c r="F102" s="41" t="str">
        <f>IFERROR(VLOOKUP(A102,'wk (10.1～)'!$A$3:$I$122,7, 0), "")</f>
        <v/>
      </c>
      <c r="G102" s="41" t="str">
        <f>IFERROR(VLOOKUP(A102,'wk (10.1～)'!$A$3:$I$122, 8, 0), "")</f>
        <v/>
      </c>
      <c r="H102" s="41" t="str">
        <f>IFERROR(VLOOKUP(A102,'wk (10.1～)'!$A$3:$I$122, 9, 0), "")</f>
        <v/>
      </c>
      <c r="I102" s="157">
        <f t="shared" si="73"/>
        <v>0</v>
      </c>
      <c r="J102" s="39" t="str">
        <f t="shared" ref="J102:S111" si="94">IF(AND($D102&lt;&gt;"", J$11&gt;=$D102, J$11&lt;=$H102), IF($E102&lt;&gt;"", IF(OR(AND(J$11=$C102, J$11=$E102), AND(J$11&gt;$E102, J$11&lt;$F102)), "入院中", 1), 1), "")</f>
        <v/>
      </c>
      <c r="K102" s="39" t="str">
        <f t="shared" si="94"/>
        <v/>
      </c>
      <c r="L102" s="39" t="str">
        <f t="shared" si="94"/>
        <v/>
      </c>
      <c r="M102" s="39" t="str">
        <f t="shared" si="94"/>
        <v/>
      </c>
      <c r="N102" s="39" t="str">
        <f t="shared" si="94"/>
        <v/>
      </c>
      <c r="O102" s="39" t="str">
        <f t="shared" si="94"/>
        <v/>
      </c>
      <c r="P102" s="39" t="str">
        <f t="shared" si="94"/>
        <v/>
      </c>
      <c r="Q102" s="39" t="str">
        <f t="shared" si="94"/>
        <v/>
      </c>
      <c r="R102" s="39" t="str">
        <f t="shared" si="94"/>
        <v/>
      </c>
      <c r="S102" s="39" t="str">
        <f t="shared" si="94"/>
        <v/>
      </c>
      <c r="T102" s="39" t="str">
        <f t="shared" ref="T102:AC111" si="95">IF(AND($D102&lt;&gt;"", T$11&gt;=$D102, T$11&lt;=$H102), IF($E102&lt;&gt;"", IF(OR(AND(T$11=$C102, T$11=$E102), AND(T$11&gt;$E102, T$11&lt;$F102)), "入院中", 1), 1), "")</f>
        <v/>
      </c>
      <c r="U102" s="39" t="str">
        <f t="shared" si="95"/>
        <v/>
      </c>
      <c r="V102" s="39" t="str">
        <f t="shared" si="95"/>
        <v/>
      </c>
      <c r="W102" s="39" t="str">
        <f t="shared" si="95"/>
        <v/>
      </c>
      <c r="X102" s="39" t="str">
        <f t="shared" si="95"/>
        <v/>
      </c>
      <c r="Y102" s="39" t="str">
        <f t="shared" si="95"/>
        <v/>
      </c>
      <c r="Z102" s="39" t="str">
        <f t="shared" si="95"/>
        <v/>
      </c>
      <c r="AA102" s="39" t="str">
        <f t="shared" si="95"/>
        <v/>
      </c>
      <c r="AB102" s="39" t="str">
        <f t="shared" si="95"/>
        <v/>
      </c>
      <c r="AC102" s="39" t="str">
        <f t="shared" si="95"/>
        <v/>
      </c>
      <c r="AD102" s="39" t="str">
        <f t="shared" ref="AD102:AM111" si="96">IF(AND($D102&lt;&gt;"", AD$11&gt;=$D102, AD$11&lt;=$H102), IF($E102&lt;&gt;"", IF(OR(AND(AD$11=$C102, AD$11=$E102), AND(AD$11&gt;$E102, AD$11&lt;$F102)), "入院中", 1), 1), "")</f>
        <v/>
      </c>
      <c r="AE102" s="39" t="str">
        <f t="shared" si="96"/>
        <v/>
      </c>
      <c r="AF102" s="39" t="str">
        <f t="shared" si="96"/>
        <v/>
      </c>
      <c r="AG102" s="39" t="str">
        <f t="shared" si="96"/>
        <v/>
      </c>
      <c r="AH102" s="39" t="str">
        <f t="shared" si="96"/>
        <v/>
      </c>
      <c r="AI102" s="39" t="str">
        <f t="shared" si="96"/>
        <v/>
      </c>
      <c r="AJ102" s="39" t="str">
        <f t="shared" si="96"/>
        <v/>
      </c>
      <c r="AK102" s="39" t="str">
        <f t="shared" si="96"/>
        <v/>
      </c>
      <c r="AL102" s="39" t="str">
        <f t="shared" si="96"/>
        <v/>
      </c>
      <c r="AM102" s="39" t="str">
        <f t="shared" si="96"/>
        <v/>
      </c>
      <c r="AN102" s="39" t="str">
        <f t="shared" ref="AN102:AW111" si="97">IF(AND($D102&lt;&gt;"", AN$11&gt;=$D102, AN$11&lt;=$H102), IF($E102&lt;&gt;"", IF(OR(AND(AN$11=$C102, AN$11=$E102), AND(AN$11&gt;$E102, AN$11&lt;$F102)), "入院中", 1), 1), "")</f>
        <v/>
      </c>
      <c r="AO102" s="39" t="str">
        <f t="shared" si="97"/>
        <v/>
      </c>
      <c r="AP102" s="39" t="str">
        <f t="shared" si="97"/>
        <v/>
      </c>
      <c r="AQ102" s="39" t="str">
        <f t="shared" si="97"/>
        <v/>
      </c>
      <c r="AR102" s="39" t="str">
        <f t="shared" si="97"/>
        <v/>
      </c>
      <c r="AS102" s="39" t="str">
        <f t="shared" si="97"/>
        <v/>
      </c>
      <c r="AT102" s="39" t="str">
        <f t="shared" si="97"/>
        <v/>
      </c>
      <c r="AU102" s="39" t="str">
        <f t="shared" si="97"/>
        <v/>
      </c>
      <c r="AV102" s="39" t="str">
        <f t="shared" si="97"/>
        <v/>
      </c>
      <c r="AW102" s="39" t="str">
        <f t="shared" si="97"/>
        <v/>
      </c>
      <c r="AX102" s="39" t="str">
        <f t="shared" ref="AX102:BG111" si="98">IF(AND($D102&lt;&gt;"", AX$11&gt;=$D102, AX$11&lt;=$H102), IF($E102&lt;&gt;"", IF(OR(AND(AX$11=$C102, AX$11=$E102), AND(AX$11&gt;$E102, AX$11&lt;$F102)), "入院中", 1), 1), "")</f>
        <v/>
      </c>
      <c r="AY102" s="39" t="str">
        <f t="shared" si="98"/>
        <v/>
      </c>
      <c r="AZ102" s="39" t="str">
        <f t="shared" si="98"/>
        <v/>
      </c>
      <c r="BA102" s="39" t="str">
        <f t="shared" si="98"/>
        <v/>
      </c>
      <c r="BB102" s="39" t="str">
        <f t="shared" si="98"/>
        <v/>
      </c>
      <c r="BC102" s="39" t="str">
        <f t="shared" si="98"/>
        <v/>
      </c>
      <c r="BD102" s="39" t="str">
        <f t="shared" si="98"/>
        <v/>
      </c>
      <c r="BE102" s="39" t="str">
        <f t="shared" si="98"/>
        <v/>
      </c>
      <c r="BF102" s="39" t="str">
        <f t="shared" si="98"/>
        <v/>
      </c>
      <c r="BG102" s="39" t="str">
        <f t="shared" si="98"/>
        <v/>
      </c>
      <c r="BH102" s="39" t="str">
        <f t="shared" ref="BH102:BQ111" si="99">IF(AND($D102&lt;&gt;"", BH$11&gt;=$D102, BH$11&lt;=$H102), IF($E102&lt;&gt;"", IF(OR(AND(BH$11=$C102, BH$11=$E102), AND(BH$11&gt;$E102, BH$11&lt;$F102)), "入院中", 1), 1), "")</f>
        <v/>
      </c>
      <c r="BI102" s="39" t="str">
        <f t="shared" si="99"/>
        <v/>
      </c>
      <c r="BJ102" s="39" t="str">
        <f t="shared" si="99"/>
        <v/>
      </c>
      <c r="BK102" s="39" t="str">
        <f t="shared" si="99"/>
        <v/>
      </c>
      <c r="BL102" s="39" t="str">
        <f t="shared" si="99"/>
        <v/>
      </c>
      <c r="BM102" s="39" t="str">
        <f t="shared" si="99"/>
        <v/>
      </c>
      <c r="BN102" s="39" t="str">
        <f t="shared" si="99"/>
        <v/>
      </c>
      <c r="BO102" s="39" t="str">
        <f t="shared" si="99"/>
        <v/>
      </c>
      <c r="BP102" s="39" t="str">
        <f t="shared" si="99"/>
        <v/>
      </c>
      <c r="BQ102" s="39" t="str">
        <f t="shared" si="99"/>
        <v/>
      </c>
      <c r="BR102" s="39" t="str">
        <f t="shared" ref="BR102:CA111" si="100">IF(AND($D102&lt;&gt;"", BR$11&gt;=$D102, BR$11&lt;=$H102), IF($E102&lt;&gt;"", IF(OR(AND(BR$11=$C102, BR$11=$E102), AND(BR$11&gt;$E102, BR$11&lt;$F102)), "入院中", 1), 1), "")</f>
        <v/>
      </c>
      <c r="BS102" s="39" t="str">
        <f t="shared" si="100"/>
        <v/>
      </c>
      <c r="BT102" s="39" t="str">
        <f t="shared" si="100"/>
        <v/>
      </c>
      <c r="BU102" s="39" t="str">
        <f t="shared" si="100"/>
        <v/>
      </c>
      <c r="BV102" s="39" t="str">
        <f t="shared" si="100"/>
        <v/>
      </c>
      <c r="BW102" s="39" t="str">
        <f t="shared" si="100"/>
        <v/>
      </c>
      <c r="BX102" s="39" t="str">
        <f t="shared" si="100"/>
        <v/>
      </c>
      <c r="BY102" s="39" t="str">
        <f t="shared" si="100"/>
        <v/>
      </c>
      <c r="BZ102" s="39" t="str">
        <f t="shared" si="100"/>
        <v/>
      </c>
      <c r="CA102" s="39" t="str">
        <f t="shared" si="100"/>
        <v/>
      </c>
      <c r="CB102" s="39" t="str">
        <f t="shared" ref="CB102:CK111" si="101">IF(AND($D102&lt;&gt;"", CB$11&gt;=$D102, CB$11&lt;=$H102), IF($E102&lt;&gt;"", IF(OR(AND(CB$11=$C102, CB$11=$E102), AND(CB$11&gt;$E102, CB$11&lt;$F102)), "入院中", 1), 1), "")</f>
        <v/>
      </c>
      <c r="CC102" s="39" t="str">
        <f t="shared" si="101"/>
        <v/>
      </c>
      <c r="CD102" s="39" t="str">
        <f t="shared" si="101"/>
        <v/>
      </c>
      <c r="CE102" s="39" t="str">
        <f t="shared" si="101"/>
        <v/>
      </c>
      <c r="CF102" s="39" t="str">
        <f t="shared" si="101"/>
        <v/>
      </c>
      <c r="CG102" s="39" t="str">
        <f t="shared" si="101"/>
        <v/>
      </c>
      <c r="CH102" s="39" t="str">
        <f t="shared" si="101"/>
        <v/>
      </c>
      <c r="CI102" s="39" t="str">
        <f t="shared" si="101"/>
        <v/>
      </c>
      <c r="CJ102" s="39" t="str">
        <f t="shared" si="101"/>
        <v/>
      </c>
      <c r="CK102" s="39" t="str">
        <f t="shared" si="101"/>
        <v/>
      </c>
      <c r="CL102" s="39" t="str">
        <f t="shared" ref="CL102:CU111" si="102">IF(AND($D102&lt;&gt;"", CL$11&gt;=$D102, CL$11&lt;=$H102), IF($E102&lt;&gt;"", IF(OR(AND(CL$11=$C102, CL$11=$E102), AND(CL$11&gt;$E102, CL$11&lt;$F102)), "入院中", 1), 1), "")</f>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ref="CV102:DG111" si="103">IF(AND($D102&lt;&gt;"", CV$11&gt;=$D102, CV$11&lt;=$H102), IF($E102&lt;&gt;"", IF(OR(AND(CV$11=$C102, CV$11=$E102), AND(CV$11&gt;$E102, CV$11&lt;$F102)), "入院中", 1), 1), "")</f>
        <v/>
      </c>
      <c r="CW102" s="39" t="str">
        <f t="shared" si="103"/>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P102" s="57"/>
      <c r="DQ102" s="127"/>
    </row>
    <row r="103" spans="1:121" ht="24.75" hidden="1" customHeight="1" x14ac:dyDescent="0.4">
      <c r="A103" s="126">
        <v>92</v>
      </c>
      <c r="B103" s="293" t="str">
        <f>IFERROR(VLOOKUP(A103,'wk (10.1～)'!$A$3:$I$122, 2, 0)&amp;"", "")</f>
        <v/>
      </c>
      <c r="C103" s="41" t="str">
        <f>IFERROR(VLOOKUP(A103,'wk (10.1～)'!$A$3:$I$122, 4, 0), "")</f>
        <v/>
      </c>
      <c r="D103" s="41" t="str">
        <f>IFERROR(VLOOKUP(A103,'wk (10.1～)'!$A$3:$I$122, 5, 0), "")</f>
        <v/>
      </c>
      <c r="E103" s="41" t="str">
        <f>IFERROR(VLOOKUP(A103,'wk (10.1～)'!$A$3:$I$122, 6, 0), "")</f>
        <v/>
      </c>
      <c r="F103" s="41" t="str">
        <f>IFERROR(VLOOKUP(A103,'wk (10.1～)'!$A$3:$I$122,7, 0), "")</f>
        <v/>
      </c>
      <c r="G103" s="41" t="str">
        <f>IFERROR(VLOOKUP(A103,'wk (10.1～)'!$A$3:$I$122, 8, 0), "")</f>
        <v/>
      </c>
      <c r="H103" s="41" t="str">
        <f>IFERROR(VLOOKUP(A103,'wk (10.1～)'!$A$3:$I$122, 9, 0), "")</f>
        <v/>
      </c>
      <c r="I103" s="157">
        <f t="shared" si="73"/>
        <v>0</v>
      </c>
      <c r="J103" s="39" t="str">
        <f t="shared" si="94"/>
        <v/>
      </c>
      <c r="K103" s="39" t="str">
        <f t="shared" si="94"/>
        <v/>
      </c>
      <c r="L103" s="39" t="str">
        <f t="shared" si="94"/>
        <v/>
      </c>
      <c r="M103" s="39" t="str">
        <f t="shared" si="94"/>
        <v/>
      </c>
      <c r="N103" s="39" t="str">
        <f t="shared" si="94"/>
        <v/>
      </c>
      <c r="O103" s="39" t="str">
        <f t="shared" si="94"/>
        <v/>
      </c>
      <c r="P103" s="39" t="str">
        <f t="shared" si="94"/>
        <v/>
      </c>
      <c r="Q103" s="39" t="str">
        <f t="shared" si="94"/>
        <v/>
      </c>
      <c r="R103" s="39" t="str">
        <f t="shared" si="94"/>
        <v/>
      </c>
      <c r="S103" s="39" t="str">
        <f t="shared" si="94"/>
        <v/>
      </c>
      <c r="T103" s="39" t="str">
        <f t="shared" si="95"/>
        <v/>
      </c>
      <c r="U103" s="39" t="str">
        <f t="shared" si="95"/>
        <v/>
      </c>
      <c r="V103" s="39" t="str">
        <f t="shared" si="95"/>
        <v/>
      </c>
      <c r="W103" s="39" t="str">
        <f t="shared" si="95"/>
        <v/>
      </c>
      <c r="X103" s="39" t="str">
        <f t="shared" si="95"/>
        <v/>
      </c>
      <c r="Y103" s="39" t="str">
        <f t="shared" si="95"/>
        <v/>
      </c>
      <c r="Z103" s="39" t="str">
        <f t="shared" si="95"/>
        <v/>
      </c>
      <c r="AA103" s="39" t="str">
        <f t="shared" si="95"/>
        <v/>
      </c>
      <c r="AB103" s="39" t="str">
        <f t="shared" si="95"/>
        <v/>
      </c>
      <c r="AC103" s="39" t="str">
        <f t="shared" si="95"/>
        <v/>
      </c>
      <c r="AD103" s="39" t="str">
        <f t="shared" si="96"/>
        <v/>
      </c>
      <c r="AE103" s="39" t="str">
        <f t="shared" si="96"/>
        <v/>
      </c>
      <c r="AF103" s="39" t="str">
        <f t="shared" si="96"/>
        <v/>
      </c>
      <c r="AG103" s="39" t="str">
        <f t="shared" si="96"/>
        <v/>
      </c>
      <c r="AH103" s="39" t="str">
        <f t="shared" si="96"/>
        <v/>
      </c>
      <c r="AI103" s="39" t="str">
        <f t="shared" si="96"/>
        <v/>
      </c>
      <c r="AJ103" s="39" t="str">
        <f t="shared" si="96"/>
        <v/>
      </c>
      <c r="AK103" s="39" t="str">
        <f t="shared" si="96"/>
        <v/>
      </c>
      <c r="AL103" s="39" t="str">
        <f t="shared" si="96"/>
        <v/>
      </c>
      <c r="AM103" s="39" t="str">
        <f t="shared" si="96"/>
        <v/>
      </c>
      <c r="AN103" s="39" t="str">
        <f t="shared" si="97"/>
        <v/>
      </c>
      <c r="AO103" s="39" t="str">
        <f t="shared" si="97"/>
        <v/>
      </c>
      <c r="AP103" s="39" t="str">
        <f t="shared" si="97"/>
        <v/>
      </c>
      <c r="AQ103" s="39" t="str">
        <f t="shared" si="97"/>
        <v/>
      </c>
      <c r="AR103" s="39" t="str">
        <f t="shared" si="97"/>
        <v/>
      </c>
      <c r="AS103" s="39" t="str">
        <f t="shared" si="97"/>
        <v/>
      </c>
      <c r="AT103" s="39" t="str">
        <f t="shared" si="97"/>
        <v/>
      </c>
      <c r="AU103" s="39" t="str">
        <f t="shared" si="97"/>
        <v/>
      </c>
      <c r="AV103" s="39" t="str">
        <f t="shared" si="97"/>
        <v/>
      </c>
      <c r="AW103" s="39" t="str">
        <f t="shared" si="97"/>
        <v/>
      </c>
      <c r="AX103" s="39" t="str">
        <f t="shared" si="98"/>
        <v/>
      </c>
      <c r="AY103" s="39" t="str">
        <f t="shared" si="98"/>
        <v/>
      </c>
      <c r="AZ103" s="39" t="str">
        <f t="shared" si="98"/>
        <v/>
      </c>
      <c r="BA103" s="39" t="str">
        <f t="shared" si="98"/>
        <v/>
      </c>
      <c r="BB103" s="39" t="str">
        <f t="shared" si="98"/>
        <v/>
      </c>
      <c r="BC103" s="39" t="str">
        <f t="shared" si="98"/>
        <v/>
      </c>
      <c r="BD103" s="39" t="str">
        <f t="shared" si="98"/>
        <v/>
      </c>
      <c r="BE103" s="39" t="str">
        <f t="shared" si="98"/>
        <v/>
      </c>
      <c r="BF103" s="39" t="str">
        <f t="shared" si="98"/>
        <v/>
      </c>
      <c r="BG103" s="39" t="str">
        <f t="shared" si="98"/>
        <v/>
      </c>
      <c r="BH103" s="39" t="str">
        <f t="shared" si="99"/>
        <v/>
      </c>
      <c r="BI103" s="39" t="str">
        <f t="shared" si="99"/>
        <v/>
      </c>
      <c r="BJ103" s="39" t="str">
        <f t="shared" si="99"/>
        <v/>
      </c>
      <c r="BK103" s="39" t="str">
        <f t="shared" si="99"/>
        <v/>
      </c>
      <c r="BL103" s="39" t="str">
        <f t="shared" si="99"/>
        <v/>
      </c>
      <c r="BM103" s="39" t="str">
        <f t="shared" si="99"/>
        <v/>
      </c>
      <c r="BN103" s="39" t="str">
        <f t="shared" si="99"/>
        <v/>
      </c>
      <c r="BO103" s="39" t="str">
        <f t="shared" si="99"/>
        <v/>
      </c>
      <c r="BP103" s="39" t="str">
        <f t="shared" si="99"/>
        <v/>
      </c>
      <c r="BQ103" s="39" t="str">
        <f t="shared" si="99"/>
        <v/>
      </c>
      <c r="BR103" s="39" t="str">
        <f t="shared" si="100"/>
        <v/>
      </c>
      <c r="BS103" s="39" t="str">
        <f t="shared" si="100"/>
        <v/>
      </c>
      <c r="BT103" s="39" t="str">
        <f t="shared" si="100"/>
        <v/>
      </c>
      <c r="BU103" s="39" t="str">
        <f t="shared" si="100"/>
        <v/>
      </c>
      <c r="BV103" s="39" t="str">
        <f t="shared" si="100"/>
        <v/>
      </c>
      <c r="BW103" s="39" t="str">
        <f t="shared" si="100"/>
        <v/>
      </c>
      <c r="BX103" s="39" t="str">
        <f t="shared" si="100"/>
        <v/>
      </c>
      <c r="BY103" s="39" t="str">
        <f t="shared" si="100"/>
        <v/>
      </c>
      <c r="BZ103" s="39" t="str">
        <f t="shared" si="100"/>
        <v/>
      </c>
      <c r="CA103" s="39" t="str">
        <f t="shared" si="100"/>
        <v/>
      </c>
      <c r="CB103" s="39" t="str">
        <f t="shared" si="101"/>
        <v/>
      </c>
      <c r="CC103" s="39" t="str">
        <f t="shared" si="101"/>
        <v/>
      </c>
      <c r="CD103" s="39" t="str">
        <f t="shared" si="101"/>
        <v/>
      </c>
      <c r="CE103" s="39" t="str">
        <f t="shared" si="101"/>
        <v/>
      </c>
      <c r="CF103" s="39" t="str">
        <f t="shared" si="101"/>
        <v/>
      </c>
      <c r="CG103" s="39" t="str">
        <f t="shared" si="101"/>
        <v/>
      </c>
      <c r="CH103" s="39" t="str">
        <f t="shared" si="101"/>
        <v/>
      </c>
      <c r="CI103" s="39" t="str">
        <f t="shared" si="101"/>
        <v/>
      </c>
      <c r="CJ103" s="39" t="str">
        <f t="shared" si="101"/>
        <v/>
      </c>
      <c r="CK103" s="39" t="str">
        <f t="shared" si="101"/>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3"/>
        <v/>
      </c>
      <c r="CW103" s="39" t="str">
        <f t="shared" si="103"/>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P103" s="57"/>
      <c r="DQ103" s="127"/>
    </row>
    <row r="104" spans="1:121" ht="24.75" hidden="1" customHeight="1" x14ac:dyDescent="0.4">
      <c r="A104" s="126">
        <v>93</v>
      </c>
      <c r="B104" s="293" t="str">
        <f>IFERROR(VLOOKUP(A104,'wk (10.1～)'!$A$3:$I$122, 2, 0)&amp;"", "")</f>
        <v/>
      </c>
      <c r="C104" s="41" t="str">
        <f>IFERROR(VLOOKUP(A104,'wk (10.1～)'!$A$3:$I$122, 4, 0), "")</f>
        <v/>
      </c>
      <c r="D104" s="41" t="str">
        <f>IFERROR(VLOOKUP(A104,'wk (10.1～)'!$A$3:$I$122, 5, 0), "")</f>
        <v/>
      </c>
      <c r="E104" s="41" t="str">
        <f>IFERROR(VLOOKUP(A104,'wk (10.1～)'!$A$3:$I$122, 6, 0), "")</f>
        <v/>
      </c>
      <c r="F104" s="41" t="str">
        <f>IFERROR(VLOOKUP(A104,'wk (10.1～)'!$A$3:$I$122,7, 0), "")</f>
        <v/>
      </c>
      <c r="G104" s="41" t="str">
        <f>IFERROR(VLOOKUP(A104,'wk (10.1～)'!$A$3:$I$122, 8, 0), "")</f>
        <v/>
      </c>
      <c r="H104" s="41" t="str">
        <f>IFERROR(VLOOKUP(A104,'wk (10.1～)'!$A$3:$I$122, 9, 0), "")</f>
        <v/>
      </c>
      <c r="I104" s="157">
        <f t="shared" si="73"/>
        <v>0</v>
      </c>
      <c r="J104" s="39" t="str">
        <f t="shared" si="94"/>
        <v/>
      </c>
      <c r="K104" s="39" t="str">
        <f t="shared" si="94"/>
        <v/>
      </c>
      <c r="L104" s="39" t="str">
        <f t="shared" si="94"/>
        <v/>
      </c>
      <c r="M104" s="39" t="str">
        <f t="shared" si="94"/>
        <v/>
      </c>
      <c r="N104" s="39" t="str">
        <f t="shared" si="94"/>
        <v/>
      </c>
      <c r="O104" s="39" t="str">
        <f t="shared" si="94"/>
        <v/>
      </c>
      <c r="P104" s="39" t="str">
        <f t="shared" si="94"/>
        <v/>
      </c>
      <c r="Q104" s="39" t="str">
        <f t="shared" si="94"/>
        <v/>
      </c>
      <c r="R104" s="39" t="str">
        <f t="shared" si="94"/>
        <v/>
      </c>
      <c r="S104" s="39" t="str">
        <f t="shared" si="94"/>
        <v/>
      </c>
      <c r="T104" s="39" t="str">
        <f t="shared" si="95"/>
        <v/>
      </c>
      <c r="U104" s="39" t="str">
        <f t="shared" si="95"/>
        <v/>
      </c>
      <c r="V104" s="39" t="str">
        <f t="shared" si="95"/>
        <v/>
      </c>
      <c r="W104" s="39" t="str">
        <f t="shared" si="95"/>
        <v/>
      </c>
      <c r="X104" s="39" t="str">
        <f t="shared" si="95"/>
        <v/>
      </c>
      <c r="Y104" s="39" t="str">
        <f t="shared" si="95"/>
        <v/>
      </c>
      <c r="Z104" s="39" t="str">
        <f t="shared" si="95"/>
        <v/>
      </c>
      <c r="AA104" s="39" t="str">
        <f t="shared" si="95"/>
        <v/>
      </c>
      <c r="AB104" s="39" t="str">
        <f t="shared" si="95"/>
        <v/>
      </c>
      <c r="AC104" s="39" t="str">
        <f t="shared" si="95"/>
        <v/>
      </c>
      <c r="AD104" s="39" t="str">
        <f t="shared" si="96"/>
        <v/>
      </c>
      <c r="AE104" s="39" t="str">
        <f t="shared" si="96"/>
        <v/>
      </c>
      <c r="AF104" s="39" t="str">
        <f t="shared" si="96"/>
        <v/>
      </c>
      <c r="AG104" s="39" t="str">
        <f t="shared" si="96"/>
        <v/>
      </c>
      <c r="AH104" s="39" t="str">
        <f t="shared" si="96"/>
        <v/>
      </c>
      <c r="AI104" s="39" t="str">
        <f t="shared" si="96"/>
        <v/>
      </c>
      <c r="AJ104" s="39" t="str">
        <f t="shared" si="96"/>
        <v/>
      </c>
      <c r="AK104" s="39" t="str">
        <f t="shared" si="96"/>
        <v/>
      </c>
      <c r="AL104" s="39" t="str">
        <f t="shared" si="96"/>
        <v/>
      </c>
      <c r="AM104" s="39" t="str">
        <f t="shared" si="96"/>
        <v/>
      </c>
      <c r="AN104" s="39" t="str">
        <f t="shared" si="97"/>
        <v/>
      </c>
      <c r="AO104" s="39" t="str">
        <f t="shared" si="97"/>
        <v/>
      </c>
      <c r="AP104" s="39" t="str">
        <f t="shared" si="97"/>
        <v/>
      </c>
      <c r="AQ104" s="39" t="str">
        <f t="shared" si="97"/>
        <v/>
      </c>
      <c r="AR104" s="39" t="str">
        <f t="shared" si="97"/>
        <v/>
      </c>
      <c r="AS104" s="39" t="str">
        <f t="shared" si="97"/>
        <v/>
      </c>
      <c r="AT104" s="39" t="str">
        <f t="shared" si="97"/>
        <v/>
      </c>
      <c r="AU104" s="39" t="str">
        <f t="shared" si="97"/>
        <v/>
      </c>
      <c r="AV104" s="39" t="str">
        <f t="shared" si="97"/>
        <v/>
      </c>
      <c r="AW104" s="39" t="str">
        <f t="shared" si="97"/>
        <v/>
      </c>
      <c r="AX104" s="39" t="str">
        <f t="shared" si="98"/>
        <v/>
      </c>
      <c r="AY104" s="39" t="str">
        <f t="shared" si="98"/>
        <v/>
      </c>
      <c r="AZ104" s="39" t="str">
        <f t="shared" si="98"/>
        <v/>
      </c>
      <c r="BA104" s="39" t="str">
        <f t="shared" si="98"/>
        <v/>
      </c>
      <c r="BB104" s="39" t="str">
        <f t="shared" si="98"/>
        <v/>
      </c>
      <c r="BC104" s="39" t="str">
        <f t="shared" si="98"/>
        <v/>
      </c>
      <c r="BD104" s="39" t="str">
        <f t="shared" si="98"/>
        <v/>
      </c>
      <c r="BE104" s="39" t="str">
        <f t="shared" si="98"/>
        <v/>
      </c>
      <c r="BF104" s="39" t="str">
        <f t="shared" si="98"/>
        <v/>
      </c>
      <c r="BG104" s="39" t="str">
        <f t="shared" si="98"/>
        <v/>
      </c>
      <c r="BH104" s="39" t="str">
        <f t="shared" si="99"/>
        <v/>
      </c>
      <c r="BI104" s="39" t="str">
        <f t="shared" si="99"/>
        <v/>
      </c>
      <c r="BJ104" s="39" t="str">
        <f t="shared" si="99"/>
        <v/>
      </c>
      <c r="BK104" s="39" t="str">
        <f t="shared" si="99"/>
        <v/>
      </c>
      <c r="BL104" s="39" t="str">
        <f t="shared" si="99"/>
        <v/>
      </c>
      <c r="BM104" s="39" t="str">
        <f t="shared" si="99"/>
        <v/>
      </c>
      <c r="BN104" s="39" t="str">
        <f t="shared" si="99"/>
        <v/>
      </c>
      <c r="BO104" s="39" t="str">
        <f t="shared" si="99"/>
        <v/>
      </c>
      <c r="BP104" s="39" t="str">
        <f t="shared" si="99"/>
        <v/>
      </c>
      <c r="BQ104" s="39" t="str">
        <f t="shared" si="99"/>
        <v/>
      </c>
      <c r="BR104" s="39" t="str">
        <f t="shared" si="100"/>
        <v/>
      </c>
      <c r="BS104" s="39" t="str">
        <f t="shared" si="100"/>
        <v/>
      </c>
      <c r="BT104" s="39" t="str">
        <f t="shared" si="100"/>
        <v/>
      </c>
      <c r="BU104" s="39" t="str">
        <f t="shared" si="100"/>
        <v/>
      </c>
      <c r="BV104" s="39" t="str">
        <f t="shared" si="100"/>
        <v/>
      </c>
      <c r="BW104" s="39" t="str">
        <f t="shared" si="100"/>
        <v/>
      </c>
      <c r="BX104" s="39" t="str">
        <f t="shared" si="100"/>
        <v/>
      </c>
      <c r="BY104" s="39" t="str">
        <f t="shared" si="100"/>
        <v/>
      </c>
      <c r="BZ104" s="39" t="str">
        <f t="shared" si="100"/>
        <v/>
      </c>
      <c r="CA104" s="39" t="str">
        <f t="shared" si="100"/>
        <v/>
      </c>
      <c r="CB104" s="39" t="str">
        <f t="shared" si="101"/>
        <v/>
      </c>
      <c r="CC104" s="39" t="str">
        <f t="shared" si="101"/>
        <v/>
      </c>
      <c r="CD104" s="39" t="str">
        <f t="shared" si="101"/>
        <v/>
      </c>
      <c r="CE104" s="39" t="str">
        <f t="shared" si="101"/>
        <v/>
      </c>
      <c r="CF104" s="39" t="str">
        <f t="shared" si="101"/>
        <v/>
      </c>
      <c r="CG104" s="39" t="str">
        <f t="shared" si="101"/>
        <v/>
      </c>
      <c r="CH104" s="39" t="str">
        <f t="shared" si="101"/>
        <v/>
      </c>
      <c r="CI104" s="39" t="str">
        <f t="shared" si="101"/>
        <v/>
      </c>
      <c r="CJ104" s="39" t="str">
        <f t="shared" si="101"/>
        <v/>
      </c>
      <c r="CK104" s="39" t="str">
        <f t="shared" si="101"/>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3"/>
        <v/>
      </c>
      <c r="CW104" s="39" t="str">
        <f t="shared" si="103"/>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P104" s="57"/>
      <c r="DQ104" s="127"/>
    </row>
    <row r="105" spans="1:121" ht="24.75" hidden="1" customHeight="1" x14ac:dyDescent="0.4">
      <c r="A105" s="126">
        <v>94</v>
      </c>
      <c r="B105" s="293" t="str">
        <f>IFERROR(VLOOKUP(A105,'wk (10.1～)'!$A$3:$I$122, 2, 0)&amp;"", "")</f>
        <v/>
      </c>
      <c r="C105" s="41" t="str">
        <f>IFERROR(VLOOKUP(A105,'wk (10.1～)'!$A$3:$I$122, 4, 0), "")</f>
        <v/>
      </c>
      <c r="D105" s="41" t="str">
        <f>IFERROR(VLOOKUP(A105,'wk (10.1～)'!$A$3:$I$122, 5, 0), "")</f>
        <v/>
      </c>
      <c r="E105" s="41" t="str">
        <f>IFERROR(VLOOKUP(A105,'wk (10.1～)'!$A$3:$I$122, 6, 0), "")</f>
        <v/>
      </c>
      <c r="F105" s="41" t="str">
        <f>IFERROR(VLOOKUP(A105,'wk (10.1～)'!$A$3:$I$122,7, 0), "")</f>
        <v/>
      </c>
      <c r="G105" s="41" t="str">
        <f>IFERROR(VLOOKUP(A105,'wk (10.1～)'!$A$3:$I$122, 8, 0), "")</f>
        <v/>
      </c>
      <c r="H105" s="41" t="str">
        <f>IFERROR(VLOOKUP(A105,'wk (10.1～)'!$A$3:$I$122, 9, 0), "")</f>
        <v/>
      </c>
      <c r="I105" s="157">
        <f t="shared" si="73"/>
        <v>0</v>
      </c>
      <c r="J105" s="39" t="str">
        <f t="shared" si="94"/>
        <v/>
      </c>
      <c r="K105" s="39" t="str">
        <f t="shared" si="94"/>
        <v/>
      </c>
      <c r="L105" s="39" t="str">
        <f t="shared" si="94"/>
        <v/>
      </c>
      <c r="M105" s="39" t="str">
        <f t="shared" si="94"/>
        <v/>
      </c>
      <c r="N105" s="39" t="str">
        <f t="shared" si="94"/>
        <v/>
      </c>
      <c r="O105" s="39" t="str">
        <f t="shared" si="94"/>
        <v/>
      </c>
      <c r="P105" s="39" t="str">
        <f t="shared" si="94"/>
        <v/>
      </c>
      <c r="Q105" s="39" t="str">
        <f t="shared" si="94"/>
        <v/>
      </c>
      <c r="R105" s="39" t="str">
        <f t="shared" si="94"/>
        <v/>
      </c>
      <c r="S105" s="39" t="str">
        <f t="shared" si="94"/>
        <v/>
      </c>
      <c r="T105" s="39" t="str">
        <f t="shared" si="95"/>
        <v/>
      </c>
      <c r="U105" s="39" t="str">
        <f t="shared" si="95"/>
        <v/>
      </c>
      <c r="V105" s="39" t="str">
        <f t="shared" si="95"/>
        <v/>
      </c>
      <c r="W105" s="39" t="str">
        <f t="shared" si="95"/>
        <v/>
      </c>
      <c r="X105" s="39" t="str">
        <f t="shared" si="95"/>
        <v/>
      </c>
      <c r="Y105" s="39" t="str">
        <f t="shared" si="95"/>
        <v/>
      </c>
      <c r="Z105" s="39" t="str">
        <f t="shared" si="95"/>
        <v/>
      </c>
      <c r="AA105" s="39" t="str">
        <f t="shared" si="95"/>
        <v/>
      </c>
      <c r="AB105" s="39" t="str">
        <f t="shared" si="95"/>
        <v/>
      </c>
      <c r="AC105" s="39" t="str">
        <f t="shared" si="95"/>
        <v/>
      </c>
      <c r="AD105" s="39" t="str">
        <f t="shared" si="96"/>
        <v/>
      </c>
      <c r="AE105" s="39" t="str">
        <f t="shared" si="96"/>
        <v/>
      </c>
      <c r="AF105" s="39" t="str">
        <f t="shared" si="96"/>
        <v/>
      </c>
      <c r="AG105" s="39" t="str">
        <f t="shared" si="96"/>
        <v/>
      </c>
      <c r="AH105" s="39" t="str">
        <f t="shared" si="96"/>
        <v/>
      </c>
      <c r="AI105" s="39" t="str">
        <f t="shared" si="96"/>
        <v/>
      </c>
      <c r="AJ105" s="39" t="str">
        <f t="shared" si="96"/>
        <v/>
      </c>
      <c r="AK105" s="39" t="str">
        <f t="shared" si="96"/>
        <v/>
      </c>
      <c r="AL105" s="39" t="str">
        <f t="shared" si="96"/>
        <v/>
      </c>
      <c r="AM105" s="39" t="str">
        <f t="shared" si="96"/>
        <v/>
      </c>
      <c r="AN105" s="39" t="str">
        <f t="shared" si="97"/>
        <v/>
      </c>
      <c r="AO105" s="39" t="str">
        <f t="shared" si="97"/>
        <v/>
      </c>
      <c r="AP105" s="39" t="str">
        <f t="shared" si="97"/>
        <v/>
      </c>
      <c r="AQ105" s="39" t="str">
        <f t="shared" si="97"/>
        <v/>
      </c>
      <c r="AR105" s="39" t="str">
        <f t="shared" si="97"/>
        <v/>
      </c>
      <c r="AS105" s="39" t="str">
        <f t="shared" si="97"/>
        <v/>
      </c>
      <c r="AT105" s="39" t="str">
        <f t="shared" si="97"/>
        <v/>
      </c>
      <c r="AU105" s="39" t="str">
        <f t="shared" si="97"/>
        <v/>
      </c>
      <c r="AV105" s="39" t="str">
        <f t="shared" si="97"/>
        <v/>
      </c>
      <c r="AW105" s="39" t="str">
        <f t="shared" si="97"/>
        <v/>
      </c>
      <c r="AX105" s="39" t="str">
        <f t="shared" si="98"/>
        <v/>
      </c>
      <c r="AY105" s="39" t="str">
        <f t="shared" si="98"/>
        <v/>
      </c>
      <c r="AZ105" s="39" t="str">
        <f t="shared" si="98"/>
        <v/>
      </c>
      <c r="BA105" s="39" t="str">
        <f t="shared" si="98"/>
        <v/>
      </c>
      <c r="BB105" s="39" t="str">
        <f t="shared" si="98"/>
        <v/>
      </c>
      <c r="BC105" s="39" t="str">
        <f t="shared" si="98"/>
        <v/>
      </c>
      <c r="BD105" s="39" t="str">
        <f t="shared" si="98"/>
        <v/>
      </c>
      <c r="BE105" s="39" t="str">
        <f t="shared" si="98"/>
        <v/>
      </c>
      <c r="BF105" s="39" t="str">
        <f t="shared" si="98"/>
        <v/>
      </c>
      <c r="BG105" s="39" t="str">
        <f t="shared" si="98"/>
        <v/>
      </c>
      <c r="BH105" s="39" t="str">
        <f t="shared" si="99"/>
        <v/>
      </c>
      <c r="BI105" s="39" t="str">
        <f t="shared" si="99"/>
        <v/>
      </c>
      <c r="BJ105" s="39" t="str">
        <f t="shared" si="99"/>
        <v/>
      </c>
      <c r="BK105" s="39" t="str">
        <f t="shared" si="99"/>
        <v/>
      </c>
      <c r="BL105" s="39" t="str">
        <f t="shared" si="99"/>
        <v/>
      </c>
      <c r="BM105" s="39" t="str">
        <f t="shared" si="99"/>
        <v/>
      </c>
      <c r="BN105" s="39" t="str">
        <f t="shared" si="99"/>
        <v/>
      </c>
      <c r="BO105" s="39" t="str">
        <f t="shared" si="99"/>
        <v/>
      </c>
      <c r="BP105" s="39" t="str">
        <f t="shared" si="99"/>
        <v/>
      </c>
      <c r="BQ105" s="39" t="str">
        <f t="shared" si="99"/>
        <v/>
      </c>
      <c r="BR105" s="39" t="str">
        <f t="shared" si="100"/>
        <v/>
      </c>
      <c r="BS105" s="39" t="str">
        <f t="shared" si="100"/>
        <v/>
      </c>
      <c r="BT105" s="39" t="str">
        <f t="shared" si="100"/>
        <v/>
      </c>
      <c r="BU105" s="39" t="str">
        <f t="shared" si="100"/>
        <v/>
      </c>
      <c r="BV105" s="39" t="str">
        <f t="shared" si="100"/>
        <v/>
      </c>
      <c r="BW105" s="39" t="str">
        <f t="shared" si="100"/>
        <v/>
      </c>
      <c r="BX105" s="39" t="str">
        <f t="shared" si="100"/>
        <v/>
      </c>
      <c r="BY105" s="39" t="str">
        <f t="shared" si="100"/>
        <v/>
      </c>
      <c r="BZ105" s="39" t="str">
        <f t="shared" si="100"/>
        <v/>
      </c>
      <c r="CA105" s="39" t="str">
        <f t="shared" si="100"/>
        <v/>
      </c>
      <c r="CB105" s="39" t="str">
        <f t="shared" si="101"/>
        <v/>
      </c>
      <c r="CC105" s="39" t="str">
        <f t="shared" si="101"/>
        <v/>
      </c>
      <c r="CD105" s="39" t="str">
        <f t="shared" si="101"/>
        <v/>
      </c>
      <c r="CE105" s="39" t="str">
        <f t="shared" si="101"/>
        <v/>
      </c>
      <c r="CF105" s="39" t="str">
        <f t="shared" si="101"/>
        <v/>
      </c>
      <c r="CG105" s="39" t="str">
        <f t="shared" si="101"/>
        <v/>
      </c>
      <c r="CH105" s="39" t="str">
        <f t="shared" si="101"/>
        <v/>
      </c>
      <c r="CI105" s="39" t="str">
        <f t="shared" si="101"/>
        <v/>
      </c>
      <c r="CJ105" s="39" t="str">
        <f t="shared" si="101"/>
        <v/>
      </c>
      <c r="CK105" s="39" t="str">
        <f t="shared" si="101"/>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3"/>
        <v/>
      </c>
      <c r="CW105" s="39" t="str">
        <f t="shared" si="103"/>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P105" s="57"/>
      <c r="DQ105" s="127"/>
    </row>
    <row r="106" spans="1:121" ht="24.75" hidden="1" customHeight="1" x14ac:dyDescent="0.4">
      <c r="A106" s="126">
        <v>95</v>
      </c>
      <c r="B106" s="293" t="str">
        <f>IFERROR(VLOOKUP(A106,'wk (10.1～)'!$A$3:$I$122, 2, 0)&amp;"", "")</f>
        <v/>
      </c>
      <c r="C106" s="41" t="str">
        <f>IFERROR(VLOOKUP(A106,'wk (10.1～)'!$A$3:$I$122, 4, 0), "")</f>
        <v/>
      </c>
      <c r="D106" s="41" t="str">
        <f>IFERROR(VLOOKUP(A106,'wk (10.1～)'!$A$3:$I$122, 5, 0), "")</f>
        <v/>
      </c>
      <c r="E106" s="41" t="str">
        <f>IFERROR(VLOOKUP(A106,'wk (10.1～)'!$A$3:$I$122, 6, 0), "")</f>
        <v/>
      </c>
      <c r="F106" s="41" t="str">
        <f>IFERROR(VLOOKUP(A106,'wk (10.1～)'!$A$3:$I$122,7, 0), "")</f>
        <v/>
      </c>
      <c r="G106" s="41" t="str">
        <f>IFERROR(VLOOKUP(A106,'wk (10.1～)'!$A$3:$I$122, 8, 0), "")</f>
        <v/>
      </c>
      <c r="H106" s="41" t="str">
        <f>IFERROR(VLOOKUP(A106,'wk (10.1～)'!$A$3:$I$122, 9, 0), "")</f>
        <v/>
      </c>
      <c r="I106" s="157">
        <f t="shared" si="73"/>
        <v>0</v>
      </c>
      <c r="J106" s="39" t="str">
        <f t="shared" si="94"/>
        <v/>
      </c>
      <c r="K106" s="39" t="str">
        <f t="shared" si="94"/>
        <v/>
      </c>
      <c r="L106" s="39" t="str">
        <f t="shared" si="94"/>
        <v/>
      </c>
      <c r="M106" s="39" t="str">
        <f t="shared" si="94"/>
        <v/>
      </c>
      <c r="N106" s="39" t="str">
        <f t="shared" si="94"/>
        <v/>
      </c>
      <c r="O106" s="39" t="str">
        <f t="shared" si="94"/>
        <v/>
      </c>
      <c r="P106" s="39" t="str">
        <f t="shared" si="94"/>
        <v/>
      </c>
      <c r="Q106" s="39" t="str">
        <f t="shared" si="94"/>
        <v/>
      </c>
      <c r="R106" s="39" t="str">
        <f t="shared" si="94"/>
        <v/>
      </c>
      <c r="S106" s="39" t="str">
        <f t="shared" si="94"/>
        <v/>
      </c>
      <c r="T106" s="39" t="str">
        <f t="shared" si="95"/>
        <v/>
      </c>
      <c r="U106" s="39" t="str">
        <f t="shared" si="95"/>
        <v/>
      </c>
      <c r="V106" s="39" t="str">
        <f t="shared" si="95"/>
        <v/>
      </c>
      <c r="W106" s="39" t="str">
        <f t="shared" si="95"/>
        <v/>
      </c>
      <c r="X106" s="39" t="str">
        <f t="shared" si="95"/>
        <v/>
      </c>
      <c r="Y106" s="39" t="str">
        <f t="shared" si="95"/>
        <v/>
      </c>
      <c r="Z106" s="39" t="str">
        <f t="shared" si="95"/>
        <v/>
      </c>
      <c r="AA106" s="39" t="str">
        <f t="shared" si="95"/>
        <v/>
      </c>
      <c r="AB106" s="39" t="str">
        <f t="shared" si="95"/>
        <v/>
      </c>
      <c r="AC106" s="39" t="str">
        <f t="shared" si="95"/>
        <v/>
      </c>
      <c r="AD106" s="39" t="str">
        <f t="shared" si="96"/>
        <v/>
      </c>
      <c r="AE106" s="39" t="str">
        <f t="shared" si="96"/>
        <v/>
      </c>
      <c r="AF106" s="39" t="str">
        <f t="shared" si="96"/>
        <v/>
      </c>
      <c r="AG106" s="39" t="str">
        <f t="shared" si="96"/>
        <v/>
      </c>
      <c r="AH106" s="39" t="str">
        <f t="shared" si="96"/>
        <v/>
      </c>
      <c r="AI106" s="39" t="str">
        <f t="shared" si="96"/>
        <v/>
      </c>
      <c r="AJ106" s="39" t="str">
        <f t="shared" si="96"/>
        <v/>
      </c>
      <c r="AK106" s="39" t="str">
        <f t="shared" si="96"/>
        <v/>
      </c>
      <c r="AL106" s="39" t="str">
        <f t="shared" si="96"/>
        <v/>
      </c>
      <c r="AM106" s="39" t="str">
        <f t="shared" si="96"/>
        <v/>
      </c>
      <c r="AN106" s="39" t="str">
        <f t="shared" si="97"/>
        <v/>
      </c>
      <c r="AO106" s="39" t="str">
        <f t="shared" si="97"/>
        <v/>
      </c>
      <c r="AP106" s="39" t="str">
        <f t="shared" si="97"/>
        <v/>
      </c>
      <c r="AQ106" s="39" t="str">
        <f t="shared" si="97"/>
        <v/>
      </c>
      <c r="AR106" s="39" t="str">
        <f t="shared" si="97"/>
        <v/>
      </c>
      <c r="AS106" s="39" t="str">
        <f t="shared" si="97"/>
        <v/>
      </c>
      <c r="AT106" s="39" t="str">
        <f t="shared" si="97"/>
        <v/>
      </c>
      <c r="AU106" s="39" t="str">
        <f t="shared" si="97"/>
        <v/>
      </c>
      <c r="AV106" s="39" t="str">
        <f t="shared" si="97"/>
        <v/>
      </c>
      <c r="AW106" s="39" t="str">
        <f t="shared" si="97"/>
        <v/>
      </c>
      <c r="AX106" s="39" t="str">
        <f t="shared" si="98"/>
        <v/>
      </c>
      <c r="AY106" s="39" t="str">
        <f t="shared" si="98"/>
        <v/>
      </c>
      <c r="AZ106" s="39" t="str">
        <f t="shared" si="98"/>
        <v/>
      </c>
      <c r="BA106" s="39" t="str">
        <f t="shared" si="98"/>
        <v/>
      </c>
      <c r="BB106" s="39" t="str">
        <f t="shared" si="98"/>
        <v/>
      </c>
      <c r="BC106" s="39" t="str">
        <f t="shared" si="98"/>
        <v/>
      </c>
      <c r="BD106" s="39" t="str">
        <f t="shared" si="98"/>
        <v/>
      </c>
      <c r="BE106" s="39" t="str">
        <f t="shared" si="98"/>
        <v/>
      </c>
      <c r="BF106" s="39" t="str">
        <f t="shared" si="98"/>
        <v/>
      </c>
      <c r="BG106" s="39" t="str">
        <f t="shared" si="98"/>
        <v/>
      </c>
      <c r="BH106" s="39" t="str">
        <f t="shared" si="99"/>
        <v/>
      </c>
      <c r="BI106" s="39" t="str">
        <f t="shared" si="99"/>
        <v/>
      </c>
      <c r="BJ106" s="39" t="str">
        <f t="shared" si="99"/>
        <v/>
      </c>
      <c r="BK106" s="39" t="str">
        <f t="shared" si="99"/>
        <v/>
      </c>
      <c r="BL106" s="39" t="str">
        <f t="shared" si="99"/>
        <v/>
      </c>
      <c r="BM106" s="39" t="str">
        <f t="shared" si="99"/>
        <v/>
      </c>
      <c r="BN106" s="39" t="str">
        <f t="shared" si="99"/>
        <v/>
      </c>
      <c r="BO106" s="39" t="str">
        <f t="shared" si="99"/>
        <v/>
      </c>
      <c r="BP106" s="39" t="str">
        <f t="shared" si="99"/>
        <v/>
      </c>
      <c r="BQ106" s="39" t="str">
        <f t="shared" si="99"/>
        <v/>
      </c>
      <c r="BR106" s="39" t="str">
        <f t="shared" si="100"/>
        <v/>
      </c>
      <c r="BS106" s="39" t="str">
        <f t="shared" si="100"/>
        <v/>
      </c>
      <c r="BT106" s="39" t="str">
        <f t="shared" si="100"/>
        <v/>
      </c>
      <c r="BU106" s="39" t="str">
        <f t="shared" si="100"/>
        <v/>
      </c>
      <c r="BV106" s="39" t="str">
        <f t="shared" si="100"/>
        <v/>
      </c>
      <c r="BW106" s="39" t="str">
        <f t="shared" si="100"/>
        <v/>
      </c>
      <c r="BX106" s="39" t="str">
        <f t="shared" si="100"/>
        <v/>
      </c>
      <c r="BY106" s="39" t="str">
        <f t="shared" si="100"/>
        <v/>
      </c>
      <c r="BZ106" s="39" t="str">
        <f t="shared" si="100"/>
        <v/>
      </c>
      <c r="CA106" s="39" t="str">
        <f t="shared" si="100"/>
        <v/>
      </c>
      <c r="CB106" s="39" t="str">
        <f t="shared" si="101"/>
        <v/>
      </c>
      <c r="CC106" s="39" t="str">
        <f t="shared" si="101"/>
        <v/>
      </c>
      <c r="CD106" s="39" t="str">
        <f t="shared" si="101"/>
        <v/>
      </c>
      <c r="CE106" s="39" t="str">
        <f t="shared" si="101"/>
        <v/>
      </c>
      <c r="CF106" s="39" t="str">
        <f t="shared" si="101"/>
        <v/>
      </c>
      <c r="CG106" s="39" t="str">
        <f t="shared" si="101"/>
        <v/>
      </c>
      <c r="CH106" s="39" t="str">
        <f t="shared" si="101"/>
        <v/>
      </c>
      <c r="CI106" s="39" t="str">
        <f t="shared" si="101"/>
        <v/>
      </c>
      <c r="CJ106" s="39" t="str">
        <f t="shared" si="101"/>
        <v/>
      </c>
      <c r="CK106" s="39" t="str">
        <f t="shared" si="101"/>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3"/>
        <v/>
      </c>
      <c r="CW106" s="39" t="str">
        <f t="shared" si="103"/>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P106" s="57"/>
      <c r="DQ106" s="127"/>
    </row>
    <row r="107" spans="1:121" ht="24.75" hidden="1" customHeight="1" x14ac:dyDescent="0.4">
      <c r="A107" s="126">
        <v>96</v>
      </c>
      <c r="B107" s="293" t="str">
        <f>IFERROR(VLOOKUP(A107,'wk (10.1～)'!$A$3:$I$122, 2, 0)&amp;"", "")</f>
        <v/>
      </c>
      <c r="C107" s="41" t="str">
        <f>IFERROR(VLOOKUP(A107,'wk (10.1～)'!$A$3:$I$122, 4, 0), "")</f>
        <v/>
      </c>
      <c r="D107" s="41" t="str">
        <f>IFERROR(VLOOKUP(A107,'wk (10.1～)'!$A$3:$I$122, 5, 0), "")</f>
        <v/>
      </c>
      <c r="E107" s="41" t="str">
        <f>IFERROR(VLOOKUP(A107,'wk (10.1～)'!$A$3:$I$122, 6, 0), "")</f>
        <v/>
      </c>
      <c r="F107" s="41" t="str">
        <f>IFERROR(VLOOKUP(A107,'wk (10.1～)'!$A$3:$I$122,7, 0), "")</f>
        <v/>
      </c>
      <c r="G107" s="41" t="str">
        <f>IFERROR(VLOOKUP(A107,'wk (10.1～)'!$A$3:$I$122, 8, 0), "")</f>
        <v/>
      </c>
      <c r="H107" s="41" t="str">
        <f>IFERROR(VLOOKUP(A107,'wk (10.1～)'!$A$3:$I$122, 9, 0), "")</f>
        <v/>
      </c>
      <c r="I107" s="157">
        <f t="shared" si="73"/>
        <v>0</v>
      </c>
      <c r="J107" s="39" t="str">
        <f t="shared" si="94"/>
        <v/>
      </c>
      <c r="K107" s="39" t="str">
        <f t="shared" si="94"/>
        <v/>
      </c>
      <c r="L107" s="39" t="str">
        <f t="shared" si="94"/>
        <v/>
      </c>
      <c r="M107" s="39" t="str">
        <f t="shared" si="94"/>
        <v/>
      </c>
      <c r="N107" s="39" t="str">
        <f t="shared" si="94"/>
        <v/>
      </c>
      <c r="O107" s="39" t="str">
        <f t="shared" si="94"/>
        <v/>
      </c>
      <c r="P107" s="39" t="str">
        <f t="shared" si="94"/>
        <v/>
      </c>
      <c r="Q107" s="39" t="str">
        <f t="shared" si="94"/>
        <v/>
      </c>
      <c r="R107" s="39" t="str">
        <f t="shared" si="94"/>
        <v/>
      </c>
      <c r="S107" s="39" t="str">
        <f t="shared" si="94"/>
        <v/>
      </c>
      <c r="T107" s="39" t="str">
        <f t="shared" si="95"/>
        <v/>
      </c>
      <c r="U107" s="39" t="str">
        <f t="shared" si="95"/>
        <v/>
      </c>
      <c r="V107" s="39" t="str">
        <f t="shared" si="95"/>
        <v/>
      </c>
      <c r="W107" s="39" t="str">
        <f t="shared" si="95"/>
        <v/>
      </c>
      <c r="X107" s="39" t="str">
        <f t="shared" si="95"/>
        <v/>
      </c>
      <c r="Y107" s="39" t="str">
        <f t="shared" si="95"/>
        <v/>
      </c>
      <c r="Z107" s="39" t="str">
        <f t="shared" si="95"/>
        <v/>
      </c>
      <c r="AA107" s="39" t="str">
        <f t="shared" si="95"/>
        <v/>
      </c>
      <c r="AB107" s="39" t="str">
        <f t="shared" si="95"/>
        <v/>
      </c>
      <c r="AC107" s="39" t="str">
        <f t="shared" si="95"/>
        <v/>
      </c>
      <c r="AD107" s="39" t="str">
        <f t="shared" si="96"/>
        <v/>
      </c>
      <c r="AE107" s="39" t="str">
        <f t="shared" si="96"/>
        <v/>
      </c>
      <c r="AF107" s="39" t="str">
        <f t="shared" si="96"/>
        <v/>
      </c>
      <c r="AG107" s="39" t="str">
        <f t="shared" si="96"/>
        <v/>
      </c>
      <c r="AH107" s="39" t="str">
        <f t="shared" si="96"/>
        <v/>
      </c>
      <c r="AI107" s="39" t="str">
        <f t="shared" si="96"/>
        <v/>
      </c>
      <c r="AJ107" s="39" t="str">
        <f t="shared" si="96"/>
        <v/>
      </c>
      <c r="AK107" s="39" t="str">
        <f t="shared" si="96"/>
        <v/>
      </c>
      <c r="AL107" s="39" t="str">
        <f t="shared" si="96"/>
        <v/>
      </c>
      <c r="AM107" s="39" t="str">
        <f t="shared" si="96"/>
        <v/>
      </c>
      <c r="AN107" s="39" t="str">
        <f t="shared" si="97"/>
        <v/>
      </c>
      <c r="AO107" s="39" t="str">
        <f t="shared" si="97"/>
        <v/>
      </c>
      <c r="AP107" s="39" t="str">
        <f t="shared" si="97"/>
        <v/>
      </c>
      <c r="AQ107" s="39" t="str">
        <f t="shared" si="97"/>
        <v/>
      </c>
      <c r="AR107" s="39" t="str">
        <f t="shared" si="97"/>
        <v/>
      </c>
      <c r="AS107" s="39" t="str">
        <f t="shared" si="97"/>
        <v/>
      </c>
      <c r="AT107" s="39" t="str">
        <f t="shared" si="97"/>
        <v/>
      </c>
      <c r="AU107" s="39" t="str">
        <f t="shared" si="97"/>
        <v/>
      </c>
      <c r="AV107" s="39" t="str">
        <f t="shared" si="97"/>
        <v/>
      </c>
      <c r="AW107" s="39" t="str">
        <f t="shared" si="97"/>
        <v/>
      </c>
      <c r="AX107" s="39" t="str">
        <f t="shared" si="98"/>
        <v/>
      </c>
      <c r="AY107" s="39" t="str">
        <f t="shared" si="98"/>
        <v/>
      </c>
      <c r="AZ107" s="39" t="str">
        <f t="shared" si="98"/>
        <v/>
      </c>
      <c r="BA107" s="39" t="str">
        <f t="shared" si="98"/>
        <v/>
      </c>
      <c r="BB107" s="39" t="str">
        <f t="shared" si="98"/>
        <v/>
      </c>
      <c r="BC107" s="39" t="str">
        <f t="shared" si="98"/>
        <v/>
      </c>
      <c r="BD107" s="39" t="str">
        <f t="shared" si="98"/>
        <v/>
      </c>
      <c r="BE107" s="39" t="str">
        <f t="shared" si="98"/>
        <v/>
      </c>
      <c r="BF107" s="39" t="str">
        <f t="shared" si="98"/>
        <v/>
      </c>
      <c r="BG107" s="39" t="str">
        <f t="shared" si="98"/>
        <v/>
      </c>
      <c r="BH107" s="39" t="str">
        <f t="shared" si="99"/>
        <v/>
      </c>
      <c r="BI107" s="39" t="str">
        <f t="shared" si="99"/>
        <v/>
      </c>
      <c r="BJ107" s="39" t="str">
        <f t="shared" si="99"/>
        <v/>
      </c>
      <c r="BK107" s="39" t="str">
        <f t="shared" si="99"/>
        <v/>
      </c>
      <c r="BL107" s="39" t="str">
        <f t="shared" si="99"/>
        <v/>
      </c>
      <c r="BM107" s="39" t="str">
        <f t="shared" si="99"/>
        <v/>
      </c>
      <c r="BN107" s="39" t="str">
        <f t="shared" si="99"/>
        <v/>
      </c>
      <c r="BO107" s="39" t="str">
        <f t="shared" si="99"/>
        <v/>
      </c>
      <c r="BP107" s="39" t="str">
        <f t="shared" si="99"/>
        <v/>
      </c>
      <c r="BQ107" s="39" t="str">
        <f t="shared" si="99"/>
        <v/>
      </c>
      <c r="BR107" s="39" t="str">
        <f t="shared" si="100"/>
        <v/>
      </c>
      <c r="BS107" s="39" t="str">
        <f t="shared" si="100"/>
        <v/>
      </c>
      <c r="BT107" s="39" t="str">
        <f t="shared" si="100"/>
        <v/>
      </c>
      <c r="BU107" s="39" t="str">
        <f t="shared" si="100"/>
        <v/>
      </c>
      <c r="BV107" s="39" t="str">
        <f t="shared" si="100"/>
        <v/>
      </c>
      <c r="BW107" s="39" t="str">
        <f t="shared" si="100"/>
        <v/>
      </c>
      <c r="BX107" s="39" t="str">
        <f t="shared" si="100"/>
        <v/>
      </c>
      <c r="BY107" s="39" t="str">
        <f t="shared" si="100"/>
        <v/>
      </c>
      <c r="BZ107" s="39" t="str">
        <f t="shared" si="100"/>
        <v/>
      </c>
      <c r="CA107" s="39" t="str">
        <f t="shared" si="100"/>
        <v/>
      </c>
      <c r="CB107" s="39" t="str">
        <f t="shared" si="101"/>
        <v/>
      </c>
      <c r="CC107" s="39" t="str">
        <f t="shared" si="101"/>
        <v/>
      </c>
      <c r="CD107" s="39" t="str">
        <f t="shared" si="101"/>
        <v/>
      </c>
      <c r="CE107" s="39" t="str">
        <f t="shared" si="101"/>
        <v/>
      </c>
      <c r="CF107" s="39" t="str">
        <f t="shared" si="101"/>
        <v/>
      </c>
      <c r="CG107" s="39" t="str">
        <f t="shared" si="101"/>
        <v/>
      </c>
      <c r="CH107" s="39" t="str">
        <f t="shared" si="101"/>
        <v/>
      </c>
      <c r="CI107" s="39" t="str">
        <f t="shared" si="101"/>
        <v/>
      </c>
      <c r="CJ107" s="39" t="str">
        <f t="shared" si="101"/>
        <v/>
      </c>
      <c r="CK107" s="39" t="str">
        <f t="shared" si="101"/>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3"/>
        <v/>
      </c>
      <c r="CW107" s="39" t="str">
        <f t="shared" si="103"/>
        <v/>
      </c>
      <c r="CX107" s="39" t="str">
        <f t="shared" si="103"/>
        <v/>
      </c>
      <c r="CY107" s="39" t="str">
        <f t="shared" si="103"/>
        <v/>
      </c>
      <c r="CZ107" s="39" t="str">
        <f t="shared" si="103"/>
        <v/>
      </c>
      <c r="DA107" s="39" t="str">
        <f t="shared" si="103"/>
        <v/>
      </c>
      <c r="DB107" s="39" t="str">
        <f t="shared" si="103"/>
        <v/>
      </c>
      <c r="DC107" s="39" t="str">
        <f t="shared" si="103"/>
        <v/>
      </c>
      <c r="DD107" s="39" t="str">
        <f t="shared" si="103"/>
        <v/>
      </c>
      <c r="DE107" s="39" t="str">
        <f t="shared" si="103"/>
        <v/>
      </c>
      <c r="DF107" s="39" t="str">
        <f t="shared" si="103"/>
        <v/>
      </c>
      <c r="DG107" s="39" t="str">
        <f t="shared" si="103"/>
        <v/>
      </c>
      <c r="DP107" s="57"/>
      <c r="DQ107" s="127"/>
    </row>
    <row r="108" spans="1:121" ht="24.75" hidden="1" customHeight="1" x14ac:dyDescent="0.4">
      <c r="A108" s="126">
        <v>97</v>
      </c>
      <c r="B108" s="293" t="str">
        <f>IFERROR(VLOOKUP(A108,'wk (10.1～)'!$A$3:$I$122, 2, 0)&amp;"", "")</f>
        <v/>
      </c>
      <c r="C108" s="41" t="str">
        <f>IFERROR(VLOOKUP(A108,'wk (10.1～)'!$A$3:$I$122, 4, 0), "")</f>
        <v/>
      </c>
      <c r="D108" s="41" t="str">
        <f>IFERROR(VLOOKUP(A108,'wk (10.1～)'!$A$3:$I$122, 5, 0), "")</f>
        <v/>
      </c>
      <c r="E108" s="41" t="str">
        <f>IFERROR(VLOOKUP(A108,'wk (10.1～)'!$A$3:$I$122, 6, 0), "")</f>
        <v/>
      </c>
      <c r="F108" s="41" t="str">
        <f>IFERROR(VLOOKUP(A108,'wk (10.1～)'!$A$3:$I$122,7, 0), "")</f>
        <v/>
      </c>
      <c r="G108" s="41" t="str">
        <f>IFERROR(VLOOKUP(A108,'wk (10.1～)'!$A$3:$I$122, 8, 0), "")</f>
        <v/>
      </c>
      <c r="H108" s="41" t="str">
        <f>IFERROR(VLOOKUP(A108,'wk (10.1～)'!$A$3:$I$122, 9, 0), "")</f>
        <v/>
      </c>
      <c r="I108" s="157">
        <f t="shared" si="73"/>
        <v>0</v>
      </c>
      <c r="J108" s="39" t="str">
        <f t="shared" si="94"/>
        <v/>
      </c>
      <c r="K108" s="39" t="str">
        <f t="shared" si="94"/>
        <v/>
      </c>
      <c r="L108" s="39" t="str">
        <f t="shared" si="94"/>
        <v/>
      </c>
      <c r="M108" s="39" t="str">
        <f t="shared" si="94"/>
        <v/>
      </c>
      <c r="N108" s="39" t="str">
        <f t="shared" si="94"/>
        <v/>
      </c>
      <c r="O108" s="39" t="str">
        <f t="shared" si="94"/>
        <v/>
      </c>
      <c r="P108" s="39" t="str">
        <f t="shared" si="94"/>
        <v/>
      </c>
      <c r="Q108" s="39" t="str">
        <f t="shared" si="94"/>
        <v/>
      </c>
      <c r="R108" s="39" t="str">
        <f t="shared" si="94"/>
        <v/>
      </c>
      <c r="S108" s="39" t="str">
        <f t="shared" si="94"/>
        <v/>
      </c>
      <c r="T108" s="39" t="str">
        <f t="shared" si="95"/>
        <v/>
      </c>
      <c r="U108" s="39" t="str">
        <f t="shared" si="95"/>
        <v/>
      </c>
      <c r="V108" s="39" t="str">
        <f t="shared" si="95"/>
        <v/>
      </c>
      <c r="W108" s="39" t="str">
        <f t="shared" si="95"/>
        <v/>
      </c>
      <c r="X108" s="39" t="str">
        <f t="shared" si="95"/>
        <v/>
      </c>
      <c r="Y108" s="39" t="str">
        <f t="shared" si="95"/>
        <v/>
      </c>
      <c r="Z108" s="39" t="str">
        <f t="shared" si="95"/>
        <v/>
      </c>
      <c r="AA108" s="39" t="str">
        <f t="shared" si="95"/>
        <v/>
      </c>
      <c r="AB108" s="39" t="str">
        <f t="shared" si="95"/>
        <v/>
      </c>
      <c r="AC108" s="39" t="str">
        <f t="shared" si="95"/>
        <v/>
      </c>
      <c r="AD108" s="39" t="str">
        <f t="shared" si="96"/>
        <v/>
      </c>
      <c r="AE108" s="39" t="str">
        <f t="shared" si="96"/>
        <v/>
      </c>
      <c r="AF108" s="39" t="str">
        <f t="shared" si="96"/>
        <v/>
      </c>
      <c r="AG108" s="39" t="str">
        <f t="shared" si="96"/>
        <v/>
      </c>
      <c r="AH108" s="39" t="str">
        <f t="shared" si="96"/>
        <v/>
      </c>
      <c r="AI108" s="39" t="str">
        <f t="shared" si="96"/>
        <v/>
      </c>
      <c r="AJ108" s="39" t="str">
        <f t="shared" si="96"/>
        <v/>
      </c>
      <c r="AK108" s="39" t="str">
        <f t="shared" si="96"/>
        <v/>
      </c>
      <c r="AL108" s="39" t="str">
        <f t="shared" si="96"/>
        <v/>
      </c>
      <c r="AM108" s="39" t="str">
        <f t="shared" si="96"/>
        <v/>
      </c>
      <c r="AN108" s="39" t="str">
        <f t="shared" si="97"/>
        <v/>
      </c>
      <c r="AO108" s="39" t="str">
        <f t="shared" si="97"/>
        <v/>
      </c>
      <c r="AP108" s="39" t="str">
        <f t="shared" si="97"/>
        <v/>
      </c>
      <c r="AQ108" s="39" t="str">
        <f t="shared" si="97"/>
        <v/>
      </c>
      <c r="AR108" s="39" t="str">
        <f t="shared" si="97"/>
        <v/>
      </c>
      <c r="AS108" s="39" t="str">
        <f t="shared" si="97"/>
        <v/>
      </c>
      <c r="AT108" s="39" t="str">
        <f t="shared" si="97"/>
        <v/>
      </c>
      <c r="AU108" s="39" t="str">
        <f t="shared" si="97"/>
        <v/>
      </c>
      <c r="AV108" s="39" t="str">
        <f t="shared" si="97"/>
        <v/>
      </c>
      <c r="AW108" s="39" t="str">
        <f t="shared" si="97"/>
        <v/>
      </c>
      <c r="AX108" s="39" t="str">
        <f t="shared" si="98"/>
        <v/>
      </c>
      <c r="AY108" s="39" t="str">
        <f t="shared" si="98"/>
        <v/>
      </c>
      <c r="AZ108" s="39" t="str">
        <f t="shared" si="98"/>
        <v/>
      </c>
      <c r="BA108" s="39" t="str">
        <f t="shared" si="98"/>
        <v/>
      </c>
      <c r="BB108" s="39" t="str">
        <f t="shared" si="98"/>
        <v/>
      </c>
      <c r="BC108" s="39" t="str">
        <f t="shared" si="98"/>
        <v/>
      </c>
      <c r="BD108" s="39" t="str">
        <f t="shared" si="98"/>
        <v/>
      </c>
      <c r="BE108" s="39" t="str">
        <f t="shared" si="98"/>
        <v/>
      </c>
      <c r="BF108" s="39" t="str">
        <f t="shared" si="98"/>
        <v/>
      </c>
      <c r="BG108" s="39" t="str">
        <f t="shared" si="98"/>
        <v/>
      </c>
      <c r="BH108" s="39" t="str">
        <f t="shared" si="99"/>
        <v/>
      </c>
      <c r="BI108" s="39" t="str">
        <f t="shared" si="99"/>
        <v/>
      </c>
      <c r="BJ108" s="39" t="str">
        <f t="shared" si="99"/>
        <v/>
      </c>
      <c r="BK108" s="39" t="str">
        <f t="shared" si="99"/>
        <v/>
      </c>
      <c r="BL108" s="39" t="str">
        <f t="shared" si="99"/>
        <v/>
      </c>
      <c r="BM108" s="39" t="str">
        <f t="shared" si="99"/>
        <v/>
      </c>
      <c r="BN108" s="39" t="str">
        <f t="shared" si="99"/>
        <v/>
      </c>
      <c r="BO108" s="39" t="str">
        <f t="shared" si="99"/>
        <v/>
      </c>
      <c r="BP108" s="39" t="str">
        <f t="shared" si="99"/>
        <v/>
      </c>
      <c r="BQ108" s="39" t="str">
        <f t="shared" si="99"/>
        <v/>
      </c>
      <c r="BR108" s="39" t="str">
        <f t="shared" si="100"/>
        <v/>
      </c>
      <c r="BS108" s="39" t="str">
        <f t="shared" si="100"/>
        <v/>
      </c>
      <c r="BT108" s="39" t="str">
        <f t="shared" si="100"/>
        <v/>
      </c>
      <c r="BU108" s="39" t="str">
        <f t="shared" si="100"/>
        <v/>
      </c>
      <c r="BV108" s="39" t="str">
        <f t="shared" si="100"/>
        <v/>
      </c>
      <c r="BW108" s="39" t="str">
        <f t="shared" si="100"/>
        <v/>
      </c>
      <c r="BX108" s="39" t="str">
        <f t="shared" si="100"/>
        <v/>
      </c>
      <c r="BY108" s="39" t="str">
        <f t="shared" si="100"/>
        <v/>
      </c>
      <c r="BZ108" s="39" t="str">
        <f t="shared" si="100"/>
        <v/>
      </c>
      <c r="CA108" s="39" t="str">
        <f t="shared" si="100"/>
        <v/>
      </c>
      <c r="CB108" s="39" t="str">
        <f t="shared" si="101"/>
        <v/>
      </c>
      <c r="CC108" s="39" t="str">
        <f t="shared" si="101"/>
        <v/>
      </c>
      <c r="CD108" s="39" t="str">
        <f t="shared" si="101"/>
        <v/>
      </c>
      <c r="CE108" s="39" t="str">
        <f t="shared" si="101"/>
        <v/>
      </c>
      <c r="CF108" s="39" t="str">
        <f t="shared" si="101"/>
        <v/>
      </c>
      <c r="CG108" s="39" t="str">
        <f t="shared" si="101"/>
        <v/>
      </c>
      <c r="CH108" s="39" t="str">
        <f t="shared" si="101"/>
        <v/>
      </c>
      <c r="CI108" s="39" t="str">
        <f t="shared" si="101"/>
        <v/>
      </c>
      <c r="CJ108" s="39" t="str">
        <f t="shared" si="101"/>
        <v/>
      </c>
      <c r="CK108" s="39" t="str">
        <f t="shared" si="101"/>
        <v/>
      </c>
      <c r="CL108" s="39" t="str">
        <f t="shared" si="102"/>
        <v/>
      </c>
      <c r="CM108" s="39" t="str">
        <f t="shared" si="102"/>
        <v/>
      </c>
      <c r="CN108" s="39" t="str">
        <f t="shared" si="102"/>
        <v/>
      </c>
      <c r="CO108" s="39" t="str">
        <f t="shared" si="102"/>
        <v/>
      </c>
      <c r="CP108" s="39" t="str">
        <f t="shared" si="102"/>
        <v/>
      </c>
      <c r="CQ108" s="39" t="str">
        <f t="shared" si="102"/>
        <v/>
      </c>
      <c r="CR108" s="39" t="str">
        <f t="shared" si="102"/>
        <v/>
      </c>
      <c r="CS108" s="39" t="str">
        <f t="shared" si="102"/>
        <v/>
      </c>
      <c r="CT108" s="39" t="str">
        <f t="shared" si="102"/>
        <v/>
      </c>
      <c r="CU108" s="39" t="str">
        <f t="shared" si="102"/>
        <v/>
      </c>
      <c r="CV108" s="39" t="str">
        <f t="shared" si="103"/>
        <v/>
      </c>
      <c r="CW108" s="39" t="str">
        <f t="shared" si="103"/>
        <v/>
      </c>
      <c r="CX108" s="39" t="str">
        <f t="shared" si="103"/>
        <v/>
      </c>
      <c r="CY108" s="39" t="str">
        <f t="shared" si="103"/>
        <v/>
      </c>
      <c r="CZ108" s="39" t="str">
        <f t="shared" si="103"/>
        <v/>
      </c>
      <c r="DA108" s="39" t="str">
        <f t="shared" si="103"/>
        <v/>
      </c>
      <c r="DB108" s="39" t="str">
        <f t="shared" si="103"/>
        <v/>
      </c>
      <c r="DC108" s="39" t="str">
        <f t="shared" si="103"/>
        <v/>
      </c>
      <c r="DD108" s="39" t="str">
        <f t="shared" si="103"/>
        <v/>
      </c>
      <c r="DE108" s="39" t="str">
        <f t="shared" si="103"/>
        <v/>
      </c>
      <c r="DF108" s="39" t="str">
        <f t="shared" si="103"/>
        <v/>
      </c>
      <c r="DG108" s="39" t="str">
        <f t="shared" si="103"/>
        <v/>
      </c>
      <c r="DP108" s="57"/>
      <c r="DQ108" s="127"/>
    </row>
    <row r="109" spans="1:121" ht="24.75" hidden="1" customHeight="1" x14ac:dyDescent="0.4">
      <c r="A109" s="126">
        <v>98</v>
      </c>
      <c r="B109" s="293" t="str">
        <f>IFERROR(VLOOKUP(A109,'wk (10.1～)'!$A$3:$I$122, 2, 0)&amp;"", "")</f>
        <v/>
      </c>
      <c r="C109" s="41" t="str">
        <f>IFERROR(VLOOKUP(A109,'wk (10.1～)'!$A$3:$I$122, 4, 0), "")</f>
        <v/>
      </c>
      <c r="D109" s="41" t="str">
        <f>IFERROR(VLOOKUP(A109,'wk (10.1～)'!$A$3:$I$122, 5, 0), "")</f>
        <v/>
      </c>
      <c r="E109" s="41" t="str">
        <f>IFERROR(VLOOKUP(A109,'wk (10.1～)'!$A$3:$I$122, 6, 0), "")</f>
        <v/>
      </c>
      <c r="F109" s="41" t="str">
        <f>IFERROR(VLOOKUP(A109,'wk (10.1～)'!$A$3:$I$122,7, 0), "")</f>
        <v/>
      </c>
      <c r="G109" s="41" t="str">
        <f>IFERROR(VLOOKUP(A109,'wk (10.1～)'!$A$3:$I$122, 8, 0), "")</f>
        <v/>
      </c>
      <c r="H109" s="41" t="str">
        <f>IFERROR(VLOOKUP(A109,'wk (10.1～)'!$A$3:$I$122, 9, 0), "")</f>
        <v/>
      </c>
      <c r="I109" s="157">
        <f t="shared" si="73"/>
        <v>0</v>
      </c>
      <c r="J109" s="39" t="str">
        <f t="shared" si="94"/>
        <v/>
      </c>
      <c r="K109" s="39" t="str">
        <f t="shared" si="94"/>
        <v/>
      </c>
      <c r="L109" s="39" t="str">
        <f t="shared" si="94"/>
        <v/>
      </c>
      <c r="M109" s="39" t="str">
        <f t="shared" si="94"/>
        <v/>
      </c>
      <c r="N109" s="39" t="str">
        <f t="shared" si="94"/>
        <v/>
      </c>
      <c r="O109" s="39" t="str">
        <f t="shared" si="94"/>
        <v/>
      </c>
      <c r="P109" s="39" t="str">
        <f t="shared" si="94"/>
        <v/>
      </c>
      <c r="Q109" s="39" t="str">
        <f t="shared" si="94"/>
        <v/>
      </c>
      <c r="R109" s="39" t="str">
        <f t="shared" si="94"/>
        <v/>
      </c>
      <c r="S109" s="39" t="str">
        <f t="shared" si="94"/>
        <v/>
      </c>
      <c r="T109" s="39" t="str">
        <f t="shared" si="95"/>
        <v/>
      </c>
      <c r="U109" s="39" t="str">
        <f t="shared" si="95"/>
        <v/>
      </c>
      <c r="V109" s="39" t="str">
        <f t="shared" si="95"/>
        <v/>
      </c>
      <c r="W109" s="39" t="str">
        <f t="shared" si="95"/>
        <v/>
      </c>
      <c r="X109" s="39" t="str">
        <f t="shared" si="95"/>
        <v/>
      </c>
      <c r="Y109" s="39" t="str">
        <f t="shared" si="95"/>
        <v/>
      </c>
      <c r="Z109" s="39" t="str">
        <f t="shared" si="95"/>
        <v/>
      </c>
      <c r="AA109" s="39" t="str">
        <f t="shared" si="95"/>
        <v/>
      </c>
      <c r="AB109" s="39" t="str">
        <f t="shared" si="95"/>
        <v/>
      </c>
      <c r="AC109" s="39" t="str">
        <f t="shared" si="95"/>
        <v/>
      </c>
      <c r="AD109" s="39" t="str">
        <f t="shared" si="96"/>
        <v/>
      </c>
      <c r="AE109" s="39" t="str">
        <f t="shared" si="96"/>
        <v/>
      </c>
      <c r="AF109" s="39" t="str">
        <f t="shared" si="96"/>
        <v/>
      </c>
      <c r="AG109" s="39" t="str">
        <f t="shared" si="96"/>
        <v/>
      </c>
      <c r="AH109" s="39" t="str">
        <f t="shared" si="96"/>
        <v/>
      </c>
      <c r="AI109" s="39" t="str">
        <f t="shared" si="96"/>
        <v/>
      </c>
      <c r="AJ109" s="39" t="str">
        <f t="shared" si="96"/>
        <v/>
      </c>
      <c r="AK109" s="39" t="str">
        <f t="shared" si="96"/>
        <v/>
      </c>
      <c r="AL109" s="39" t="str">
        <f t="shared" si="96"/>
        <v/>
      </c>
      <c r="AM109" s="39" t="str">
        <f t="shared" si="96"/>
        <v/>
      </c>
      <c r="AN109" s="39" t="str">
        <f t="shared" si="97"/>
        <v/>
      </c>
      <c r="AO109" s="39" t="str">
        <f t="shared" si="97"/>
        <v/>
      </c>
      <c r="AP109" s="39" t="str">
        <f t="shared" si="97"/>
        <v/>
      </c>
      <c r="AQ109" s="39" t="str">
        <f t="shared" si="97"/>
        <v/>
      </c>
      <c r="AR109" s="39" t="str">
        <f t="shared" si="97"/>
        <v/>
      </c>
      <c r="AS109" s="39" t="str">
        <f t="shared" si="97"/>
        <v/>
      </c>
      <c r="AT109" s="39" t="str">
        <f t="shared" si="97"/>
        <v/>
      </c>
      <c r="AU109" s="39" t="str">
        <f t="shared" si="97"/>
        <v/>
      </c>
      <c r="AV109" s="39" t="str">
        <f t="shared" si="97"/>
        <v/>
      </c>
      <c r="AW109" s="39" t="str">
        <f t="shared" si="97"/>
        <v/>
      </c>
      <c r="AX109" s="39" t="str">
        <f t="shared" si="98"/>
        <v/>
      </c>
      <c r="AY109" s="39" t="str">
        <f t="shared" si="98"/>
        <v/>
      </c>
      <c r="AZ109" s="39" t="str">
        <f t="shared" si="98"/>
        <v/>
      </c>
      <c r="BA109" s="39" t="str">
        <f t="shared" si="98"/>
        <v/>
      </c>
      <c r="BB109" s="39" t="str">
        <f t="shared" si="98"/>
        <v/>
      </c>
      <c r="BC109" s="39" t="str">
        <f t="shared" si="98"/>
        <v/>
      </c>
      <c r="BD109" s="39" t="str">
        <f t="shared" si="98"/>
        <v/>
      </c>
      <c r="BE109" s="39" t="str">
        <f t="shared" si="98"/>
        <v/>
      </c>
      <c r="BF109" s="39" t="str">
        <f t="shared" si="98"/>
        <v/>
      </c>
      <c r="BG109" s="39" t="str">
        <f t="shared" si="98"/>
        <v/>
      </c>
      <c r="BH109" s="39" t="str">
        <f t="shared" si="99"/>
        <v/>
      </c>
      <c r="BI109" s="39" t="str">
        <f t="shared" si="99"/>
        <v/>
      </c>
      <c r="BJ109" s="39" t="str">
        <f t="shared" si="99"/>
        <v/>
      </c>
      <c r="BK109" s="39" t="str">
        <f t="shared" si="99"/>
        <v/>
      </c>
      <c r="BL109" s="39" t="str">
        <f t="shared" si="99"/>
        <v/>
      </c>
      <c r="BM109" s="39" t="str">
        <f t="shared" si="99"/>
        <v/>
      </c>
      <c r="BN109" s="39" t="str">
        <f t="shared" si="99"/>
        <v/>
      </c>
      <c r="BO109" s="39" t="str">
        <f t="shared" si="99"/>
        <v/>
      </c>
      <c r="BP109" s="39" t="str">
        <f t="shared" si="99"/>
        <v/>
      </c>
      <c r="BQ109" s="39" t="str">
        <f t="shared" si="99"/>
        <v/>
      </c>
      <c r="BR109" s="39" t="str">
        <f t="shared" si="100"/>
        <v/>
      </c>
      <c r="BS109" s="39" t="str">
        <f t="shared" si="100"/>
        <v/>
      </c>
      <c r="BT109" s="39" t="str">
        <f t="shared" si="100"/>
        <v/>
      </c>
      <c r="BU109" s="39" t="str">
        <f t="shared" si="100"/>
        <v/>
      </c>
      <c r="BV109" s="39" t="str">
        <f t="shared" si="100"/>
        <v/>
      </c>
      <c r="BW109" s="39" t="str">
        <f t="shared" si="100"/>
        <v/>
      </c>
      <c r="BX109" s="39" t="str">
        <f t="shared" si="100"/>
        <v/>
      </c>
      <c r="BY109" s="39" t="str">
        <f t="shared" si="100"/>
        <v/>
      </c>
      <c r="BZ109" s="39" t="str">
        <f t="shared" si="100"/>
        <v/>
      </c>
      <c r="CA109" s="39" t="str">
        <f t="shared" si="100"/>
        <v/>
      </c>
      <c r="CB109" s="39" t="str">
        <f t="shared" si="101"/>
        <v/>
      </c>
      <c r="CC109" s="39" t="str">
        <f t="shared" si="101"/>
        <v/>
      </c>
      <c r="CD109" s="39" t="str">
        <f t="shared" si="101"/>
        <v/>
      </c>
      <c r="CE109" s="39" t="str">
        <f t="shared" si="101"/>
        <v/>
      </c>
      <c r="CF109" s="39" t="str">
        <f t="shared" si="101"/>
        <v/>
      </c>
      <c r="CG109" s="39" t="str">
        <f t="shared" si="101"/>
        <v/>
      </c>
      <c r="CH109" s="39" t="str">
        <f t="shared" si="101"/>
        <v/>
      </c>
      <c r="CI109" s="39" t="str">
        <f t="shared" si="101"/>
        <v/>
      </c>
      <c r="CJ109" s="39" t="str">
        <f t="shared" si="101"/>
        <v/>
      </c>
      <c r="CK109" s="39" t="str">
        <f t="shared" si="101"/>
        <v/>
      </c>
      <c r="CL109" s="39" t="str">
        <f t="shared" si="102"/>
        <v/>
      </c>
      <c r="CM109" s="39" t="str">
        <f t="shared" si="102"/>
        <v/>
      </c>
      <c r="CN109" s="39" t="str">
        <f t="shared" si="102"/>
        <v/>
      </c>
      <c r="CO109" s="39" t="str">
        <f t="shared" si="102"/>
        <v/>
      </c>
      <c r="CP109" s="39" t="str">
        <f t="shared" si="102"/>
        <v/>
      </c>
      <c r="CQ109" s="39" t="str">
        <f t="shared" si="102"/>
        <v/>
      </c>
      <c r="CR109" s="39" t="str">
        <f t="shared" si="102"/>
        <v/>
      </c>
      <c r="CS109" s="39" t="str">
        <f t="shared" si="102"/>
        <v/>
      </c>
      <c r="CT109" s="39" t="str">
        <f t="shared" si="102"/>
        <v/>
      </c>
      <c r="CU109" s="39" t="str">
        <f t="shared" si="102"/>
        <v/>
      </c>
      <c r="CV109" s="39" t="str">
        <f t="shared" si="103"/>
        <v/>
      </c>
      <c r="CW109" s="39" t="str">
        <f t="shared" si="103"/>
        <v/>
      </c>
      <c r="CX109" s="39" t="str">
        <f t="shared" si="103"/>
        <v/>
      </c>
      <c r="CY109" s="39" t="str">
        <f t="shared" si="103"/>
        <v/>
      </c>
      <c r="CZ109" s="39" t="str">
        <f t="shared" si="103"/>
        <v/>
      </c>
      <c r="DA109" s="39" t="str">
        <f t="shared" si="103"/>
        <v/>
      </c>
      <c r="DB109" s="39" t="str">
        <f t="shared" si="103"/>
        <v/>
      </c>
      <c r="DC109" s="39" t="str">
        <f t="shared" si="103"/>
        <v/>
      </c>
      <c r="DD109" s="39" t="str">
        <f t="shared" si="103"/>
        <v/>
      </c>
      <c r="DE109" s="39" t="str">
        <f t="shared" si="103"/>
        <v/>
      </c>
      <c r="DF109" s="39" t="str">
        <f t="shared" si="103"/>
        <v/>
      </c>
      <c r="DG109" s="39" t="str">
        <f t="shared" si="103"/>
        <v/>
      </c>
      <c r="DP109" s="57"/>
      <c r="DQ109" s="127"/>
    </row>
    <row r="110" spans="1:121" ht="24.75" hidden="1" customHeight="1" x14ac:dyDescent="0.4">
      <c r="A110" s="126">
        <v>99</v>
      </c>
      <c r="B110" s="293" t="str">
        <f>IFERROR(VLOOKUP(A110,'wk (10.1～)'!$A$3:$I$122, 2, 0)&amp;"", "")</f>
        <v/>
      </c>
      <c r="C110" s="41" t="str">
        <f>IFERROR(VLOOKUP(A110,'wk (10.1～)'!$A$3:$I$122, 4, 0), "")</f>
        <v/>
      </c>
      <c r="D110" s="41" t="str">
        <f>IFERROR(VLOOKUP(A110,'wk (10.1～)'!$A$3:$I$122, 5, 0), "")</f>
        <v/>
      </c>
      <c r="E110" s="41" t="str">
        <f>IFERROR(VLOOKUP(A110,'wk (10.1～)'!$A$3:$I$122, 6, 0), "")</f>
        <v/>
      </c>
      <c r="F110" s="41" t="str">
        <f>IFERROR(VLOOKUP(A110,'wk (10.1～)'!$A$3:$I$122,7, 0), "")</f>
        <v/>
      </c>
      <c r="G110" s="41" t="str">
        <f>IFERROR(VLOOKUP(A110,'wk (10.1～)'!$A$3:$I$122, 8, 0), "")</f>
        <v/>
      </c>
      <c r="H110" s="41" t="str">
        <f>IFERROR(VLOOKUP(A110,'wk (10.1～)'!$A$3:$I$122, 9, 0), "")</f>
        <v/>
      </c>
      <c r="I110" s="157">
        <f t="shared" si="73"/>
        <v>0</v>
      </c>
      <c r="J110" s="39" t="str">
        <f t="shared" si="94"/>
        <v/>
      </c>
      <c r="K110" s="39" t="str">
        <f t="shared" si="94"/>
        <v/>
      </c>
      <c r="L110" s="39" t="str">
        <f t="shared" si="94"/>
        <v/>
      </c>
      <c r="M110" s="39" t="str">
        <f t="shared" si="94"/>
        <v/>
      </c>
      <c r="N110" s="39" t="str">
        <f t="shared" si="94"/>
        <v/>
      </c>
      <c r="O110" s="39" t="str">
        <f t="shared" si="94"/>
        <v/>
      </c>
      <c r="P110" s="39" t="str">
        <f t="shared" si="94"/>
        <v/>
      </c>
      <c r="Q110" s="39" t="str">
        <f t="shared" si="94"/>
        <v/>
      </c>
      <c r="R110" s="39" t="str">
        <f t="shared" si="94"/>
        <v/>
      </c>
      <c r="S110" s="39" t="str">
        <f t="shared" si="94"/>
        <v/>
      </c>
      <c r="T110" s="39" t="str">
        <f t="shared" si="95"/>
        <v/>
      </c>
      <c r="U110" s="39" t="str">
        <f t="shared" si="95"/>
        <v/>
      </c>
      <c r="V110" s="39" t="str">
        <f t="shared" si="95"/>
        <v/>
      </c>
      <c r="W110" s="39" t="str">
        <f t="shared" si="95"/>
        <v/>
      </c>
      <c r="X110" s="39" t="str">
        <f t="shared" si="95"/>
        <v/>
      </c>
      <c r="Y110" s="39" t="str">
        <f t="shared" si="95"/>
        <v/>
      </c>
      <c r="Z110" s="39" t="str">
        <f t="shared" si="95"/>
        <v/>
      </c>
      <c r="AA110" s="39" t="str">
        <f t="shared" si="95"/>
        <v/>
      </c>
      <c r="AB110" s="39" t="str">
        <f t="shared" si="95"/>
        <v/>
      </c>
      <c r="AC110" s="39" t="str">
        <f t="shared" si="95"/>
        <v/>
      </c>
      <c r="AD110" s="39" t="str">
        <f t="shared" si="96"/>
        <v/>
      </c>
      <c r="AE110" s="39" t="str">
        <f t="shared" si="96"/>
        <v/>
      </c>
      <c r="AF110" s="39" t="str">
        <f t="shared" si="96"/>
        <v/>
      </c>
      <c r="AG110" s="39" t="str">
        <f t="shared" si="96"/>
        <v/>
      </c>
      <c r="AH110" s="39" t="str">
        <f t="shared" si="96"/>
        <v/>
      </c>
      <c r="AI110" s="39" t="str">
        <f t="shared" si="96"/>
        <v/>
      </c>
      <c r="AJ110" s="39" t="str">
        <f t="shared" si="96"/>
        <v/>
      </c>
      <c r="AK110" s="39" t="str">
        <f t="shared" si="96"/>
        <v/>
      </c>
      <c r="AL110" s="39" t="str">
        <f t="shared" si="96"/>
        <v/>
      </c>
      <c r="AM110" s="39" t="str">
        <f t="shared" si="96"/>
        <v/>
      </c>
      <c r="AN110" s="39" t="str">
        <f t="shared" si="97"/>
        <v/>
      </c>
      <c r="AO110" s="39" t="str">
        <f t="shared" si="97"/>
        <v/>
      </c>
      <c r="AP110" s="39" t="str">
        <f t="shared" si="97"/>
        <v/>
      </c>
      <c r="AQ110" s="39" t="str">
        <f t="shared" si="97"/>
        <v/>
      </c>
      <c r="AR110" s="39" t="str">
        <f t="shared" si="97"/>
        <v/>
      </c>
      <c r="AS110" s="39" t="str">
        <f t="shared" si="97"/>
        <v/>
      </c>
      <c r="AT110" s="39" t="str">
        <f t="shared" si="97"/>
        <v/>
      </c>
      <c r="AU110" s="39" t="str">
        <f t="shared" si="97"/>
        <v/>
      </c>
      <c r="AV110" s="39" t="str">
        <f t="shared" si="97"/>
        <v/>
      </c>
      <c r="AW110" s="39" t="str">
        <f t="shared" si="97"/>
        <v/>
      </c>
      <c r="AX110" s="39" t="str">
        <f t="shared" si="98"/>
        <v/>
      </c>
      <c r="AY110" s="39" t="str">
        <f t="shared" si="98"/>
        <v/>
      </c>
      <c r="AZ110" s="39" t="str">
        <f t="shared" si="98"/>
        <v/>
      </c>
      <c r="BA110" s="39" t="str">
        <f t="shared" si="98"/>
        <v/>
      </c>
      <c r="BB110" s="39" t="str">
        <f t="shared" si="98"/>
        <v/>
      </c>
      <c r="BC110" s="39" t="str">
        <f t="shared" si="98"/>
        <v/>
      </c>
      <c r="BD110" s="39" t="str">
        <f t="shared" si="98"/>
        <v/>
      </c>
      <c r="BE110" s="39" t="str">
        <f t="shared" si="98"/>
        <v/>
      </c>
      <c r="BF110" s="39" t="str">
        <f t="shared" si="98"/>
        <v/>
      </c>
      <c r="BG110" s="39" t="str">
        <f t="shared" si="98"/>
        <v/>
      </c>
      <c r="BH110" s="39" t="str">
        <f t="shared" si="99"/>
        <v/>
      </c>
      <c r="BI110" s="39" t="str">
        <f t="shared" si="99"/>
        <v/>
      </c>
      <c r="BJ110" s="39" t="str">
        <f t="shared" si="99"/>
        <v/>
      </c>
      <c r="BK110" s="39" t="str">
        <f t="shared" si="99"/>
        <v/>
      </c>
      <c r="BL110" s="39" t="str">
        <f t="shared" si="99"/>
        <v/>
      </c>
      <c r="BM110" s="39" t="str">
        <f t="shared" si="99"/>
        <v/>
      </c>
      <c r="BN110" s="39" t="str">
        <f t="shared" si="99"/>
        <v/>
      </c>
      <c r="BO110" s="39" t="str">
        <f t="shared" si="99"/>
        <v/>
      </c>
      <c r="BP110" s="39" t="str">
        <f t="shared" si="99"/>
        <v/>
      </c>
      <c r="BQ110" s="39" t="str">
        <f t="shared" si="99"/>
        <v/>
      </c>
      <c r="BR110" s="39" t="str">
        <f t="shared" si="100"/>
        <v/>
      </c>
      <c r="BS110" s="39" t="str">
        <f t="shared" si="100"/>
        <v/>
      </c>
      <c r="BT110" s="39" t="str">
        <f t="shared" si="100"/>
        <v/>
      </c>
      <c r="BU110" s="39" t="str">
        <f t="shared" si="100"/>
        <v/>
      </c>
      <c r="BV110" s="39" t="str">
        <f t="shared" si="100"/>
        <v/>
      </c>
      <c r="BW110" s="39" t="str">
        <f t="shared" si="100"/>
        <v/>
      </c>
      <c r="BX110" s="39" t="str">
        <f t="shared" si="100"/>
        <v/>
      </c>
      <c r="BY110" s="39" t="str">
        <f t="shared" si="100"/>
        <v/>
      </c>
      <c r="BZ110" s="39" t="str">
        <f t="shared" si="100"/>
        <v/>
      </c>
      <c r="CA110" s="39" t="str">
        <f t="shared" si="100"/>
        <v/>
      </c>
      <c r="CB110" s="39" t="str">
        <f t="shared" si="101"/>
        <v/>
      </c>
      <c r="CC110" s="39" t="str">
        <f t="shared" si="101"/>
        <v/>
      </c>
      <c r="CD110" s="39" t="str">
        <f t="shared" si="101"/>
        <v/>
      </c>
      <c r="CE110" s="39" t="str">
        <f t="shared" si="101"/>
        <v/>
      </c>
      <c r="CF110" s="39" t="str">
        <f t="shared" si="101"/>
        <v/>
      </c>
      <c r="CG110" s="39" t="str">
        <f t="shared" si="101"/>
        <v/>
      </c>
      <c r="CH110" s="39" t="str">
        <f t="shared" si="101"/>
        <v/>
      </c>
      <c r="CI110" s="39" t="str">
        <f t="shared" si="101"/>
        <v/>
      </c>
      <c r="CJ110" s="39" t="str">
        <f t="shared" si="101"/>
        <v/>
      </c>
      <c r="CK110" s="39" t="str">
        <f t="shared" si="101"/>
        <v/>
      </c>
      <c r="CL110" s="39" t="str">
        <f t="shared" si="102"/>
        <v/>
      </c>
      <c r="CM110" s="39" t="str">
        <f t="shared" si="102"/>
        <v/>
      </c>
      <c r="CN110" s="39" t="str">
        <f t="shared" si="102"/>
        <v/>
      </c>
      <c r="CO110" s="39" t="str">
        <f t="shared" si="102"/>
        <v/>
      </c>
      <c r="CP110" s="39" t="str">
        <f t="shared" si="102"/>
        <v/>
      </c>
      <c r="CQ110" s="39" t="str">
        <f t="shared" si="102"/>
        <v/>
      </c>
      <c r="CR110" s="39" t="str">
        <f t="shared" si="102"/>
        <v/>
      </c>
      <c r="CS110" s="39" t="str">
        <f t="shared" si="102"/>
        <v/>
      </c>
      <c r="CT110" s="39" t="str">
        <f t="shared" si="102"/>
        <v/>
      </c>
      <c r="CU110" s="39" t="str">
        <f t="shared" si="102"/>
        <v/>
      </c>
      <c r="CV110" s="39" t="str">
        <f t="shared" si="103"/>
        <v/>
      </c>
      <c r="CW110" s="39" t="str">
        <f t="shared" si="103"/>
        <v/>
      </c>
      <c r="CX110" s="39" t="str">
        <f t="shared" si="103"/>
        <v/>
      </c>
      <c r="CY110" s="39" t="str">
        <f t="shared" si="103"/>
        <v/>
      </c>
      <c r="CZ110" s="39" t="str">
        <f t="shared" si="103"/>
        <v/>
      </c>
      <c r="DA110" s="39" t="str">
        <f t="shared" si="103"/>
        <v/>
      </c>
      <c r="DB110" s="39" t="str">
        <f t="shared" si="103"/>
        <v/>
      </c>
      <c r="DC110" s="39" t="str">
        <f t="shared" si="103"/>
        <v/>
      </c>
      <c r="DD110" s="39" t="str">
        <f t="shared" si="103"/>
        <v/>
      </c>
      <c r="DE110" s="39" t="str">
        <f t="shared" si="103"/>
        <v/>
      </c>
      <c r="DF110" s="39" t="str">
        <f t="shared" si="103"/>
        <v/>
      </c>
      <c r="DG110" s="39" t="str">
        <f t="shared" si="103"/>
        <v/>
      </c>
      <c r="DP110" s="57"/>
      <c r="DQ110" s="127"/>
    </row>
    <row r="111" spans="1:121" ht="24.75" hidden="1" customHeight="1" x14ac:dyDescent="0.4">
      <c r="A111" s="126">
        <v>100</v>
      </c>
      <c r="B111" s="293" t="str">
        <f>IFERROR(VLOOKUP(A111,'wk (10.1～)'!$A$3:$I$122, 2, 0)&amp;"", "")</f>
        <v/>
      </c>
      <c r="C111" s="41" t="str">
        <f>IFERROR(VLOOKUP(A111,'wk (10.1～)'!$A$3:$I$122, 4, 0), "")</f>
        <v/>
      </c>
      <c r="D111" s="41" t="str">
        <f>IFERROR(VLOOKUP(A111,'wk (10.1～)'!$A$3:$I$122, 5, 0), "")</f>
        <v/>
      </c>
      <c r="E111" s="41" t="str">
        <f>IFERROR(VLOOKUP(A111,'wk (10.1～)'!$A$3:$I$122, 6, 0), "")</f>
        <v/>
      </c>
      <c r="F111" s="41" t="str">
        <f>IFERROR(VLOOKUP(A111,'wk (10.1～)'!$A$3:$I$122,7, 0), "")</f>
        <v/>
      </c>
      <c r="G111" s="41" t="str">
        <f>IFERROR(VLOOKUP(A111,'wk (10.1～)'!$A$3:$I$122, 8, 0), "")</f>
        <v/>
      </c>
      <c r="H111" s="41" t="str">
        <f>IFERROR(VLOOKUP(A111,'wk (10.1～)'!$A$3:$I$122, 9, 0), "")</f>
        <v/>
      </c>
      <c r="I111" s="157">
        <f t="shared" si="73"/>
        <v>0</v>
      </c>
      <c r="J111" s="39" t="str">
        <f t="shared" si="94"/>
        <v/>
      </c>
      <c r="K111" s="39" t="str">
        <f t="shared" si="94"/>
        <v/>
      </c>
      <c r="L111" s="39" t="str">
        <f t="shared" si="94"/>
        <v/>
      </c>
      <c r="M111" s="39" t="str">
        <f t="shared" si="94"/>
        <v/>
      </c>
      <c r="N111" s="39" t="str">
        <f t="shared" si="94"/>
        <v/>
      </c>
      <c r="O111" s="39" t="str">
        <f t="shared" si="94"/>
        <v/>
      </c>
      <c r="P111" s="39" t="str">
        <f t="shared" si="94"/>
        <v/>
      </c>
      <c r="Q111" s="39" t="str">
        <f t="shared" si="94"/>
        <v/>
      </c>
      <c r="R111" s="39" t="str">
        <f t="shared" si="94"/>
        <v/>
      </c>
      <c r="S111" s="39" t="str">
        <f t="shared" si="94"/>
        <v/>
      </c>
      <c r="T111" s="39" t="str">
        <f t="shared" si="95"/>
        <v/>
      </c>
      <c r="U111" s="39" t="str">
        <f t="shared" si="95"/>
        <v/>
      </c>
      <c r="V111" s="39" t="str">
        <f t="shared" si="95"/>
        <v/>
      </c>
      <c r="W111" s="39" t="str">
        <f t="shared" si="95"/>
        <v/>
      </c>
      <c r="X111" s="39" t="str">
        <f t="shared" si="95"/>
        <v/>
      </c>
      <c r="Y111" s="39" t="str">
        <f t="shared" si="95"/>
        <v/>
      </c>
      <c r="Z111" s="39" t="str">
        <f t="shared" si="95"/>
        <v/>
      </c>
      <c r="AA111" s="39" t="str">
        <f t="shared" si="95"/>
        <v/>
      </c>
      <c r="AB111" s="39" t="str">
        <f t="shared" si="95"/>
        <v/>
      </c>
      <c r="AC111" s="39" t="str">
        <f t="shared" si="95"/>
        <v/>
      </c>
      <c r="AD111" s="39" t="str">
        <f t="shared" si="96"/>
        <v/>
      </c>
      <c r="AE111" s="39" t="str">
        <f t="shared" si="96"/>
        <v/>
      </c>
      <c r="AF111" s="39" t="str">
        <f t="shared" si="96"/>
        <v/>
      </c>
      <c r="AG111" s="39" t="str">
        <f t="shared" si="96"/>
        <v/>
      </c>
      <c r="AH111" s="39" t="str">
        <f t="shared" si="96"/>
        <v/>
      </c>
      <c r="AI111" s="39" t="str">
        <f t="shared" si="96"/>
        <v/>
      </c>
      <c r="AJ111" s="39" t="str">
        <f t="shared" si="96"/>
        <v/>
      </c>
      <c r="AK111" s="39" t="str">
        <f t="shared" si="96"/>
        <v/>
      </c>
      <c r="AL111" s="39" t="str">
        <f t="shared" si="96"/>
        <v/>
      </c>
      <c r="AM111" s="39" t="str">
        <f t="shared" si="96"/>
        <v/>
      </c>
      <c r="AN111" s="39" t="str">
        <f t="shared" si="97"/>
        <v/>
      </c>
      <c r="AO111" s="39" t="str">
        <f t="shared" si="97"/>
        <v/>
      </c>
      <c r="AP111" s="39" t="str">
        <f t="shared" si="97"/>
        <v/>
      </c>
      <c r="AQ111" s="39" t="str">
        <f t="shared" si="97"/>
        <v/>
      </c>
      <c r="AR111" s="39" t="str">
        <f t="shared" si="97"/>
        <v/>
      </c>
      <c r="AS111" s="39" t="str">
        <f t="shared" si="97"/>
        <v/>
      </c>
      <c r="AT111" s="39" t="str">
        <f t="shared" si="97"/>
        <v/>
      </c>
      <c r="AU111" s="39" t="str">
        <f t="shared" si="97"/>
        <v/>
      </c>
      <c r="AV111" s="39" t="str">
        <f t="shared" si="97"/>
        <v/>
      </c>
      <c r="AW111" s="39" t="str">
        <f t="shared" si="97"/>
        <v/>
      </c>
      <c r="AX111" s="39" t="str">
        <f t="shared" si="98"/>
        <v/>
      </c>
      <c r="AY111" s="39" t="str">
        <f t="shared" si="98"/>
        <v/>
      </c>
      <c r="AZ111" s="39" t="str">
        <f t="shared" si="98"/>
        <v/>
      </c>
      <c r="BA111" s="39" t="str">
        <f t="shared" si="98"/>
        <v/>
      </c>
      <c r="BB111" s="39" t="str">
        <f t="shared" si="98"/>
        <v/>
      </c>
      <c r="BC111" s="39" t="str">
        <f t="shared" si="98"/>
        <v/>
      </c>
      <c r="BD111" s="39" t="str">
        <f t="shared" si="98"/>
        <v/>
      </c>
      <c r="BE111" s="39" t="str">
        <f t="shared" si="98"/>
        <v/>
      </c>
      <c r="BF111" s="39" t="str">
        <f t="shared" si="98"/>
        <v/>
      </c>
      <c r="BG111" s="39" t="str">
        <f t="shared" si="98"/>
        <v/>
      </c>
      <c r="BH111" s="39" t="str">
        <f t="shared" si="99"/>
        <v/>
      </c>
      <c r="BI111" s="39" t="str">
        <f t="shared" si="99"/>
        <v/>
      </c>
      <c r="BJ111" s="39" t="str">
        <f t="shared" si="99"/>
        <v/>
      </c>
      <c r="BK111" s="39" t="str">
        <f t="shared" si="99"/>
        <v/>
      </c>
      <c r="BL111" s="39" t="str">
        <f t="shared" si="99"/>
        <v/>
      </c>
      <c r="BM111" s="39" t="str">
        <f t="shared" si="99"/>
        <v/>
      </c>
      <c r="BN111" s="39" t="str">
        <f t="shared" si="99"/>
        <v/>
      </c>
      <c r="BO111" s="39" t="str">
        <f t="shared" si="99"/>
        <v/>
      </c>
      <c r="BP111" s="39" t="str">
        <f t="shared" si="99"/>
        <v/>
      </c>
      <c r="BQ111" s="39" t="str">
        <f t="shared" si="99"/>
        <v/>
      </c>
      <c r="BR111" s="39" t="str">
        <f t="shared" si="100"/>
        <v/>
      </c>
      <c r="BS111" s="39" t="str">
        <f t="shared" si="100"/>
        <v/>
      </c>
      <c r="BT111" s="39" t="str">
        <f t="shared" si="100"/>
        <v/>
      </c>
      <c r="BU111" s="39" t="str">
        <f t="shared" si="100"/>
        <v/>
      </c>
      <c r="BV111" s="39" t="str">
        <f t="shared" si="100"/>
        <v/>
      </c>
      <c r="BW111" s="39" t="str">
        <f t="shared" si="100"/>
        <v/>
      </c>
      <c r="BX111" s="39" t="str">
        <f t="shared" si="100"/>
        <v/>
      </c>
      <c r="BY111" s="39" t="str">
        <f t="shared" si="100"/>
        <v/>
      </c>
      <c r="BZ111" s="39" t="str">
        <f t="shared" si="100"/>
        <v/>
      </c>
      <c r="CA111" s="39" t="str">
        <f t="shared" si="100"/>
        <v/>
      </c>
      <c r="CB111" s="39" t="str">
        <f t="shared" si="101"/>
        <v/>
      </c>
      <c r="CC111" s="39" t="str">
        <f t="shared" si="101"/>
        <v/>
      </c>
      <c r="CD111" s="39" t="str">
        <f t="shared" si="101"/>
        <v/>
      </c>
      <c r="CE111" s="39" t="str">
        <f t="shared" si="101"/>
        <v/>
      </c>
      <c r="CF111" s="39" t="str">
        <f t="shared" si="101"/>
        <v/>
      </c>
      <c r="CG111" s="39" t="str">
        <f t="shared" si="101"/>
        <v/>
      </c>
      <c r="CH111" s="39" t="str">
        <f t="shared" si="101"/>
        <v/>
      </c>
      <c r="CI111" s="39" t="str">
        <f t="shared" si="101"/>
        <v/>
      </c>
      <c r="CJ111" s="39" t="str">
        <f t="shared" si="101"/>
        <v/>
      </c>
      <c r="CK111" s="39" t="str">
        <f t="shared" si="101"/>
        <v/>
      </c>
      <c r="CL111" s="39" t="str">
        <f t="shared" si="102"/>
        <v/>
      </c>
      <c r="CM111" s="39" t="str">
        <f t="shared" si="102"/>
        <v/>
      </c>
      <c r="CN111" s="39" t="str">
        <f t="shared" si="102"/>
        <v/>
      </c>
      <c r="CO111" s="39" t="str">
        <f t="shared" si="102"/>
        <v/>
      </c>
      <c r="CP111" s="39" t="str">
        <f t="shared" si="102"/>
        <v/>
      </c>
      <c r="CQ111" s="39" t="str">
        <f t="shared" si="102"/>
        <v/>
      </c>
      <c r="CR111" s="39" t="str">
        <f t="shared" si="102"/>
        <v/>
      </c>
      <c r="CS111" s="39" t="str">
        <f t="shared" si="102"/>
        <v/>
      </c>
      <c r="CT111" s="39" t="str">
        <f t="shared" si="102"/>
        <v/>
      </c>
      <c r="CU111" s="39" t="str">
        <f t="shared" si="102"/>
        <v/>
      </c>
      <c r="CV111" s="39" t="str">
        <f t="shared" si="103"/>
        <v/>
      </c>
      <c r="CW111" s="39" t="str">
        <f t="shared" si="103"/>
        <v/>
      </c>
      <c r="CX111" s="39" t="str">
        <f t="shared" si="103"/>
        <v/>
      </c>
      <c r="CY111" s="39" t="str">
        <f t="shared" si="103"/>
        <v/>
      </c>
      <c r="CZ111" s="39" t="str">
        <f t="shared" si="103"/>
        <v/>
      </c>
      <c r="DA111" s="39" t="str">
        <f t="shared" si="103"/>
        <v/>
      </c>
      <c r="DB111" s="39" t="str">
        <f t="shared" si="103"/>
        <v/>
      </c>
      <c r="DC111" s="39" t="str">
        <f t="shared" si="103"/>
        <v/>
      </c>
      <c r="DD111" s="39" t="str">
        <f t="shared" si="103"/>
        <v/>
      </c>
      <c r="DE111" s="39" t="str">
        <f t="shared" si="103"/>
        <v/>
      </c>
      <c r="DF111" s="39" t="str">
        <f t="shared" si="103"/>
        <v/>
      </c>
      <c r="DG111" s="39" t="str">
        <f t="shared" si="103"/>
        <v/>
      </c>
      <c r="DP111" s="57"/>
      <c r="DQ111" s="127"/>
    </row>
    <row r="112" spans="1:121" ht="24.75" hidden="1" customHeight="1" x14ac:dyDescent="0.4">
      <c r="A112" s="126">
        <v>101</v>
      </c>
      <c r="B112" s="293" t="str">
        <f>IFERROR(VLOOKUP(A112,'wk (10.1～)'!$A$3:$I$122, 2, 0)&amp;"", "")</f>
        <v/>
      </c>
      <c r="C112" s="41" t="str">
        <f>IFERROR(VLOOKUP(A112,'wk (10.1～)'!$A$3:$I$122, 4, 0), "")</f>
        <v/>
      </c>
      <c r="D112" s="41" t="str">
        <f>IFERROR(VLOOKUP(A112,'wk (10.1～)'!$A$3:$I$122, 5, 0), "")</f>
        <v/>
      </c>
      <c r="E112" s="41" t="str">
        <f>IFERROR(VLOOKUP(A112,'wk (10.1～)'!$A$3:$I$122, 6, 0), "")</f>
        <v/>
      </c>
      <c r="F112" s="41" t="str">
        <f>IFERROR(VLOOKUP(A112,'wk (10.1～)'!$A$3:$I$122,7, 0), "")</f>
        <v/>
      </c>
      <c r="G112" s="41" t="str">
        <f>IFERROR(VLOOKUP(A112,'wk (10.1～)'!$A$3:$I$122, 8, 0), "")</f>
        <v/>
      </c>
      <c r="H112" s="41" t="str">
        <f>IFERROR(VLOOKUP(A112,'wk (10.1～)'!$A$3:$I$122, 9, 0), "")</f>
        <v/>
      </c>
      <c r="I112" s="157">
        <f t="shared" si="73"/>
        <v>0</v>
      </c>
      <c r="J112" s="39" t="str">
        <f t="shared" ref="J112:S121" si="104">IF(AND($D112&lt;&gt;"", J$11&gt;=$D112, J$11&lt;=$H112), IF($E112&lt;&gt;"", IF(OR(AND(J$11=$C112, J$11=$E112), AND(J$11&gt;$E112, J$11&lt;$F112)), "入院中", 1), 1), "")</f>
        <v/>
      </c>
      <c r="K112" s="39" t="str">
        <f t="shared" si="104"/>
        <v/>
      </c>
      <c r="L112" s="39" t="str">
        <f t="shared" si="104"/>
        <v/>
      </c>
      <c r="M112" s="39" t="str">
        <f t="shared" si="104"/>
        <v/>
      </c>
      <c r="N112" s="39" t="str">
        <f t="shared" si="104"/>
        <v/>
      </c>
      <c r="O112" s="39" t="str">
        <f t="shared" si="104"/>
        <v/>
      </c>
      <c r="P112" s="39" t="str">
        <f t="shared" si="104"/>
        <v/>
      </c>
      <c r="Q112" s="39" t="str">
        <f t="shared" si="104"/>
        <v/>
      </c>
      <c r="R112" s="39" t="str">
        <f t="shared" si="104"/>
        <v/>
      </c>
      <c r="S112" s="39" t="str">
        <f t="shared" si="104"/>
        <v/>
      </c>
      <c r="T112" s="39" t="str">
        <f t="shared" ref="T112:AC121" si="105">IF(AND($D112&lt;&gt;"", T$11&gt;=$D112, T$11&lt;=$H112), IF($E112&lt;&gt;"", IF(OR(AND(T$11=$C112, T$11=$E112), AND(T$11&gt;$E112, T$11&lt;$F112)), "入院中", 1), 1), "")</f>
        <v/>
      </c>
      <c r="U112" s="39" t="str">
        <f t="shared" si="105"/>
        <v/>
      </c>
      <c r="V112" s="39" t="str">
        <f t="shared" si="105"/>
        <v/>
      </c>
      <c r="W112" s="39" t="str">
        <f t="shared" si="105"/>
        <v/>
      </c>
      <c r="X112" s="39" t="str">
        <f t="shared" si="105"/>
        <v/>
      </c>
      <c r="Y112" s="39" t="str">
        <f t="shared" si="105"/>
        <v/>
      </c>
      <c r="Z112" s="39" t="str">
        <f t="shared" si="105"/>
        <v/>
      </c>
      <c r="AA112" s="39" t="str">
        <f t="shared" si="105"/>
        <v/>
      </c>
      <c r="AB112" s="39" t="str">
        <f t="shared" si="105"/>
        <v/>
      </c>
      <c r="AC112" s="39" t="str">
        <f t="shared" si="105"/>
        <v/>
      </c>
      <c r="AD112" s="39" t="str">
        <f t="shared" ref="AD112:AM121" si="106">IF(AND($D112&lt;&gt;"", AD$11&gt;=$D112, AD$11&lt;=$H112), IF($E112&lt;&gt;"", IF(OR(AND(AD$11=$C112, AD$11=$E112), AND(AD$11&gt;$E112, AD$11&lt;$F112)), "入院中", 1), 1), "")</f>
        <v/>
      </c>
      <c r="AE112" s="39" t="str">
        <f t="shared" si="106"/>
        <v/>
      </c>
      <c r="AF112" s="39" t="str">
        <f t="shared" si="106"/>
        <v/>
      </c>
      <c r="AG112" s="39" t="str">
        <f t="shared" si="106"/>
        <v/>
      </c>
      <c r="AH112" s="39" t="str">
        <f t="shared" si="106"/>
        <v/>
      </c>
      <c r="AI112" s="39" t="str">
        <f t="shared" si="106"/>
        <v/>
      </c>
      <c r="AJ112" s="39" t="str">
        <f t="shared" si="106"/>
        <v/>
      </c>
      <c r="AK112" s="39" t="str">
        <f t="shared" si="106"/>
        <v/>
      </c>
      <c r="AL112" s="39" t="str">
        <f t="shared" si="106"/>
        <v/>
      </c>
      <c r="AM112" s="39" t="str">
        <f t="shared" si="106"/>
        <v/>
      </c>
      <c r="AN112" s="39" t="str">
        <f t="shared" ref="AN112:AW121" si="107">IF(AND($D112&lt;&gt;"", AN$11&gt;=$D112, AN$11&lt;=$H112), IF($E112&lt;&gt;"", IF(OR(AND(AN$11=$C112, AN$11=$E112), AND(AN$11&gt;$E112, AN$11&lt;$F112)), "入院中", 1), 1), "")</f>
        <v/>
      </c>
      <c r="AO112" s="39" t="str">
        <f t="shared" si="107"/>
        <v/>
      </c>
      <c r="AP112" s="39" t="str">
        <f t="shared" si="107"/>
        <v/>
      </c>
      <c r="AQ112" s="39" t="str">
        <f t="shared" si="107"/>
        <v/>
      </c>
      <c r="AR112" s="39" t="str">
        <f t="shared" si="107"/>
        <v/>
      </c>
      <c r="AS112" s="39" t="str">
        <f t="shared" si="107"/>
        <v/>
      </c>
      <c r="AT112" s="39" t="str">
        <f t="shared" si="107"/>
        <v/>
      </c>
      <c r="AU112" s="39" t="str">
        <f t="shared" si="107"/>
        <v/>
      </c>
      <c r="AV112" s="39" t="str">
        <f t="shared" si="107"/>
        <v/>
      </c>
      <c r="AW112" s="39" t="str">
        <f t="shared" si="107"/>
        <v/>
      </c>
      <c r="AX112" s="39" t="str">
        <f t="shared" ref="AX112:BG121" si="108">IF(AND($D112&lt;&gt;"", AX$11&gt;=$D112, AX$11&lt;=$H112), IF($E112&lt;&gt;"", IF(OR(AND(AX$11=$C112, AX$11=$E112), AND(AX$11&gt;$E112, AX$11&lt;$F112)), "入院中", 1), 1), "")</f>
        <v/>
      </c>
      <c r="AY112" s="39" t="str">
        <f t="shared" si="108"/>
        <v/>
      </c>
      <c r="AZ112" s="39" t="str">
        <f t="shared" si="108"/>
        <v/>
      </c>
      <c r="BA112" s="39" t="str">
        <f t="shared" si="108"/>
        <v/>
      </c>
      <c r="BB112" s="39" t="str">
        <f t="shared" si="108"/>
        <v/>
      </c>
      <c r="BC112" s="39" t="str">
        <f t="shared" si="108"/>
        <v/>
      </c>
      <c r="BD112" s="39" t="str">
        <f t="shared" si="108"/>
        <v/>
      </c>
      <c r="BE112" s="39" t="str">
        <f t="shared" si="108"/>
        <v/>
      </c>
      <c r="BF112" s="39" t="str">
        <f t="shared" si="108"/>
        <v/>
      </c>
      <c r="BG112" s="39" t="str">
        <f t="shared" si="108"/>
        <v/>
      </c>
      <c r="BH112" s="39" t="str">
        <f t="shared" ref="BH112:BQ121" si="109">IF(AND($D112&lt;&gt;"", BH$11&gt;=$D112, BH$11&lt;=$H112), IF($E112&lt;&gt;"", IF(OR(AND(BH$11=$C112, BH$11=$E112), AND(BH$11&gt;$E112, BH$11&lt;$F112)), "入院中", 1), 1), "")</f>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ref="BR112:CA121" si="110">IF(AND($D112&lt;&gt;"", BR$11&gt;=$D112, BR$11&lt;=$H112), IF($E112&lt;&gt;"", IF(OR(AND(BR$11=$C112, BR$11=$E112), AND(BR$11&gt;$E112, BR$11&lt;$F112)), "入院中", 1), 1), "")</f>
        <v/>
      </c>
      <c r="BS112" s="39" t="str">
        <f t="shared" si="110"/>
        <v/>
      </c>
      <c r="BT112" s="39" t="str">
        <f t="shared" si="110"/>
        <v/>
      </c>
      <c r="BU112" s="39" t="str">
        <f t="shared" si="110"/>
        <v/>
      </c>
      <c r="BV112" s="39" t="str">
        <f t="shared" si="110"/>
        <v/>
      </c>
      <c r="BW112" s="39" t="str">
        <f t="shared" si="110"/>
        <v/>
      </c>
      <c r="BX112" s="39" t="str">
        <f t="shared" si="110"/>
        <v/>
      </c>
      <c r="BY112" s="39" t="str">
        <f t="shared" si="110"/>
        <v/>
      </c>
      <c r="BZ112" s="39" t="str">
        <f t="shared" si="110"/>
        <v/>
      </c>
      <c r="CA112" s="39" t="str">
        <f t="shared" si="110"/>
        <v/>
      </c>
      <c r="CB112" s="39" t="str">
        <f t="shared" ref="CB112:CK121" si="111">IF(AND($D112&lt;&gt;"", CB$11&gt;=$D112, CB$11&lt;=$H112), IF($E112&lt;&gt;"", IF(OR(AND(CB$11=$C112, CB$11=$E112), AND(CB$11&gt;$E112, CB$11&lt;$F112)), "入院中", 1), 1), "")</f>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ref="CL112:CU121" si="112">IF(AND($D112&lt;&gt;"", CL$11&gt;=$D112, CL$11&lt;=$H112), IF($E112&lt;&gt;"", IF(OR(AND(CL$11=$C112, CL$11=$E112), AND(CL$11&gt;$E112, CL$11&lt;$F112)), "入院中", 1), 1), "")</f>
        <v/>
      </c>
      <c r="CM112" s="39" t="str">
        <f t="shared" si="112"/>
        <v/>
      </c>
      <c r="CN112" s="39" t="str">
        <f t="shared" si="112"/>
        <v/>
      </c>
      <c r="CO112" s="39" t="str">
        <f t="shared" si="112"/>
        <v/>
      </c>
      <c r="CP112" s="39" t="str">
        <f t="shared" si="112"/>
        <v/>
      </c>
      <c r="CQ112" s="39" t="str">
        <f t="shared" si="112"/>
        <v/>
      </c>
      <c r="CR112" s="39" t="str">
        <f t="shared" si="112"/>
        <v/>
      </c>
      <c r="CS112" s="39" t="str">
        <f t="shared" si="112"/>
        <v/>
      </c>
      <c r="CT112" s="39" t="str">
        <f t="shared" si="112"/>
        <v/>
      </c>
      <c r="CU112" s="39" t="str">
        <f t="shared" si="112"/>
        <v/>
      </c>
      <c r="CV112" s="39" t="str">
        <f t="shared" ref="CV112:DG121" si="113">IF(AND($D112&lt;&gt;"", CV$11&gt;=$D112, CV$11&lt;=$H112), IF($E112&lt;&gt;"", IF(OR(AND(CV$11=$C112, CV$11=$E112), AND(CV$11&gt;$E112, CV$11&lt;$F112)), "入院中", 1), 1), "")</f>
        <v/>
      </c>
      <c r="CW112" s="39" t="str">
        <f t="shared" si="113"/>
        <v/>
      </c>
      <c r="CX112" s="39" t="str">
        <f t="shared" si="113"/>
        <v/>
      </c>
      <c r="CY112" s="39" t="str">
        <f t="shared" si="113"/>
        <v/>
      </c>
      <c r="CZ112" s="39" t="str">
        <f t="shared" si="113"/>
        <v/>
      </c>
      <c r="DA112" s="39" t="str">
        <f t="shared" si="113"/>
        <v/>
      </c>
      <c r="DB112" s="39" t="str">
        <f t="shared" si="113"/>
        <v/>
      </c>
      <c r="DC112" s="39" t="str">
        <f t="shared" si="113"/>
        <v/>
      </c>
      <c r="DD112" s="39" t="str">
        <f t="shared" si="113"/>
        <v/>
      </c>
      <c r="DE112" s="39" t="str">
        <f t="shared" si="113"/>
        <v/>
      </c>
      <c r="DF112" s="39" t="str">
        <f t="shared" si="113"/>
        <v/>
      </c>
      <c r="DG112" s="39" t="str">
        <f t="shared" si="113"/>
        <v/>
      </c>
      <c r="DP112" s="57"/>
      <c r="DQ112" s="127"/>
    </row>
    <row r="113" spans="1:121" ht="24.75" hidden="1" customHeight="1" x14ac:dyDescent="0.4">
      <c r="A113" s="126">
        <v>102</v>
      </c>
      <c r="B113" s="293" t="str">
        <f>IFERROR(VLOOKUP(A113,'wk (10.1～)'!$A$3:$I$122, 2, 0)&amp;"", "")</f>
        <v/>
      </c>
      <c r="C113" s="41" t="str">
        <f>IFERROR(VLOOKUP(A113,'wk (10.1～)'!$A$3:$I$122, 4, 0), "")</f>
        <v/>
      </c>
      <c r="D113" s="41" t="str">
        <f>IFERROR(VLOOKUP(A113,'wk (10.1～)'!$A$3:$I$122, 5, 0), "")</f>
        <v/>
      </c>
      <c r="E113" s="41" t="str">
        <f>IFERROR(VLOOKUP(A113,'wk (10.1～)'!$A$3:$I$122, 6, 0), "")</f>
        <v/>
      </c>
      <c r="F113" s="41" t="str">
        <f>IFERROR(VLOOKUP(A113,'wk (10.1～)'!$A$3:$I$122,7, 0), "")</f>
        <v/>
      </c>
      <c r="G113" s="41" t="str">
        <f>IFERROR(VLOOKUP(A113,'wk (10.1～)'!$A$3:$I$122, 8, 0), "")</f>
        <v/>
      </c>
      <c r="H113" s="41" t="str">
        <f>IFERROR(VLOOKUP(A113,'wk (10.1～)'!$A$3:$I$122, 9, 0), "")</f>
        <v/>
      </c>
      <c r="I113" s="157">
        <f t="shared" si="73"/>
        <v>0</v>
      </c>
      <c r="J113" s="39" t="str">
        <f t="shared" si="104"/>
        <v/>
      </c>
      <c r="K113" s="39" t="str">
        <f t="shared" si="104"/>
        <v/>
      </c>
      <c r="L113" s="39" t="str">
        <f t="shared" si="104"/>
        <v/>
      </c>
      <c r="M113" s="39" t="str">
        <f t="shared" si="104"/>
        <v/>
      </c>
      <c r="N113" s="39" t="str">
        <f t="shared" si="104"/>
        <v/>
      </c>
      <c r="O113" s="39" t="str">
        <f t="shared" si="104"/>
        <v/>
      </c>
      <c r="P113" s="39" t="str">
        <f t="shared" si="104"/>
        <v/>
      </c>
      <c r="Q113" s="39" t="str">
        <f t="shared" si="104"/>
        <v/>
      </c>
      <c r="R113" s="39" t="str">
        <f t="shared" si="104"/>
        <v/>
      </c>
      <c r="S113" s="39" t="str">
        <f t="shared" si="104"/>
        <v/>
      </c>
      <c r="T113" s="39" t="str">
        <f t="shared" si="105"/>
        <v/>
      </c>
      <c r="U113" s="39" t="str">
        <f t="shared" si="105"/>
        <v/>
      </c>
      <c r="V113" s="39" t="str">
        <f t="shared" si="105"/>
        <v/>
      </c>
      <c r="W113" s="39" t="str">
        <f t="shared" si="105"/>
        <v/>
      </c>
      <c r="X113" s="39" t="str">
        <f t="shared" si="105"/>
        <v/>
      </c>
      <c r="Y113" s="39" t="str">
        <f t="shared" si="105"/>
        <v/>
      </c>
      <c r="Z113" s="39" t="str">
        <f t="shared" si="105"/>
        <v/>
      </c>
      <c r="AA113" s="39" t="str">
        <f t="shared" si="105"/>
        <v/>
      </c>
      <c r="AB113" s="39" t="str">
        <f t="shared" si="105"/>
        <v/>
      </c>
      <c r="AC113" s="39" t="str">
        <f t="shared" si="105"/>
        <v/>
      </c>
      <c r="AD113" s="39" t="str">
        <f t="shared" si="106"/>
        <v/>
      </c>
      <c r="AE113" s="39" t="str">
        <f t="shared" si="106"/>
        <v/>
      </c>
      <c r="AF113" s="39" t="str">
        <f t="shared" si="106"/>
        <v/>
      </c>
      <c r="AG113" s="39" t="str">
        <f t="shared" si="106"/>
        <v/>
      </c>
      <c r="AH113" s="39" t="str">
        <f t="shared" si="106"/>
        <v/>
      </c>
      <c r="AI113" s="39" t="str">
        <f t="shared" si="106"/>
        <v/>
      </c>
      <c r="AJ113" s="39" t="str">
        <f t="shared" si="106"/>
        <v/>
      </c>
      <c r="AK113" s="39" t="str">
        <f t="shared" si="106"/>
        <v/>
      </c>
      <c r="AL113" s="39" t="str">
        <f t="shared" si="106"/>
        <v/>
      </c>
      <c r="AM113" s="39" t="str">
        <f t="shared" si="106"/>
        <v/>
      </c>
      <c r="AN113" s="39" t="str">
        <f t="shared" si="107"/>
        <v/>
      </c>
      <c r="AO113" s="39" t="str">
        <f t="shared" si="107"/>
        <v/>
      </c>
      <c r="AP113" s="39" t="str">
        <f t="shared" si="107"/>
        <v/>
      </c>
      <c r="AQ113" s="39" t="str">
        <f t="shared" si="107"/>
        <v/>
      </c>
      <c r="AR113" s="39" t="str">
        <f t="shared" si="107"/>
        <v/>
      </c>
      <c r="AS113" s="39" t="str">
        <f t="shared" si="107"/>
        <v/>
      </c>
      <c r="AT113" s="39" t="str">
        <f t="shared" si="107"/>
        <v/>
      </c>
      <c r="AU113" s="39" t="str">
        <f t="shared" si="107"/>
        <v/>
      </c>
      <c r="AV113" s="39" t="str">
        <f t="shared" si="107"/>
        <v/>
      </c>
      <c r="AW113" s="39" t="str">
        <f t="shared" si="107"/>
        <v/>
      </c>
      <c r="AX113" s="39" t="str">
        <f t="shared" si="108"/>
        <v/>
      </c>
      <c r="AY113" s="39" t="str">
        <f t="shared" si="108"/>
        <v/>
      </c>
      <c r="AZ113" s="39" t="str">
        <f t="shared" si="108"/>
        <v/>
      </c>
      <c r="BA113" s="39" t="str">
        <f t="shared" si="108"/>
        <v/>
      </c>
      <c r="BB113" s="39" t="str">
        <f t="shared" si="108"/>
        <v/>
      </c>
      <c r="BC113" s="39" t="str">
        <f t="shared" si="108"/>
        <v/>
      </c>
      <c r="BD113" s="39" t="str">
        <f t="shared" si="108"/>
        <v/>
      </c>
      <c r="BE113" s="39" t="str">
        <f t="shared" si="108"/>
        <v/>
      </c>
      <c r="BF113" s="39" t="str">
        <f t="shared" si="108"/>
        <v/>
      </c>
      <c r="BG113" s="39" t="str">
        <f t="shared" si="108"/>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10"/>
        <v/>
      </c>
      <c r="BS113" s="39" t="str">
        <f t="shared" si="110"/>
        <v/>
      </c>
      <c r="BT113" s="39" t="str">
        <f t="shared" si="110"/>
        <v/>
      </c>
      <c r="BU113" s="39" t="str">
        <f t="shared" si="110"/>
        <v/>
      </c>
      <c r="BV113" s="39" t="str">
        <f t="shared" si="110"/>
        <v/>
      </c>
      <c r="BW113" s="39" t="str">
        <f t="shared" si="110"/>
        <v/>
      </c>
      <c r="BX113" s="39" t="str">
        <f t="shared" si="110"/>
        <v/>
      </c>
      <c r="BY113" s="39" t="str">
        <f t="shared" si="110"/>
        <v/>
      </c>
      <c r="BZ113" s="39" t="str">
        <f t="shared" si="110"/>
        <v/>
      </c>
      <c r="CA113" s="39" t="str">
        <f t="shared" si="110"/>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2"/>
        <v/>
      </c>
      <c r="CM113" s="39" t="str">
        <f t="shared" si="112"/>
        <v/>
      </c>
      <c r="CN113" s="39" t="str">
        <f t="shared" si="112"/>
        <v/>
      </c>
      <c r="CO113" s="39" t="str">
        <f t="shared" si="112"/>
        <v/>
      </c>
      <c r="CP113" s="39" t="str">
        <f t="shared" si="112"/>
        <v/>
      </c>
      <c r="CQ113" s="39" t="str">
        <f t="shared" si="112"/>
        <v/>
      </c>
      <c r="CR113" s="39" t="str">
        <f t="shared" si="112"/>
        <v/>
      </c>
      <c r="CS113" s="39" t="str">
        <f t="shared" si="112"/>
        <v/>
      </c>
      <c r="CT113" s="39" t="str">
        <f t="shared" si="112"/>
        <v/>
      </c>
      <c r="CU113" s="39" t="str">
        <f t="shared" si="112"/>
        <v/>
      </c>
      <c r="CV113" s="39" t="str">
        <f t="shared" si="113"/>
        <v/>
      </c>
      <c r="CW113" s="39" t="str">
        <f t="shared" si="113"/>
        <v/>
      </c>
      <c r="CX113" s="39" t="str">
        <f t="shared" si="113"/>
        <v/>
      </c>
      <c r="CY113" s="39" t="str">
        <f t="shared" si="113"/>
        <v/>
      </c>
      <c r="CZ113" s="39" t="str">
        <f t="shared" si="113"/>
        <v/>
      </c>
      <c r="DA113" s="39" t="str">
        <f t="shared" si="113"/>
        <v/>
      </c>
      <c r="DB113" s="39" t="str">
        <f t="shared" si="113"/>
        <v/>
      </c>
      <c r="DC113" s="39" t="str">
        <f t="shared" si="113"/>
        <v/>
      </c>
      <c r="DD113" s="39" t="str">
        <f t="shared" si="113"/>
        <v/>
      </c>
      <c r="DE113" s="39" t="str">
        <f t="shared" si="113"/>
        <v/>
      </c>
      <c r="DF113" s="39" t="str">
        <f t="shared" si="113"/>
        <v/>
      </c>
      <c r="DG113" s="39" t="str">
        <f t="shared" si="113"/>
        <v/>
      </c>
      <c r="DP113" s="57"/>
      <c r="DQ113" s="127"/>
    </row>
    <row r="114" spans="1:121" ht="24.75" hidden="1" customHeight="1" x14ac:dyDescent="0.4">
      <c r="A114" s="126">
        <v>103</v>
      </c>
      <c r="B114" s="293" t="str">
        <f>IFERROR(VLOOKUP(A114,'wk (10.1～)'!$A$3:$I$122, 2, 0)&amp;"", "")</f>
        <v/>
      </c>
      <c r="C114" s="41" t="str">
        <f>IFERROR(VLOOKUP(A114,'wk (10.1～)'!$A$3:$I$122, 4, 0), "")</f>
        <v/>
      </c>
      <c r="D114" s="41" t="str">
        <f>IFERROR(VLOOKUP(A114,'wk (10.1～)'!$A$3:$I$122, 5, 0), "")</f>
        <v/>
      </c>
      <c r="E114" s="41" t="str">
        <f>IFERROR(VLOOKUP(A114,'wk (10.1～)'!$A$3:$I$122, 6, 0), "")</f>
        <v/>
      </c>
      <c r="F114" s="41" t="str">
        <f>IFERROR(VLOOKUP(A114,'wk (10.1～)'!$A$3:$I$122,7, 0), "")</f>
        <v/>
      </c>
      <c r="G114" s="41" t="str">
        <f>IFERROR(VLOOKUP(A114,'wk (10.1～)'!$A$3:$I$122, 8, 0), "")</f>
        <v/>
      </c>
      <c r="H114" s="41" t="str">
        <f>IFERROR(VLOOKUP(A114,'wk (10.1～)'!$A$3:$I$122, 9, 0), "")</f>
        <v/>
      </c>
      <c r="I114" s="157">
        <f t="shared" si="73"/>
        <v>0</v>
      </c>
      <c r="J114" s="39" t="str">
        <f t="shared" si="104"/>
        <v/>
      </c>
      <c r="K114" s="39" t="str">
        <f t="shared" si="104"/>
        <v/>
      </c>
      <c r="L114" s="39" t="str">
        <f t="shared" si="104"/>
        <v/>
      </c>
      <c r="M114" s="39" t="str">
        <f t="shared" si="104"/>
        <v/>
      </c>
      <c r="N114" s="39" t="str">
        <f t="shared" si="104"/>
        <v/>
      </c>
      <c r="O114" s="39" t="str">
        <f t="shared" si="104"/>
        <v/>
      </c>
      <c r="P114" s="39" t="str">
        <f t="shared" si="104"/>
        <v/>
      </c>
      <c r="Q114" s="39" t="str">
        <f t="shared" si="104"/>
        <v/>
      </c>
      <c r="R114" s="39" t="str">
        <f t="shared" si="104"/>
        <v/>
      </c>
      <c r="S114" s="39" t="str">
        <f t="shared" si="104"/>
        <v/>
      </c>
      <c r="T114" s="39" t="str">
        <f t="shared" si="105"/>
        <v/>
      </c>
      <c r="U114" s="39" t="str">
        <f t="shared" si="105"/>
        <v/>
      </c>
      <c r="V114" s="39" t="str">
        <f t="shared" si="105"/>
        <v/>
      </c>
      <c r="W114" s="39" t="str">
        <f t="shared" si="105"/>
        <v/>
      </c>
      <c r="X114" s="39" t="str">
        <f t="shared" si="105"/>
        <v/>
      </c>
      <c r="Y114" s="39" t="str">
        <f t="shared" si="105"/>
        <v/>
      </c>
      <c r="Z114" s="39" t="str">
        <f t="shared" si="105"/>
        <v/>
      </c>
      <c r="AA114" s="39" t="str">
        <f t="shared" si="105"/>
        <v/>
      </c>
      <c r="AB114" s="39" t="str">
        <f t="shared" si="105"/>
        <v/>
      </c>
      <c r="AC114" s="39" t="str">
        <f t="shared" si="105"/>
        <v/>
      </c>
      <c r="AD114" s="39" t="str">
        <f t="shared" si="106"/>
        <v/>
      </c>
      <c r="AE114" s="39" t="str">
        <f t="shared" si="106"/>
        <v/>
      </c>
      <c r="AF114" s="39" t="str">
        <f t="shared" si="106"/>
        <v/>
      </c>
      <c r="AG114" s="39" t="str">
        <f t="shared" si="106"/>
        <v/>
      </c>
      <c r="AH114" s="39" t="str">
        <f t="shared" si="106"/>
        <v/>
      </c>
      <c r="AI114" s="39" t="str">
        <f t="shared" si="106"/>
        <v/>
      </c>
      <c r="AJ114" s="39" t="str">
        <f t="shared" si="106"/>
        <v/>
      </c>
      <c r="AK114" s="39" t="str">
        <f t="shared" si="106"/>
        <v/>
      </c>
      <c r="AL114" s="39" t="str">
        <f t="shared" si="106"/>
        <v/>
      </c>
      <c r="AM114" s="39" t="str">
        <f t="shared" si="106"/>
        <v/>
      </c>
      <c r="AN114" s="39" t="str">
        <f t="shared" si="107"/>
        <v/>
      </c>
      <c r="AO114" s="39" t="str">
        <f t="shared" si="107"/>
        <v/>
      </c>
      <c r="AP114" s="39" t="str">
        <f t="shared" si="107"/>
        <v/>
      </c>
      <c r="AQ114" s="39" t="str">
        <f t="shared" si="107"/>
        <v/>
      </c>
      <c r="AR114" s="39" t="str">
        <f t="shared" si="107"/>
        <v/>
      </c>
      <c r="AS114" s="39" t="str">
        <f t="shared" si="107"/>
        <v/>
      </c>
      <c r="AT114" s="39" t="str">
        <f t="shared" si="107"/>
        <v/>
      </c>
      <c r="AU114" s="39" t="str">
        <f t="shared" si="107"/>
        <v/>
      </c>
      <c r="AV114" s="39" t="str">
        <f t="shared" si="107"/>
        <v/>
      </c>
      <c r="AW114" s="39" t="str">
        <f t="shared" si="107"/>
        <v/>
      </c>
      <c r="AX114" s="39" t="str">
        <f t="shared" si="108"/>
        <v/>
      </c>
      <c r="AY114" s="39" t="str">
        <f t="shared" si="108"/>
        <v/>
      </c>
      <c r="AZ114" s="39" t="str">
        <f t="shared" si="108"/>
        <v/>
      </c>
      <c r="BA114" s="39" t="str">
        <f t="shared" si="108"/>
        <v/>
      </c>
      <c r="BB114" s="39" t="str">
        <f t="shared" si="108"/>
        <v/>
      </c>
      <c r="BC114" s="39" t="str">
        <f t="shared" si="108"/>
        <v/>
      </c>
      <c r="BD114" s="39" t="str">
        <f t="shared" si="108"/>
        <v/>
      </c>
      <c r="BE114" s="39" t="str">
        <f t="shared" si="108"/>
        <v/>
      </c>
      <c r="BF114" s="39" t="str">
        <f t="shared" si="108"/>
        <v/>
      </c>
      <c r="BG114" s="39" t="str">
        <f t="shared" si="108"/>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10"/>
        <v/>
      </c>
      <c r="BS114" s="39" t="str">
        <f t="shared" si="110"/>
        <v/>
      </c>
      <c r="BT114" s="39" t="str">
        <f t="shared" si="110"/>
        <v/>
      </c>
      <c r="BU114" s="39" t="str">
        <f t="shared" si="110"/>
        <v/>
      </c>
      <c r="BV114" s="39" t="str">
        <f t="shared" si="110"/>
        <v/>
      </c>
      <c r="BW114" s="39" t="str">
        <f t="shared" si="110"/>
        <v/>
      </c>
      <c r="BX114" s="39" t="str">
        <f t="shared" si="110"/>
        <v/>
      </c>
      <c r="BY114" s="39" t="str">
        <f t="shared" si="110"/>
        <v/>
      </c>
      <c r="BZ114" s="39" t="str">
        <f t="shared" si="110"/>
        <v/>
      </c>
      <c r="CA114" s="39" t="str">
        <f t="shared" si="110"/>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2"/>
        <v/>
      </c>
      <c r="CM114" s="39" t="str">
        <f t="shared" si="112"/>
        <v/>
      </c>
      <c r="CN114" s="39" t="str">
        <f t="shared" si="112"/>
        <v/>
      </c>
      <c r="CO114" s="39" t="str">
        <f t="shared" si="112"/>
        <v/>
      </c>
      <c r="CP114" s="39" t="str">
        <f t="shared" si="112"/>
        <v/>
      </c>
      <c r="CQ114" s="39" t="str">
        <f t="shared" si="112"/>
        <v/>
      </c>
      <c r="CR114" s="39" t="str">
        <f t="shared" si="112"/>
        <v/>
      </c>
      <c r="CS114" s="39" t="str">
        <f t="shared" si="112"/>
        <v/>
      </c>
      <c r="CT114" s="39" t="str">
        <f t="shared" si="112"/>
        <v/>
      </c>
      <c r="CU114" s="39" t="str">
        <f t="shared" si="112"/>
        <v/>
      </c>
      <c r="CV114" s="39" t="str">
        <f t="shared" si="113"/>
        <v/>
      </c>
      <c r="CW114" s="39" t="str">
        <f t="shared" si="113"/>
        <v/>
      </c>
      <c r="CX114" s="39" t="str">
        <f t="shared" si="113"/>
        <v/>
      </c>
      <c r="CY114" s="39" t="str">
        <f t="shared" si="113"/>
        <v/>
      </c>
      <c r="CZ114" s="39" t="str">
        <f t="shared" si="113"/>
        <v/>
      </c>
      <c r="DA114" s="39" t="str">
        <f t="shared" si="113"/>
        <v/>
      </c>
      <c r="DB114" s="39" t="str">
        <f t="shared" si="113"/>
        <v/>
      </c>
      <c r="DC114" s="39" t="str">
        <f t="shared" si="113"/>
        <v/>
      </c>
      <c r="DD114" s="39" t="str">
        <f t="shared" si="113"/>
        <v/>
      </c>
      <c r="DE114" s="39" t="str">
        <f t="shared" si="113"/>
        <v/>
      </c>
      <c r="DF114" s="39" t="str">
        <f t="shared" si="113"/>
        <v/>
      </c>
      <c r="DG114" s="39" t="str">
        <f t="shared" si="113"/>
        <v/>
      </c>
      <c r="DP114" s="57"/>
      <c r="DQ114" s="127"/>
    </row>
    <row r="115" spans="1:121" ht="24.75" hidden="1" customHeight="1" x14ac:dyDescent="0.4">
      <c r="A115" s="126">
        <v>104</v>
      </c>
      <c r="B115" s="293" t="str">
        <f>IFERROR(VLOOKUP(A115,'wk (10.1～)'!$A$3:$I$122, 2, 0)&amp;"", "")</f>
        <v/>
      </c>
      <c r="C115" s="41" t="str">
        <f>IFERROR(VLOOKUP(A115,'wk (10.1～)'!$A$3:$I$122, 4, 0), "")</f>
        <v/>
      </c>
      <c r="D115" s="41" t="str">
        <f>IFERROR(VLOOKUP(A115,'wk (10.1～)'!$A$3:$I$122, 5, 0), "")</f>
        <v/>
      </c>
      <c r="E115" s="41" t="str">
        <f>IFERROR(VLOOKUP(A115,'wk (10.1～)'!$A$3:$I$122, 6, 0), "")</f>
        <v/>
      </c>
      <c r="F115" s="41" t="str">
        <f>IFERROR(VLOOKUP(A115,'wk (10.1～)'!$A$3:$I$122,7, 0), "")</f>
        <v/>
      </c>
      <c r="G115" s="41" t="str">
        <f>IFERROR(VLOOKUP(A115,'wk (10.1～)'!$A$3:$I$122, 8, 0), "")</f>
        <v/>
      </c>
      <c r="H115" s="41" t="str">
        <f>IFERROR(VLOOKUP(A115,'wk (10.1～)'!$A$3:$I$122, 9, 0), "")</f>
        <v/>
      </c>
      <c r="I115" s="157">
        <f t="shared" si="73"/>
        <v>0</v>
      </c>
      <c r="J115" s="39" t="str">
        <f t="shared" si="104"/>
        <v/>
      </c>
      <c r="K115" s="39" t="str">
        <f t="shared" si="104"/>
        <v/>
      </c>
      <c r="L115" s="39" t="str">
        <f t="shared" si="104"/>
        <v/>
      </c>
      <c r="M115" s="39" t="str">
        <f t="shared" si="104"/>
        <v/>
      </c>
      <c r="N115" s="39" t="str">
        <f t="shared" si="104"/>
        <v/>
      </c>
      <c r="O115" s="39" t="str">
        <f t="shared" si="104"/>
        <v/>
      </c>
      <c r="P115" s="39" t="str">
        <f t="shared" si="104"/>
        <v/>
      </c>
      <c r="Q115" s="39" t="str">
        <f t="shared" si="104"/>
        <v/>
      </c>
      <c r="R115" s="39" t="str">
        <f t="shared" si="104"/>
        <v/>
      </c>
      <c r="S115" s="39" t="str">
        <f t="shared" si="104"/>
        <v/>
      </c>
      <c r="T115" s="39" t="str">
        <f t="shared" si="105"/>
        <v/>
      </c>
      <c r="U115" s="39" t="str">
        <f t="shared" si="105"/>
        <v/>
      </c>
      <c r="V115" s="39" t="str">
        <f t="shared" si="105"/>
        <v/>
      </c>
      <c r="W115" s="39" t="str">
        <f t="shared" si="105"/>
        <v/>
      </c>
      <c r="X115" s="39" t="str">
        <f t="shared" si="105"/>
        <v/>
      </c>
      <c r="Y115" s="39" t="str">
        <f t="shared" si="105"/>
        <v/>
      </c>
      <c r="Z115" s="39" t="str">
        <f t="shared" si="105"/>
        <v/>
      </c>
      <c r="AA115" s="39" t="str">
        <f t="shared" si="105"/>
        <v/>
      </c>
      <c r="AB115" s="39" t="str">
        <f t="shared" si="105"/>
        <v/>
      </c>
      <c r="AC115" s="39" t="str">
        <f t="shared" si="105"/>
        <v/>
      </c>
      <c r="AD115" s="39" t="str">
        <f t="shared" si="106"/>
        <v/>
      </c>
      <c r="AE115" s="39" t="str">
        <f t="shared" si="106"/>
        <v/>
      </c>
      <c r="AF115" s="39" t="str">
        <f t="shared" si="106"/>
        <v/>
      </c>
      <c r="AG115" s="39" t="str">
        <f t="shared" si="106"/>
        <v/>
      </c>
      <c r="AH115" s="39" t="str">
        <f t="shared" si="106"/>
        <v/>
      </c>
      <c r="AI115" s="39" t="str">
        <f t="shared" si="106"/>
        <v/>
      </c>
      <c r="AJ115" s="39" t="str">
        <f t="shared" si="106"/>
        <v/>
      </c>
      <c r="AK115" s="39" t="str">
        <f t="shared" si="106"/>
        <v/>
      </c>
      <c r="AL115" s="39" t="str">
        <f t="shared" si="106"/>
        <v/>
      </c>
      <c r="AM115" s="39" t="str">
        <f t="shared" si="106"/>
        <v/>
      </c>
      <c r="AN115" s="39" t="str">
        <f t="shared" si="107"/>
        <v/>
      </c>
      <c r="AO115" s="39" t="str">
        <f t="shared" si="107"/>
        <v/>
      </c>
      <c r="AP115" s="39" t="str">
        <f t="shared" si="107"/>
        <v/>
      </c>
      <c r="AQ115" s="39" t="str">
        <f t="shared" si="107"/>
        <v/>
      </c>
      <c r="AR115" s="39" t="str">
        <f t="shared" si="107"/>
        <v/>
      </c>
      <c r="AS115" s="39" t="str">
        <f t="shared" si="107"/>
        <v/>
      </c>
      <c r="AT115" s="39" t="str">
        <f t="shared" si="107"/>
        <v/>
      </c>
      <c r="AU115" s="39" t="str">
        <f t="shared" si="107"/>
        <v/>
      </c>
      <c r="AV115" s="39" t="str">
        <f t="shared" si="107"/>
        <v/>
      </c>
      <c r="AW115" s="39" t="str">
        <f t="shared" si="107"/>
        <v/>
      </c>
      <c r="AX115" s="39" t="str">
        <f t="shared" si="108"/>
        <v/>
      </c>
      <c r="AY115" s="39" t="str">
        <f t="shared" si="108"/>
        <v/>
      </c>
      <c r="AZ115" s="39" t="str">
        <f t="shared" si="108"/>
        <v/>
      </c>
      <c r="BA115" s="39" t="str">
        <f t="shared" si="108"/>
        <v/>
      </c>
      <c r="BB115" s="39" t="str">
        <f t="shared" si="108"/>
        <v/>
      </c>
      <c r="BC115" s="39" t="str">
        <f t="shared" si="108"/>
        <v/>
      </c>
      <c r="BD115" s="39" t="str">
        <f t="shared" si="108"/>
        <v/>
      </c>
      <c r="BE115" s="39" t="str">
        <f t="shared" si="108"/>
        <v/>
      </c>
      <c r="BF115" s="39" t="str">
        <f t="shared" si="108"/>
        <v/>
      </c>
      <c r="BG115" s="39" t="str">
        <f t="shared" si="108"/>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10"/>
        <v/>
      </c>
      <c r="BS115" s="39" t="str">
        <f t="shared" si="110"/>
        <v/>
      </c>
      <c r="BT115" s="39" t="str">
        <f t="shared" si="110"/>
        <v/>
      </c>
      <c r="BU115" s="39" t="str">
        <f t="shared" si="110"/>
        <v/>
      </c>
      <c r="BV115" s="39" t="str">
        <f t="shared" si="110"/>
        <v/>
      </c>
      <c r="BW115" s="39" t="str">
        <f t="shared" si="110"/>
        <v/>
      </c>
      <c r="BX115" s="39" t="str">
        <f t="shared" si="110"/>
        <v/>
      </c>
      <c r="BY115" s="39" t="str">
        <f t="shared" si="110"/>
        <v/>
      </c>
      <c r="BZ115" s="39" t="str">
        <f t="shared" si="110"/>
        <v/>
      </c>
      <c r="CA115" s="39" t="str">
        <f t="shared" si="110"/>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2"/>
        <v/>
      </c>
      <c r="CM115" s="39" t="str">
        <f t="shared" si="112"/>
        <v/>
      </c>
      <c r="CN115" s="39" t="str">
        <f t="shared" si="112"/>
        <v/>
      </c>
      <c r="CO115" s="39" t="str">
        <f t="shared" si="112"/>
        <v/>
      </c>
      <c r="CP115" s="39" t="str">
        <f t="shared" si="112"/>
        <v/>
      </c>
      <c r="CQ115" s="39" t="str">
        <f t="shared" si="112"/>
        <v/>
      </c>
      <c r="CR115" s="39" t="str">
        <f t="shared" si="112"/>
        <v/>
      </c>
      <c r="CS115" s="39" t="str">
        <f t="shared" si="112"/>
        <v/>
      </c>
      <c r="CT115" s="39" t="str">
        <f t="shared" si="112"/>
        <v/>
      </c>
      <c r="CU115" s="39" t="str">
        <f t="shared" si="112"/>
        <v/>
      </c>
      <c r="CV115" s="39" t="str">
        <f t="shared" si="113"/>
        <v/>
      </c>
      <c r="CW115" s="39" t="str">
        <f t="shared" si="113"/>
        <v/>
      </c>
      <c r="CX115" s="39" t="str">
        <f t="shared" si="113"/>
        <v/>
      </c>
      <c r="CY115" s="39" t="str">
        <f t="shared" si="113"/>
        <v/>
      </c>
      <c r="CZ115" s="39" t="str">
        <f t="shared" si="113"/>
        <v/>
      </c>
      <c r="DA115" s="39" t="str">
        <f t="shared" si="113"/>
        <v/>
      </c>
      <c r="DB115" s="39" t="str">
        <f t="shared" si="113"/>
        <v/>
      </c>
      <c r="DC115" s="39" t="str">
        <f t="shared" si="113"/>
        <v/>
      </c>
      <c r="DD115" s="39" t="str">
        <f t="shared" si="113"/>
        <v/>
      </c>
      <c r="DE115" s="39" t="str">
        <f t="shared" si="113"/>
        <v/>
      </c>
      <c r="DF115" s="39" t="str">
        <f t="shared" si="113"/>
        <v/>
      </c>
      <c r="DG115" s="39" t="str">
        <f t="shared" si="113"/>
        <v/>
      </c>
      <c r="DP115" s="57"/>
      <c r="DQ115" s="127"/>
    </row>
    <row r="116" spans="1:121" ht="24.75" hidden="1" customHeight="1" x14ac:dyDescent="0.4">
      <c r="A116" s="126">
        <v>105</v>
      </c>
      <c r="B116" s="293" t="str">
        <f>IFERROR(VLOOKUP(A116,'wk (10.1～)'!$A$3:$I$122, 2, 0)&amp;"", "")</f>
        <v/>
      </c>
      <c r="C116" s="41" t="str">
        <f>IFERROR(VLOOKUP(A116,'wk (10.1～)'!$A$3:$I$122, 4, 0), "")</f>
        <v/>
      </c>
      <c r="D116" s="41" t="str">
        <f>IFERROR(VLOOKUP(A116,'wk (10.1～)'!$A$3:$I$122, 5, 0), "")</f>
        <v/>
      </c>
      <c r="E116" s="41" t="str">
        <f>IFERROR(VLOOKUP(A116,'wk (10.1～)'!$A$3:$I$122, 6, 0), "")</f>
        <v/>
      </c>
      <c r="F116" s="41" t="str">
        <f>IFERROR(VLOOKUP(A116,'wk (10.1～)'!$A$3:$I$122,7, 0), "")</f>
        <v/>
      </c>
      <c r="G116" s="41" t="str">
        <f>IFERROR(VLOOKUP(A116,'wk (10.1～)'!$A$3:$I$122, 8, 0), "")</f>
        <v/>
      </c>
      <c r="H116" s="41" t="str">
        <f>IFERROR(VLOOKUP(A116,'wk (10.1～)'!$A$3:$I$122, 9, 0), "")</f>
        <v/>
      </c>
      <c r="I116" s="157">
        <f t="shared" si="73"/>
        <v>0</v>
      </c>
      <c r="J116" s="39" t="str">
        <f t="shared" si="104"/>
        <v/>
      </c>
      <c r="K116" s="39" t="str">
        <f t="shared" si="104"/>
        <v/>
      </c>
      <c r="L116" s="39" t="str">
        <f t="shared" si="104"/>
        <v/>
      </c>
      <c r="M116" s="39" t="str">
        <f t="shared" si="104"/>
        <v/>
      </c>
      <c r="N116" s="39" t="str">
        <f t="shared" si="104"/>
        <v/>
      </c>
      <c r="O116" s="39" t="str">
        <f t="shared" si="104"/>
        <v/>
      </c>
      <c r="P116" s="39" t="str">
        <f t="shared" si="104"/>
        <v/>
      </c>
      <c r="Q116" s="39" t="str">
        <f t="shared" si="104"/>
        <v/>
      </c>
      <c r="R116" s="39" t="str">
        <f t="shared" si="104"/>
        <v/>
      </c>
      <c r="S116" s="39" t="str">
        <f t="shared" si="104"/>
        <v/>
      </c>
      <c r="T116" s="39" t="str">
        <f t="shared" si="105"/>
        <v/>
      </c>
      <c r="U116" s="39" t="str">
        <f t="shared" si="105"/>
        <v/>
      </c>
      <c r="V116" s="39" t="str">
        <f t="shared" si="105"/>
        <v/>
      </c>
      <c r="W116" s="39" t="str">
        <f t="shared" si="105"/>
        <v/>
      </c>
      <c r="X116" s="39" t="str">
        <f t="shared" si="105"/>
        <v/>
      </c>
      <c r="Y116" s="39" t="str">
        <f t="shared" si="105"/>
        <v/>
      </c>
      <c r="Z116" s="39" t="str">
        <f t="shared" si="105"/>
        <v/>
      </c>
      <c r="AA116" s="39" t="str">
        <f t="shared" si="105"/>
        <v/>
      </c>
      <c r="AB116" s="39" t="str">
        <f t="shared" si="105"/>
        <v/>
      </c>
      <c r="AC116" s="39" t="str">
        <f t="shared" si="105"/>
        <v/>
      </c>
      <c r="AD116" s="39" t="str">
        <f t="shared" si="106"/>
        <v/>
      </c>
      <c r="AE116" s="39" t="str">
        <f t="shared" si="106"/>
        <v/>
      </c>
      <c r="AF116" s="39" t="str">
        <f t="shared" si="106"/>
        <v/>
      </c>
      <c r="AG116" s="39" t="str">
        <f t="shared" si="106"/>
        <v/>
      </c>
      <c r="AH116" s="39" t="str">
        <f t="shared" si="106"/>
        <v/>
      </c>
      <c r="AI116" s="39" t="str">
        <f t="shared" si="106"/>
        <v/>
      </c>
      <c r="AJ116" s="39" t="str">
        <f t="shared" si="106"/>
        <v/>
      </c>
      <c r="AK116" s="39" t="str">
        <f t="shared" si="106"/>
        <v/>
      </c>
      <c r="AL116" s="39" t="str">
        <f t="shared" si="106"/>
        <v/>
      </c>
      <c r="AM116" s="39" t="str">
        <f t="shared" si="106"/>
        <v/>
      </c>
      <c r="AN116" s="39" t="str">
        <f t="shared" si="107"/>
        <v/>
      </c>
      <c r="AO116" s="39" t="str">
        <f t="shared" si="107"/>
        <v/>
      </c>
      <c r="AP116" s="39" t="str">
        <f t="shared" si="107"/>
        <v/>
      </c>
      <c r="AQ116" s="39" t="str">
        <f t="shared" si="107"/>
        <v/>
      </c>
      <c r="AR116" s="39" t="str">
        <f t="shared" si="107"/>
        <v/>
      </c>
      <c r="AS116" s="39" t="str">
        <f t="shared" si="107"/>
        <v/>
      </c>
      <c r="AT116" s="39" t="str">
        <f t="shared" si="107"/>
        <v/>
      </c>
      <c r="AU116" s="39" t="str">
        <f t="shared" si="107"/>
        <v/>
      </c>
      <c r="AV116" s="39" t="str">
        <f t="shared" si="107"/>
        <v/>
      </c>
      <c r="AW116" s="39" t="str">
        <f t="shared" si="107"/>
        <v/>
      </c>
      <c r="AX116" s="39" t="str">
        <f t="shared" si="108"/>
        <v/>
      </c>
      <c r="AY116" s="39" t="str">
        <f t="shared" si="108"/>
        <v/>
      </c>
      <c r="AZ116" s="39" t="str">
        <f t="shared" si="108"/>
        <v/>
      </c>
      <c r="BA116" s="39" t="str">
        <f t="shared" si="108"/>
        <v/>
      </c>
      <c r="BB116" s="39" t="str">
        <f t="shared" si="108"/>
        <v/>
      </c>
      <c r="BC116" s="39" t="str">
        <f t="shared" si="108"/>
        <v/>
      </c>
      <c r="BD116" s="39" t="str">
        <f t="shared" si="108"/>
        <v/>
      </c>
      <c r="BE116" s="39" t="str">
        <f t="shared" si="108"/>
        <v/>
      </c>
      <c r="BF116" s="39" t="str">
        <f t="shared" si="108"/>
        <v/>
      </c>
      <c r="BG116" s="39" t="str">
        <f t="shared" si="108"/>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10"/>
        <v/>
      </c>
      <c r="BS116" s="39" t="str">
        <f t="shared" si="110"/>
        <v/>
      </c>
      <c r="BT116" s="39" t="str">
        <f t="shared" si="110"/>
        <v/>
      </c>
      <c r="BU116" s="39" t="str">
        <f t="shared" si="110"/>
        <v/>
      </c>
      <c r="BV116" s="39" t="str">
        <f t="shared" si="110"/>
        <v/>
      </c>
      <c r="BW116" s="39" t="str">
        <f t="shared" si="110"/>
        <v/>
      </c>
      <c r="BX116" s="39" t="str">
        <f t="shared" si="110"/>
        <v/>
      </c>
      <c r="BY116" s="39" t="str">
        <f t="shared" si="110"/>
        <v/>
      </c>
      <c r="BZ116" s="39" t="str">
        <f t="shared" si="110"/>
        <v/>
      </c>
      <c r="CA116" s="39" t="str">
        <f t="shared" si="110"/>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2"/>
        <v/>
      </c>
      <c r="CM116" s="39" t="str">
        <f t="shared" si="112"/>
        <v/>
      </c>
      <c r="CN116" s="39" t="str">
        <f t="shared" si="112"/>
        <v/>
      </c>
      <c r="CO116" s="39" t="str">
        <f t="shared" si="112"/>
        <v/>
      </c>
      <c r="CP116" s="39" t="str">
        <f t="shared" si="112"/>
        <v/>
      </c>
      <c r="CQ116" s="39" t="str">
        <f t="shared" si="112"/>
        <v/>
      </c>
      <c r="CR116" s="39" t="str">
        <f t="shared" si="112"/>
        <v/>
      </c>
      <c r="CS116" s="39" t="str">
        <f t="shared" si="112"/>
        <v/>
      </c>
      <c r="CT116" s="39" t="str">
        <f t="shared" si="112"/>
        <v/>
      </c>
      <c r="CU116" s="39" t="str">
        <f t="shared" si="112"/>
        <v/>
      </c>
      <c r="CV116" s="39" t="str">
        <f t="shared" si="113"/>
        <v/>
      </c>
      <c r="CW116" s="39" t="str">
        <f t="shared" si="113"/>
        <v/>
      </c>
      <c r="CX116" s="39" t="str">
        <f t="shared" si="113"/>
        <v/>
      </c>
      <c r="CY116" s="39" t="str">
        <f t="shared" si="113"/>
        <v/>
      </c>
      <c r="CZ116" s="39" t="str">
        <f t="shared" si="113"/>
        <v/>
      </c>
      <c r="DA116" s="39" t="str">
        <f t="shared" si="113"/>
        <v/>
      </c>
      <c r="DB116" s="39" t="str">
        <f t="shared" si="113"/>
        <v/>
      </c>
      <c r="DC116" s="39" t="str">
        <f t="shared" si="113"/>
        <v/>
      </c>
      <c r="DD116" s="39" t="str">
        <f t="shared" si="113"/>
        <v/>
      </c>
      <c r="DE116" s="39" t="str">
        <f t="shared" si="113"/>
        <v/>
      </c>
      <c r="DF116" s="39" t="str">
        <f t="shared" si="113"/>
        <v/>
      </c>
      <c r="DG116" s="39" t="str">
        <f t="shared" si="113"/>
        <v/>
      </c>
      <c r="DP116" s="57"/>
      <c r="DQ116" s="127"/>
    </row>
    <row r="117" spans="1:121" ht="24.75" hidden="1" customHeight="1" x14ac:dyDescent="0.4">
      <c r="A117" s="126">
        <v>106</v>
      </c>
      <c r="B117" s="293" t="str">
        <f>IFERROR(VLOOKUP(A117,'wk (10.1～)'!$A$3:$I$122, 2, 0)&amp;"", "")</f>
        <v/>
      </c>
      <c r="C117" s="41" t="str">
        <f>IFERROR(VLOOKUP(A117,'wk (10.1～)'!$A$3:$I$122, 4, 0), "")</f>
        <v/>
      </c>
      <c r="D117" s="41" t="str">
        <f>IFERROR(VLOOKUP(A117,'wk (10.1～)'!$A$3:$I$122, 5, 0), "")</f>
        <v/>
      </c>
      <c r="E117" s="41" t="str">
        <f>IFERROR(VLOOKUP(A117,'wk (10.1～)'!$A$3:$I$122, 6, 0), "")</f>
        <v/>
      </c>
      <c r="F117" s="41" t="str">
        <f>IFERROR(VLOOKUP(A117,'wk (10.1～)'!$A$3:$I$122,7, 0), "")</f>
        <v/>
      </c>
      <c r="G117" s="41" t="str">
        <f>IFERROR(VLOOKUP(A117,'wk (10.1～)'!$A$3:$I$122, 8, 0), "")</f>
        <v/>
      </c>
      <c r="H117" s="41" t="str">
        <f>IFERROR(VLOOKUP(A117,'wk (10.1～)'!$A$3:$I$122, 9, 0), "")</f>
        <v/>
      </c>
      <c r="I117" s="157">
        <f t="shared" si="73"/>
        <v>0</v>
      </c>
      <c r="J117" s="39" t="str">
        <f t="shared" si="104"/>
        <v/>
      </c>
      <c r="K117" s="39" t="str">
        <f t="shared" si="104"/>
        <v/>
      </c>
      <c r="L117" s="39" t="str">
        <f t="shared" si="104"/>
        <v/>
      </c>
      <c r="M117" s="39" t="str">
        <f t="shared" si="104"/>
        <v/>
      </c>
      <c r="N117" s="39" t="str">
        <f t="shared" si="104"/>
        <v/>
      </c>
      <c r="O117" s="39" t="str">
        <f t="shared" si="104"/>
        <v/>
      </c>
      <c r="P117" s="39" t="str">
        <f t="shared" si="104"/>
        <v/>
      </c>
      <c r="Q117" s="39" t="str">
        <f t="shared" si="104"/>
        <v/>
      </c>
      <c r="R117" s="39" t="str">
        <f t="shared" si="104"/>
        <v/>
      </c>
      <c r="S117" s="39" t="str">
        <f t="shared" si="104"/>
        <v/>
      </c>
      <c r="T117" s="39" t="str">
        <f t="shared" si="105"/>
        <v/>
      </c>
      <c r="U117" s="39" t="str">
        <f t="shared" si="105"/>
        <v/>
      </c>
      <c r="V117" s="39" t="str">
        <f t="shared" si="105"/>
        <v/>
      </c>
      <c r="W117" s="39" t="str">
        <f t="shared" si="105"/>
        <v/>
      </c>
      <c r="X117" s="39" t="str">
        <f t="shared" si="105"/>
        <v/>
      </c>
      <c r="Y117" s="39" t="str">
        <f t="shared" si="105"/>
        <v/>
      </c>
      <c r="Z117" s="39" t="str">
        <f t="shared" si="105"/>
        <v/>
      </c>
      <c r="AA117" s="39" t="str">
        <f t="shared" si="105"/>
        <v/>
      </c>
      <c r="AB117" s="39" t="str">
        <f t="shared" si="105"/>
        <v/>
      </c>
      <c r="AC117" s="39" t="str">
        <f t="shared" si="105"/>
        <v/>
      </c>
      <c r="AD117" s="39" t="str">
        <f t="shared" si="106"/>
        <v/>
      </c>
      <c r="AE117" s="39" t="str">
        <f t="shared" si="106"/>
        <v/>
      </c>
      <c r="AF117" s="39" t="str">
        <f t="shared" si="106"/>
        <v/>
      </c>
      <c r="AG117" s="39" t="str">
        <f t="shared" si="106"/>
        <v/>
      </c>
      <c r="AH117" s="39" t="str">
        <f t="shared" si="106"/>
        <v/>
      </c>
      <c r="AI117" s="39" t="str">
        <f t="shared" si="106"/>
        <v/>
      </c>
      <c r="AJ117" s="39" t="str">
        <f t="shared" si="106"/>
        <v/>
      </c>
      <c r="AK117" s="39" t="str">
        <f t="shared" si="106"/>
        <v/>
      </c>
      <c r="AL117" s="39" t="str">
        <f t="shared" si="106"/>
        <v/>
      </c>
      <c r="AM117" s="39" t="str">
        <f t="shared" si="106"/>
        <v/>
      </c>
      <c r="AN117" s="39" t="str">
        <f t="shared" si="107"/>
        <v/>
      </c>
      <c r="AO117" s="39" t="str">
        <f t="shared" si="107"/>
        <v/>
      </c>
      <c r="AP117" s="39" t="str">
        <f t="shared" si="107"/>
        <v/>
      </c>
      <c r="AQ117" s="39" t="str">
        <f t="shared" si="107"/>
        <v/>
      </c>
      <c r="AR117" s="39" t="str">
        <f t="shared" si="107"/>
        <v/>
      </c>
      <c r="AS117" s="39" t="str">
        <f t="shared" si="107"/>
        <v/>
      </c>
      <c r="AT117" s="39" t="str">
        <f t="shared" si="107"/>
        <v/>
      </c>
      <c r="AU117" s="39" t="str">
        <f t="shared" si="107"/>
        <v/>
      </c>
      <c r="AV117" s="39" t="str">
        <f t="shared" si="107"/>
        <v/>
      </c>
      <c r="AW117" s="39" t="str">
        <f t="shared" si="107"/>
        <v/>
      </c>
      <c r="AX117" s="39" t="str">
        <f t="shared" si="108"/>
        <v/>
      </c>
      <c r="AY117" s="39" t="str">
        <f t="shared" si="108"/>
        <v/>
      </c>
      <c r="AZ117" s="39" t="str">
        <f t="shared" si="108"/>
        <v/>
      </c>
      <c r="BA117" s="39" t="str">
        <f t="shared" si="108"/>
        <v/>
      </c>
      <c r="BB117" s="39" t="str">
        <f t="shared" si="108"/>
        <v/>
      </c>
      <c r="BC117" s="39" t="str">
        <f t="shared" si="108"/>
        <v/>
      </c>
      <c r="BD117" s="39" t="str">
        <f t="shared" si="108"/>
        <v/>
      </c>
      <c r="BE117" s="39" t="str">
        <f t="shared" si="108"/>
        <v/>
      </c>
      <c r="BF117" s="39" t="str">
        <f t="shared" si="108"/>
        <v/>
      </c>
      <c r="BG117" s="39" t="str">
        <f t="shared" si="108"/>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10"/>
        <v/>
      </c>
      <c r="BS117" s="39" t="str">
        <f t="shared" si="110"/>
        <v/>
      </c>
      <c r="BT117" s="39" t="str">
        <f t="shared" si="110"/>
        <v/>
      </c>
      <c r="BU117" s="39" t="str">
        <f t="shared" si="110"/>
        <v/>
      </c>
      <c r="BV117" s="39" t="str">
        <f t="shared" si="110"/>
        <v/>
      </c>
      <c r="BW117" s="39" t="str">
        <f t="shared" si="110"/>
        <v/>
      </c>
      <c r="BX117" s="39" t="str">
        <f t="shared" si="110"/>
        <v/>
      </c>
      <c r="BY117" s="39" t="str">
        <f t="shared" si="110"/>
        <v/>
      </c>
      <c r="BZ117" s="39" t="str">
        <f t="shared" si="110"/>
        <v/>
      </c>
      <c r="CA117" s="39" t="str">
        <f t="shared" si="110"/>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2"/>
        <v/>
      </c>
      <c r="CM117" s="39" t="str">
        <f t="shared" si="112"/>
        <v/>
      </c>
      <c r="CN117" s="39" t="str">
        <f t="shared" si="112"/>
        <v/>
      </c>
      <c r="CO117" s="39" t="str">
        <f t="shared" si="112"/>
        <v/>
      </c>
      <c r="CP117" s="39" t="str">
        <f t="shared" si="112"/>
        <v/>
      </c>
      <c r="CQ117" s="39" t="str">
        <f t="shared" si="112"/>
        <v/>
      </c>
      <c r="CR117" s="39" t="str">
        <f t="shared" si="112"/>
        <v/>
      </c>
      <c r="CS117" s="39" t="str">
        <f t="shared" si="112"/>
        <v/>
      </c>
      <c r="CT117" s="39" t="str">
        <f t="shared" si="112"/>
        <v/>
      </c>
      <c r="CU117" s="39" t="str">
        <f t="shared" si="112"/>
        <v/>
      </c>
      <c r="CV117" s="39" t="str">
        <f t="shared" si="113"/>
        <v/>
      </c>
      <c r="CW117" s="39" t="str">
        <f t="shared" si="113"/>
        <v/>
      </c>
      <c r="CX117" s="39" t="str">
        <f t="shared" si="113"/>
        <v/>
      </c>
      <c r="CY117" s="39" t="str">
        <f t="shared" si="113"/>
        <v/>
      </c>
      <c r="CZ117" s="39" t="str">
        <f t="shared" si="113"/>
        <v/>
      </c>
      <c r="DA117" s="39" t="str">
        <f t="shared" si="113"/>
        <v/>
      </c>
      <c r="DB117" s="39" t="str">
        <f t="shared" si="113"/>
        <v/>
      </c>
      <c r="DC117" s="39" t="str">
        <f t="shared" si="113"/>
        <v/>
      </c>
      <c r="DD117" s="39" t="str">
        <f t="shared" si="113"/>
        <v/>
      </c>
      <c r="DE117" s="39" t="str">
        <f t="shared" si="113"/>
        <v/>
      </c>
      <c r="DF117" s="39" t="str">
        <f t="shared" si="113"/>
        <v/>
      </c>
      <c r="DG117" s="39" t="str">
        <f t="shared" si="113"/>
        <v/>
      </c>
      <c r="DP117" s="57"/>
      <c r="DQ117" s="127"/>
    </row>
    <row r="118" spans="1:121" ht="24.75" hidden="1" customHeight="1" x14ac:dyDescent="0.4">
      <c r="A118" s="126">
        <v>107</v>
      </c>
      <c r="B118" s="293" t="str">
        <f>IFERROR(VLOOKUP(A118,'wk (10.1～)'!$A$3:$I$122, 2, 0)&amp;"", "")</f>
        <v/>
      </c>
      <c r="C118" s="41" t="str">
        <f>IFERROR(VLOOKUP(A118,'wk (10.1～)'!$A$3:$I$122, 4, 0), "")</f>
        <v/>
      </c>
      <c r="D118" s="41" t="str">
        <f>IFERROR(VLOOKUP(A118,'wk (10.1～)'!$A$3:$I$122, 5, 0), "")</f>
        <v/>
      </c>
      <c r="E118" s="41" t="str">
        <f>IFERROR(VLOOKUP(A118,'wk (10.1～)'!$A$3:$I$122, 6, 0), "")</f>
        <v/>
      </c>
      <c r="F118" s="41" t="str">
        <f>IFERROR(VLOOKUP(A118,'wk (10.1～)'!$A$3:$I$122,7, 0), "")</f>
        <v/>
      </c>
      <c r="G118" s="41" t="str">
        <f>IFERROR(VLOOKUP(A118,'wk (10.1～)'!$A$3:$I$122, 8, 0), "")</f>
        <v/>
      </c>
      <c r="H118" s="41" t="str">
        <f>IFERROR(VLOOKUP(A118,'wk (10.1～)'!$A$3:$I$122, 9, 0), "")</f>
        <v/>
      </c>
      <c r="I118" s="157">
        <f t="shared" si="73"/>
        <v>0</v>
      </c>
      <c r="J118" s="39" t="str">
        <f t="shared" si="104"/>
        <v/>
      </c>
      <c r="K118" s="39" t="str">
        <f t="shared" si="104"/>
        <v/>
      </c>
      <c r="L118" s="39" t="str">
        <f t="shared" si="104"/>
        <v/>
      </c>
      <c r="M118" s="39" t="str">
        <f t="shared" si="104"/>
        <v/>
      </c>
      <c r="N118" s="39" t="str">
        <f t="shared" si="104"/>
        <v/>
      </c>
      <c r="O118" s="39" t="str">
        <f t="shared" si="104"/>
        <v/>
      </c>
      <c r="P118" s="39" t="str">
        <f t="shared" si="104"/>
        <v/>
      </c>
      <c r="Q118" s="39" t="str">
        <f t="shared" si="104"/>
        <v/>
      </c>
      <c r="R118" s="39" t="str">
        <f t="shared" si="104"/>
        <v/>
      </c>
      <c r="S118" s="39" t="str">
        <f t="shared" si="104"/>
        <v/>
      </c>
      <c r="T118" s="39" t="str">
        <f t="shared" si="105"/>
        <v/>
      </c>
      <c r="U118" s="39" t="str">
        <f t="shared" si="105"/>
        <v/>
      </c>
      <c r="V118" s="39" t="str">
        <f t="shared" si="105"/>
        <v/>
      </c>
      <c r="W118" s="39" t="str">
        <f t="shared" si="105"/>
        <v/>
      </c>
      <c r="X118" s="39" t="str">
        <f t="shared" si="105"/>
        <v/>
      </c>
      <c r="Y118" s="39" t="str">
        <f t="shared" si="105"/>
        <v/>
      </c>
      <c r="Z118" s="39" t="str">
        <f t="shared" si="105"/>
        <v/>
      </c>
      <c r="AA118" s="39" t="str">
        <f t="shared" si="105"/>
        <v/>
      </c>
      <c r="AB118" s="39" t="str">
        <f t="shared" si="105"/>
        <v/>
      </c>
      <c r="AC118" s="39" t="str">
        <f t="shared" si="105"/>
        <v/>
      </c>
      <c r="AD118" s="39" t="str">
        <f t="shared" si="106"/>
        <v/>
      </c>
      <c r="AE118" s="39" t="str">
        <f t="shared" si="106"/>
        <v/>
      </c>
      <c r="AF118" s="39" t="str">
        <f t="shared" si="106"/>
        <v/>
      </c>
      <c r="AG118" s="39" t="str">
        <f t="shared" si="106"/>
        <v/>
      </c>
      <c r="AH118" s="39" t="str">
        <f t="shared" si="106"/>
        <v/>
      </c>
      <c r="AI118" s="39" t="str">
        <f t="shared" si="106"/>
        <v/>
      </c>
      <c r="AJ118" s="39" t="str">
        <f t="shared" si="106"/>
        <v/>
      </c>
      <c r="AK118" s="39" t="str">
        <f t="shared" si="106"/>
        <v/>
      </c>
      <c r="AL118" s="39" t="str">
        <f t="shared" si="106"/>
        <v/>
      </c>
      <c r="AM118" s="39" t="str">
        <f t="shared" si="106"/>
        <v/>
      </c>
      <c r="AN118" s="39" t="str">
        <f t="shared" si="107"/>
        <v/>
      </c>
      <c r="AO118" s="39" t="str">
        <f t="shared" si="107"/>
        <v/>
      </c>
      <c r="AP118" s="39" t="str">
        <f t="shared" si="107"/>
        <v/>
      </c>
      <c r="AQ118" s="39" t="str">
        <f t="shared" si="107"/>
        <v/>
      </c>
      <c r="AR118" s="39" t="str">
        <f t="shared" si="107"/>
        <v/>
      </c>
      <c r="AS118" s="39" t="str">
        <f t="shared" si="107"/>
        <v/>
      </c>
      <c r="AT118" s="39" t="str">
        <f t="shared" si="107"/>
        <v/>
      </c>
      <c r="AU118" s="39" t="str">
        <f t="shared" si="107"/>
        <v/>
      </c>
      <c r="AV118" s="39" t="str">
        <f t="shared" si="107"/>
        <v/>
      </c>
      <c r="AW118" s="39" t="str">
        <f t="shared" si="107"/>
        <v/>
      </c>
      <c r="AX118" s="39" t="str">
        <f t="shared" si="108"/>
        <v/>
      </c>
      <c r="AY118" s="39" t="str">
        <f t="shared" si="108"/>
        <v/>
      </c>
      <c r="AZ118" s="39" t="str">
        <f t="shared" si="108"/>
        <v/>
      </c>
      <c r="BA118" s="39" t="str">
        <f t="shared" si="108"/>
        <v/>
      </c>
      <c r="BB118" s="39" t="str">
        <f t="shared" si="108"/>
        <v/>
      </c>
      <c r="BC118" s="39" t="str">
        <f t="shared" si="108"/>
        <v/>
      </c>
      <c r="BD118" s="39" t="str">
        <f t="shared" si="108"/>
        <v/>
      </c>
      <c r="BE118" s="39" t="str">
        <f t="shared" si="108"/>
        <v/>
      </c>
      <c r="BF118" s="39" t="str">
        <f t="shared" si="108"/>
        <v/>
      </c>
      <c r="BG118" s="39" t="str">
        <f t="shared" si="108"/>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10"/>
        <v/>
      </c>
      <c r="BS118" s="39" t="str">
        <f t="shared" si="110"/>
        <v/>
      </c>
      <c r="BT118" s="39" t="str">
        <f t="shared" si="110"/>
        <v/>
      </c>
      <c r="BU118" s="39" t="str">
        <f t="shared" si="110"/>
        <v/>
      </c>
      <c r="BV118" s="39" t="str">
        <f t="shared" si="110"/>
        <v/>
      </c>
      <c r="BW118" s="39" t="str">
        <f t="shared" si="110"/>
        <v/>
      </c>
      <c r="BX118" s="39" t="str">
        <f t="shared" si="110"/>
        <v/>
      </c>
      <c r="BY118" s="39" t="str">
        <f t="shared" si="110"/>
        <v/>
      </c>
      <c r="BZ118" s="39" t="str">
        <f t="shared" si="110"/>
        <v/>
      </c>
      <c r="CA118" s="39" t="str">
        <f t="shared" si="110"/>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2"/>
        <v/>
      </c>
      <c r="CM118" s="39" t="str">
        <f t="shared" si="112"/>
        <v/>
      </c>
      <c r="CN118" s="39" t="str">
        <f t="shared" si="112"/>
        <v/>
      </c>
      <c r="CO118" s="39" t="str">
        <f t="shared" si="112"/>
        <v/>
      </c>
      <c r="CP118" s="39" t="str">
        <f t="shared" si="112"/>
        <v/>
      </c>
      <c r="CQ118" s="39" t="str">
        <f t="shared" si="112"/>
        <v/>
      </c>
      <c r="CR118" s="39" t="str">
        <f t="shared" si="112"/>
        <v/>
      </c>
      <c r="CS118" s="39" t="str">
        <f t="shared" si="112"/>
        <v/>
      </c>
      <c r="CT118" s="39" t="str">
        <f t="shared" si="112"/>
        <v/>
      </c>
      <c r="CU118" s="39" t="str">
        <f t="shared" si="112"/>
        <v/>
      </c>
      <c r="CV118" s="39" t="str">
        <f t="shared" si="113"/>
        <v/>
      </c>
      <c r="CW118" s="39" t="str">
        <f t="shared" si="113"/>
        <v/>
      </c>
      <c r="CX118" s="39" t="str">
        <f t="shared" si="113"/>
        <v/>
      </c>
      <c r="CY118" s="39" t="str">
        <f t="shared" si="113"/>
        <v/>
      </c>
      <c r="CZ118" s="39" t="str">
        <f t="shared" si="113"/>
        <v/>
      </c>
      <c r="DA118" s="39" t="str">
        <f t="shared" si="113"/>
        <v/>
      </c>
      <c r="DB118" s="39" t="str">
        <f t="shared" si="113"/>
        <v/>
      </c>
      <c r="DC118" s="39" t="str">
        <f t="shared" si="113"/>
        <v/>
      </c>
      <c r="DD118" s="39" t="str">
        <f t="shared" si="113"/>
        <v/>
      </c>
      <c r="DE118" s="39" t="str">
        <f t="shared" si="113"/>
        <v/>
      </c>
      <c r="DF118" s="39" t="str">
        <f t="shared" si="113"/>
        <v/>
      </c>
      <c r="DG118" s="39" t="str">
        <f t="shared" si="113"/>
        <v/>
      </c>
      <c r="DP118" s="57"/>
      <c r="DQ118" s="127"/>
    </row>
    <row r="119" spans="1:121" ht="24.75" hidden="1" customHeight="1" x14ac:dyDescent="0.4">
      <c r="A119" s="126">
        <v>108</v>
      </c>
      <c r="B119" s="293" t="str">
        <f>IFERROR(VLOOKUP(A119,'wk (10.1～)'!$A$3:$I$122, 2, 0)&amp;"", "")</f>
        <v/>
      </c>
      <c r="C119" s="41" t="str">
        <f>IFERROR(VLOOKUP(A119,'wk (10.1～)'!$A$3:$I$122, 4, 0), "")</f>
        <v/>
      </c>
      <c r="D119" s="41" t="str">
        <f>IFERROR(VLOOKUP(A119,'wk (10.1～)'!$A$3:$I$122, 5, 0), "")</f>
        <v/>
      </c>
      <c r="E119" s="41" t="str">
        <f>IFERROR(VLOOKUP(A119,'wk (10.1～)'!$A$3:$I$122, 6, 0), "")</f>
        <v/>
      </c>
      <c r="F119" s="41" t="str">
        <f>IFERROR(VLOOKUP(A119,'wk (10.1～)'!$A$3:$I$122,7, 0), "")</f>
        <v/>
      </c>
      <c r="G119" s="41" t="str">
        <f>IFERROR(VLOOKUP(A119,'wk (10.1～)'!$A$3:$I$122, 8, 0), "")</f>
        <v/>
      </c>
      <c r="H119" s="41" t="str">
        <f>IFERROR(VLOOKUP(A119,'wk (10.1～)'!$A$3:$I$122, 9, 0), "")</f>
        <v/>
      </c>
      <c r="I119" s="157">
        <f t="shared" si="73"/>
        <v>0</v>
      </c>
      <c r="J119" s="39" t="str">
        <f t="shared" si="104"/>
        <v/>
      </c>
      <c r="K119" s="39" t="str">
        <f t="shared" si="104"/>
        <v/>
      </c>
      <c r="L119" s="39" t="str">
        <f t="shared" si="104"/>
        <v/>
      </c>
      <c r="M119" s="39" t="str">
        <f t="shared" si="104"/>
        <v/>
      </c>
      <c r="N119" s="39" t="str">
        <f t="shared" si="104"/>
        <v/>
      </c>
      <c r="O119" s="39" t="str">
        <f t="shared" si="104"/>
        <v/>
      </c>
      <c r="P119" s="39" t="str">
        <f t="shared" si="104"/>
        <v/>
      </c>
      <c r="Q119" s="39" t="str">
        <f t="shared" si="104"/>
        <v/>
      </c>
      <c r="R119" s="39" t="str">
        <f t="shared" si="104"/>
        <v/>
      </c>
      <c r="S119" s="39" t="str">
        <f t="shared" si="104"/>
        <v/>
      </c>
      <c r="T119" s="39" t="str">
        <f t="shared" si="105"/>
        <v/>
      </c>
      <c r="U119" s="39" t="str">
        <f t="shared" si="105"/>
        <v/>
      </c>
      <c r="V119" s="39" t="str">
        <f t="shared" si="105"/>
        <v/>
      </c>
      <c r="W119" s="39" t="str">
        <f t="shared" si="105"/>
        <v/>
      </c>
      <c r="X119" s="39" t="str">
        <f t="shared" si="105"/>
        <v/>
      </c>
      <c r="Y119" s="39" t="str">
        <f t="shared" si="105"/>
        <v/>
      </c>
      <c r="Z119" s="39" t="str">
        <f t="shared" si="105"/>
        <v/>
      </c>
      <c r="AA119" s="39" t="str">
        <f t="shared" si="105"/>
        <v/>
      </c>
      <c r="AB119" s="39" t="str">
        <f t="shared" si="105"/>
        <v/>
      </c>
      <c r="AC119" s="39" t="str">
        <f t="shared" si="105"/>
        <v/>
      </c>
      <c r="AD119" s="39" t="str">
        <f t="shared" si="106"/>
        <v/>
      </c>
      <c r="AE119" s="39" t="str">
        <f t="shared" si="106"/>
        <v/>
      </c>
      <c r="AF119" s="39" t="str">
        <f t="shared" si="106"/>
        <v/>
      </c>
      <c r="AG119" s="39" t="str">
        <f t="shared" si="106"/>
        <v/>
      </c>
      <c r="AH119" s="39" t="str">
        <f t="shared" si="106"/>
        <v/>
      </c>
      <c r="AI119" s="39" t="str">
        <f t="shared" si="106"/>
        <v/>
      </c>
      <c r="AJ119" s="39" t="str">
        <f t="shared" si="106"/>
        <v/>
      </c>
      <c r="AK119" s="39" t="str">
        <f t="shared" si="106"/>
        <v/>
      </c>
      <c r="AL119" s="39" t="str">
        <f t="shared" si="106"/>
        <v/>
      </c>
      <c r="AM119" s="39" t="str">
        <f t="shared" si="106"/>
        <v/>
      </c>
      <c r="AN119" s="39" t="str">
        <f t="shared" si="107"/>
        <v/>
      </c>
      <c r="AO119" s="39" t="str">
        <f t="shared" si="107"/>
        <v/>
      </c>
      <c r="AP119" s="39" t="str">
        <f t="shared" si="107"/>
        <v/>
      </c>
      <c r="AQ119" s="39" t="str">
        <f t="shared" si="107"/>
        <v/>
      </c>
      <c r="AR119" s="39" t="str">
        <f t="shared" si="107"/>
        <v/>
      </c>
      <c r="AS119" s="39" t="str">
        <f t="shared" si="107"/>
        <v/>
      </c>
      <c r="AT119" s="39" t="str">
        <f t="shared" si="107"/>
        <v/>
      </c>
      <c r="AU119" s="39" t="str">
        <f t="shared" si="107"/>
        <v/>
      </c>
      <c r="AV119" s="39" t="str">
        <f t="shared" si="107"/>
        <v/>
      </c>
      <c r="AW119" s="39" t="str">
        <f t="shared" si="107"/>
        <v/>
      </c>
      <c r="AX119" s="39" t="str">
        <f t="shared" si="108"/>
        <v/>
      </c>
      <c r="AY119" s="39" t="str">
        <f t="shared" si="108"/>
        <v/>
      </c>
      <c r="AZ119" s="39" t="str">
        <f t="shared" si="108"/>
        <v/>
      </c>
      <c r="BA119" s="39" t="str">
        <f t="shared" si="108"/>
        <v/>
      </c>
      <c r="BB119" s="39" t="str">
        <f t="shared" si="108"/>
        <v/>
      </c>
      <c r="BC119" s="39" t="str">
        <f t="shared" si="108"/>
        <v/>
      </c>
      <c r="BD119" s="39" t="str">
        <f t="shared" si="108"/>
        <v/>
      </c>
      <c r="BE119" s="39" t="str">
        <f t="shared" si="108"/>
        <v/>
      </c>
      <c r="BF119" s="39" t="str">
        <f t="shared" si="108"/>
        <v/>
      </c>
      <c r="BG119" s="39" t="str">
        <f t="shared" si="108"/>
        <v/>
      </c>
      <c r="BH119" s="39" t="str">
        <f t="shared" si="109"/>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10"/>
        <v/>
      </c>
      <c r="BS119" s="39" t="str">
        <f t="shared" si="110"/>
        <v/>
      </c>
      <c r="BT119" s="39" t="str">
        <f t="shared" si="110"/>
        <v/>
      </c>
      <c r="BU119" s="39" t="str">
        <f t="shared" si="110"/>
        <v/>
      </c>
      <c r="BV119" s="39" t="str">
        <f t="shared" si="110"/>
        <v/>
      </c>
      <c r="BW119" s="39" t="str">
        <f t="shared" si="110"/>
        <v/>
      </c>
      <c r="BX119" s="39" t="str">
        <f t="shared" si="110"/>
        <v/>
      </c>
      <c r="BY119" s="39" t="str">
        <f t="shared" si="110"/>
        <v/>
      </c>
      <c r="BZ119" s="39" t="str">
        <f t="shared" si="110"/>
        <v/>
      </c>
      <c r="CA119" s="39" t="str">
        <f t="shared" si="110"/>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2"/>
        <v/>
      </c>
      <c r="CM119" s="39" t="str">
        <f t="shared" si="112"/>
        <v/>
      </c>
      <c r="CN119" s="39" t="str">
        <f t="shared" si="112"/>
        <v/>
      </c>
      <c r="CO119" s="39" t="str">
        <f t="shared" si="112"/>
        <v/>
      </c>
      <c r="CP119" s="39" t="str">
        <f t="shared" si="112"/>
        <v/>
      </c>
      <c r="CQ119" s="39" t="str">
        <f t="shared" si="112"/>
        <v/>
      </c>
      <c r="CR119" s="39" t="str">
        <f t="shared" si="112"/>
        <v/>
      </c>
      <c r="CS119" s="39" t="str">
        <f t="shared" si="112"/>
        <v/>
      </c>
      <c r="CT119" s="39" t="str">
        <f t="shared" si="112"/>
        <v/>
      </c>
      <c r="CU119" s="39" t="str">
        <f t="shared" si="112"/>
        <v/>
      </c>
      <c r="CV119" s="39" t="str">
        <f t="shared" si="113"/>
        <v/>
      </c>
      <c r="CW119" s="39" t="str">
        <f t="shared" si="113"/>
        <v/>
      </c>
      <c r="CX119" s="39" t="str">
        <f t="shared" si="113"/>
        <v/>
      </c>
      <c r="CY119" s="39" t="str">
        <f t="shared" si="113"/>
        <v/>
      </c>
      <c r="CZ119" s="39" t="str">
        <f t="shared" si="113"/>
        <v/>
      </c>
      <c r="DA119" s="39" t="str">
        <f t="shared" si="113"/>
        <v/>
      </c>
      <c r="DB119" s="39" t="str">
        <f t="shared" si="113"/>
        <v/>
      </c>
      <c r="DC119" s="39" t="str">
        <f t="shared" si="113"/>
        <v/>
      </c>
      <c r="DD119" s="39" t="str">
        <f t="shared" si="113"/>
        <v/>
      </c>
      <c r="DE119" s="39" t="str">
        <f t="shared" si="113"/>
        <v/>
      </c>
      <c r="DF119" s="39" t="str">
        <f t="shared" si="113"/>
        <v/>
      </c>
      <c r="DG119" s="39" t="str">
        <f t="shared" si="113"/>
        <v/>
      </c>
      <c r="DP119" s="57"/>
      <c r="DQ119" s="127"/>
    </row>
    <row r="120" spans="1:121" ht="24.75" hidden="1" customHeight="1" x14ac:dyDescent="0.4">
      <c r="A120" s="126">
        <v>109</v>
      </c>
      <c r="B120" s="293" t="str">
        <f>IFERROR(VLOOKUP(A120,'wk (10.1～)'!$A$3:$I$122, 2, 0)&amp;"", "")</f>
        <v/>
      </c>
      <c r="C120" s="41" t="str">
        <f>IFERROR(VLOOKUP(A120,'wk (10.1～)'!$A$3:$I$122, 4, 0), "")</f>
        <v/>
      </c>
      <c r="D120" s="41" t="str">
        <f>IFERROR(VLOOKUP(A120,'wk (10.1～)'!$A$3:$I$122, 5, 0), "")</f>
        <v/>
      </c>
      <c r="E120" s="41" t="str">
        <f>IFERROR(VLOOKUP(A120,'wk (10.1～)'!$A$3:$I$122, 6, 0), "")</f>
        <v/>
      </c>
      <c r="F120" s="41" t="str">
        <f>IFERROR(VLOOKUP(A120,'wk (10.1～)'!$A$3:$I$122,7, 0), "")</f>
        <v/>
      </c>
      <c r="G120" s="41" t="str">
        <f>IFERROR(VLOOKUP(A120,'wk (10.1～)'!$A$3:$I$122, 8, 0), "")</f>
        <v/>
      </c>
      <c r="H120" s="41" t="str">
        <f>IFERROR(VLOOKUP(A120,'wk (10.1～)'!$A$3:$I$122, 9, 0), "")</f>
        <v/>
      </c>
      <c r="I120" s="157">
        <f t="shared" si="73"/>
        <v>0</v>
      </c>
      <c r="J120" s="39" t="str">
        <f t="shared" si="104"/>
        <v/>
      </c>
      <c r="K120" s="39" t="str">
        <f t="shared" si="104"/>
        <v/>
      </c>
      <c r="L120" s="39" t="str">
        <f t="shared" si="104"/>
        <v/>
      </c>
      <c r="M120" s="39" t="str">
        <f t="shared" si="104"/>
        <v/>
      </c>
      <c r="N120" s="39" t="str">
        <f t="shared" si="104"/>
        <v/>
      </c>
      <c r="O120" s="39" t="str">
        <f t="shared" si="104"/>
        <v/>
      </c>
      <c r="P120" s="39" t="str">
        <f t="shared" si="104"/>
        <v/>
      </c>
      <c r="Q120" s="39" t="str">
        <f t="shared" si="104"/>
        <v/>
      </c>
      <c r="R120" s="39" t="str">
        <f t="shared" si="104"/>
        <v/>
      </c>
      <c r="S120" s="39" t="str">
        <f t="shared" si="104"/>
        <v/>
      </c>
      <c r="T120" s="39" t="str">
        <f t="shared" si="105"/>
        <v/>
      </c>
      <c r="U120" s="39" t="str">
        <f t="shared" si="105"/>
        <v/>
      </c>
      <c r="V120" s="39" t="str">
        <f t="shared" si="105"/>
        <v/>
      </c>
      <c r="W120" s="39" t="str">
        <f t="shared" si="105"/>
        <v/>
      </c>
      <c r="X120" s="39" t="str">
        <f t="shared" si="105"/>
        <v/>
      </c>
      <c r="Y120" s="39" t="str">
        <f t="shared" si="105"/>
        <v/>
      </c>
      <c r="Z120" s="39" t="str">
        <f t="shared" si="105"/>
        <v/>
      </c>
      <c r="AA120" s="39" t="str">
        <f t="shared" si="105"/>
        <v/>
      </c>
      <c r="AB120" s="39" t="str">
        <f t="shared" si="105"/>
        <v/>
      </c>
      <c r="AC120" s="39" t="str">
        <f t="shared" si="105"/>
        <v/>
      </c>
      <c r="AD120" s="39" t="str">
        <f t="shared" si="106"/>
        <v/>
      </c>
      <c r="AE120" s="39" t="str">
        <f t="shared" si="106"/>
        <v/>
      </c>
      <c r="AF120" s="39" t="str">
        <f t="shared" si="106"/>
        <v/>
      </c>
      <c r="AG120" s="39" t="str">
        <f t="shared" si="106"/>
        <v/>
      </c>
      <c r="AH120" s="39" t="str">
        <f t="shared" si="106"/>
        <v/>
      </c>
      <c r="AI120" s="39" t="str">
        <f t="shared" si="106"/>
        <v/>
      </c>
      <c r="AJ120" s="39" t="str">
        <f t="shared" si="106"/>
        <v/>
      </c>
      <c r="AK120" s="39" t="str">
        <f t="shared" si="106"/>
        <v/>
      </c>
      <c r="AL120" s="39" t="str">
        <f t="shared" si="106"/>
        <v/>
      </c>
      <c r="AM120" s="39" t="str">
        <f t="shared" si="106"/>
        <v/>
      </c>
      <c r="AN120" s="39" t="str">
        <f t="shared" si="107"/>
        <v/>
      </c>
      <c r="AO120" s="39" t="str">
        <f t="shared" si="107"/>
        <v/>
      </c>
      <c r="AP120" s="39" t="str">
        <f t="shared" si="107"/>
        <v/>
      </c>
      <c r="AQ120" s="39" t="str">
        <f t="shared" si="107"/>
        <v/>
      </c>
      <c r="AR120" s="39" t="str">
        <f t="shared" si="107"/>
        <v/>
      </c>
      <c r="AS120" s="39" t="str">
        <f t="shared" si="107"/>
        <v/>
      </c>
      <c r="AT120" s="39" t="str">
        <f t="shared" si="107"/>
        <v/>
      </c>
      <c r="AU120" s="39" t="str">
        <f t="shared" si="107"/>
        <v/>
      </c>
      <c r="AV120" s="39" t="str">
        <f t="shared" si="107"/>
        <v/>
      </c>
      <c r="AW120" s="39" t="str">
        <f t="shared" si="107"/>
        <v/>
      </c>
      <c r="AX120" s="39" t="str">
        <f t="shared" si="108"/>
        <v/>
      </c>
      <c r="AY120" s="39" t="str">
        <f t="shared" si="108"/>
        <v/>
      </c>
      <c r="AZ120" s="39" t="str">
        <f t="shared" si="108"/>
        <v/>
      </c>
      <c r="BA120" s="39" t="str">
        <f t="shared" si="108"/>
        <v/>
      </c>
      <c r="BB120" s="39" t="str">
        <f t="shared" si="108"/>
        <v/>
      </c>
      <c r="BC120" s="39" t="str">
        <f t="shared" si="108"/>
        <v/>
      </c>
      <c r="BD120" s="39" t="str">
        <f t="shared" si="108"/>
        <v/>
      </c>
      <c r="BE120" s="39" t="str">
        <f t="shared" si="108"/>
        <v/>
      </c>
      <c r="BF120" s="39" t="str">
        <f t="shared" si="108"/>
        <v/>
      </c>
      <c r="BG120" s="39" t="str">
        <f t="shared" si="108"/>
        <v/>
      </c>
      <c r="BH120" s="39" t="str">
        <f t="shared" si="109"/>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10"/>
        <v/>
      </c>
      <c r="BS120" s="39" t="str">
        <f t="shared" si="110"/>
        <v/>
      </c>
      <c r="BT120" s="39" t="str">
        <f t="shared" si="110"/>
        <v/>
      </c>
      <c r="BU120" s="39" t="str">
        <f t="shared" si="110"/>
        <v/>
      </c>
      <c r="BV120" s="39" t="str">
        <f t="shared" si="110"/>
        <v/>
      </c>
      <c r="BW120" s="39" t="str">
        <f t="shared" si="110"/>
        <v/>
      </c>
      <c r="BX120" s="39" t="str">
        <f t="shared" si="110"/>
        <v/>
      </c>
      <c r="BY120" s="39" t="str">
        <f t="shared" si="110"/>
        <v/>
      </c>
      <c r="BZ120" s="39" t="str">
        <f t="shared" si="110"/>
        <v/>
      </c>
      <c r="CA120" s="39" t="str">
        <f t="shared" si="110"/>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2"/>
        <v/>
      </c>
      <c r="CM120" s="39" t="str">
        <f t="shared" si="112"/>
        <v/>
      </c>
      <c r="CN120" s="39" t="str">
        <f t="shared" si="112"/>
        <v/>
      </c>
      <c r="CO120" s="39" t="str">
        <f t="shared" si="112"/>
        <v/>
      </c>
      <c r="CP120" s="39" t="str">
        <f t="shared" si="112"/>
        <v/>
      </c>
      <c r="CQ120" s="39" t="str">
        <f t="shared" si="112"/>
        <v/>
      </c>
      <c r="CR120" s="39" t="str">
        <f t="shared" si="112"/>
        <v/>
      </c>
      <c r="CS120" s="39" t="str">
        <f t="shared" si="112"/>
        <v/>
      </c>
      <c r="CT120" s="39" t="str">
        <f t="shared" si="112"/>
        <v/>
      </c>
      <c r="CU120" s="39" t="str">
        <f t="shared" si="112"/>
        <v/>
      </c>
      <c r="CV120" s="39" t="str">
        <f t="shared" si="113"/>
        <v/>
      </c>
      <c r="CW120" s="39" t="str">
        <f t="shared" si="113"/>
        <v/>
      </c>
      <c r="CX120" s="39" t="str">
        <f t="shared" si="113"/>
        <v/>
      </c>
      <c r="CY120" s="39" t="str">
        <f t="shared" si="113"/>
        <v/>
      </c>
      <c r="CZ120" s="39" t="str">
        <f t="shared" si="113"/>
        <v/>
      </c>
      <c r="DA120" s="39" t="str">
        <f t="shared" si="113"/>
        <v/>
      </c>
      <c r="DB120" s="39" t="str">
        <f t="shared" si="113"/>
        <v/>
      </c>
      <c r="DC120" s="39" t="str">
        <f t="shared" si="113"/>
        <v/>
      </c>
      <c r="DD120" s="39" t="str">
        <f t="shared" si="113"/>
        <v/>
      </c>
      <c r="DE120" s="39" t="str">
        <f t="shared" si="113"/>
        <v/>
      </c>
      <c r="DF120" s="39" t="str">
        <f t="shared" si="113"/>
        <v/>
      </c>
      <c r="DG120" s="39" t="str">
        <f t="shared" si="113"/>
        <v/>
      </c>
      <c r="DP120" s="57"/>
      <c r="DQ120" s="127"/>
    </row>
    <row r="121" spans="1:121" ht="24.75" hidden="1" customHeight="1" x14ac:dyDescent="0.4">
      <c r="A121" s="126">
        <v>110</v>
      </c>
      <c r="B121" s="293" t="str">
        <f>IFERROR(VLOOKUP(A121,'wk (10.1～)'!$A$3:$I$122, 2, 0)&amp;"", "")</f>
        <v/>
      </c>
      <c r="C121" s="41" t="str">
        <f>IFERROR(VLOOKUP(A121,'wk (10.1～)'!$A$3:$I$122, 4, 0), "")</f>
        <v/>
      </c>
      <c r="D121" s="41" t="str">
        <f>IFERROR(VLOOKUP(A121,'wk (10.1～)'!$A$3:$I$122, 5, 0), "")</f>
        <v/>
      </c>
      <c r="E121" s="41" t="str">
        <f>IFERROR(VLOOKUP(A121,'wk (10.1～)'!$A$3:$I$122, 6, 0), "")</f>
        <v/>
      </c>
      <c r="F121" s="41" t="str">
        <f>IFERROR(VLOOKUP(A121,'wk (10.1～)'!$A$3:$I$122,7, 0), "")</f>
        <v/>
      </c>
      <c r="G121" s="41" t="str">
        <f>IFERROR(VLOOKUP(A121,'wk (10.1～)'!$A$3:$I$122, 8, 0), "")</f>
        <v/>
      </c>
      <c r="H121" s="41" t="str">
        <f>IFERROR(VLOOKUP(A121,'wk (10.1～)'!$A$3:$I$122, 9, 0), "")</f>
        <v/>
      </c>
      <c r="I121" s="157">
        <f t="shared" si="73"/>
        <v>0</v>
      </c>
      <c r="J121" s="39" t="str">
        <f t="shared" si="104"/>
        <v/>
      </c>
      <c r="K121" s="39" t="str">
        <f t="shared" si="104"/>
        <v/>
      </c>
      <c r="L121" s="39" t="str">
        <f t="shared" si="104"/>
        <v/>
      </c>
      <c r="M121" s="39" t="str">
        <f t="shared" si="104"/>
        <v/>
      </c>
      <c r="N121" s="39" t="str">
        <f t="shared" si="104"/>
        <v/>
      </c>
      <c r="O121" s="39" t="str">
        <f t="shared" si="104"/>
        <v/>
      </c>
      <c r="P121" s="39" t="str">
        <f t="shared" si="104"/>
        <v/>
      </c>
      <c r="Q121" s="39" t="str">
        <f t="shared" si="104"/>
        <v/>
      </c>
      <c r="R121" s="39" t="str">
        <f t="shared" si="104"/>
        <v/>
      </c>
      <c r="S121" s="39" t="str">
        <f t="shared" si="104"/>
        <v/>
      </c>
      <c r="T121" s="39" t="str">
        <f t="shared" si="105"/>
        <v/>
      </c>
      <c r="U121" s="39" t="str">
        <f t="shared" si="105"/>
        <v/>
      </c>
      <c r="V121" s="39" t="str">
        <f t="shared" si="105"/>
        <v/>
      </c>
      <c r="W121" s="39" t="str">
        <f t="shared" si="105"/>
        <v/>
      </c>
      <c r="X121" s="39" t="str">
        <f t="shared" si="105"/>
        <v/>
      </c>
      <c r="Y121" s="39" t="str">
        <f t="shared" si="105"/>
        <v/>
      </c>
      <c r="Z121" s="39" t="str">
        <f t="shared" si="105"/>
        <v/>
      </c>
      <c r="AA121" s="39" t="str">
        <f t="shared" si="105"/>
        <v/>
      </c>
      <c r="AB121" s="39" t="str">
        <f t="shared" si="105"/>
        <v/>
      </c>
      <c r="AC121" s="39" t="str">
        <f t="shared" si="105"/>
        <v/>
      </c>
      <c r="AD121" s="39" t="str">
        <f t="shared" si="106"/>
        <v/>
      </c>
      <c r="AE121" s="39" t="str">
        <f t="shared" si="106"/>
        <v/>
      </c>
      <c r="AF121" s="39" t="str">
        <f t="shared" si="106"/>
        <v/>
      </c>
      <c r="AG121" s="39" t="str">
        <f t="shared" si="106"/>
        <v/>
      </c>
      <c r="AH121" s="39" t="str">
        <f t="shared" si="106"/>
        <v/>
      </c>
      <c r="AI121" s="39" t="str">
        <f t="shared" si="106"/>
        <v/>
      </c>
      <c r="AJ121" s="39" t="str">
        <f t="shared" si="106"/>
        <v/>
      </c>
      <c r="AK121" s="39" t="str">
        <f t="shared" si="106"/>
        <v/>
      </c>
      <c r="AL121" s="39" t="str">
        <f t="shared" si="106"/>
        <v/>
      </c>
      <c r="AM121" s="39" t="str">
        <f t="shared" si="106"/>
        <v/>
      </c>
      <c r="AN121" s="39" t="str">
        <f t="shared" si="107"/>
        <v/>
      </c>
      <c r="AO121" s="39" t="str">
        <f t="shared" si="107"/>
        <v/>
      </c>
      <c r="AP121" s="39" t="str">
        <f t="shared" si="107"/>
        <v/>
      </c>
      <c r="AQ121" s="39" t="str">
        <f t="shared" si="107"/>
        <v/>
      </c>
      <c r="AR121" s="39" t="str">
        <f t="shared" si="107"/>
        <v/>
      </c>
      <c r="AS121" s="39" t="str">
        <f t="shared" si="107"/>
        <v/>
      </c>
      <c r="AT121" s="39" t="str">
        <f t="shared" si="107"/>
        <v/>
      </c>
      <c r="AU121" s="39" t="str">
        <f t="shared" si="107"/>
        <v/>
      </c>
      <c r="AV121" s="39" t="str">
        <f t="shared" si="107"/>
        <v/>
      </c>
      <c r="AW121" s="39" t="str">
        <f t="shared" si="107"/>
        <v/>
      </c>
      <c r="AX121" s="39" t="str">
        <f t="shared" si="108"/>
        <v/>
      </c>
      <c r="AY121" s="39" t="str">
        <f t="shared" si="108"/>
        <v/>
      </c>
      <c r="AZ121" s="39" t="str">
        <f t="shared" si="108"/>
        <v/>
      </c>
      <c r="BA121" s="39" t="str">
        <f t="shared" si="108"/>
        <v/>
      </c>
      <c r="BB121" s="39" t="str">
        <f t="shared" si="108"/>
        <v/>
      </c>
      <c r="BC121" s="39" t="str">
        <f t="shared" si="108"/>
        <v/>
      </c>
      <c r="BD121" s="39" t="str">
        <f t="shared" si="108"/>
        <v/>
      </c>
      <c r="BE121" s="39" t="str">
        <f t="shared" si="108"/>
        <v/>
      </c>
      <c r="BF121" s="39" t="str">
        <f t="shared" si="108"/>
        <v/>
      </c>
      <c r="BG121" s="39" t="str">
        <f t="shared" si="108"/>
        <v/>
      </c>
      <c r="BH121" s="39" t="str">
        <f t="shared" si="109"/>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10"/>
        <v/>
      </c>
      <c r="BS121" s="39" t="str">
        <f t="shared" si="110"/>
        <v/>
      </c>
      <c r="BT121" s="39" t="str">
        <f t="shared" si="110"/>
        <v/>
      </c>
      <c r="BU121" s="39" t="str">
        <f t="shared" si="110"/>
        <v/>
      </c>
      <c r="BV121" s="39" t="str">
        <f t="shared" si="110"/>
        <v/>
      </c>
      <c r="BW121" s="39" t="str">
        <f t="shared" si="110"/>
        <v/>
      </c>
      <c r="BX121" s="39" t="str">
        <f t="shared" si="110"/>
        <v/>
      </c>
      <c r="BY121" s="39" t="str">
        <f t="shared" si="110"/>
        <v/>
      </c>
      <c r="BZ121" s="39" t="str">
        <f t="shared" si="110"/>
        <v/>
      </c>
      <c r="CA121" s="39" t="str">
        <f t="shared" si="110"/>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2"/>
        <v/>
      </c>
      <c r="CM121" s="39" t="str">
        <f t="shared" si="112"/>
        <v/>
      </c>
      <c r="CN121" s="39" t="str">
        <f t="shared" si="112"/>
        <v/>
      </c>
      <c r="CO121" s="39" t="str">
        <f t="shared" si="112"/>
        <v/>
      </c>
      <c r="CP121" s="39" t="str">
        <f t="shared" si="112"/>
        <v/>
      </c>
      <c r="CQ121" s="39" t="str">
        <f t="shared" si="112"/>
        <v/>
      </c>
      <c r="CR121" s="39" t="str">
        <f t="shared" si="112"/>
        <v/>
      </c>
      <c r="CS121" s="39" t="str">
        <f t="shared" si="112"/>
        <v/>
      </c>
      <c r="CT121" s="39" t="str">
        <f t="shared" si="112"/>
        <v/>
      </c>
      <c r="CU121" s="39" t="str">
        <f t="shared" si="112"/>
        <v/>
      </c>
      <c r="CV121" s="39" t="str">
        <f t="shared" si="113"/>
        <v/>
      </c>
      <c r="CW121" s="39" t="str">
        <f t="shared" si="113"/>
        <v/>
      </c>
      <c r="CX121" s="39" t="str">
        <f t="shared" si="113"/>
        <v/>
      </c>
      <c r="CY121" s="39" t="str">
        <f t="shared" si="113"/>
        <v/>
      </c>
      <c r="CZ121" s="39" t="str">
        <f t="shared" si="113"/>
        <v/>
      </c>
      <c r="DA121" s="39" t="str">
        <f t="shared" si="113"/>
        <v/>
      </c>
      <c r="DB121" s="39" t="str">
        <f t="shared" si="113"/>
        <v/>
      </c>
      <c r="DC121" s="39" t="str">
        <f t="shared" si="113"/>
        <v/>
      </c>
      <c r="DD121" s="39" t="str">
        <f t="shared" si="113"/>
        <v/>
      </c>
      <c r="DE121" s="39" t="str">
        <f t="shared" si="113"/>
        <v/>
      </c>
      <c r="DF121" s="39" t="str">
        <f t="shared" si="113"/>
        <v/>
      </c>
      <c r="DG121" s="39" t="str">
        <f t="shared" si="113"/>
        <v/>
      </c>
      <c r="DP121" s="57"/>
      <c r="DQ121" s="127"/>
    </row>
    <row r="122" spans="1:121" ht="24.75" hidden="1" customHeight="1" x14ac:dyDescent="0.4">
      <c r="A122" s="126">
        <v>111</v>
      </c>
      <c r="B122" s="293" t="str">
        <f>IFERROR(VLOOKUP(A122,'wk (10.1～)'!$A$3:$I$122, 2, 0)&amp;"", "")</f>
        <v/>
      </c>
      <c r="C122" s="41" t="str">
        <f>IFERROR(VLOOKUP(A122,'wk (10.1～)'!$A$3:$I$122, 4, 0), "")</f>
        <v/>
      </c>
      <c r="D122" s="41" t="str">
        <f>IFERROR(VLOOKUP(A122,'wk (10.1～)'!$A$3:$I$122, 5, 0), "")</f>
        <v/>
      </c>
      <c r="E122" s="41" t="str">
        <f>IFERROR(VLOOKUP(A122,'wk (10.1～)'!$A$3:$I$122, 6, 0), "")</f>
        <v/>
      </c>
      <c r="F122" s="41" t="str">
        <f>IFERROR(VLOOKUP(A122,'wk (10.1～)'!$A$3:$I$122,7, 0), "")</f>
        <v/>
      </c>
      <c r="G122" s="41" t="str">
        <f>IFERROR(VLOOKUP(A122,'wk (10.1～)'!$A$3:$I$122, 8, 0), "")</f>
        <v/>
      </c>
      <c r="H122" s="41" t="str">
        <f>IFERROR(VLOOKUP(A122,'wk (10.1～)'!$A$3:$I$122, 9, 0), "")</f>
        <v/>
      </c>
      <c r="I122" s="157">
        <f t="shared" si="73"/>
        <v>0</v>
      </c>
      <c r="J122" s="39" t="str">
        <f t="shared" ref="J122:S131" si="114">IF(AND($D122&lt;&gt;"", J$11&gt;=$D122, J$11&lt;=$H122), IF($E122&lt;&gt;"", IF(OR(AND(J$11=$C122, J$11=$E122), AND(J$11&gt;$E122, J$11&lt;$F122)), "入院中", 1), 1), "")</f>
        <v/>
      </c>
      <c r="K122" s="39" t="str">
        <f t="shared" si="114"/>
        <v/>
      </c>
      <c r="L122" s="39" t="str">
        <f t="shared" si="114"/>
        <v/>
      </c>
      <c r="M122" s="39" t="str">
        <f t="shared" si="114"/>
        <v/>
      </c>
      <c r="N122" s="39" t="str">
        <f t="shared" si="114"/>
        <v/>
      </c>
      <c r="O122" s="39" t="str">
        <f t="shared" si="114"/>
        <v/>
      </c>
      <c r="P122" s="39" t="str">
        <f t="shared" si="114"/>
        <v/>
      </c>
      <c r="Q122" s="39" t="str">
        <f t="shared" si="114"/>
        <v/>
      </c>
      <c r="R122" s="39" t="str">
        <f t="shared" si="114"/>
        <v/>
      </c>
      <c r="S122" s="39" t="str">
        <f t="shared" si="114"/>
        <v/>
      </c>
      <c r="T122" s="39" t="str">
        <f t="shared" ref="T122:AC131" si="115">IF(AND($D122&lt;&gt;"", T$11&gt;=$D122, T$11&lt;=$H122), IF($E122&lt;&gt;"", IF(OR(AND(T$11=$C122, T$11=$E122), AND(T$11&gt;$E122, T$11&lt;$F122)), "入院中", 1), 1), "")</f>
        <v/>
      </c>
      <c r="U122" s="39" t="str">
        <f t="shared" si="115"/>
        <v/>
      </c>
      <c r="V122" s="39" t="str">
        <f t="shared" si="115"/>
        <v/>
      </c>
      <c r="W122" s="39" t="str">
        <f t="shared" si="115"/>
        <v/>
      </c>
      <c r="X122" s="39" t="str">
        <f t="shared" si="115"/>
        <v/>
      </c>
      <c r="Y122" s="39" t="str">
        <f t="shared" si="115"/>
        <v/>
      </c>
      <c r="Z122" s="39" t="str">
        <f t="shared" si="115"/>
        <v/>
      </c>
      <c r="AA122" s="39" t="str">
        <f t="shared" si="115"/>
        <v/>
      </c>
      <c r="AB122" s="39" t="str">
        <f t="shared" si="115"/>
        <v/>
      </c>
      <c r="AC122" s="39" t="str">
        <f t="shared" si="115"/>
        <v/>
      </c>
      <c r="AD122" s="39" t="str">
        <f t="shared" ref="AD122:AM131" si="116">IF(AND($D122&lt;&gt;"", AD$11&gt;=$D122, AD$11&lt;=$H122), IF($E122&lt;&gt;"", IF(OR(AND(AD$11=$C122, AD$11=$E122), AND(AD$11&gt;$E122, AD$11&lt;$F122)), "入院中", 1), 1), "")</f>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ref="AN122:AW131" si="117">IF(AND($D122&lt;&gt;"", AN$11&gt;=$D122, AN$11&lt;=$H122), IF($E122&lt;&gt;"", IF(OR(AND(AN$11=$C122, AN$11=$E122), AND(AN$11&gt;$E122, AN$11&lt;$F122)), "入院中", 1), 1), "")</f>
        <v/>
      </c>
      <c r="AO122" s="39" t="str">
        <f t="shared" si="117"/>
        <v/>
      </c>
      <c r="AP122" s="39" t="str">
        <f t="shared" si="117"/>
        <v/>
      </c>
      <c r="AQ122" s="39" t="str">
        <f t="shared" si="117"/>
        <v/>
      </c>
      <c r="AR122" s="39" t="str">
        <f t="shared" si="117"/>
        <v/>
      </c>
      <c r="AS122" s="39" t="str">
        <f t="shared" si="117"/>
        <v/>
      </c>
      <c r="AT122" s="39" t="str">
        <f t="shared" si="117"/>
        <v/>
      </c>
      <c r="AU122" s="39" t="str">
        <f t="shared" si="117"/>
        <v/>
      </c>
      <c r="AV122" s="39" t="str">
        <f t="shared" si="117"/>
        <v/>
      </c>
      <c r="AW122" s="39" t="str">
        <f t="shared" si="117"/>
        <v/>
      </c>
      <c r="AX122" s="39" t="str">
        <f t="shared" ref="AX122:BG131" si="118">IF(AND($D122&lt;&gt;"", AX$11&gt;=$D122, AX$11&lt;=$H122), IF($E122&lt;&gt;"", IF(OR(AND(AX$11=$C122, AX$11=$E122), AND(AX$11&gt;$E122, AX$11&lt;$F122)), "入院中", 1), 1), "")</f>
        <v/>
      </c>
      <c r="AY122" s="39" t="str">
        <f t="shared" si="118"/>
        <v/>
      </c>
      <c r="AZ122" s="39" t="str">
        <f t="shared" si="118"/>
        <v/>
      </c>
      <c r="BA122" s="39" t="str">
        <f t="shared" si="118"/>
        <v/>
      </c>
      <c r="BB122" s="39" t="str">
        <f t="shared" si="118"/>
        <v/>
      </c>
      <c r="BC122" s="39" t="str">
        <f t="shared" si="118"/>
        <v/>
      </c>
      <c r="BD122" s="39" t="str">
        <f t="shared" si="118"/>
        <v/>
      </c>
      <c r="BE122" s="39" t="str">
        <f t="shared" si="118"/>
        <v/>
      </c>
      <c r="BF122" s="39" t="str">
        <f t="shared" si="118"/>
        <v/>
      </c>
      <c r="BG122" s="39" t="str">
        <f t="shared" si="118"/>
        <v/>
      </c>
      <c r="BH122" s="39" t="str">
        <f t="shared" ref="BH122:BQ131" si="119">IF(AND($D122&lt;&gt;"", BH$11&gt;=$D122, BH$11&lt;=$H122), IF($E122&lt;&gt;"", IF(OR(AND(BH$11=$C122, BH$11=$E122), AND(BH$11&gt;$E122, BH$11&lt;$F122)), "入院中", 1), 1), "")</f>
        <v/>
      </c>
      <c r="BI122" s="39" t="str">
        <f t="shared" si="119"/>
        <v/>
      </c>
      <c r="BJ122" s="39" t="str">
        <f t="shared" si="119"/>
        <v/>
      </c>
      <c r="BK122" s="39" t="str">
        <f t="shared" si="119"/>
        <v/>
      </c>
      <c r="BL122" s="39" t="str">
        <f t="shared" si="119"/>
        <v/>
      </c>
      <c r="BM122" s="39" t="str">
        <f t="shared" si="119"/>
        <v/>
      </c>
      <c r="BN122" s="39" t="str">
        <f t="shared" si="119"/>
        <v/>
      </c>
      <c r="BO122" s="39" t="str">
        <f t="shared" si="119"/>
        <v/>
      </c>
      <c r="BP122" s="39" t="str">
        <f t="shared" si="119"/>
        <v/>
      </c>
      <c r="BQ122" s="39" t="str">
        <f t="shared" si="119"/>
        <v/>
      </c>
      <c r="BR122" s="39" t="str">
        <f t="shared" ref="BR122:CA131" si="120">IF(AND($D122&lt;&gt;"", BR$11&gt;=$D122, BR$11&lt;=$H122), IF($E122&lt;&gt;"", IF(OR(AND(BR$11=$C122, BR$11=$E122), AND(BR$11&gt;$E122, BR$11&lt;$F122)), "入院中", 1), 1), "")</f>
        <v/>
      </c>
      <c r="BS122" s="39" t="str">
        <f t="shared" si="120"/>
        <v/>
      </c>
      <c r="BT122" s="39" t="str">
        <f t="shared" si="120"/>
        <v/>
      </c>
      <c r="BU122" s="39" t="str">
        <f t="shared" si="120"/>
        <v/>
      </c>
      <c r="BV122" s="39" t="str">
        <f t="shared" si="120"/>
        <v/>
      </c>
      <c r="BW122" s="39" t="str">
        <f t="shared" si="120"/>
        <v/>
      </c>
      <c r="BX122" s="39" t="str">
        <f t="shared" si="120"/>
        <v/>
      </c>
      <c r="BY122" s="39" t="str">
        <f t="shared" si="120"/>
        <v/>
      </c>
      <c r="BZ122" s="39" t="str">
        <f t="shared" si="120"/>
        <v/>
      </c>
      <c r="CA122" s="39" t="str">
        <f t="shared" si="120"/>
        <v/>
      </c>
      <c r="CB122" s="39" t="str">
        <f t="shared" ref="CB122:CK131" si="121">IF(AND($D122&lt;&gt;"", CB$11&gt;=$D122, CB$11&lt;=$H122), IF($E122&lt;&gt;"", IF(OR(AND(CB$11=$C122, CB$11=$E122), AND(CB$11&gt;$E122, CB$11&lt;$F122)), "入院中", 1), 1), "")</f>
        <v/>
      </c>
      <c r="CC122" s="39" t="str">
        <f t="shared" si="121"/>
        <v/>
      </c>
      <c r="CD122" s="39" t="str">
        <f t="shared" si="121"/>
        <v/>
      </c>
      <c r="CE122" s="39" t="str">
        <f t="shared" si="121"/>
        <v/>
      </c>
      <c r="CF122" s="39" t="str">
        <f t="shared" si="121"/>
        <v/>
      </c>
      <c r="CG122" s="39" t="str">
        <f t="shared" si="121"/>
        <v/>
      </c>
      <c r="CH122" s="39" t="str">
        <f t="shared" si="121"/>
        <v/>
      </c>
      <c r="CI122" s="39" t="str">
        <f t="shared" si="121"/>
        <v/>
      </c>
      <c r="CJ122" s="39" t="str">
        <f t="shared" si="121"/>
        <v/>
      </c>
      <c r="CK122" s="39" t="str">
        <f t="shared" si="121"/>
        <v/>
      </c>
      <c r="CL122" s="39" t="str">
        <f t="shared" ref="CL122:CU131" si="122">IF(AND($D122&lt;&gt;"", CL$11&gt;=$D122, CL$11&lt;=$H122), IF($E122&lt;&gt;"", IF(OR(AND(CL$11=$C122, CL$11=$E122), AND(CL$11&gt;$E122, CL$11&lt;$F122)), "入院中", 1), 1), "")</f>
        <v/>
      </c>
      <c r="CM122" s="39" t="str">
        <f t="shared" si="122"/>
        <v/>
      </c>
      <c r="CN122" s="39" t="str">
        <f t="shared" si="122"/>
        <v/>
      </c>
      <c r="CO122" s="39" t="str">
        <f t="shared" si="122"/>
        <v/>
      </c>
      <c r="CP122" s="39" t="str">
        <f t="shared" si="122"/>
        <v/>
      </c>
      <c r="CQ122" s="39" t="str">
        <f t="shared" si="122"/>
        <v/>
      </c>
      <c r="CR122" s="39" t="str">
        <f t="shared" si="122"/>
        <v/>
      </c>
      <c r="CS122" s="39" t="str">
        <f t="shared" si="122"/>
        <v/>
      </c>
      <c r="CT122" s="39" t="str">
        <f t="shared" si="122"/>
        <v/>
      </c>
      <c r="CU122" s="39" t="str">
        <f t="shared" si="122"/>
        <v/>
      </c>
      <c r="CV122" s="39" t="str">
        <f t="shared" ref="CV122:DG131" si="123">IF(AND($D122&lt;&gt;"", CV$11&gt;=$D122, CV$11&lt;=$H122), IF($E122&lt;&gt;"", IF(OR(AND(CV$11=$C122, CV$11=$E122), AND(CV$11&gt;$E122, CV$11&lt;$F122)), "入院中", 1), 1), "")</f>
        <v/>
      </c>
      <c r="CW122" s="39" t="str">
        <f t="shared" si="123"/>
        <v/>
      </c>
      <c r="CX122" s="39" t="str">
        <f t="shared" si="123"/>
        <v/>
      </c>
      <c r="CY122" s="39" t="str">
        <f t="shared" si="123"/>
        <v/>
      </c>
      <c r="CZ122" s="39" t="str">
        <f t="shared" si="123"/>
        <v/>
      </c>
      <c r="DA122" s="39" t="str">
        <f t="shared" si="123"/>
        <v/>
      </c>
      <c r="DB122" s="39" t="str">
        <f t="shared" si="123"/>
        <v/>
      </c>
      <c r="DC122" s="39" t="str">
        <f t="shared" si="123"/>
        <v/>
      </c>
      <c r="DD122" s="39" t="str">
        <f t="shared" si="123"/>
        <v/>
      </c>
      <c r="DE122" s="39" t="str">
        <f t="shared" si="123"/>
        <v/>
      </c>
      <c r="DF122" s="39" t="str">
        <f t="shared" si="123"/>
        <v/>
      </c>
      <c r="DG122" s="39" t="str">
        <f t="shared" si="123"/>
        <v/>
      </c>
      <c r="DP122" s="57"/>
      <c r="DQ122" s="127"/>
    </row>
    <row r="123" spans="1:121" ht="24.75" hidden="1" customHeight="1" x14ac:dyDescent="0.4">
      <c r="A123" s="126">
        <v>112</v>
      </c>
      <c r="B123" s="293" t="str">
        <f>IFERROR(VLOOKUP(A123,'wk (10.1～)'!$A$3:$I$122, 2, 0)&amp;"", "")</f>
        <v/>
      </c>
      <c r="C123" s="41" t="str">
        <f>IFERROR(VLOOKUP(A123,'wk (10.1～)'!$A$3:$I$122, 4, 0), "")</f>
        <v/>
      </c>
      <c r="D123" s="41" t="str">
        <f>IFERROR(VLOOKUP(A123,'wk (10.1～)'!$A$3:$I$122, 5, 0), "")</f>
        <v/>
      </c>
      <c r="E123" s="41" t="str">
        <f>IFERROR(VLOOKUP(A123,'wk (10.1～)'!$A$3:$I$122, 6, 0), "")</f>
        <v/>
      </c>
      <c r="F123" s="41" t="str">
        <f>IFERROR(VLOOKUP(A123,'wk (10.1～)'!$A$3:$I$122,7, 0), "")</f>
        <v/>
      </c>
      <c r="G123" s="41" t="str">
        <f>IFERROR(VLOOKUP(A123,'wk (10.1～)'!$A$3:$I$122, 8, 0), "")</f>
        <v/>
      </c>
      <c r="H123" s="41" t="str">
        <f>IFERROR(VLOOKUP(A123,'wk (10.1～)'!$A$3:$I$122, 9, 0), "")</f>
        <v/>
      </c>
      <c r="I123" s="157">
        <f t="shared" si="73"/>
        <v>0</v>
      </c>
      <c r="J123" s="39" t="str">
        <f t="shared" si="114"/>
        <v/>
      </c>
      <c r="K123" s="39" t="str">
        <f t="shared" si="114"/>
        <v/>
      </c>
      <c r="L123" s="39" t="str">
        <f t="shared" si="114"/>
        <v/>
      </c>
      <c r="M123" s="39" t="str">
        <f t="shared" si="114"/>
        <v/>
      </c>
      <c r="N123" s="39" t="str">
        <f t="shared" si="114"/>
        <v/>
      </c>
      <c r="O123" s="39" t="str">
        <f t="shared" si="114"/>
        <v/>
      </c>
      <c r="P123" s="39" t="str">
        <f t="shared" si="114"/>
        <v/>
      </c>
      <c r="Q123" s="39" t="str">
        <f t="shared" si="114"/>
        <v/>
      </c>
      <c r="R123" s="39" t="str">
        <f t="shared" si="114"/>
        <v/>
      </c>
      <c r="S123" s="39" t="str">
        <f t="shared" si="114"/>
        <v/>
      </c>
      <c r="T123" s="39" t="str">
        <f t="shared" si="115"/>
        <v/>
      </c>
      <c r="U123" s="39" t="str">
        <f t="shared" si="115"/>
        <v/>
      </c>
      <c r="V123" s="39" t="str">
        <f t="shared" si="115"/>
        <v/>
      </c>
      <c r="W123" s="39" t="str">
        <f t="shared" si="115"/>
        <v/>
      </c>
      <c r="X123" s="39" t="str">
        <f t="shared" si="115"/>
        <v/>
      </c>
      <c r="Y123" s="39" t="str">
        <f t="shared" si="115"/>
        <v/>
      </c>
      <c r="Z123" s="39" t="str">
        <f t="shared" si="115"/>
        <v/>
      </c>
      <c r="AA123" s="39" t="str">
        <f t="shared" si="115"/>
        <v/>
      </c>
      <c r="AB123" s="39" t="str">
        <f t="shared" si="115"/>
        <v/>
      </c>
      <c r="AC123" s="39" t="str">
        <f t="shared" si="115"/>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7"/>
        <v/>
      </c>
      <c r="AO123" s="39" t="str">
        <f t="shared" si="117"/>
        <v/>
      </c>
      <c r="AP123" s="39" t="str">
        <f t="shared" si="117"/>
        <v/>
      </c>
      <c r="AQ123" s="39" t="str">
        <f t="shared" si="117"/>
        <v/>
      </c>
      <c r="AR123" s="39" t="str">
        <f t="shared" si="117"/>
        <v/>
      </c>
      <c r="AS123" s="39" t="str">
        <f t="shared" si="117"/>
        <v/>
      </c>
      <c r="AT123" s="39" t="str">
        <f t="shared" si="117"/>
        <v/>
      </c>
      <c r="AU123" s="39" t="str">
        <f t="shared" si="117"/>
        <v/>
      </c>
      <c r="AV123" s="39" t="str">
        <f t="shared" si="117"/>
        <v/>
      </c>
      <c r="AW123" s="39" t="str">
        <f t="shared" si="117"/>
        <v/>
      </c>
      <c r="AX123" s="39" t="str">
        <f t="shared" si="118"/>
        <v/>
      </c>
      <c r="AY123" s="39" t="str">
        <f t="shared" si="118"/>
        <v/>
      </c>
      <c r="AZ123" s="39" t="str">
        <f t="shared" si="118"/>
        <v/>
      </c>
      <c r="BA123" s="39" t="str">
        <f t="shared" si="118"/>
        <v/>
      </c>
      <c r="BB123" s="39" t="str">
        <f t="shared" si="118"/>
        <v/>
      </c>
      <c r="BC123" s="39" t="str">
        <f t="shared" si="118"/>
        <v/>
      </c>
      <c r="BD123" s="39" t="str">
        <f t="shared" si="118"/>
        <v/>
      </c>
      <c r="BE123" s="39" t="str">
        <f t="shared" si="118"/>
        <v/>
      </c>
      <c r="BF123" s="39" t="str">
        <f t="shared" si="118"/>
        <v/>
      </c>
      <c r="BG123" s="39" t="str">
        <f t="shared" si="118"/>
        <v/>
      </c>
      <c r="BH123" s="39" t="str">
        <f t="shared" si="119"/>
        <v/>
      </c>
      <c r="BI123" s="39" t="str">
        <f t="shared" si="119"/>
        <v/>
      </c>
      <c r="BJ123" s="39" t="str">
        <f t="shared" si="119"/>
        <v/>
      </c>
      <c r="BK123" s="39" t="str">
        <f t="shared" si="119"/>
        <v/>
      </c>
      <c r="BL123" s="39" t="str">
        <f t="shared" si="119"/>
        <v/>
      </c>
      <c r="BM123" s="39" t="str">
        <f t="shared" si="119"/>
        <v/>
      </c>
      <c r="BN123" s="39" t="str">
        <f t="shared" si="119"/>
        <v/>
      </c>
      <c r="BO123" s="39" t="str">
        <f t="shared" si="119"/>
        <v/>
      </c>
      <c r="BP123" s="39" t="str">
        <f t="shared" si="119"/>
        <v/>
      </c>
      <c r="BQ123" s="39" t="str">
        <f t="shared" si="119"/>
        <v/>
      </c>
      <c r="BR123" s="39" t="str">
        <f t="shared" si="120"/>
        <v/>
      </c>
      <c r="BS123" s="39" t="str">
        <f t="shared" si="120"/>
        <v/>
      </c>
      <c r="BT123" s="39" t="str">
        <f t="shared" si="120"/>
        <v/>
      </c>
      <c r="BU123" s="39" t="str">
        <f t="shared" si="120"/>
        <v/>
      </c>
      <c r="BV123" s="39" t="str">
        <f t="shared" si="120"/>
        <v/>
      </c>
      <c r="BW123" s="39" t="str">
        <f t="shared" si="120"/>
        <v/>
      </c>
      <c r="BX123" s="39" t="str">
        <f t="shared" si="120"/>
        <v/>
      </c>
      <c r="BY123" s="39" t="str">
        <f t="shared" si="120"/>
        <v/>
      </c>
      <c r="BZ123" s="39" t="str">
        <f t="shared" si="120"/>
        <v/>
      </c>
      <c r="CA123" s="39" t="str">
        <f t="shared" si="120"/>
        <v/>
      </c>
      <c r="CB123" s="39" t="str">
        <f t="shared" si="121"/>
        <v/>
      </c>
      <c r="CC123" s="39" t="str">
        <f t="shared" si="121"/>
        <v/>
      </c>
      <c r="CD123" s="39" t="str">
        <f t="shared" si="121"/>
        <v/>
      </c>
      <c r="CE123" s="39" t="str">
        <f t="shared" si="121"/>
        <v/>
      </c>
      <c r="CF123" s="39" t="str">
        <f t="shared" si="121"/>
        <v/>
      </c>
      <c r="CG123" s="39" t="str">
        <f t="shared" si="121"/>
        <v/>
      </c>
      <c r="CH123" s="39" t="str">
        <f t="shared" si="121"/>
        <v/>
      </c>
      <c r="CI123" s="39" t="str">
        <f t="shared" si="121"/>
        <v/>
      </c>
      <c r="CJ123" s="39" t="str">
        <f t="shared" si="121"/>
        <v/>
      </c>
      <c r="CK123" s="39" t="str">
        <f t="shared" si="121"/>
        <v/>
      </c>
      <c r="CL123" s="39" t="str">
        <f t="shared" si="122"/>
        <v/>
      </c>
      <c r="CM123" s="39" t="str">
        <f t="shared" si="122"/>
        <v/>
      </c>
      <c r="CN123" s="39" t="str">
        <f t="shared" si="122"/>
        <v/>
      </c>
      <c r="CO123" s="39" t="str">
        <f t="shared" si="122"/>
        <v/>
      </c>
      <c r="CP123" s="39" t="str">
        <f t="shared" si="122"/>
        <v/>
      </c>
      <c r="CQ123" s="39" t="str">
        <f t="shared" si="122"/>
        <v/>
      </c>
      <c r="CR123" s="39" t="str">
        <f t="shared" si="122"/>
        <v/>
      </c>
      <c r="CS123" s="39" t="str">
        <f t="shared" si="122"/>
        <v/>
      </c>
      <c r="CT123" s="39" t="str">
        <f t="shared" si="122"/>
        <v/>
      </c>
      <c r="CU123" s="39" t="str">
        <f t="shared" si="122"/>
        <v/>
      </c>
      <c r="CV123" s="39" t="str">
        <f t="shared" si="123"/>
        <v/>
      </c>
      <c r="CW123" s="39" t="str">
        <f t="shared" si="123"/>
        <v/>
      </c>
      <c r="CX123" s="39" t="str">
        <f t="shared" si="123"/>
        <v/>
      </c>
      <c r="CY123" s="39" t="str">
        <f t="shared" si="123"/>
        <v/>
      </c>
      <c r="CZ123" s="39" t="str">
        <f t="shared" si="123"/>
        <v/>
      </c>
      <c r="DA123" s="39" t="str">
        <f t="shared" si="123"/>
        <v/>
      </c>
      <c r="DB123" s="39" t="str">
        <f t="shared" si="123"/>
        <v/>
      </c>
      <c r="DC123" s="39" t="str">
        <f t="shared" si="123"/>
        <v/>
      </c>
      <c r="DD123" s="39" t="str">
        <f t="shared" si="123"/>
        <v/>
      </c>
      <c r="DE123" s="39" t="str">
        <f t="shared" si="123"/>
        <v/>
      </c>
      <c r="DF123" s="39" t="str">
        <f t="shared" si="123"/>
        <v/>
      </c>
      <c r="DG123" s="39" t="str">
        <f t="shared" si="123"/>
        <v/>
      </c>
      <c r="DP123" s="57"/>
      <c r="DQ123" s="127"/>
    </row>
    <row r="124" spans="1:121" ht="24.75" hidden="1" customHeight="1" x14ac:dyDescent="0.4">
      <c r="A124" s="126">
        <v>113</v>
      </c>
      <c r="B124" s="293" t="str">
        <f>IFERROR(VLOOKUP(A124,'wk (10.1～)'!$A$3:$I$122, 2, 0)&amp;"", "")</f>
        <v/>
      </c>
      <c r="C124" s="41" t="str">
        <f>IFERROR(VLOOKUP(A124,'wk (10.1～)'!$A$3:$I$122, 4, 0), "")</f>
        <v/>
      </c>
      <c r="D124" s="41" t="str">
        <f>IFERROR(VLOOKUP(A124,'wk (10.1～)'!$A$3:$I$122, 5, 0), "")</f>
        <v/>
      </c>
      <c r="E124" s="41" t="str">
        <f>IFERROR(VLOOKUP(A124,'wk (10.1～)'!$A$3:$I$122, 6, 0), "")</f>
        <v/>
      </c>
      <c r="F124" s="41" t="str">
        <f>IFERROR(VLOOKUP(A124,'wk (10.1～)'!$A$3:$I$122,7, 0), "")</f>
        <v/>
      </c>
      <c r="G124" s="41" t="str">
        <f>IFERROR(VLOOKUP(A124,'wk (10.1～)'!$A$3:$I$122, 8, 0), "")</f>
        <v/>
      </c>
      <c r="H124" s="41" t="str">
        <f>IFERROR(VLOOKUP(A124,'wk (10.1～)'!$A$3:$I$122, 9, 0), "")</f>
        <v/>
      </c>
      <c r="I124" s="157">
        <f t="shared" si="73"/>
        <v>0</v>
      </c>
      <c r="J124" s="39" t="str">
        <f t="shared" si="114"/>
        <v/>
      </c>
      <c r="K124" s="39" t="str">
        <f t="shared" si="114"/>
        <v/>
      </c>
      <c r="L124" s="39" t="str">
        <f t="shared" si="114"/>
        <v/>
      </c>
      <c r="M124" s="39" t="str">
        <f t="shared" si="114"/>
        <v/>
      </c>
      <c r="N124" s="39" t="str">
        <f t="shared" si="114"/>
        <v/>
      </c>
      <c r="O124" s="39" t="str">
        <f t="shared" si="114"/>
        <v/>
      </c>
      <c r="P124" s="39" t="str">
        <f t="shared" si="114"/>
        <v/>
      </c>
      <c r="Q124" s="39" t="str">
        <f t="shared" si="114"/>
        <v/>
      </c>
      <c r="R124" s="39" t="str">
        <f t="shared" si="114"/>
        <v/>
      </c>
      <c r="S124" s="39" t="str">
        <f t="shared" si="114"/>
        <v/>
      </c>
      <c r="T124" s="39" t="str">
        <f t="shared" si="115"/>
        <v/>
      </c>
      <c r="U124" s="39" t="str">
        <f t="shared" si="115"/>
        <v/>
      </c>
      <c r="V124" s="39" t="str">
        <f t="shared" si="115"/>
        <v/>
      </c>
      <c r="W124" s="39" t="str">
        <f t="shared" si="115"/>
        <v/>
      </c>
      <c r="X124" s="39" t="str">
        <f t="shared" si="115"/>
        <v/>
      </c>
      <c r="Y124" s="39" t="str">
        <f t="shared" si="115"/>
        <v/>
      </c>
      <c r="Z124" s="39" t="str">
        <f t="shared" si="115"/>
        <v/>
      </c>
      <c r="AA124" s="39" t="str">
        <f t="shared" si="115"/>
        <v/>
      </c>
      <c r="AB124" s="39" t="str">
        <f t="shared" si="115"/>
        <v/>
      </c>
      <c r="AC124" s="39" t="str">
        <f t="shared" si="115"/>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7"/>
        <v/>
      </c>
      <c r="AO124" s="39" t="str">
        <f t="shared" si="117"/>
        <v/>
      </c>
      <c r="AP124" s="39" t="str">
        <f t="shared" si="117"/>
        <v/>
      </c>
      <c r="AQ124" s="39" t="str">
        <f t="shared" si="117"/>
        <v/>
      </c>
      <c r="AR124" s="39" t="str">
        <f t="shared" si="117"/>
        <v/>
      </c>
      <c r="AS124" s="39" t="str">
        <f t="shared" si="117"/>
        <v/>
      </c>
      <c r="AT124" s="39" t="str">
        <f t="shared" si="117"/>
        <v/>
      </c>
      <c r="AU124" s="39" t="str">
        <f t="shared" si="117"/>
        <v/>
      </c>
      <c r="AV124" s="39" t="str">
        <f t="shared" si="117"/>
        <v/>
      </c>
      <c r="AW124" s="39" t="str">
        <f t="shared" si="117"/>
        <v/>
      </c>
      <c r="AX124" s="39" t="str">
        <f t="shared" si="118"/>
        <v/>
      </c>
      <c r="AY124" s="39" t="str">
        <f t="shared" si="118"/>
        <v/>
      </c>
      <c r="AZ124" s="39" t="str">
        <f t="shared" si="118"/>
        <v/>
      </c>
      <c r="BA124" s="39" t="str">
        <f t="shared" si="118"/>
        <v/>
      </c>
      <c r="BB124" s="39" t="str">
        <f t="shared" si="118"/>
        <v/>
      </c>
      <c r="BC124" s="39" t="str">
        <f t="shared" si="118"/>
        <v/>
      </c>
      <c r="BD124" s="39" t="str">
        <f t="shared" si="118"/>
        <v/>
      </c>
      <c r="BE124" s="39" t="str">
        <f t="shared" si="118"/>
        <v/>
      </c>
      <c r="BF124" s="39" t="str">
        <f t="shared" si="118"/>
        <v/>
      </c>
      <c r="BG124" s="39" t="str">
        <f t="shared" si="118"/>
        <v/>
      </c>
      <c r="BH124" s="39" t="str">
        <f t="shared" si="119"/>
        <v/>
      </c>
      <c r="BI124" s="39" t="str">
        <f t="shared" si="119"/>
        <v/>
      </c>
      <c r="BJ124" s="39" t="str">
        <f t="shared" si="119"/>
        <v/>
      </c>
      <c r="BK124" s="39" t="str">
        <f t="shared" si="119"/>
        <v/>
      </c>
      <c r="BL124" s="39" t="str">
        <f t="shared" si="119"/>
        <v/>
      </c>
      <c r="BM124" s="39" t="str">
        <f t="shared" si="119"/>
        <v/>
      </c>
      <c r="BN124" s="39" t="str">
        <f t="shared" si="119"/>
        <v/>
      </c>
      <c r="BO124" s="39" t="str">
        <f t="shared" si="119"/>
        <v/>
      </c>
      <c r="BP124" s="39" t="str">
        <f t="shared" si="119"/>
        <v/>
      </c>
      <c r="BQ124" s="39" t="str">
        <f t="shared" si="119"/>
        <v/>
      </c>
      <c r="BR124" s="39" t="str">
        <f t="shared" si="120"/>
        <v/>
      </c>
      <c r="BS124" s="39" t="str">
        <f t="shared" si="120"/>
        <v/>
      </c>
      <c r="BT124" s="39" t="str">
        <f t="shared" si="120"/>
        <v/>
      </c>
      <c r="BU124" s="39" t="str">
        <f t="shared" si="120"/>
        <v/>
      </c>
      <c r="BV124" s="39" t="str">
        <f t="shared" si="120"/>
        <v/>
      </c>
      <c r="BW124" s="39" t="str">
        <f t="shared" si="120"/>
        <v/>
      </c>
      <c r="BX124" s="39" t="str">
        <f t="shared" si="120"/>
        <v/>
      </c>
      <c r="BY124" s="39" t="str">
        <f t="shared" si="120"/>
        <v/>
      </c>
      <c r="BZ124" s="39" t="str">
        <f t="shared" si="120"/>
        <v/>
      </c>
      <c r="CA124" s="39" t="str">
        <f t="shared" si="120"/>
        <v/>
      </c>
      <c r="CB124" s="39" t="str">
        <f t="shared" si="121"/>
        <v/>
      </c>
      <c r="CC124" s="39" t="str">
        <f t="shared" si="121"/>
        <v/>
      </c>
      <c r="CD124" s="39" t="str">
        <f t="shared" si="121"/>
        <v/>
      </c>
      <c r="CE124" s="39" t="str">
        <f t="shared" si="121"/>
        <v/>
      </c>
      <c r="CF124" s="39" t="str">
        <f t="shared" si="121"/>
        <v/>
      </c>
      <c r="CG124" s="39" t="str">
        <f t="shared" si="121"/>
        <v/>
      </c>
      <c r="CH124" s="39" t="str">
        <f t="shared" si="121"/>
        <v/>
      </c>
      <c r="CI124" s="39" t="str">
        <f t="shared" si="121"/>
        <v/>
      </c>
      <c r="CJ124" s="39" t="str">
        <f t="shared" si="121"/>
        <v/>
      </c>
      <c r="CK124" s="39" t="str">
        <f t="shared" si="121"/>
        <v/>
      </c>
      <c r="CL124" s="39" t="str">
        <f t="shared" si="122"/>
        <v/>
      </c>
      <c r="CM124" s="39" t="str">
        <f t="shared" si="122"/>
        <v/>
      </c>
      <c r="CN124" s="39" t="str">
        <f t="shared" si="122"/>
        <v/>
      </c>
      <c r="CO124" s="39" t="str">
        <f t="shared" si="122"/>
        <v/>
      </c>
      <c r="CP124" s="39" t="str">
        <f t="shared" si="122"/>
        <v/>
      </c>
      <c r="CQ124" s="39" t="str">
        <f t="shared" si="122"/>
        <v/>
      </c>
      <c r="CR124" s="39" t="str">
        <f t="shared" si="122"/>
        <v/>
      </c>
      <c r="CS124" s="39" t="str">
        <f t="shared" si="122"/>
        <v/>
      </c>
      <c r="CT124" s="39" t="str">
        <f t="shared" si="122"/>
        <v/>
      </c>
      <c r="CU124" s="39" t="str">
        <f t="shared" si="122"/>
        <v/>
      </c>
      <c r="CV124" s="39" t="str">
        <f t="shared" si="123"/>
        <v/>
      </c>
      <c r="CW124" s="39" t="str">
        <f t="shared" si="123"/>
        <v/>
      </c>
      <c r="CX124" s="39" t="str">
        <f t="shared" si="123"/>
        <v/>
      </c>
      <c r="CY124" s="39" t="str">
        <f t="shared" si="123"/>
        <v/>
      </c>
      <c r="CZ124" s="39" t="str">
        <f t="shared" si="123"/>
        <v/>
      </c>
      <c r="DA124" s="39" t="str">
        <f t="shared" si="123"/>
        <v/>
      </c>
      <c r="DB124" s="39" t="str">
        <f t="shared" si="123"/>
        <v/>
      </c>
      <c r="DC124" s="39" t="str">
        <f t="shared" si="123"/>
        <v/>
      </c>
      <c r="DD124" s="39" t="str">
        <f t="shared" si="123"/>
        <v/>
      </c>
      <c r="DE124" s="39" t="str">
        <f t="shared" si="123"/>
        <v/>
      </c>
      <c r="DF124" s="39" t="str">
        <f t="shared" si="123"/>
        <v/>
      </c>
      <c r="DG124" s="39" t="str">
        <f t="shared" si="123"/>
        <v/>
      </c>
      <c r="DP124" s="57"/>
      <c r="DQ124" s="127"/>
    </row>
    <row r="125" spans="1:121" ht="24.75" hidden="1" customHeight="1" x14ac:dyDescent="0.4">
      <c r="A125" s="126">
        <v>114</v>
      </c>
      <c r="B125" s="293" t="str">
        <f>IFERROR(VLOOKUP(A125,'wk (10.1～)'!$A$3:$I$122, 2, 0)&amp;"", "")</f>
        <v/>
      </c>
      <c r="C125" s="41" t="str">
        <f>IFERROR(VLOOKUP(A125,'wk (10.1～)'!$A$3:$I$122, 4, 0), "")</f>
        <v/>
      </c>
      <c r="D125" s="41" t="str">
        <f>IFERROR(VLOOKUP(A125,'wk (10.1～)'!$A$3:$I$122, 5, 0), "")</f>
        <v/>
      </c>
      <c r="E125" s="41" t="str">
        <f>IFERROR(VLOOKUP(A125,'wk (10.1～)'!$A$3:$I$122, 6, 0), "")</f>
        <v/>
      </c>
      <c r="F125" s="41" t="str">
        <f>IFERROR(VLOOKUP(A125,'wk (10.1～)'!$A$3:$I$122,7, 0), "")</f>
        <v/>
      </c>
      <c r="G125" s="41" t="str">
        <f>IFERROR(VLOOKUP(A125,'wk (10.1～)'!$A$3:$I$122, 8, 0), "")</f>
        <v/>
      </c>
      <c r="H125" s="41" t="str">
        <f>IFERROR(VLOOKUP(A125,'wk (10.1～)'!$A$3:$I$122, 9, 0), "")</f>
        <v/>
      </c>
      <c r="I125" s="157">
        <f t="shared" si="73"/>
        <v>0</v>
      </c>
      <c r="J125" s="39" t="str">
        <f t="shared" si="114"/>
        <v/>
      </c>
      <c r="K125" s="39" t="str">
        <f t="shared" si="114"/>
        <v/>
      </c>
      <c r="L125" s="39" t="str">
        <f t="shared" si="114"/>
        <v/>
      </c>
      <c r="M125" s="39" t="str">
        <f t="shared" si="114"/>
        <v/>
      </c>
      <c r="N125" s="39" t="str">
        <f t="shared" si="114"/>
        <v/>
      </c>
      <c r="O125" s="39" t="str">
        <f t="shared" si="114"/>
        <v/>
      </c>
      <c r="P125" s="39" t="str">
        <f t="shared" si="114"/>
        <v/>
      </c>
      <c r="Q125" s="39" t="str">
        <f t="shared" si="114"/>
        <v/>
      </c>
      <c r="R125" s="39" t="str">
        <f t="shared" si="114"/>
        <v/>
      </c>
      <c r="S125" s="39" t="str">
        <f t="shared" si="114"/>
        <v/>
      </c>
      <c r="T125" s="39" t="str">
        <f t="shared" si="115"/>
        <v/>
      </c>
      <c r="U125" s="39" t="str">
        <f t="shared" si="115"/>
        <v/>
      </c>
      <c r="V125" s="39" t="str">
        <f t="shared" si="115"/>
        <v/>
      </c>
      <c r="W125" s="39" t="str">
        <f t="shared" si="115"/>
        <v/>
      </c>
      <c r="X125" s="39" t="str">
        <f t="shared" si="115"/>
        <v/>
      </c>
      <c r="Y125" s="39" t="str">
        <f t="shared" si="115"/>
        <v/>
      </c>
      <c r="Z125" s="39" t="str">
        <f t="shared" si="115"/>
        <v/>
      </c>
      <c r="AA125" s="39" t="str">
        <f t="shared" si="115"/>
        <v/>
      </c>
      <c r="AB125" s="39" t="str">
        <f t="shared" si="115"/>
        <v/>
      </c>
      <c r="AC125" s="39" t="str">
        <f t="shared" si="115"/>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7"/>
        <v/>
      </c>
      <c r="AO125" s="39" t="str">
        <f t="shared" si="117"/>
        <v/>
      </c>
      <c r="AP125" s="39" t="str">
        <f t="shared" si="117"/>
        <v/>
      </c>
      <c r="AQ125" s="39" t="str">
        <f t="shared" si="117"/>
        <v/>
      </c>
      <c r="AR125" s="39" t="str">
        <f t="shared" si="117"/>
        <v/>
      </c>
      <c r="AS125" s="39" t="str">
        <f t="shared" si="117"/>
        <v/>
      </c>
      <c r="AT125" s="39" t="str">
        <f t="shared" si="117"/>
        <v/>
      </c>
      <c r="AU125" s="39" t="str">
        <f t="shared" si="117"/>
        <v/>
      </c>
      <c r="AV125" s="39" t="str">
        <f t="shared" si="117"/>
        <v/>
      </c>
      <c r="AW125" s="39" t="str">
        <f t="shared" si="117"/>
        <v/>
      </c>
      <c r="AX125" s="39" t="str">
        <f t="shared" si="118"/>
        <v/>
      </c>
      <c r="AY125" s="39" t="str">
        <f t="shared" si="118"/>
        <v/>
      </c>
      <c r="AZ125" s="39" t="str">
        <f t="shared" si="118"/>
        <v/>
      </c>
      <c r="BA125" s="39" t="str">
        <f t="shared" si="118"/>
        <v/>
      </c>
      <c r="BB125" s="39" t="str">
        <f t="shared" si="118"/>
        <v/>
      </c>
      <c r="BC125" s="39" t="str">
        <f t="shared" si="118"/>
        <v/>
      </c>
      <c r="BD125" s="39" t="str">
        <f t="shared" si="118"/>
        <v/>
      </c>
      <c r="BE125" s="39" t="str">
        <f t="shared" si="118"/>
        <v/>
      </c>
      <c r="BF125" s="39" t="str">
        <f t="shared" si="118"/>
        <v/>
      </c>
      <c r="BG125" s="39" t="str">
        <f t="shared" si="118"/>
        <v/>
      </c>
      <c r="BH125" s="39" t="str">
        <f t="shared" si="119"/>
        <v/>
      </c>
      <c r="BI125" s="39" t="str">
        <f t="shared" si="119"/>
        <v/>
      </c>
      <c r="BJ125" s="39" t="str">
        <f t="shared" si="119"/>
        <v/>
      </c>
      <c r="BK125" s="39" t="str">
        <f t="shared" si="119"/>
        <v/>
      </c>
      <c r="BL125" s="39" t="str">
        <f t="shared" si="119"/>
        <v/>
      </c>
      <c r="BM125" s="39" t="str">
        <f t="shared" si="119"/>
        <v/>
      </c>
      <c r="BN125" s="39" t="str">
        <f t="shared" si="119"/>
        <v/>
      </c>
      <c r="BO125" s="39" t="str">
        <f t="shared" si="119"/>
        <v/>
      </c>
      <c r="BP125" s="39" t="str">
        <f t="shared" si="119"/>
        <v/>
      </c>
      <c r="BQ125" s="39" t="str">
        <f t="shared" si="119"/>
        <v/>
      </c>
      <c r="BR125" s="39" t="str">
        <f t="shared" si="120"/>
        <v/>
      </c>
      <c r="BS125" s="39" t="str">
        <f t="shared" si="120"/>
        <v/>
      </c>
      <c r="BT125" s="39" t="str">
        <f t="shared" si="120"/>
        <v/>
      </c>
      <c r="BU125" s="39" t="str">
        <f t="shared" si="120"/>
        <v/>
      </c>
      <c r="BV125" s="39" t="str">
        <f t="shared" si="120"/>
        <v/>
      </c>
      <c r="BW125" s="39" t="str">
        <f t="shared" si="120"/>
        <v/>
      </c>
      <c r="BX125" s="39" t="str">
        <f t="shared" si="120"/>
        <v/>
      </c>
      <c r="BY125" s="39" t="str">
        <f t="shared" si="120"/>
        <v/>
      </c>
      <c r="BZ125" s="39" t="str">
        <f t="shared" si="120"/>
        <v/>
      </c>
      <c r="CA125" s="39" t="str">
        <f t="shared" si="120"/>
        <v/>
      </c>
      <c r="CB125" s="39" t="str">
        <f t="shared" si="121"/>
        <v/>
      </c>
      <c r="CC125" s="39" t="str">
        <f t="shared" si="121"/>
        <v/>
      </c>
      <c r="CD125" s="39" t="str">
        <f t="shared" si="121"/>
        <v/>
      </c>
      <c r="CE125" s="39" t="str">
        <f t="shared" si="121"/>
        <v/>
      </c>
      <c r="CF125" s="39" t="str">
        <f t="shared" si="121"/>
        <v/>
      </c>
      <c r="CG125" s="39" t="str">
        <f t="shared" si="121"/>
        <v/>
      </c>
      <c r="CH125" s="39" t="str">
        <f t="shared" si="121"/>
        <v/>
      </c>
      <c r="CI125" s="39" t="str">
        <f t="shared" si="121"/>
        <v/>
      </c>
      <c r="CJ125" s="39" t="str">
        <f t="shared" si="121"/>
        <v/>
      </c>
      <c r="CK125" s="39" t="str">
        <f t="shared" si="121"/>
        <v/>
      </c>
      <c r="CL125" s="39" t="str">
        <f t="shared" si="122"/>
        <v/>
      </c>
      <c r="CM125" s="39" t="str">
        <f t="shared" si="122"/>
        <v/>
      </c>
      <c r="CN125" s="39" t="str">
        <f t="shared" si="122"/>
        <v/>
      </c>
      <c r="CO125" s="39" t="str">
        <f t="shared" si="122"/>
        <v/>
      </c>
      <c r="CP125" s="39" t="str">
        <f t="shared" si="122"/>
        <v/>
      </c>
      <c r="CQ125" s="39" t="str">
        <f t="shared" si="122"/>
        <v/>
      </c>
      <c r="CR125" s="39" t="str">
        <f t="shared" si="122"/>
        <v/>
      </c>
      <c r="CS125" s="39" t="str">
        <f t="shared" si="122"/>
        <v/>
      </c>
      <c r="CT125" s="39" t="str">
        <f t="shared" si="122"/>
        <v/>
      </c>
      <c r="CU125" s="39" t="str">
        <f t="shared" si="122"/>
        <v/>
      </c>
      <c r="CV125" s="39" t="str">
        <f t="shared" si="123"/>
        <v/>
      </c>
      <c r="CW125" s="39" t="str">
        <f t="shared" si="123"/>
        <v/>
      </c>
      <c r="CX125" s="39" t="str">
        <f t="shared" si="123"/>
        <v/>
      </c>
      <c r="CY125" s="39" t="str">
        <f t="shared" si="123"/>
        <v/>
      </c>
      <c r="CZ125" s="39" t="str">
        <f t="shared" si="123"/>
        <v/>
      </c>
      <c r="DA125" s="39" t="str">
        <f t="shared" si="123"/>
        <v/>
      </c>
      <c r="DB125" s="39" t="str">
        <f t="shared" si="123"/>
        <v/>
      </c>
      <c r="DC125" s="39" t="str">
        <f t="shared" si="123"/>
        <v/>
      </c>
      <c r="DD125" s="39" t="str">
        <f t="shared" si="123"/>
        <v/>
      </c>
      <c r="DE125" s="39" t="str">
        <f t="shared" si="123"/>
        <v/>
      </c>
      <c r="DF125" s="39" t="str">
        <f t="shared" si="123"/>
        <v/>
      </c>
      <c r="DG125" s="39" t="str">
        <f t="shared" si="123"/>
        <v/>
      </c>
      <c r="DP125" s="57"/>
      <c r="DQ125" s="127"/>
    </row>
    <row r="126" spans="1:121" ht="24.75" hidden="1" customHeight="1" x14ac:dyDescent="0.4">
      <c r="A126" s="126">
        <v>115</v>
      </c>
      <c r="B126" s="293" t="str">
        <f>IFERROR(VLOOKUP(A126,'wk (10.1～)'!$A$3:$I$122, 2, 0)&amp;"", "")</f>
        <v/>
      </c>
      <c r="C126" s="41" t="str">
        <f>IFERROR(VLOOKUP(A126,'wk (10.1～)'!$A$3:$I$122, 4, 0), "")</f>
        <v/>
      </c>
      <c r="D126" s="41" t="str">
        <f>IFERROR(VLOOKUP(A126,'wk (10.1～)'!$A$3:$I$122, 5, 0), "")</f>
        <v/>
      </c>
      <c r="E126" s="41" t="str">
        <f>IFERROR(VLOOKUP(A126,'wk (10.1～)'!$A$3:$I$122, 6, 0), "")</f>
        <v/>
      </c>
      <c r="F126" s="41" t="str">
        <f>IFERROR(VLOOKUP(A126,'wk (10.1～)'!$A$3:$I$122,7, 0), "")</f>
        <v/>
      </c>
      <c r="G126" s="41" t="str">
        <f>IFERROR(VLOOKUP(A126,'wk (10.1～)'!$A$3:$I$122, 8, 0), "")</f>
        <v/>
      </c>
      <c r="H126" s="41" t="str">
        <f>IFERROR(VLOOKUP(A126,'wk (10.1～)'!$A$3:$I$122, 9, 0), "")</f>
        <v/>
      </c>
      <c r="I126" s="157">
        <f t="shared" si="73"/>
        <v>0</v>
      </c>
      <c r="J126" s="39" t="str">
        <f t="shared" si="114"/>
        <v/>
      </c>
      <c r="K126" s="39" t="str">
        <f t="shared" si="114"/>
        <v/>
      </c>
      <c r="L126" s="39" t="str">
        <f t="shared" si="114"/>
        <v/>
      </c>
      <c r="M126" s="39" t="str">
        <f t="shared" si="114"/>
        <v/>
      </c>
      <c r="N126" s="39" t="str">
        <f t="shared" si="114"/>
        <v/>
      </c>
      <c r="O126" s="39" t="str">
        <f t="shared" si="114"/>
        <v/>
      </c>
      <c r="P126" s="39" t="str">
        <f t="shared" si="114"/>
        <v/>
      </c>
      <c r="Q126" s="39" t="str">
        <f t="shared" si="114"/>
        <v/>
      </c>
      <c r="R126" s="39" t="str">
        <f t="shared" si="114"/>
        <v/>
      </c>
      <c r="S126" s="39" t="str">
        <f t="shared" si="114"/>
        <v/>
      </c>
      <c r="T126" s="39" t="str">
        <f t="shared" si="115"/>
        <v/>
      </c>
      <c r="U126" s="39" t="str">
        <f t="shared" si="115"/>
        <v/>
      </c>
      <c r="V126" s="39" t="str">
        <f t="shared" si="115"/>
        <v/>
      </c>
      <c r="W126" s="39" t="str">
        <f t="shared" si="115"/>
        <v/>
      </c>
      <c r="X126" s="39" t="str">
        <f t="shared" si="115"/>
        <v/>
      </c>
      <c r="Y126" s="39" t="str">
        <f t="shared" si="115"/>
        <v/>
      </c>
      <c r="Z126" s="39" t="str">
        <f t="shared" si="115"/>
        <v/>
      </c>
      <c r="AA126" s="39" t="str">
        <f t="shared" si="115"/>
        <v/>
      </c>
      <c r="AB126" s="39" t="str">
        <f t="shared" si="115"/>
        <v/>
      </c>
      <c r="AC126" s="39" t="str">
        <f t="shared" si="115"/>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7"/>
        <v/>
      </c>
      <c r="AO126" s="39" t="str">
        <f t="shared" si="117"/>
        <v/>
      </c>
      <c r="AP126" s="39" t="str">
        <f t="shared" si="117"/>
        <v/>
      </c>
      <c r="AQ126" s="39" t="str">
        <f t="shared" si="117"/>
        <v/>
      </c>
      <c r="AR126" s="39" t="str">
        <f t="shared" si="117"/>
        <v/>
      </c>
      <c r="AS126" s="39" t="str">
        <f t="shared" si="117"/>
        <v/>
      </c>
      <c r="AT126" s="39" t="str">
        <f t="shared" si="117"/>
        <v/>
      </c>
      <c r="AU126" s="39" t="str">
        <f t="shared" si="117"/>
        <v/>
      </c>
      <c r="AV126" s="39" t="str">
        <f t="shared" si="117"/>
        <v/>
      </c>
      <c r="AW126" s="39" t="str">
        <f t="shared" si="117"/>
        <v/>
      </c>
      <c r="AX126" s="39" t="str">
        <f t="shared" si="118"/>
        <v/>
      </c>
      <c r="AY126" s="39" t="str">
        <f t="shared" si="118"/>
        <v/>
      </c>
      <c r="AZ126" s="39" t="str">
        <f t="shared" si="118"/>
        <v/>
      </c>
      <c r="BA126" s="39" t="str">
        <f t="shared" si="118"/>
        <v/>
      </c>
      <c r="BB126" s="39" t="str">
        <f t="shared" si="118"/>
        <v/>
      </c>
      <c r="BC126" s="39" t="str">
        <f t="shared" si="118"/>
        <v/>
      </c>
      <c r="BD126" s="39" t="str">
        <f t="shared" si="118"/>
        <v/>
      </c>
      <c r="BE126" s="39" t="str">
        <f t="shared" si="118"/>
        <v/>
      </c>
      <c r="BF126" s="39" t="str">
        <f t="shared" si="118"/>
        <v/>
      </c>
      <c r="BG126" s="39" t="str">
        <f t="shared" si="118"/>
        <v/>
      </c>
      <c r="BH126" s="39" t="str">
        <f t="shared" si="119"/>
        <v/>
      </c>
      <c r="BI126" s="39" t="str">
        <f t="shared" si="119"/>
        <v/>
      </c>
      <c r="BJ126" s="39" t="str">
        <f t="shared" si="119"/>
        <v/>
      </c>
      <c r="BK126" s="39" t="str">
        <f t="shared" si="119"/>
        <v/>
      </c>
      <c r="BL126" s="39" t="str">
        <f t="shared" si="119"/>
        <v/>
      </c>
      <c r="BM126" s="39" t="str">
        <f t="shared" si="119"/>
        <v/>
      </c>
      <c r="BN126" s="39" t="str">
        <f t="shared" si="119"/>
        <v/>
      </c>
      <c r="BO126" s="39" t="str">
        <f t="shared" si="119"/>
        <v/>
      </c>
      <c r="BP126" s="39" t="str">
        <f t="shared" si="119"/>
        <v/>
      </c>
      <c r="BQ126" s="39" t="str">
        <f t="shared" si="119"/>
        <v/>
      </c>
      <c r="BR126" s="39" t="str">
        <f t="shared" si="120"/>
        <v/>
      </c>
      <c r="BS126" s="39" t="str">
        <f t="shared" si="120"/>
        <v/>
      </c>
      <c r="BT126" s="39" t="str">
        <f t="shared" si="120"/>
        <v/>
      </c>
      <c r="BU126" s="39" t="str">
        <f t="shared" si="120"/>
        <v/>
      </c>
      <c r="BV126" s="39" t="str">
        <f t="shared" si="120"/>
        <v/>
      </c>
      <c r="BW126" s="39" t="str">
        <f t="shared" si="120"/>
        <v/>
      </c>
      <c r="BX126" s="39" t="str">
        <f t="shared" si="120"/>
        <v/>
      </c>
      <c r="BY126" s="39" t="str">
        <f t="shared" si="120"/>
        <v/>
      </c>
      <c r="BZ126" s="39" t="str">
        <f t="shared" si="120"/>
        <v/>
      </c>
      <c r="CA126" s="39" t="str">
        <f t="shared" si="120"/>
        <v/>
      </c>
      <c r="CB126" s="39" t="str">
        <f t="shared" si="121"/>
        <v/>
      </c>
      <c r="CC126" s="39" t="str">
        <f t="shared" si="121"/>
        <v/>
      </c>
      <c r="CD126" s="39" t="str">
        <f t="shared" si="121"/>
        <v/>
      </c>
      <c r="CE126" s="39" t="str">
        <f t="shared" si="121"/>
        <v/>
      </c>
      <c r="CF126" s="39" t="str">
        <f t="shared" si="121"/>
        <v/>
      </c>
      <c r="CG126" s="39" t="str">
        <f t="shared" si="121"/>
        <v/>
      </c>
      <c r="CH126" s="39" t="str">
        <f t="shared" si="121"/>
        <v/>
      </c>
      <c r="CI126" s="39" t="str">
        <f t="shared" si="121"/>
        <v/>
      </c>
      <c r="CJ126" s="39" t="str">
        <f t="shared" si="121"/>
        <v/>
      </c>
      <c r="CK126" s="39" t="str">
        <f t="shared" si="121"/>
        <v/>
      </c>
      <c r="CL126" s="39" t="str">
        <f t="shared" si="122"/>
        <v/>
      </c>
      <c r="CM126" s="39" t="str">
        <f t="shared" si="122"/>
        <v/>
      </c>
      <c r="CN126" s="39" t="str">
        <f t="shared" si="122"/>
        <v/>
      </c>
      <c r="CO126" s="39" t="str">
        <f t="shared" si="122"/>
        <v/>
      </c>
      <c r="CP126" s="39" t="str">
        <f t="shared" si="122"/>
        <v/>
      </c>
      <c r="CQ126" s="39" t="str">
        <f t="shared" si="122"/>
        <v/>
      </c>
      <c r="CR126" s="39" t="str">
        <f t="shared" si="122"/>
        <v/>
      </c>
      <c r="CS126" s="39" t="str">
        <f t="shared" si="122"/>
        <v/>
      </c>
      <c r="CT126" s="39" t="str">
        <f t="shared" si="122"/>
        <v/>
      </c>
      <c r="CU126" s="39" t="str">
        <f t="shared" si="122"/>
        <v/>
      </c>
      <c r="CV126" s="39" t="str">
        <f t="shared" si="123"/>
        <v/>
      </c>
      <c r="CW126" s="39" t="str">
        <f t="shared" si="123"/>
        <v/>
      </c>
      <c r="CX126" s="39" t="str">
        <f t="shared" si="123"/>
        <v/>
      </c>
      <c r="CY126" s="39" t="str">
        <f t="shared" si="123"/>
        <v/>
      </c>
      <c r="CZ126" s="39" t="str">
        <f t="shared" si="123"/>
        <v/>
      </c>
      <c r="DA126" s="39" t="str">
        <f t="shared" si="123"/>
        <v/>
      </c>
      <c r="DB126" s="39" t="str">
        <f t="shared" si="123"/>
        <v/>
      </c>
      <c r="DC126" s="39" t="str">
        <f t="shared" si="123"/>
        <v/>
      </c>
      <c r="DD126" s="39" t="str">
        <f t="shared" si="123"/>
        <v/>
      </c>
      <c r="DE126" s="39" t="str">
        <f t="shared" si="123"/>
        <v/>
      </c>
      <c r="DF126" s="39" t="str">
        <f t="shared" si="123"/>
        <v/>
      </c>
      <c r="DG126" s="39" t="str">
        <f t="shared" si="123"/>
        <v/>
      </c>
      <c r="DP126" s="57"/>
      <c r="DQ126" s="127"/>
    </row>
    <row r="127" spans="1:121" ht="24.75" hidden="1" customHeight="1" x14ac:dyDescent="0.4">
      <c r="A127" s="126">
        <v>116</v>
      </c>
      <c r="B127" s="293" t="str">
        <f>IFERROR(VLOOKUP(A127,'wk (10.1～)'!$A$3:$I$122, 2, 0)&amp;"", "")</f>
        <v/>
      </c>
      <c r="C127" s="41" t="str">
        <f>IFERROR(VLOOKUP(A127,'wk (10.1～)'!$A$3:$I$122, 4, 0), "")</f>
        <v/>
      </c>
      <c r="D127" s="41" t="str">
        <f>IFERROR(VLOOKUP(A127,'wk (10.1～)'!$A$3:$I$122, 5, 0), "")</f>
        <v/>
      </c>
      <c r="E127" s="41" t="str">
        <f>IFERROR(VLOOKUP(A127,'wk (10.1～)'!$A$3:$I$122, 6, 0), "")</f>
        <v/>
      </c>
      <c r="F127" s="41" t="str">
        <f>IFERROR(VLOOKUP(A127,'wk (10.1～)'!$A$3:$I$122,7, 0), "")</f>
        <v/>
      </c>
      <c r="G127" s="41" t="str">
        <f>IFERROR(VLOOKUP(A127,'wk (10.1～)'!$A$3:$I$122, 8, 0), "")</f>
        <v/>
      </c>
      <c r="H127" s="41" t="str">
        <f>IFERROR(VLOOKUP(A127,'wk (10.1～)'!$A$3:$I$122, 9, 0), "")</f>
        <v/>
      </c>
      <c r="I127" s="157">
        <f t="shared" si="73"/>
        <v>0</v>
      </c>
      <c r="J127" s="39" t="str">
        <f t="shared" si="114"/>
        <v/>
      </c>
      <c r="K127" s="39" t="str">
        <f t="shared" si="114"/>
        <v/>
      </c>
      <c r="L127" s="39" t="str">
        <f t="shared" si="114"/>
        <v/>
      </c>
      <c r="M127" s="39" t="str">
        <f t="shared" si="114"/>
        <v/>
      </c>
      <c r="N127" s="39" t="str">
        <f t="shared" si="114"/>
        <v/>
      </c>
      <c r="O127" s="39" t="str">
        <f t="shared" si="114"/>
        <v/>
      </c>
      <c r="P127" s="39" t="str">
        <f t="shared" si="114"/>
        <v/>
      </c>
      <c r="Q127" s="39" t="str">
        <f t="shared" si="114"/>
        <v/>
      </c>
      <c r="R127" s="39" t="str">
        <f t="shared" si="114"/>
        <v/>
      </c>
      <c r="S127" s="39" t="str">
        <f t="shared" si="114"/>
        <v/>
      </c>
      <c r="T127" s="39" t="str">
        <f t="shared" si="115"/>
        <v/>
      </c>
      <c r="U127" s="39" t="str">
        <f t="shared" si="115"/>
        <v/>
      </c>
      <c r="V127" s="39" t="str">
        <f t="shared" si="115"/>
        <v/>
      </c>
      <c r="W127" s="39" t="str">
        <f t="shared" si="115"/>
        <v/>
      </c>
      <c r="X127" s="39" t="str">
        <f t="shared" si="115"/>
        <v/>
      </c>
      <c r="Y127" s="39" t="str">
        <f t="shared" si="115"/>
        <v/>
      </c>
      <c r="Z127" s="39" t="str">
        <f t="shared" si="115"/>
        <v/>
      </c>
      <c r="AA127" s="39" t="str">
        <f t="shared" si="115"/>
        <v/>
      </c>
      <c r="AB127" s="39" t="str">
        <f t="shared" si="115"/>
        <v/>
      </c>
      <c r="AC127" s="39" t="str">
        <f t="shared" si="115"/>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7"/>
        <v/>
      </c>
      <c r="AO127" s="39" t="str">
        <f t="shared" si="117"/>
        <v/>
      </c>
      <c r="AP127" s="39" t="str">
        <f t="shared" si="117"/>
        <v/>
      </c>
      <c r="AQ127" s="39" t="str">
        <f t="shared" si="117"/>
        <v/>
      </c>
      <c r="AR127" s="39" t="str">
        <f t="shared" si="117"/>
        <v/>
      </c>
      <c r="AS127" s="39" t="str">
        <f t="shared" si="117"/>
        <v/>
      </c>
      <c r="AT127" s="39" t="str">
        <f t="shared" si="117"/>
        <v/>
      </c>
      <c r="AU127" s="39" t="str">
        <f t="shared" si="117"/>
        <v/>
      </c>
      <c r="AV127" s="39" t="str">
        <f t="shared" si="117"/>
        <v/>
      </c>
      <c r="AW127" s="39" t="str">
        <f t="shared" si="117"/>
        <v/>
      </c>
      <c r="AX127" s="39" t="str">
        <f t="shared" si="118"/>
        <v/>
      </c>
      <c r="AY127" s="39" t="str">
        <f t="shared" si="118"/>
        <v/>
      </c>
      <c r="AZ127" s="39" t="str">
        <f t="shared" si="118"/>
        <v/>
      </c>
      <c r="BA127" s="39" t="str">
        <f t="shared" si="118"/>
        <v/>
      </c>
      <c r="BB127" s="39" t="str">
        <f t="shared" si="118"/>
        <v/>
      </c>
      <c r="BC127" s="39" t="str">
        <f t="shared" si="118"/>
        <v/>
      </c>
      <c r="BD127" s="39" t="str">
        <f t="shared" si="118"/>
        <v/>
      </c>
      <c r="BE127" s="39" t="str">
        <f t="shared" si="118"/>
        <v/>
      </c>
      <c r="BF127" s="39" t="str">
        <f t="shared" si="118"/>
        <v/>
      </c>
      <c r="BG127" s="39" t="str">
        <f t="shared" si="118"/>
        <v/>
      </c>
      <c r="BH127" s="39" t="str">
        <f t="shared" si="119"/>
        <v/>
      </c>
      <c r="BI127" s="39" t="str">
        <f t="shared" si="119"/>
        <v/>
      </c>
      <c r="BJ127" s="39" t="str">
        <f t="shared" si="119"/>
        <v/>
      </c>
      <c r="BK127" s="39" t="str">
        <f t="shared" si="119"/>
        <v/>
      </c>
      <c r="BL127" s="39" t="str">
        <f t="shared" si="119"/>
        <v/>
      </c>
      <c r="BM127" s="39" t="str">
        <f t="shared" si="119"/>
        <v/>
      </c>
      <c r="BN127" s="39" t="str">
        <f t="shared" si="119"/>
        <v/>
      </c>
      <c r="BO127" s="39" t="str">
        <f t="shared" si="119"/>
        <v/>
      </c>
      <c r="BP127" s="39" t="str">
        <f t="shared" si="119"/>
        <v/>
      </c>
      <c r="BQ127" s="39" t="str">
        <f t="shared" si="119"/>
        <v/>
      </c>
      <c r="BR127" s="39" t="str">
        <f t="shared" si="120"/>
        <v/>
      </c>
      <c r="BS127" s="39" t="str">
        <f t="shared" si="120"/>
        <v/>
      </c>
      <c r="BT127" s="39" t="str">
        <f t="shared" si="120"/>
        <v/>
      </c>
      <c r="BU127" s="39" t="str">
        <f t="shared" si="120"/>
        <v/>
      </c>
      <c r="BV127" s="39" t="str">
        <f t="shared" si="120"/>
        <v/>
      </c>
      <c r="BW127" s="39" t="str">
        <f t="shared" si="120"/>
        <v/>
      </c>
      <c r="BX127" s="39" t="str">
        <f t="shared" si="120"/>
        <v/>
      </c>
      <c r="BY127" s="39" t="str">
        <f t="shared" si="120"/>
        <v/>
      </c>
      <c r="BZ127" s="39" t="str">
        <f t="shared" si="120"/>
        <v/>
      </c>
      <c r="CA127" s="39" t="str">
        <f t="shared" si="120"/>
        <v/>
      </c>
      <c r="CB127" s="39" t="str">
        <f t="shared" si="121"/>
        <v/>
      </c>
      <c r="CC127" s="39" t="str">
        <f t="shared" si="121"/>
        <v/>
      </c>
      <c r="CD127" s="39" t="str">
        <f t="shared" si="121"/>
        <v/>
      </c>
      <c r="CE127" s="39" t="str">
        <f t="shared" si="121"/>
        <v/>
      </c>
      <c r="CF127" s="39" t="str">
        <f t="shared" si="121"/>
        <v/>
      </c>
      <c r="CG127" s="39" t="str">
        <f t="shared" si="121"/>
        <v/>
      </c>
      <c r="CH127" s="39" t="str">
        <f t="shared" si="121"/>
        <v/>
      </c>
      <c r="CI127" s="39" t="str">
        <f t="shared" si="121"/>
        <v/>
      </c>
      <c r="CJ127" s="39" t="str">
        <f t="shared" si="121"/>
        <v/>
      </c>
      <c r="CK127" s="39" t="str">
        <f t="shared" si="121"/>
        <v/>
      </c>
      <c r="CL127" s="39" t="str">
        <f t="shared" si="122"/>
        <v/>
      </c>
      <c r="CM127" s="39" t="str">
        <f t="shared" si="122"/>
        <v/>
      </c>
      <c r="CN127" s="39" t="str">
        <f t="shared" si="122"/>
        <v/>
      </c>
      <c r="CO127" s="39" t="str">
        <f t="shared" si="122"/>
        <v/>
      </c>
      <c r="CP127" s="39" t="str">
        <f t="shared" si="122"/>
        <v/>
      </c>
      <c r="CQ127" s="39" t="str">
        <f t="shared" si="122"/>
        <v/>
      </c>
      <c r="CR127" s="39" t="str">
        <f t="shared" si="122"/>
        <v/>
      </c>
      <c r="CS127" s="39" t="str">
        <f t="shared" si="122"/>
        <v/>
      </c>
      <c r="CT127" s="39" t="str">
        <f t="shared" si="122"/>
        <v/>
      </c>
      <c r="CU127" s="39" t="str">
        <f t="shared" si="122"/>
        <v/>
      </c>
      <c r="CV127" s="39" t="str">
        <f t="shared" si="123"/>
        <v/>
      </c>
      <c r="CW127" s="39" t="str">
        <f t="shared" si="123"/>
        <v/>
      </c>
      <c r="CX127" s="39" t="str">
        <f t="shared" si="123"/>
        <v/>
      </c>
      <c r="CY127" s="39" t="str">
        <f t="shared" si="123"/>
        <v/>
      </c>
      <c r="CZ127" s="39" t="str">
        <f t="shared" si="123"/>
        <v/>
      </c>
      <c r="DA127" s="39" t="str">
        <f t="shared" si="123"/>
        <v/>
      </c>
      <c r="DB127" s="39" t="str">
        <f t="shared" si="123"/>
        <v/>
      </c>
      <c r="DC127" s="39" t="str">
        <f t="shared" si="123"/>
        <v/>
      </c>
      <c r="DD127" s="39" t="str">
        <f t="shared" si="123"/>
        <v/>
      </c>
      <c r="DE127" s="39" t="str">
        <f t="shared" si="123"/>
        <v/>
      </c>
      <c r="DF127" s="39" t="str">
        <f t="shared" si="123"/>
        <v/>
      </c>
      <c r="DG127" s="39" t="str">
        <f t="shared" si="123"/>
        <v/>
      </c>
      <c r="DP127" s="57"/>
      <c r="DQ127" s="127"/>
    </row>
    <row r="128" spans="1:121" ht="24.75" hidden="1" customHeight="1" x14ac:dyDescent="0.4">
      <c r="A128" s="126">
        <v>117</v>
      </c>
      <c r="B128" s="293" t="str">
        <f>IFERROR(VLOOKUP(A128,'wk (10.1～)'!$A$3:$I$122, 2, 0)&amp;"", "")</f>
        <v/>
      </c>
      <c r="C128" s="41" t="str">
        <f>IFERROR(VLOOKUP(A128,'wk (10.1～)'!$A$3:$I$122, 4, 0), "")</f>
        <v/>
      </c>
      <c r="D128" s="41" t="str">
        <f>IFERROR(VLOOKUP(A128,'wk (10.1～)'!$A$3:$I$122, 5, 0), "")</f>
        <v/>
      </c>
      <c r="E128" s="41" t="str">
        <f>IFERROR(VLOOKUP(A128,'wk (10.1～)'!$A$3:$I$122, 6, 0), "")</f>
        <v/>
      </c>
      <c r="F128" s="41" t="str">
        <f>IFERROR(VLOOKUP(A128,'wk (10.1～)'!$A$3:$I$122,7, 0), "")</f>
        <v/>
      </c>
      <c r="G128" s="41" t="str">
        <f>IFERROR(VLOOKUP(A128,'wk (10.1～)'!$A$3:$I$122, 8, 0), "")</f>
        <v/>
      </c>
      <c r="H128" s="41" t="str">
        <f>IFERROR(VLOOKUP(A128,'wk (10.1～)'!$A$3:$I$122, 9, 0), "")</f>
        <v/>
      </c>
      <c r="I128" s="157">
        <f t="shared" si="73"/>
        <v>0</v>
      </c>
      <c r="J128" s="39" t="str">
        <f t="shared" si="114"/>
        <v/>
      </c>
      <c r="K128" s="39" t="str">
        <f t="shared" si="114"/>
        <v/>
      </c>
      <c r="L128" s="39" t="str">
        <f t="shared" si="114"/>
        <v/>
      </c>
      <c r="M128" s="39" t="str">
        <f t="shared" si="114"/>
        <v/>
      </c>
      <c r="N128" s="39" t="str">
        <f t="shared" si="114"/>
        <v/>
      </c>
      <c r="O128" s="39" t="str">
        <f t="shared" si="114"/>
        <v/>
      </c>
      <c r="P128" s="39" t="str">
        <f t="shared" si="114"/>
        <v/>
      </c>
      <c r="Q128" s="39" t="str">
        <f t="shared" si="114"/>
        <v/>
      </c>
      <c r="R128" s="39" t="str">
        <f t="shared" si="114"/>
        <v/>
      </c>
      <c r="S128" s="39" t="str">
        <f t="shared" si="114"/>
        <v/>
      </c>
      <c r="T128" s="39" t="str">
        <f t="shared" si="115"/>
        <v/>
      </c>
      <c r="U128" s="39" t="str">
        <f t="shared" si="115"/>
        <v/>
      </c>
      <c r="V128" s="39" t="str">
        <f t="shared" si="115"/>
        <v/>
      </c>
      <c r="W128" s="39" t="str">
        <f t="shared" si="115"/>
        <v/>
      </c>
      <c r="X128" s="39" t="str">
        <f t="shared" si="115"/>
        <v/>
      </c>
      <c r="Y128" s="39" t="str">
        <f t="shared" si="115"/>
        <v/>
      </c>
      <c r="Z128" s="39" t="str">
        <f t="shared" si="115"/>
        <v/>
      </c>
      <c r="AA128" s="39" t="str">
        <f t="shared" si="115"/>
        <v/>
      </c>
      <c r="AB128" s="39" t="str">
        <f t="shared" si="115"/>
        <v/>
      </c>
      <c r="AC128" s="39" t="str">
        <f t="shared" si="115"/>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7"/>
        <v/>
      </c>
      <c r="AO128" s="39" t="str">
        <f t="shared" si="117"/>
        <v/>
      </c>
      <c r="AP128" s="39" t="str">
        <f t="shared" si="117"/>
        <v/>
      </c>
      <c r="AQ128" s="39" t="str">
        <f t="shared" si="117"/>
        <v/>
      </c>
      <c r="AR128" s="39" t="str">
        <f t="shared" si="117"/>
        <v/>
      </c>
      <c r="AS128" s="39" t="str">
        <f t="shared" si="117"/>
        <v/>
      </c>
      <c r="AT128" s="39" t="str">
        <f t="shared" si="117"/>
        <v/>
      </c>
      <c r="AU128" s="39" t="str">
        <f t="shared" si="117"/>
        <v/>
      </c>
      <c r="AV128" s="39" t="str">
        <f t="shared" si="117"/>
        <v/>
      </c>
      <c r="AW128" s="39" t="str">
        <f t="shared" si="117"/>
        <v/>
      </c>
      <c r="AX128" s="39" t="str">
        <f t="shared" si="118"/>
        <v/>
      </c>
      <c r="AY128" s="39" t="str">
        <f t="shared" si="118"/>
        <v/>
      </c>
      <c r="AZ128" s="39" t="str">
        <f t="shared" si="118"/>
        <v/>
      </c>
      <c r="BA128" s="39" t="str">
        <f t="shared" si="118"/>
        <v/>
      </c>
      <c r="BB128" s="39" t="str">
        <f t="shared" si="118"/>
        <v/>
      </c>
      <c r="BC128" s="39" t="str">
        <f t="shared" si="118"/>
        <v/>
      </c>
      <c r="BD128" s="39" t="str">
        <f t="shared" si="118"/>
        <v/>
      </c>
      <c r="BE128" s="39" t="str">
        <f t="shared" si="118"/>
        <v/>
      </c>
      <c r="BF128" s="39" t="str">
        <f t="shared" si="118"/>
        <v/>
      </c>
      <c r="BG128" s="39" t="str">
        <f t="shared" si="118"/>
        <v/>
      </c>
      <c r="BH128" s="39" t="str">
        <f t="shared" si="119"/>
        <v/>
      </c>
      <c r="BI128" s="39" t="str">
        <f t="shared" si="119"/>
        <v/>
      </c>
      <c r="BJ128" s="39" t="str">
        <f t="shared" si="119"/>
        <v/>
      </c>
      <c r="BK128" s="39" t="str">
        <f t="shared" si="119"/>
        <v/>
      </c>
      <c r="BL128" s="39" t="str">
        <f t="shared" si="119"/>
        <v/>
      </c>
      <c r="BM128" s="39" t="str">
        <f t="shared" si="119"/>
        <v/>
      </c>
      <c r="BN128" s="39" t="str">
        <f t="shared" si="119"/>
        <v/>
      </c>
      <c r="BO128" s="39" t="str">
        <f t="shared" si="119"/>
        <v/>
      </c>
      <c r="BP128" s="39" t="str">
        <f t="shared" si="119"/>
        <v/>
      </c>
      <c r="BQ128" s="39" t="str">
        <f t="shared" si="119"/>
        <v/>
      </c>
      <c r="BR128" s="39" t="str">
        <f t="shared" si="120"/>
        <v/>
      </c>
      <c r="BS128" s="39" t="str">
        <f t="shared" si="120"/>
        <v/>
      </c>
      <c r="BT128" s="39" t="str">
        <f t="shared" si="120"/>
        <v/>
      </c>
      <c r="BU128" s="39" t="str">
        <f t="shared" si="120"/>
        <v/>
      </c>
      <c r="BV128" s="39" t="str">
        <f t="shared" si="120"/>
        <v/>
      </c>
      <c r="BW128" s="39" t="str">
        <f t="shared" si="120"/>
        <v/>
      </c>
      <c r="BX128" s="39" t="str">
        <f t="shared" si="120"/>
        <v/>
      </c>
      <c r="BY128" s="39" t="str">
        <f t="shared" si="120"/>
        <v/>
      </c>
      <c r="BZ128" s="39" t="str">
        <f t="shared" si="120"/>
        <v/>
      </c>
      <c r="CA128" s="39" t="str">
        <f t="shared" si="120"/>
        <v/>
      </c>
      <c r="CB128" s="39" t="str">
        <f t="shared" si="121"/>
        <v/>
      </c>
      <c r="CC128" s="39" t="str">
        <f t="shared" si="121"/>
        <v/>
      </c>
      <c r="CD128" s="39" t="str">
        <f t="shared" si="121"/>
        <v/>
      </c>
      <c r="CE128" s="39" t="str">
        <f t="shared" si="121"/>
        <v/>
      </c>
      <c r="CF128" s="39" t="str">
        <f t="shared" si="121"/>
        <v/>
      </c>
      <c r="CG128" s="39" t="str">
        <f t="shared" si="121"/>
        <v/>
      </c>
      <c r="CH128" s="39" t="str">
        <f t="shared" si="121"/>
        <v/>
      </c>
      <c r="CI128" s="39" t="str">
        <f t="shared" si="121"/>
        <v/>
      </c>
      <c r="CJ128" s="39" t="str">
        <f t="shared" si="121"/>
        <v/>
      </c>
      <c r="CK128" s="39" t="str">
        <f t="shared" si="121"/>
        <v/>
      </c>
      <c r="CL128" s="39" t="str">
        <f t="shared" si="122"/>
        <v/>
      </c>
      <c r="CM128" s="39" t="str">
        <f t="shared" si="122"/>
        <v/>
      </c>
      <c r="CN128" s="39" t="str">
        <f t="shared" si="122"/>
        <v/>
      </c>
      <c r="CO128" s="39" t="str">
        <f t="shared" si="122"/>
        <v/>
      </c>
      <c r="CP128" s="39" t="str">
        <f t="shared" si="122"/>
        <v/>
      </c>
      <c r="CQ128" s="39" t="str">
        <f t="shared" si="122"/>
        <v/>
      </c>
      <c r="CR128" s="39" t="str">
        <f t="shared" si="122"/>
        <v/>
      </c>
      <c r="CS128" s="39" t="str">
        <f t="shared" si="122"/>
        <v/>
      </c>
      <c r="CT128" s="39" t="str">
        <f t="shared" si="122"/>
        <v/>
      </c>
      <c r="CU128" s="39" t="str">
        <f t="shared" si="122"/>
        <v/>
      </c>
      <c r="CV128" s="39" t="str">
        <f t="shared" si="123"/>
        <v/>
      </c>
      <c r="CW128" s="39" t="str">
        <f t="shared" si="123"/>
        <v/>
      </c>
      <c r="CX128" s="39" t="str">
        <f t="shared" si="123"/>
        <v/>
      </c>
      <c r="CY128" s="39" t="str">
        <f t="shared" si="123"/>
        <v/>
      </c>
      <c r="CZ128" s="39" t="str">
        <f t="shared" si="123"/>
        <v/>
      </c>
      <c r="DA128" s="39" t="str">
        <f t="shared" si="123"/>
        <v/>
      </c>
      <c r="DB128" s="39" t="str">
        <f t="shared" si="123"/>
        <v/>
      </c>
      <c r="DC128" s="39" t="str">
        <f t="shared" si="123"/>
        <v/>
      </c>
      <c r="DD128" s="39" t="str">
        <f t="shared" si="123"/>
        <v/>
      </c>
      <c r="DE128" s="39" t="str">
        <f t="shared" si="123"/>
        <v/>
      </c>
      <c r="DF128" s="39" t="str">
        <f t="shared" si="123"/>
        <v/>
      </c>
      <c r="DG128" s="39" t="str">
        <f t="shared" si="123"/>
        <v/>
      </c>
      <c r="DP128" s="57"/>
      <c r="DQ128" s="127"/>
    </row>
    <row r="129" spans="1:121" ht="24.75" hidden="1" customHeight="1" x14ac:dyDescent="0.4">
      <c r="A129" s="126">
        <v>118</v>
      </c>
      <c r="B129" s="293" t="str">
        <f>IFERROR(VLOOKUP(A129,'wk (10.1～)'!$A$3:$I$122, 2, 0)&amp;"", "")</f>
        <v/>
      </c>
      <c r="C129" s="41" t="str">
        <f>IFERROR(VLOOKUP(A129,'wk (10.1～)'!$A$3:$I$122, 4, 0), "")</f>
        <v/>
      </c>
      <c r="D129" s="41" t="str">
        <f>IFERROR(VLOOKUP(A129,'wk (10.1～)'!$A$3:$I$122, 5, 0), "")</f>
        <v/>
      </c>
      <c r="E129" s="41" t="str">
        <f>IFERROR(VLOOKUP(A129,'wk (10.1～)'!$A$3:$I$122, 6, 0), "")</f>
        <v/>
      </c>
      <c r="F129" s="41" t="str">
        <f>IFERROR(VLOOKUP(A129,'wk (10.1～)'!$A$3:$I$122,7, 0), "")</f>
        <v/>
      </c>
      <c r="G129" s="41" t="str">
        <f>IFERROR(VLOOKUP(A129,'wk (10.1～)'!$A$3:$I$122, 8, 0), "")</f>
        <v/>
      </c>
      <c r="H129" s="41" t="str">
        <f>IFERROR(VLOOKUP(A129,'wk (10.1～)'!$A$3:$I$122, 9, 0), "")</f>
        <v/>
      </c>
      <c r="I129" s="157">
        <f t="shared" si="73"/>
        <v>0</v>
      </c>
      <c r="J129" s="39" t="str">
        <f t="shared" si="114"/>
        <v/>
      </c>
      <c r="K129" s="39" t="str">
        <f t="shared" si="114"/>
        <v/>
      </c>
      <c r="L129" s="39" t="str">
        <f t="shared" si="114"/>
        <v/>
      </c>
      <c r="M129" s="39" t="str">
        <f t="shared" si="114"/>
        <v/>
      </c>
      <c r="N129" s="39" t="str">
        <f t="shared" si="114"/>
        <v/>
      </c>
      <c r="O129" s="39" t="str">
        <f t="shared" si="114"/>
        <v/>
      </c>
      <c r="P129" s="39" t="str">
        <f t="shared" si="114"/>
        <v/>
      </c>
      <c r="Q129" s="39" t="str">
        <f t="shared" si="114"/>
        <v/>
      </c>
      <c r="R129" s="39" t="str">
        <f t="shared" si="114"/>
        <v/>
      </c>
      <c r="S129" s="39" t="str">
        <f t="shared" si="114"/>
        <v/>
      </c>
      <c r="T129" s="39" t="str">
        <f t="shared" si="115"/>
        <v/>
      </c>
      <c r="U129" s="39" t="str">
        <f t="shared" si="115"/>
        <v/>
      </c>
      <c r="V129" s="39" t="str">
        <f t="shared" si="115"/>
        <v/>
      </c>
      <c r="W129" s="39" t="str">
        <f t="shared" si="115"/>
        <v/>
      </c>
      <c r="X129" s="39" t="str">
        <f t="shared" si="115"/>
        <v/>
      </c>
      <c r="Y129" s="39" t="str">
        <f t="shared" si="115"/>
        <v/>
      </c>
      <c r="Z129" s="39" t="str">
        <f t="shared" si="115"/>
        <v/>
      </c>
      <c r="AA129" s="39" t="str">
        <f t="shared" si="115"/>
        <v/>
      </c>
      <c r="AB129" s="39" t="str">
        <f t="shared" si="115"/>
        <v/>
      </c>
      <c r="AC129" s="39" t="str">
        <f t="shared" si="115"/>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7"/>
        <v/>
      </c>
      <c r="AO129" s="39" t="str">
        <f t="shared" si="117"/>
        <v/>
      </c>
      <c r="AP129" s="39" t="str">
        <f t="shared" si="117"/>
        <v/>
      </c>
      <c r="AQ129" s="39" t="str">
        <f t="shared" si="117"/>
        <v/>
      </c>
      <c r="AR129" s="39" t="str">
        <f t="shared" si="117"/>
        <v/>
      </c>
      <c r="AS129" s="39" t="str">
        <f t="shared" si="117"/>
        <v/>
      </c>
      <c r="AT129" s="39" t="str">
        <f t="shared" si="117"/>
        <v/>
      </c>
      <c r="AU129" s="39" t="str">
        <f t="shared" si="117"/>
        <v/>
      </c>
      <c r="AV129" s="39" t="str">
        <f t="shared" si="117"/>
        <v/>
      </c>
      <c r="AW129" s="39" t="str">
        <f t="shared" si="117"/>
        <v/>
      </c>
      <c r="AX129" s="39" t="str">
        <f t="shared" si="118"/>
        <v/>
      </c>
      <c r="AY129" s="39" t="str">
        <f t="shared" si="118"/>
        <v/>
      </c>
      <c r="AZ129" s="39" t="str">
        <f t="shared" si="118"/>
        <v/>
      </c>
      <c r="BA129" s="39" t="str">
        <f t="shared" si="118"/>
        <v/>
      </c>
      <c r="BB129" s="39" t="str">
        <f t="shared" si="118"/>
        <v/>
      </c>
      <c r="BC129" s="39" t="str">
        <f t="shared" si="118"/>
        <v/>
      </c>
      <c r="BD129" s="39" t="str">
        <f t="shared" si="118"/>
        <v/>
      </c>
      <c r="BE129" s="39" t="str">
        <f t="shared" si="118"/>
        <v/>
      </c>
      <c r="BF129" s="39" t="str">
        <f t="shared" si="118"/>
        <v/>
      </c>
      <c r="BG129" s="39" t="str">
        <f t="shared" si="118"/>
        <v/>
      </c>
      <c r="BH129" s="39" t="str">
        <f t="shared" si="119"/>
        <v/>
      </c>
      <c r="BI129" s="39" t="str">
        <f t="shared" si="119"/>
        <v/>
      </c>
      <c r="BJ129" s="39" t="str">
        <f t="shared" si="119"/>
        <v/>
      </c>
      <c r="BK129" s="39" t="str">
        <f t="shared" si="119"/>
        <v/>
      </c>
      <c r="BL129" s="39" t="str">
        <f t="shared" si="119"/>
        <v/>
      </c>
      <c r="BM129" s="39" t="str">
        <f t="shared" si="119"/>
        <v/>
      </c>
      <c r="BN129" s="39" t="str">
        <f t="shared" si="119"/>
        <v/>
      </c>
      <c r="BO129" s="39" t="str">
        <f t="shared" si="119"/>
        <v/>
      </c>
      <c r="BP129" s="39" t="str">
        <f t="shared" si="119"/>
        <v/>
      </c>
      <c r="BQ129" s="39" t="str">
        <f t="shared" si="119"/>
        <v/>
      </c>
      <c r="BR129" s="39" t="str">
        <f t="shared" si="120"/>
        <v/>
      </c>
      <c r="BS129" s="39" t="str">
        <f t="shared" si="120"/>
        <v/>
      </c>
      <c r="BT129" s="39" t="str">
        <f t="shared" si="120"/>
        <v/>
      </c>
      <c r="BU129" s="39" t="str">
        <f t="shared" si="120"/>
        <v/>
      </c>
      <c r="BV129" s="39" t="str">
        <f t="shared" si="120"/>
        <v/>
      </c>
      <c r="BW129" s="39" t="str">
        <f t="shared" si="120"/>
        <v/>
      </c>
      <c r="BX129" s="39" t="str">
        <f t="shared" si="120"/>
        <v/>
      </c>
      <c r="BY129" s="39" t="str">
        <f t="shared" si="120"/>
        <v/>
      </c>
      <c r="BZ129" s="39" t="str">
        <f t="shared" si="120"/>
        <v/>
      </c>
      <c r="CA129" s="39" t="str">
        <f t="shared" si="120"/>
        <v/>
      </c>
      <c r="CB129" s="39" t="str">
        <f t="shared" si="121"/>
        <v/>
      </c>
      <c r="CC129" s="39" t="str">
        <f t="shared" si="121"/>
        <v/>
      </c>
      <c r="CD129" s="39" t="str">
        <f t="shared" si="121"/>
        <v/>
      </c>
      <c r="CE129" s="39" t="str">
        <f t="shared" si="121"/>
        <v/>
      </c>
      <c r="CF129" s="39" t="str">
        <f t="shared" si="121"/>
        <v/>
      </c>
      <c r="CG129" s="39" t="str">
        <f t="shared" si="121"/>
        <v/>
      </c>
      <c r="CH129" s="39" t="str">
        <f t="shared" si="121"/>
        <v/>
      </c>
      <c r="CI129" s="39" t="str">
        <f t="shared" si="121"/>
        <v/>
      </c>
      <c r="CJ129" s="39" t="str">
        <f t="shared" si="121"/>
        <v/>
      </c>
      <c r="CK129" s="39" t="str">
        <f t="shared" si="121"/>
        <v/>
      </c>
      <c r="CL129" s="39" t="str">
        <f t="shared" si="122"/>
        <v/>
      </c>
      <c r="CM129" s="39" t="str">
        <f t="shared" si="122"/>
        <v/>
      </c>
      <c r="CN129" s="39" t="str">
        <f t="shared" si="122"/>
        <v/>
      </c>
      <c r="CO129" s="39" t="str">
        <f t="shared" si="122"/>
        <v/>
      </c>
      <c r="CP129" s="39" t="str">
        <f t="shared" si="122"/>
        <v/>
      </c>
      <c r="CQ129" s="39" t="str">
        <f t="shared" si="122"/>
        <v/>
      </c>
      <c r="CR129" s="39" t="str">
        <f t="shared" si="122"/>
        <v/>
      </c>
      <c r="CS129" s="39" t="str">
        <f t="shared" si="122"/>
        <v/>
      </c>
      <c r="CT129" s="39" t="str">
        <f t="shared" si="122"/>
        <v/>
      </c>
      <c r="CU129" s="39" t="str">
        <f t="shared" si="122"/>
        <v/>
      </c>
      <c r="CV129" s="39" t="str">
        <f t="shared" si="123"/>
        <v/>
      </c>
      <c r="CW129" s="39" t="str">
        <f t="shared" si="123"/>
        <v/>
      </c>
      <c r="CX129" s="39" t="str">
        <f t="shared" si="123"/>
        <v/>
      </c>
      <c r="CY129" s="39" t="str">
        <f t="shared" si="123"/>
        <v/>
      </c>
      <c r="CZ129" s="39" t="str">
        <f t="shared" si="123"/>
        <v/>
      </c>
      <c r="DA129" s="39" t="str">
        <f t="shared" si="123"/>
        <v/>
      </c>
      <c r="DB129" s="39" t="str">
        <f t="shared" si="123"/>
        <v/>
      </c>
      <c r="DC129" s="39" t="str">
        <f t="shared" si="123"/>
        <v/>
      </c>
      <c r="DD129" s="39" t="str">
        <f t="shared" si="123"/>
        <v/>
      </c>
      <c r="DE129" s="39" t="str">
        <f t="shared" si="123"/>
        <v/>
      </c>
      <c r="DF129" s="39" t="str">
        <f t="shared" si="123"/>
        <v/>
      </c>
      <c r="DG129" s="39" t="str">
        <f t="shared" si="123"/>
        <v/>
      </c>
      <c r="DP129" s="57"/>
      <c r="DQ129" s="127"/>
    </row>
    <row r="130" spans="1:121" ht="24.75" hidden="1" customHeight="1" x14ac:dyDescent="0.4">
      <c r="A130" s="126">
        <v>119</v>
      </c>
      <c r="B130" s="293" t="str">
        <f>IFERROR(VLOOKUP(A130,'wk (10.1～)'!$A$3:$I$122, 2, 0)&amp;"", "")</f>
        <v/>
      </c>
      <c r="C130" s="41" t="str">
        <f>IFERROR(VLOOKUP(A130,'wk (10.1～)'!$A$3:$I$122, 4, 0), "")</f>
        <v/>
      </c>
      <c r="D130" s="41" t="str">
        <f>IFERROR(VLOOKUP(A130,'wk (10.1～)'!$A$3:$I$122, 5, 0), "")</f>
        <v/>
      </c>
      <c r="E130" s="41" t="str">
        <f>IFERROR(VLOOKUP(A130,'wk (10.1～)'!$A$3:$I$122, 6, 0), "")</f>
        <v/>
      </c>
      <c r="F130" s="41" t="str">
        <f>IFERROR(VLOOKUP(A130,'wk (10.1～)'!$A$3:$I$122,7, 0), "")</f>
        <v/>
      </c>
      <c r="G130" s="41" t="str">
        <f>IFERROR(VLOOKUP(A130,'wk (10.1～)'!$A$3:$I$122, 8, 0), "")</f>
        <v/>
      </c>
      <c r="H130" s="41" t="str">
        <f>IFERROR(VLOOKUP(A130,'wk (10.1～)'!$A$3:$I$122, 9, 0), "")</f>
        <v/>
      </c>
      <c r="I130" s="157">
        <f t="shared" si="73"/>
        <v>0</v>
      </c>
      <c r="J130" s="39" t="str">
        <f t="shared" si="114"/>
        <v/>
      </c>
      <c r="K130" s="39" t="str">
        <f t="shared" si="114"/>
        <v/>
      </c>
      <c r="L130" s="39" t="str">
        <f t="shared" si="114"/>
        <v/>
      </c>
      <c r="M130" s="39" t="str">
        <f t="shared" si="114"/>
        <v/>
      </c>
      <c r="N130" s="39" t="str">
        <f t="shared" si="114"/>
        <v/>
      </c>
      <c r="O130" s="39" t="str">
        <f t="shared" si="114"/>
        <v/>
      </c>
      <c r="P130" s="39" t="str">
        <f t="shared" si="114"/>
        <v/>
      </c>
      <c r="Q130" s="39" t="str">
        <f t="shared" si="114"/>
        <v/>
      </c>
      <c r="R130" s="39" t="str">
        <f t="shared" si="114"/>
        <v/>
      </c>
      <c r="S130" s="39" t="str">
        <f t="shared" si="114"/>
        <v/>
      </c>
      <c r="T130" s="39" t="str">
        <f t="shared" si="115"/>
        <v/>
      </c>
      <c r="U130" s="39" t="str">
        <f t="shared" si="115"/>
        <v/>
      </c>
      <c r="V130" s="39" t="str">
        <f t="shared" si="115"/>
        <v/>
      </c>
      <c r="W130" s="39" t="str">
        <f t="shared" si="115"/>
        <v/>
      </c>
      <c r="X130" s="39" t="str">
        <f t="shared" si="115"/>
        <v/>
      </c>
      <c r="Y130" s="39" t="str">
        <f t="shared" si="115"/>
        <v/>
      </c>
      <c r="Z130" s="39" t="str">
        <f t="shared" si="115"/>
        <v/>
      </c>
      <c r="AA130" s="39" t="str">
        <f t="shared" si="115"/>
        <v/>
      </c>
      <c r="AB130" s="39" t="str">
        <f t="shared" si="115"/>
        <v/>
      </c>
      <c r="AC130" s="39" t="str">
        <f t="shared" si="115"/>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7"/>
        <v/>
      </c>
      <c r="AO130" s="39" t="str">
        <f t="shared" si="117"/>
        <v/>
      </c>
      <c r="AP130" s="39" t="str">
        <f t="shared" si="117"/>
        <v/>
      </c>
      <c r="AQ130" s="39" t="str">
        <f t="shared" si="117"/>
        <v/>
      </c>
      <c r="AR130" s="39" t="str">
        <f t="shared" si="117"/>
        <v/>
      </c>
      <c r="AS130" s="39" t="str">
        <f t="shared" si="117"/>
        <v/>
      </c>
      <c r="AT130" s="39" t="str">
        <f t="shared" si="117"/>
        <v/>
      </c>
      <c r="AU130" s="39" t="str">
        <f t="shared" si="117"/>
        <v/>
      </c>
      <c r="AV130" s="39" t="str">
        <f t="shared" si="117"/>
        <v/>
      </c>
      <c r="AW130" s="39" t="str">
        <f t="shared" si="117"/>
        <v/>
      </c>
      <c r="AX130" s="39" t="str">
        <f t="shared" si="118"/>
        <v/>
      </c>
      <c r="AY130" s="39" t="str">
        <f t="shared" si="118"/>
        <v/>
      </c>
      <c r="AZ130" s="39" t="str">
        <f t="shared" si="118"/>
        <v/>
      </c>
      <c r="BA130" s="39" t="str">
        <f t="shared" si="118"/>
        <v/>
      </c>
      <c r="BB130" s="39" t="str">
        <f t="shared" si="118"/>
        <v/>
      </c>
      <c r="BC130" s="39" t="str">
        <f t="shared" si="118"/>
        <v/>
      </c>
      <c r="BD130" s="39" t="str">
        <f t="shared" si="118"/>
        <v/>
      </c>
      <c r="BE130" s="39" t="str">
        <f t="shared" si="118"/>
        <v/>
      </c>
      <c r="BF130" s="39" t="str">
        <f t="shared" si="118"/>
        <v/>
      </c>
      <c r="BG130" s="39" t="str">
        <f t="shared" si="118"/>
        <v/>
      </c>
      <c r="BH130" s="39" t="str">
        <f t="shared" si="119"/>
        <v/>
      </c>
      <c r="BI130" s="39" t="str">
        <f t="shared" si="119"/>
        <v/>
      </c>
      <c r="BJ130" s="39" t="str">
        <f t="shared" si="119"/>
        <v/>
      </c>
      <c r="BK130" s="39" t="str">
        <f t="shared" si="119"/>
        <v/>
      </c>
      <c r="BL130" s="39" t="str">
        <f t="shared" si="119"/>
        <v/>
      </c>
      <c r="BM130" s="39" t="str">
        <f t="shared" si="119"/>
        <v/>
      </c>
      <c r="BN130" s="39" t="str">
        <f t="shared" si="119"/>
        <v/>
      </c>
      <c r="BO130" s="39" t="str">
        <f t="shared" si="119"/>
        <v/>
      </c>
      <c r="BP130" s="39" t="str">
        <f t="shared" si="119"/>
        <v/>
      </c>
      <c r="BQ130" s="39" t="str">
        <f t="shared" si="119"/>
        <v/>
      </c>
      <c r="BR130" s="39" t="str">
        <f t="shared" si="120"/>
        <v/>
      </c>
      <c r="BS130" s="39" t="str">
        <f t="shared" si="120"/>
        <v/>
      </c>
      <c r="BT130" s="39" t="str">
        <f t="shared" si="120"/>
        <v/>
      </c>
      <c r="BU130" s="39" t="str">
        <f t="shared" si="120"/>
        <v/>
      </c>
      <c r="BV130" s="39" t="str">
        <f t="shared" si="120"/>
        <v/>
      </c>
      <c r="BW130" s="39" t="str">
        <f t="shared" si="120"/>
        <v/>
      </c>
      <c r="BX130" s="39" t="str">
        <f t="shared" si="120"/>
        <v/>
      </c>
      <c r="BY130" s="39" t="str">
        <f t="shared" si="120"/>
        <v/>
      </c>
      <c r="BZ130" s="39" t="str">
        <f t="shared" si="120"/>
        <v/>
      </c>
      <c r="CA130" s="39" t="str">
        <f t="shared" si="120"/>
        <v/>
      </c>
      <c r="CB130" s="39" t="str">
        <f t="shared" si="121"/>
        <v/>
      </c>
      <c r="CC130" s="39" t="str">
        <f t="shared" si="121"/>
        <v/>
      </c>
      <c r="CD130" s="39" t="str">
        <f t="shared" si="121"/>
        <v/>
      </c>
      <c r="CE130" s="39" t="str">
        <f t="shared" si="121"/>
        <v/>
      </c>
      <c r="CF130" s="39" t="str">
        <f t="shared" si="121"/>
        <v/>
      </c>
      <c r="CG130" s="39" t="str">
        <f t="shared" si="121"/>
        <v/>
      </c>
      <c r="CH130" s="39" t="str">
        <f t="shared" si="121"/>
        <v/>
      </c>
      <c r="CI130" s="39" t="str">
        <f t="shared" si="121"/>
        <v/>
      </c>
      <c r="CJ130" s="39" t="str">
        <f t="shared" si="121"/>
        <v/>
      </c>
      <c r="CK130" s="39" t="str">
        <f t="shared" si="121"/>
        <v/>
      </c>
      <c r="CL130" s="39" t="str">
        <f t="shared" si="122"/>
        <v/>
      </c>
      <c r="CM130" s="39" t="str">
        <f t="shared" si="122"/>
        <v/>
      </c>
      <c r="CN130" s="39" t="str">
        <f t="shared" si="122"/>
        <v/>
      </c>
      <c r="CO130" s="39" t="str">
        <f t="shared" si="122"/>
        <v/>
      </c>
      <c r="CP130" s="39" t="str">
        <f t="shared" si="122"/>
        <v/>
      </c>
      <c r="CQ130" s="39" t="str">
        <f t="shared" si="122"/>
        <v/>
      </c>
      <c r="CR130" s="39" t="str">
        <f t="shared" si="122"/>
        <v/>
      </c>
      <c r="CS130" s="39" t="str">
        <f t="shared" si="122"/>
        <v/>
      </c>
      <c r="CT130" s="39" t="str">
        <f t="shared" si="122"/>
        <v/>
      </c>
      <c r="CU130" s="39" t="str">
        <f t="shared" si="122"/>
        <v/>
      </c>
      <c r="CV130" s="39" t="str">
        <f t="shared" si="123"/>
        <v/>
      </c>
      <c r="CW130" s="39" t="str">
        <f t="shared" si="123"/>
        <v/>
      </c>
      <c r="CX130" s="39" t="str">
        <f t="shared" si="123"/>
        <v/>
      </c>
      <c r="CY130" s="39" t="str">
        <f t="shared" si="123"/>
        <v/>
      </c>
      <c r="CZ130" s="39" t="str">
        <f t="shared" si="123"/>
        <v/>
      </c>
      <c r="DA130" s="39" t="str">
        <f t="shared" si="123"/>
        <v/>
      </c>
      <c r="DB130" s="39" t="str">
        <f t="shared" si="123"/>
        <v/>
      </c>
      <c r="DC130" s="39" t="str">
        <f t="shared" si="123"/>
        <v/>
      </c>
      <c r="DD130" s="39" t="str">
        <f t="shared" si="123"/>
        <v/>
      </c>
      <c r="DE130" s="39" t="str">
        <f t="shared" si="123"/>
        <v/>
      </c>
      <c r="DF130" s="39" t="str">
        <f t="shared" si="123"/>
        <v/>
      </c>
      <c r="DG130" s="39" t="str">
        <f t="shared" si="123"/>
        <v/>
      </c>
      <c r="DP130" s="57"/>
      <c r="DQ130" s="127"/>
    </row>
    <row r="131" spans="1:121" ht="24.75" hidden="1" customHeight="1" x14ac:dyDescent="0.4">
      <c r="A131" s="126">
        <v>120</v>
      </c>
      <c r="B131" s="293" t="str">
        <f>IFERROR(VLOOKUP(A131,'wk (10.1～)'!$A$3:$I$122, 2, 0)&amp;"", "")</f>
        <v/>
      </c>
      <c r="C131" s="41" t="str">
        <f>IFERROR(VLOOKUP(A131,'wk (10.1～)'!$A$3:$I$122, 4, 0), "")</f>
        <v/>
      </c>
      <c r="D131" s="41" t="str">
        <f>IFERROR(VLOOKUP(A131,'wk (10.1～)'!$A$3:$I$122, 5, 0), "")</f>
        <v/>
      </c>
      <c r="E131" s="41" t="str">
        <f>IFERROR(VLOOKUP(A131,'wk (10.1～)'!$A$3:$I$122, 6, 0), "")</f>
        <v/>
      </c>
      <c r="F131" s="41" t="str">
        <f>IFERROR(VLOOKUP(A131,'wk (10.1～)'!$A$3:$I$122,7, 0), "")</f>
        <v/>
      </c>
      <c r="G131" s="41" t="str">
        <f>IFERROR(VLOOKUP(A131,'wk (10.1～)'!$A$3:$I$122, 8, 0), "")</f>
        <v/>
      </c>
      <c r="H131" s="41" t="str">
        <f>IFERROR(VLOOKUP(A131,'wk (10.1～)'!$A$3:$I$122, 9, 0), "")</f>
        <v/>
      </c>
      <c r="I131" s="157">
        <f t="shared" si="73"/>
        <v>0</v>
      </c>
      <c r="J131" s="39" t="str">
        <f t="shared" si="114"/>
        <v/>
      </c>
      <c r="K131" s="39" t="str">
        <f t="shared" si="114"/>
        <v/>
      </c>
      <c r="L131" s="39" t="str">
        <f t="shared" si="114"/>
        <v/>
      </c>
      <c r="M131" s="39" t="str">
        <f t="shared" si="114"/>
        <v/>
      </c>
      <c r="N131" s="39" t="str">
        <f t="shared" si="114"/>
        <v/>
      </c>
      <c r="O131" s="39" t="str">
        <f t="shared" si="114"/>
        <v/>
      </c>
      <c r="P131" s="39" t="str">
        <f t="shared" si="114"/>
        <v/>
      </c>
      <c r="Q131" s="39" t="str">
        <f t="shared" si="114"/>
        <v/>
      </c>
      <c r="R131" s="39" t="str">
        <f t="shared" si="114"/>
        <v/>
      </c>
      <c r="S131" s="39" t="str">
        <f t="shared" si="114"/>
        <v/>
      </c>
      <c r="T131" s="39" t="str">
        <f t="shared" si="115"/>
        <v/>
      </c>
      <c r="U131" s="39" t="str">
        <f t="shared" si="115"/>
        <v/>
      </c>
      <c r="V131" s="39" t="str">
        <f t="shared" si="115"/>
        <v/>
      </c>
      <c r="W131" s="39" t="str">
        <f t="shared" si="115"/>
        <v/>
      </c>
      <c r="X131" s="39" t="str">
        <f t="shared" si="115"/>
        <v/>
      </c>
      <c r="Y131" s="39" t="str">
        <f t="shared" si="115"/>
        <v/>
      </c>
      <c r="Z131" s="39" t="str">
        <f t="shared" si="115"/>
        <v/>
      </c>
      <c r="AA131" s="39" t="str">
        <f t="shared" si="115"/>
        <v/>
      </c>
      <c r="AB131" s="39" t="str">
        <f t="shared" si="115"/>
        <v/>
      </c>
      <c r="AC131" s="39" t="str">
        <f t="shared" si="115"/>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7"/>
        <v/>
      </c>
      <c r="AO131" s="39" t="str">
        <f t="shared" si="117"/>
        <v/>
      </c>
      <c r="AP131" s="39" t="str">
        <f t="shared" si="117"/>
        <v/>
      </c>
      <c r="AQ131" s="39" t="str">
        <f t="shared" si="117"/>
        <v/>
      </c>
      <c r="AR131" s="39" t="str">
        <f t="shared" si="117"/>
        <v/>
      </c>
      <c r="AS131" s="39" t="str">
        <f t="shared" si="117"/>
        <v/>
      </c>
      <c r="AT131" s="39" t="str">
        <f t="shared" si="117"/>
        <v/>
      </c>
      <c r="AU131" s="39" t="str">
        <f t="shared" si="117"/>
        <v/>
      </c>
      <c r="AV131" s="39" t="str">
        <f t="shared" si="117"/>
        <v/>
      </c>
      <c r="AW131" s="39" t="str">
        <f t="shared" si="117"/>
        <v/>
      </c>
      <c r="AX131" s="39" t="str">
        <f t="shared" si="118"/>
        <v/>
      </c>
      <c r="AY131" s="39" t="str">
        <f t="shared" si="118"/>
        <v/>
      </c>
      <c r="AZ131" s="39" t="str">
        <f t="shared" si="118"/>
        <v/>
      </c>
      <c r="BA131" s="39" t="str">
        <f t="shared" si="118"/>
        <v/>
      </c>
      <c r="BB131" s="39" t="str">
        <f t="shared" si="118"/>
        <v/>
      </c>
      <c r="BC131" s="39" t="str">
        <f t="shared" si="118"/>
        <v/>
      </c>
      <c r="BD131" s="39" t="str">
        <f t="shared" si="118"/>
        <v/>
      </c>
      <c r="BE131" s="39" t="str">
        <f t="shared" si="118"/>
        <v/>
      </c>
      <c r="BF131" s="39" t="str">
        <f t="shared" si="118"/>
        <v/>
      </c>
      <c r="BG131" s="39" t="str">
        <f t="shared" si="118"/>
        <v/>
      </c>
      <c r="BH131" s="39" t="str">
        <f t="shared" si="119"/>
        <v/>
      </c>
      <c r="BI131" s="39" t="str">
        <f t="shared" si="119"/>
        <v/>
      </c>
      <c r="BJ131" s="39" t="str">
        <f t="shared" si="119"/>
        <v/>
      </c>
      <c r="BK131" s="39" t="str">
        <f t="shared" si="119"/>
        <v/>
      </c>
      <c r="BL131" s="39" t="str">
        <f t="shared" si="119"/>
        <v/>
      </c>
      <c r="BM131" s="39" t="str">
        <f t="shared" si="119"/>
        <v/>
      </c>
      <c r="BN131" s="39" t="str">
        <f t="shared" si="119"/>
        <v/>
      </c>
      <c r="BO131" s="39" t="str">
        <f t="shared" si="119"/>
        <v/>
      </c>
      <c r="BP131" s="39" t="str">
        <f t="shared" si="119"/>
        <v/>
      </c>
      <c r="BQ131" s="39" t="str">
        <f t="shared" si="119"/>
        <v/>
      </c>
      <c r="BR131" s="39" t="str">
        <f t="shared" si="120"/>
        <v/>
      </c>
      <c r="BS131" s="39" t="str">
        <f t="shared" si="120"/>
        <v/>
      </c>
      <c r="BT131" s="39" t="str">
        <f t="shared" si="120"/>
        <v/>
      </c>
      <c r="BU131" s="39" t="str">
        <f t="shared" si="120"/>
        <v/>
      </c>
      <c r="BV131" s="39" t="str">
        <f t="shared" si="120"/>
        <v/>
      </c>
      <c r="BW131" s="39" t="str">
        <f t="shared" si="120"/>
        <v/>
      </c>
      <c r="BX131" s="39" t="str">
        <f t="shared" si="120"/>
        <v/>
      </c>
      <c r="BY131" s="39" t="str">
        <f t="shared" si="120"/>
        <v/>
      </c>
      <c r="BZ131" s="39" t="str">
        <f t="shared" si="120"/>
        <v/>
      </c>
      <c r="CA131" s="39" t="str">
        <f t="shared" si="120"/>
        <v/>
      </c>
      <c r="CB131" s="39" t="str">
        <f t="shared" si="121"/>
        <v/>
      </c>
      <c r="CC131" s="39" t="str">
        <f t="shared" si="121"/>
        <v/>
      </c>
      <c r="CD131" s="39" t="str">
        <f t="shared" si="121"/>
        <v/>
      </c>
      <c r="CE131" s="39" t="str">
        <f t="shared" si="121"/>
        <v/>
      </c>
      <c r="CF131" s="39" t="str">
        <f t="shared" si="121"/>
        <v/>
      </c>
      <c r="CG131" s="39" t="str">
        <f t="shared" si="121"/>
        <v/>
      </c>
      <c r="CH131" s="39" t="str">
        <f t="shared" si="121"/>
        <v/>
      </c>
      <c r="CI131" s="39" t="str">
        <f t="shared" si="121"/>
        <v/>
      </c>
      <c r="CJ131" s="39" t="str">
        <f t="shared" si="121"/>
        <v/>
      </c>
      <c r="CK131" s="39" t="str">
        <f t="shared" si="121"/>
        <v/>
      </c>
      <c r="CL131" s="39" t="str">
        <f t="shared" si="122"/>
        <v/>
      </c>
      <c r="CM131" s="39" t="str">
        <f t="shared" si="122"/>
        <v/>
      </c>
      <c r="CN131" s="39" t="str">
        <f t="shared" si="122"/>
        <v/>
      </c>
      <c r="CO131" s="39" t="str">
        <f t="shared" si="122"/>
        <v/>
      </c>
      <c r="CP131" s="39" t="str">
        <f t="shared" si="122"/>
        <v/>
      </c>
      <c r="CQ131" s="39" t="str">
        <f t="shared" si="122"/>
        <v/>
      </c>
      <c r="CR131" s="39" t="str">
        <f t="shared" si="122"/>
        <v/>
      </c>
      <c r="CS131" s="39" t="str">
        <f t="shared" si="122"/>
        <v/>
      </c>
      <c r="CT131" s="39" t="str">
        <f t="shared" si="122"/>
        <v/>
      </c>
      <c r="CU131" s="39" t="str">
        <f t="shared" si="122"/>
        <v/>
      </c>
      <c r="CV131" s="39" t="str">
        <f t="shared" si="123"/>
        <v/>
      </c>
      <c r="CW131" s="39" t="str">
        <f t="shared" si="123"/>
        <v/>
      </c>
      <c r="CX131" s="39" t="str">
        <f t="shared" si="123"/>
        <v/>
      </c>
      <c r="CY131" s="39" t="str">
        <f t="shared" si="123"/>
        <v/>
      </c>
      <c r="CZ131" s="39" t="str">
        <f t="shared" si="123"/>
        <v/>
      </c>
      <c r="DA131" s="39" t="str">
        <f t="shared" si="123"/>
        <v/>
      </c>
      <c r="DB131" s="39" t="str">
        <f t="shared" si="123"/>
        <v/>
      </c>
      <c r="DC131" s="39" t="str">
        <f t="shared" si="123"/>
        <v/>
      </c>
      <c r="DD131" s="39" t="str">
        <f t="shared" si="123"/>
        <v/>
      </c>
      <c r="DE131" s="39" t="str">
        <f t="shared" si="123"/>
        <v/>
      </c>
      <c r="DF131" s="39" t="str">
        <f t="shared" si="123"/>
        <v/>
      </c>
      <c r="DG131" s="39" t="str">
        <f t="shared" si="123"/>
        <v/>
      </c>
      <c r="DP131" s="57"/>
      <c r="DQ131" s="127"/>
    </row>
    <row r="132" spans="1:121" collapsed="1" x14ac:dyDescent="0.4">
      <c r="D132" s="167"/>
      <c r="I132" s="171" t="s">
        <v>41</v>
      </c>
      <c r="J132" s="108">
        <f t="shared" ref="J132:AO132" si="124">IF(OR(J11="", J11&lt;$I$138, J11&gt;$I$141),0, SUM(J12:J131))</f>
        <v>0</v>
      </c>
      <c r="K132" s="108">
        <f t="shared" si="124"/>
        <v>0</v>
      </c>
      <c r="L132" s="108">
        <f t="shared" si="124"/>
        <v>0</v>
      </c>
      <c r="M132" s="108">
        <f t="shared" si="124"/>
        <v>0</v>
      </c>
      <c r="N132" s="108">
        <f t="shared" si="124"/>
        <v>0</v>
      </c>
      <c r="O132" s="108">
        <f t="shared" si="124"/>
        <v>0</v>
      </c>
      <c r="P132" s="108">
        <f t="shared" si="124"/>
        <v>0</v>
      </c>
      <c r="Q132" s="108">
        <f t="shared" si="124"/>
        <v>0</v>
      </c>
      <c r="R132" s="108">
        <f t="shared" si="124"/>
        <v>0</v>
      </c>
      <c r="S132" s="108">
        <f t="shared" si="124"/>
        <v>0</v>
      </c>
      <c r="T132" s="108">
        <f t="shared" si="124"/>
        <v>0</v>
      </c>
      <c r="U132" s="108">
        <f t="shared" si="124"/>
        <v>0</v>
      </c>
      <c r="V132" s="108">
        <f t="shared" si="124"/>
        <v>0</v>
      </c>
      <c r="W132" s="108">
        <f t="shared" si="124"/>
        <v>0</v>
      </c>
      <c r="X132" s="108">
        <f t="shared" si="124"/>
        <v>0</v>
      </c>
      <c r="Y132" s="108">
        <f t="shared" si="124"/>
        <v>0</v>
      </c>
      <c r="Z132" s="108">
        <f t="shared" si="124"/>
        <v>0</v>
      </c>
      <c r="AA132" s="108">
        <f t="shared" si="124"/>
        <v>0</v>
      </c>
      <c r="AB132" s="108">
        <f t="shared" si="124"/>
        <v>0</v>
      </c>
      <c r="AC132" s="108">
        <f t="shared" si="124"/>
        <v>0</v>
      </c>
      <c r="AD132" s="108">
        <f t="shared" si="124"/>
        <v>0</v>
      </c>
      <c r="AE132" s="108">
        <f t="shared" si="124"/>
        <v>0</v>
      </c>
      <c r="AF132" s="108">
        <f t="shared" si="124"/>
        <v>0</v>
      </c>
      <c r="AG132" s="108">
        <f t="shared" si="124"/>
        <v>0</v>
      </c>
      <c r="AH132" s="108">
        <f t="shared" si="124"/>
        <v>0</v>
      </c>
      <c r="AI132" s="108">
        <f t="shared" si="124"/>
        <v>0</v>
      </c>
      <c r="AJ132" s="108">
        <f t="shared" si="124"/>
        <v>0</v>
      </c>
      <c r="AK132" s="108">
        <f t="shared" si="124"/>
        <v>0</v>
      </c>
      <c r="AL132" s="108">
        <f t="shared" si="124"/>
        <v>0</v>
      </c>
      <c r="AM132" s="108">
        <f t="shared" si="124"/>
        <v>0</v>
      </c>
      <c r="AN132" s="108">
        <f t="shared" si="124"/>
        <v>0</v>
      </c>
      <c r="AO132" s="108">
        <f t="shared" si="124"/>
        <v>0</v>
      </c>
      <c r="AP132" s="108">
        <f t="shared" ref="AP132:DA132" si="125">IF(OR(AP11="", AP11&lt;$I$138, AP11&gt;$I$141),0, SUM(AP12:AP131))</f>
        <v>0</v>
      </c>
      <c r="AQ132" s="108">
        <f t="shared" si="125"/>
        <v>0</v>
      </c>
      <c r="AR132" s="108">
        <f t="shared" si="125"/>
        <v>0</v>
      </c>
      <c r="AS132" s="108">
        <f t="shared" si="125"/>
        <v>0</v>
      </c>
      <c r="AT132" s="108">
        <f t="shared" si="125"/>
        <v>0</v>
      </c>
      <c r="AU132" s="108">
        <f t="shared" si="125"/>
        <v>0</v>
      </c>
      <c r="AV132" s="108">
        <f t="shared" si="125"/>
        <v>0</v>
      </c>
      <c r="AW132" s="108">
        <f t="shared" si="125"/>
        <v>0</v>
      </c>
      <c r="AX132" s="108">
        <f t="shared" si="125"/>
        <v>0</v>
      </c>
      <c r="AY132" s="108">
        <f t="shared" si="125"/>
        <v>0</v>
      </c>
      <c r="AZ132" s="108">
        <f t="shared" si="125"/>
        <v>0</v>
      </c>
      <c r="BA132" s="108">
        <f t="shared" si="125"/>
        <v>0</v>
      </c>
      <c r="BB132" s="108">
        <f t="shared" si="125"/>
        <v>0</v>
      </c>
      <c r="BC132" s="108">
        <f t="shared" si="125"/>
        <v>0</v>
      </c>
      <c r="BD132" s="108">
        <f t="shared" si="125"/>
        <v>0</v>
      </c>
      <c r="BE132" s="108">
        <f t="shared" si="125"/>
        <v>0</v>
      </c>
      <c r="BF132" s="108">
        <f t="shared" si="125"/>
        <v>0</v>
      </c>
      <c r="BG132" s="108">
        <f t="shared" si="125"/>
        <v>0</v>
      </c>
      <c r="BH132" s="108">
        <f t="shared" si="125"/>
        <v>0</v>
      </c>
      <c r="BI132" s="108">
        <f t="shared" si="125"/>
        <v>0</v>
      </c>
      <c r="BJ132" s="108">
        <f t="shared" si="125"/>
        <v>0</v>
      </c>
      <c r="BK132" s="108">
        <f t="shared" si="125"/>
        <v>0</v>
      </c>
      <c r="BL132" s="108">
        <f t="shared" si="125"/>
        <v>0</v>
      </c>
      <c r="BM132" s="108">
        <f t="shared" si="125"/>
        <v>0</v>
      </c>
      <c r="BN132" s="108">
        <f t="shared" si="125"/>
        <v>0</v>
      </c>
      <c r="BO132" s="108">
        <f t="shared" si="125"/>
        <v>0</v>
      </c>
      <c r="BP132" s="108">
        <f t="shared" si="125"/>
        <v>0</v>
      </c>
      <c r="BQ132" s="108">
        <f t="shared" si="125"/>
        <v>0</v>
      </c>
      <c r="BR132" s="108">
        <f t="shared" si="125"/>
        <v>0</v>
      </c>
      <c r="BS132" s="108">
        <f t="shared" si="125"/>
        <v>0</v>
      </c>
      <c r="BT132" s="108">
        <f t="shared" si="125"/>
        <v>0</v>
      </c>
      <c r="BU132" s="108">
        <f t="shared" si="125"/>
        <v>0</v>
      </c>
      <c r="BV132" s="108">
        <f t="shared" si="125"/>
        <v>0</v>
      </c>
      <c r="BW132" s="108">
        <f t="shared" si="125"/>
        <v>0</v>
      </c>
      <c r="BX132" s="108">
        <f t="shared" si="125"/>
        <v>0</v>
      </c>
      <c r="BY132" s="108">
        <f t="shared" si="125"/>
        <v>0</v>
      </c>
      <c r="BZ132" s="108">
        <f t="shared" si="125"/>
        <v>0</v>
      </c>
      <c r="CA132" s="108">
        <f t="shared" si="125"/>
        <v>0</v>
      </c>
      <c r="CB132" s="108">
        <f t="shared" si="125"/>
        <v>0</v>
      </c>
      <c r="CC132" s="108">
        <f t="shared" si="125"/>
        <v>0</v>
      </c>
      <c r="CD132" s="108">
        <f t="shared" si="125"/>
        <v>0</v>
      </c>
      <c r="CE132" s="108">
        <f t="shared" si="125"/>
        <v>0</v>
      </c>
      <c r="CF132" s="108">
        <f t="shared" si="125"/>
        <v>0</v>
      </c>
      <c r="CG132" s="108">
        <f t="shared" si="125"/>
        <v>0</v>
      </c>
      <c r="CH132" s="108">
        <f t="shared" si="125"/>
        <v>0</v>
      </c>
      <c r="CI132" s="108">
        <f t="shared" si="125"/>
        <v>0</v>
      </c>
      <c r="CJ132" s="108">
        <f t="shared" si="125"/>
        <v>0</v>
      </c>
      <c r="CK132" s="108">
        <f t="shared" si="125"/>
        <v>0</v>
      </c>
      <c r="CL132" s="108">
        <f t="shared" si="125"/>
        <v>0</v>
      </c>
      <c r="CM132" s="108">
        <f t="shared" si="125"/>
        <v>0</v>
      </c>
      <c r="CN132" s="108">
        <f t="shared" si="125"/>
        <v>0</v>
      </c>
      <c r="CO132" s="108">
        <f t="shared" si="125"/>
        <v>0</v>
      </c>
      <c r="CP132" s="108">
        <f t="shared" si="125"/>
        <v>0</v>
      </c>
      <c r="CQ132" s="108">
        <f t="shared" si="125"/>
        <v>0</v>
      </c>
      <c r="CR132" s="108">
        <f t="shared" si="125"/>
        <v>0</v>
      </c>
      <c r="CS132" s="108">
        <f t="shared" si="125"/>
        <v>0</v>
      </c>
      <c r="CT132" s="108">
        <f t="shared" si="125"/>
        <v>0</v>
      </c>
      <c r="CU132" s="108">
        <f t="shared" si="125"/>
        <v>0</v>
      </c>
      <c r="CV132" s="108">
        <f t="shared" si="125"/>
        <v>0</v>
      </c>
      <c r="CW132" s="108">
        <f t="shared" si="125"/>
        <v>0</v>
      </c>
      <c r="CX132" s="108">
        <f t="shared" si="125"/>
        <v>0</v>
      </c>
      <c r="CY132" s="108">
        <f t="shared" si="125"/>
        <v>0</v>
      </c>
      <c r="CZ132" s="108">
        <f t="shared" si="125"/>
        <v>0</v>
      </c>
      <c r="DA132" s="108">
        <f t="shared" si="125"/>
        <v>0</v>
      </c>
      <c r="DB132" s="108">
        <f t="shared" ref="DB132:DG132" si="126">IF(OR(DB11="", DB11&lt;$I$138, DB11&gt;$I$141),0, SUM(DB12:DB131))</f>
        <v>0</v>
      </c>
      <c r="DC132" s="108">
        <f t="shared" si="126"/>
        <v>0</v>
      </c>
      <c r="DD132" s="108">
        <f t="shared" si="126"/>
        <v>0</v>
      </c>
      <c r="DE132" s="108">
        <f t="shared" si="126"/>
        <v>0</v>
      </c>
      <c r="DF132" s="108">
        <f t="shared" si="126"/>
        <v>0</v>
      </c>
      <c r="DG132" s="108">
        <f t="shared" si="126"/>
        <v>0</v>
      </c>
    </row>
    <row r="133" spans="1:121" x14ac:dyDescent="0.4">
      <c r="D133" s="167"/>
      <c r="I133" s="172" t="s">
        <v>42</v>
      </c>
      <c r="J133" s="108" t="str">
        <f>IF(OR(J11="", J11&lt;$I$138,J11&gt;$I$141),"",IF($I$5&gt;=30,IF(J132&gt;=10,J132,""),IF(J132&gt;=4,J132,"")))</f>
        <v/>
      </c>
      <c r="K133" s="108" t="str">
        <f t="shared" ref="K133:BV133" si="127">IF(OR(K11="", K11&lt;$I$138,K11&gt;$I$141),"",IF($I$5&gt;=30,IF(K132&gt;=10,K132,""),IF(K132&gt;=4,K132,"")))</f>
        <v/>
      </c>
      <c r="L133" s="108" t="str">
        <f t="shared" si="127"/>
        <v/>
      </c>
      <c r="M133" s="108" t="str">
        <f t="shared" si="127"/>
        <v/>
      </c>
      <c r="N133" s="108" t="str">
        <f t="shared" si="127"/>
        <v/>
      </c>
      <c r="O133" s="108" t="str">
        <f t="shared" si="127"/>
        <v/>
      </c>
      <c r="P133" s="108" t="str">
        <f t="shared" si="127"/>
        <v/>
      </c>
      <c r="Q133" s="108" t="str">
        <f t="shared" si="127"/>
        <v/>
      </c>
      <c r="R133" s="108" t="str">
        <f t="shared" si="127"/>
        <v/>
      </c>
      <c r="S133" s="108" t="str">
        <f t="shared" si="127"/>
        <v/>
      </c>
      <c r="T133" s="108" t="str">
        <f t="shared" si="127"/>
        <v/>
      </c>
      <c r="U133" s="108" t="str">
        <f t="shared" si="127"/>
        <v/>
      </c>
      <c r="V133" s="108" t="str">
        <f t="shared" si="127"/>
        <v/>
      </c>
      <c r="W133" s="108" t="str">
        <f t="shared" si="127"/>
        <v/>
      </c>
      <c r="X133" s="108" t="str">
        <f t="shared" si="127"/>
        <v/>
      </c>
      <c r="Y133" s="108" t="str">
        <f t="shared" si="127"/>
        <v/>
      </c>
      <c r="Z133" s="108" t="str">
        <f t="shared" si="127"/>
        <v/>
      </c>
      <c r="AA133" s="108" t="str">
        <f t="shared" si="127"/>
        <v/>
      </c>
      <c r="AB133" s="108" t="str">
        <f t="shared" si="127"/>
        <v/>
      </c>
      <c r="AC133" s="108" t="str">
        <f t="shared" si="127"/>
        <v/>
      </c>
      <c r="AD133" s="108" t="str">
        <f t="shared" si="127"/>
        <v/>
      </c>
      <c r="AE133" s="108" t="str">
        <f t="shared" si="127"/>
        <v/>
      </c>
      <c r="AF133" s="108" t="str">
        <f t="shared" si="127"/>
        <v/>
      </c>
      <c r="AG133" s="108" t="str">
        <f t="shared" si="127"/>
        <v/>
      </c>
      <c r="AH133" s="108" t="str">
        <f t="shared" si="127"/>
        <v/>
      </c>
      <c r="AI133" s="108" t="str">
        <f t="shared" si="127"/>
        <v/>
      </c>
      <c r="AJ133" s="108" t="str">
        <f t="shared" si="127"/>
        <v/>
      </c>
      <c r="AK133" s="108" t="str">
        <f t="shared" si="127"/>
        <v/>
      </c>
      <c r="AL133" s="108" t="str">
        <f t="shared" si="127"/>
        <v/>
      </c>
      <c r="AM133" s="108" t="str">
        <f t="shared" si="127"/>
        <v/>
      </c>
      <c r="AN133" s="108" t="str">
        <f t="shared" si="127"/>
        <v/>
      </c>
      <c r="AO133" s="108" t="str">
        <f t="shared" si="127"/>
        <v/>
      </c>
      <c r="AP133" s="108" t="str">
        <f t="shared" si="127"/>
        <v/>
      </c>
      <c r="AQ133" s="108" t="str">
        <f t="shared" si="127"/>
        <v/>
      </c>
      <c r="AR133" s="108" t="str">
        <f t="shared" si="127"/>
        <v/>
      </c>
      <c r="AS133" s="108" t="str">
        <f t="shared" si="127"/>
        <v/>
      </c>
      <c r="AT133" s="108" t="str">
        <f t="shared" si="127"/>
        <v/>
      </c>
      <c r="AU133" s="108" t="str">
        <f t="shared" si="127"/>
        <v/>
      </c>
      <c r="AV133" s="108" t="str">
        <f t="shared" si="127"/>
        <v/>
      </c>
      <c r="AW133" s="108" t="str">
        <f t="shared" si="127"/>
        <v/>
      </c>
      <c r="AX133" s="108" t="str">
        <f t="shared" si="127"/>
        <v/>
      </c>
      <c r="AY133" s="108" t="str">
        <f t="shared" si="127"/>
        <v/>
      </c>
      <c r="AZ133" s="108" t="str">
        <f t="shared" si="127"/>
        <v/>
      </c>
      <c r="BA133" s="108" t="str">
        <f t="shared" si="127"/>
        <v/>
      </c>
      <c r="BB133" s="108" t="str">
        <f t="shared" si="127"/>
        <v/>
      </c>
      <c r="BC133" s="108" t="str">
        <f t="shared" si="127"/>
        <v/>
      </c>
      <c r="BD133" s="108" t="str">
        <f t="shared" si="127"/>
        <v/>
      </c>
      <c r="BE133" s="108" t="str">
        <f t="shared" si="127"/>
        <v/>
      </c>
      <c r="BF133" s="108" t="str">
        <f t="shared" si="127"/>
        <v/>
      </c>
      <c r="BG133" s="108" t="str">
        <f t="shared" si="127"/>
        <v/>
      </c>
      <c r="BH133" s="108" t="str">
        <f t="shared" si="127"/>
        <v/>
      </c>
      <c r="BI133" s="108" t="str">
        <f t="shared" si="127"/>
        <v/>
      </c>
      <c r="BJ133" s="108" t="str">
        <f t="shared" si="127"/>
        <v/>
      </c>
      <c r="BK133" s="108" t="str">
        <f t="shared" si="127"/>
        <v/>
      </c>
      <c r="BL133" s="108" t="str">
        <f t="shared" si="127"/>
        <v/>
      </c>
      <c r="BM133" s="108" t="str">
        <f t="shared" si="127"/>
        <v/>
      </c>
      <c r="BN133" s="108" t="str">
        <f t="shared" si="127"/>
        <v/>
      </c>
      <c r="BO133" s="108" t="str">
        <f t="shared" si="127"/>
        <v/>
      </c>
      <c r="BP133" s="108" t="str">
        <f t="shared" si="127"/>
        <v/>
      </c>
      <c r="BQ133" s="108" t="str">
        <f t="shared" si="127"/>
        <v/>
      </c>
      <c r="BR133" s="108" t="str">
        <f t="shared" si="127"/>
        <v/>
      </c>
      <c r="BS133" s="108" t="str">
        <f t="shared" si="127"/>
        <v/>
      </c>
      <c r="BT133" s="108" t="str">
        <f t="shared" si="127"/>
        <v/>
      </c>
      <c r="BU133" s="108" t="str">
        <f t="shared" si="127"/>
        <v/>
      </c>
      <c r="BV133" s="108" t="str">
        <f t="shared" si="127"/>
        <v/>
      </c>
      <c r="BW133" s="108" t="str">
        <f t="shared" ref="BW133:DG133" si="128">IF(OR(BW11="", BW11&lt;$I$138,BW11&gt;$I$141),"",IF($I$5&gt;=30,IF(BW132&gt;=10,BW132,""),IF(BW132&gt;=4,BW132,"")))</f>
        <v/>
      </c>
      <c r="BX133" s="108" t="str">
        <f t="shared" si="128"/>
        <v/>
      </c>
      <c r="BY133" s="108" t="str">
        <f t="shared" si="128"/>
        <v/>
      </c>
      <c r="BZ133" s="108" t="str">
        <f t="shared" si="128"/>
        <v/>
      </c>
      <c r="CA133" s="108" t="str">
        <f t="shared" si="128"/>
        <v/>
      </c>
      <c r="CB133" s="108" t="str">
        <f t="shared" si="128"/>
        <v/>
      </c>
      <c r="CC133" s="108" t="str">
        <f t="shared" si="128"/>
        <v/>
      </c>
      <c r="CD133" s="108" t="str">
        <f t="shared" si="128"/>
        <v/>
      </c>
      <c r="CE133" s="108" t="str">
        <f t="shared" si="128"/>
        <v/>
      </c>
      <c r="CF133" s="108" t="str">
        <f t="shared" si="128"/>
        <v/>
      </c>
      <c r="CG133" s="108" t="str">
        <f t="shared" si="128"/>
        <v/>
      </c>
      <c r="CH133" s="108" t="str">
        <f t="shared" si="128"/>
        <v/>
      </c>
      <c r="CI133" s="108" t="str">
        <f t="shared" si="128"/>
        <v/>
      </c>
      <c r="CJ133" s="108" t="str">
        <f t="shared" si="128"/>
        <v/>
      </c>
      <c r="CK133" s="108" t="str">
        <f t="shared" si="128"/>
        <v/>
      </c>
      <c r="CL133" s="108" t="str">
        <f t="shared" si="128"/>
        <v/>
      </c>
      <c r="CM133" s="108" t="str">
        <f t="shared" si="128"/>
        <v/>
      </c>
      <c r="CN133" s="108" t="str">
        <f t="shared" si="128"/>
        <v/>
      </c>
      <c r="CO133" s="108" t="str">
        <f t="shared" si="128"/>
        <v/>
      </c>
      <c r="CP133" s="108" t="str">
        <f t="shared" si="128"/>
        <v/>
      </c>
      <c r="CQ133" s="108" t="str">
        <f t="shared" si="128"/>
        <v/>
      </c>
      <c r="CR133" s="108" t="str">
        <f t="shared" si="128"/>
        <v/>
      </c>
      <c r="CS133" s="108" t="str">
        <f t="shared" si="128"/>
        <v/>
      </c>
      <c r="CT133" s="108" t="str">
        <f t="shared" si="128"/>
        <v/>
      </c>
      <c r="CU133" s="108" t="str">
        <f t="shared" si="128"/>
        <v/>
      </c>
      <c r="CV133" s="108" t="str">
        <f t="shared" si="128"/>
        <v/>
      </c>
      <c r="CW133" s="108" t="str">
        <f t="shared" si="128"/>
        <v/>
      </c>
      <c r="CX133" s="108" t="str">
        <f t="shared" si="128"/>
        <v/>
      </c>
      <c r="CY133" s="108" t="str">
        <f t="shared" si="128"/>
        <v/>
      </c>
      <c r="CZ133" s="108" t="str">
        <f t="shared" si="128"/>
        <v/>
      </c>
      <c r="DA133" s="108" t="str">
        <f t="shared" si="128"/>
        <v/>
      </c>
      <c r="DB133" s="108" t="str">
        <f t="shared" si="128"/>
        <v/>
      </c>
      <c r="DC133" s="108" t="str">
        <f t="shared" si="128"/>
        <v/>
      </c>
      <c r="DD133" s="108" t="str">
        <f t="shared" si="128"/>
        <v/>
      </c>
      <c r="DE133" s="108" t="str">
        <f t="shared" si="128"/>
        <v/>
      </c>
      <c r="DF133" s="108" t="str">
        <f t="shared" si="128"/>
        <v/>
      </c>
      <c r="DG133" s="108" t="str">
        <f t="shared" si="128"/>
        <v/>
      </c>
    </row>
    <row r="134" spans="1:121" x14ac:dyDescent="0.4">
      <c r="B134" s="13" t="s">
        <v>43</v>
      </c>
      <c r="C134" s="13"/>
      <c r="D134" s="168"/>
      <c r="E134" s="13"/>
      <c r="F134" s="13"/>
      <c r="G134" s="13"/>
      <c r="H134" s="13"/>
      <c r="I134" s="14">
        <f>SUM(J134:DG134)</f>
        <v>0</v>
      </c>
      <c r="J134" s="15" t="str">
        <f>IFERROR(J133*5000,"")</f>
        <v/>
      </c>
      <c r="K134" s="15" t="str">
        <f>IFERROR(K133*5000,"")</f>
        <v/>
      </c>
      <c r="L134" s="15" t="str">
        <f t="shared" ref="L134:BW134" si="129">IFERROR(L133*5000,"")</f>
        <v/>
      </c>
      <c r="M134" s="15" t="str">
        <f t="shared" si="129"/>
        <v/>
      </c>
      <c r="N134" s="15" t="str">
        <f t="shared" si="129"/>
        <v/>
      </c>
      <c r="O134" s="15" t="str">
        <f t="shared" si="129"/>
        <v/>
      </c>
      <c r="P134" s="15" t="str">
        <f t="shared" si="129"/>
        <v/>
      </c>
      <c r="Q134" s="15" t="str">
        <f t="shared" si="129"/>
        <v/>
      </c>
      <c r="R134" s="15" t="str">
        <f t="shared" si="129"/>
        <v/>
      </c>
      <c r="S134" s="15" t="str">
        <f t="shared" si="129"/>
        <v/>
      </c>
      <c r="T134" s="15" t="str">
        <f t="shared" si="129"/>
        <v/>
      </c>
      <c r="U134" s="15" t="str">
        <f t="shared" si="129"/>
        <v/>
      </c>
      <c r="V134" s="15" t="str">
        <f t="shared" si="129"/>
        <v/>
      </c>
      <c r="W134" s="15" t="str">
        <f t="shared" si="129"/>
        <v/>
      </c>
      <c r="X134" s="15" t="str">
        <f t="shared" si="129"/>
        <v/>
      </c>
      <c r="Y134" s="15" t="str">
        <f t="shared" si="129"/>
        <v/>
      </c>
      <c r="Z134" s="15" t="str">
        <f t="shared" si="129"/>
        <v/>
      </c>
      <c r="AA134" s="15" t="str">
        <f t="shared" si="129"/>
        <v/>
      </c>
      <c r="AB134" s="15" t="str">
        <f t="shared" si="129"/>
        <v/>
      </c>
      <c r="AC134" s="15" t="str">
        <f t="shared" si="129"/>
        <v/>
      </c>
      <c r="AD134" s="15" t="str">
        <f t="shared" si="129"/>
        <v/>
      </c>
      <c r="AE134" s="15" t="str">
        <f t="shared" si="129"/>
        <v/>
      </c>
      <c r="AF134" s="15" t="str">
        <f t="shared" si="129"/>
        <v/>
      </c>
      <c r="AG134" s="15" t="str">
        <f t="shared" si="129"/>
        <v/>
      </c>
      <c r="AH134" s="15" t="str">
        <f t="shared" si="129"/>
        <v/>
      </c>
      <c r="AI134" s="15" t="str">
        <f t="shared" si="129"/>
        <v/>
      </c>
      <c r="AJ134" s="15" t="str">
        <f t="shared" si="129"/>
        <v/>
      </c>
      <c r="AK134" s="15" t="str">
        <f t="shared" si="129"/>
        <v/>
      </c>
      <c r="AL134" s="15" t="str">
        <f t="shared" si="129"/>
        <v/>
      </c>
      <c r="AM134" s="15" t="str">
        <f t="shared" si="129"/>
        <v/>
      </c>
      <c r="AN134" s="15" t="str">
        <f t="shared" si="129"/>
        <v/>
      </c>
      <c r="AO134" s="15" t="str">
        <f t="shared" si="129"/>
        <v/>
      </c>
      <c r="AP134" s="15" t="str">
        <f t="shared" si="129"/>
        <v/>
      </c>
      <c r="AQ134" s="15" t="str">
        <f t="shared" si="129"/>
        <v/>
      </c>
      <c r="AR134" s="15" t="str">
        <f t="shared" si="129"/>
        <v/>
      </c>
      <c r="AS134" s="15" t="str">
        <f t="shared" si="129"/>
        <v/>
      </c>
      <c r="AT134" s="15" t="str">
        <f t="shared" si="129"/>
        <v/>
      </c>
      <c r="AU134" s="15" t="str">
        <f t="shared" si="129"/>
        <v/>
      </c>
      <c r="AV134" s="15" t="str">
        <f t="shared" si="129"/>
        <v/>
      </c>
      <c r="AW134" s="15" t="str">
        <f t="shared" si="129"/>
        <v/>
      </c>
      <c r="AX134" s="15" t="str">
        <f t="shared" si="129"/>
        <v/>
      </c>
      <c r="AY134" s="15" t="str">
        <f t="shared" si="129"/>
        <v/>
      </c>
      <c r="AZ134" s="15" t="str">
        <f t="shared" si="129"/>
        <v/>
      </c>
      <c r="BA134" s="15" t="str">
        <f t="shared" si="129"/>
        <v/>
      </c>
      <c r="BB134" s="15" t="str">
        <f t="shared" si="129"/>
        <v/>
      </c>
      <c r="BC134" s="15" t="str">
        <f t="shared" si="129"/>
        <v/>
      </c>
      <c r="BD134" s="15" t="str">
        <f t="shared" si="129"/>
        <v/>
      </c>
      <c r="BE134" s="15" t="str">
        <f t="shared" si="129"/>
        <v/>
      </c>
      <c r="BF134" s="15" t="str">
        <f t="shared" si="129"/>
        <v/>
      </c>
      <c r="BG134" s="15" t="str">
        <f t="shared" si="129"/>
        <v/>
      </c>
      <c r="BH134" s="15" t="str">
        <f t="shared" si="129"/>
        <v/>
      </c>
      <c r="BI134" s="15" t="str">
        <f t="shared" si="129"/>
        <v/>
      </c>
      <c r="BJ134" s="15" t="str">
        <f t="shared" si="129"/>
        <v/>
      </c>
      <c r="BK134" s="15" t="str">
        <f t="shared" si="129"/>
        <v/>
      </c>
      <c r="BL134" s="15" t="str">
        <f t="shared" si="129"/>
        <v/>
      </c>
      <c r="BM134" s="15" t="str">
        <f t="shared" si="129"/>
        <v/>
      </c>
      <c r="BN134" s="15" t="str">
        <f t="shared" si="129"/>
        <v/>
      </c>
      <c r="BO134" s="15" t="str">
        <f t="shared" si="129"/>
        <v/>
      </c>
      <c r="BP134" s="15" t="str">
        <f t="shared" si="129"/>
        <v/>
      </c>
      <c r="BQ134" s="15" t="str">
        <f t="shared" si="129"/>
        <v/>
      </c>
      <c r="BR134" s="15" t="str">
        <f t="shared" si="129"/>
        <v/>
      </c>
      <c r="BS134" s="15" t="str">
        <f t="shared" si="129"/>
        <v/>
      </c>
      <c r="BT134" s="15" t="str">
        <f t="shared" si="129"/>
        <v/>
      </c>
      <c r="BU134" s="15" t="str">
        <f t="shared" si="129"/>
        <v/>
      </c>
      <c r="BV134" s="15" t="str">
        <f t="shared" si="129"/>
        <v/>
      </c>
      <c r="BW134" s="15" t="str">
        <f t="shared" si="129"/>
        <v/>
      </c>
      <c r="BX134" s="15" t="str">
        <f t="shared" ref="BX134:DG134" si="130">IFERROR(BX133*5000,"")</f>
        <v/>
      </c>
      <c r="BY134" s="15" t="str">
        <f t="shared" si="130"/>
        <v/>
      </c>
      <c r="BZ134" s="15" t="str">
        <f t="shared" si="130"/>
        <v/>
      </c>
      <c r="CA134" s="15" t="str">
        <f t="shared" si="130"/>
        <v/>
      </c>
      <c r="CB134" s="15" t="str">
        <f t="shared" si="130"/>
        <v/>
      </c>
      <c r="CC134" s="15" t="str">
        <f t="shared" si="130"/>
        <v/>
      </c>
      <c r="CD134" s="15" t="str">
        <f t="shared" si="130"/>
        <v/>
      </c>
      <c r="CE134" s="15" t="str">
        <f t="shared" si="130"/>
        <v/>
      </c>
      <c r="CF134" s="15" t="str">
        <f t="shared" si="130"/>
        <v/>
      </c>
      <c r="CG134" s="15" t="str">
        <f t="shared" si="130"/>
        <v/>
      </c>
      <c r="CH134" s="15" t="str">
        <f t="shared" si="130"/>
        <v/>
      </c>
      <c r="CI134" s="15" t="str">
        <f t="shared" si="130"/>
        <v/>
      </c>
      <c r="CJ134" s="15" t="str">
        <f t="shared" si="130"/>
        <v/>
      </c>
      <c r="CK134" s="15" t="str">
        <f t="shared" si="130"/>
        <v/>
      </c>
      <c r="CL134" s="15" t="str">
        <f t="shared" si="130"/>
        <v/>
      </c>
      <c r="CM134" s="15" t="str">
        <f t="shared" si="130"/>
        <v/>
      </c>
      <c r="CN134" s="15" t="str">
        <f t="shared" si="130"/>
        <v/>
      </c>
      <c r="CO134" s="15" t="str">
        <f t="shared" si="130"/>
        <v/>
      </c>
      <c r="CP134" s="15" t="str">
        <f t="shared" si="130"/>
        <v/>
      </c>
      <c r="CQ134" s="15" t="str">
        <f t="shared" si="130"/>
        <v/>
      </c>
      <c r="CR134" s="15" t="str">
        <f t="shared" si="130"/>
        <v/>
      </c>
      <c r="CS134" s="15" t="str">
        <f t="shared" si="130"/>
        <v/>
      </c>
      <c r="CT134" s="15" t="str">
        <f t="shared" si="130"/>
        <v/>
      </c>
      <c r="CU134" s="15" t="str">
        <f t="shared" si="130"/>
        <v/>
      </c>
      <c r="CV134" s="15" t="str">
        <f t="shared" si="130"/>
        <v/>
      </c>
      <c r="CW134" s="15" t="str">
        <f t="shared" si="130"/>
        <v/>
      </c>
      <c r="CX134" s="15" t="str">
        <f t="shared" si="130"/>
        <v/>
      </c>
      <c r="CY134" s="15" t="str">
        <f t="shared" si="130"/>
        <v/>
      </c>
      <c r="CZ134" s="15" t="str">
        <f t="shared" si="130"/>
        <v/>
      </c>
      <c r="DA134" s="15" t="str">
        <f t="shared" si="130"/>
        <v/>
      </c>
      <c r="DB134" s="15" t="str">
        <f t="shared" si="130"/>
        <v/>
      </c>
      <c r="DC134" s="15" t="str">
        <f t="shared" si="130"/>
        <v/>
      </c>
      <c r="DD134" s="15" t="str">
        <f t="shared" si="130"/>
        <v/>
      </c>
      <c r="DE134" s="15" t="str">
        <f t="shared" si="130"/>
        <v/>
      </c>
      <c r="DF134" s="15" t="str">
        <f t="shared" si="130"/>
        <v/>
      </c>
      <c r="DG134" s="15" t="str">
        <f t="shared" si="130"/>
        <v/>
      </c>
    </row>
    <row r="135" spans="1:121" hidden="1" x14ac:dyDescent="0.4">
      <c r="B135" s="12" t="s">
        <v>37</v>
      </c>
      <c r="C135" s="12"/>
      <c r="D135" s="167"/>
      <c r="E135" s="12"/>
      <c r="F135" s="12"/>
      <c r="G135" s="12"/>
      <c r="H135" s="12"/>
      <c r="I135" s="173">
        <f>SUMIF(J11:DG11,"&lt;="&amp;I140,J134:DG134)</f>
        <v>0</v>
      </c>
    </row>
    <row r="136" spans="1:121" hidden="1" x14ac:dyDescent="0.4">
      <c r="B136" s="12" t="s">
        <v>83</v>
      </c>
      <c r="C136" s="12"/>
      <c r="D136" s="167"/>
      <c r="E136" s="12"/>
      <c r="F136" s="12"/>
      <c r="G136" s="12"/>
      <c r="H136" s="12"/>
      <c r="I136" s="173">
        <f>SUMIFS(J134:DG134, J11:DG11,"&gt;"&amp;I140, J11:DG11,"&lt;="&amp;I141)</f>
        <v>0</v>
      </c>
      <c r="K136" s="108" t="s">
        <v>16</v>
      </c>
    </row>
    <row r="137" spans="1:121" hidden="1" x14ac:dyDescent="0.4">
      <c r="B137" s="205" t="s">
        <v>44</v>
      </c>
      <c r="D137" s="167"/>
      <c r="I137" s="174">
        <f>IF(I5&gt;=30, 5000000, 2000000)</f>
        <v>2000000</v>
      </c>
      <c r="K137" s="108" t="s">
        <v>45</v>
      </c>
    </row>
    <row r="138" spans="1:121" hidden="1" x14ac:dyDescent="0.4">
      <c r="D138" s="167"/>
      <c r="I138" s="175">
        <v>44652</v>
      </c>
      <c r="K138" s="108" t="s">
        <v>54</v>
      </c>
    </row>
    <row r="139" spans="1:121" hidden="1" x14ac:dyDescent="0.4">
      <c r="D139" s="167"/>
      <c r="I139" s="175"/>
      <c r="K139" s="108" t="s">
        <v>55</v>
      </c>
    </row>
    <row r="140" spans="1:121" hidden="1" x14ac:dyDescent="0.4">
      <c r="D140" s="167"/>
      <c r="I140" s="175">
        <v>45016</v>
      </c>
      <c r="K140" s="108" t="s">
        <v>56</v>
      </c>
    </row>
    <row r="141" spans="1:121" hidden="1" x14ac:dyDescent="0.4">
      <c r="D141" s="167"/>
      <c r="I141" s="175">
        <v>45382</v>
      </c>
      <c r="K141" s="108" t="s">
        <v>57</v>
      </c>
    </row>
    <row r="142" spans="1:121" hidden="1" x14ac:dyDescent="0.4">
      <c r="D142" s="167"/>
      <c r="K142" s="108" t="s">
        <v>58</v>
      </c>
    </row>
    <row r="143" spans="1:121" hidden="1" x14ac:dyDescent="0.4">
      <c r="D143" s="167"/>
      <c r="K143" s="108" t="s">
        <v>59</v>
      </c>
    </row>
    <row r="144" spans="1:121" hidden="1" x14ac:dyDescent="0.4">
      <c r="D144" s="167"/>
      <c r="K144" s="108" t="s">
        <v>60</v>
      </c>
    </row>
    <row r="145" spans="4:11" hidden="1" x14ac:dyDescent="0.4">
      <c r="D145" s="167"/>
      <c r="K145" s="108" t="s">
        <v>61</v>
      </c>
    </row>
    <row r="146" spans="4:11" hidden="1" x14ac:dyDescent="0.4">
      <c r="D146" s="167"/>
      <c r="K146" s="108" t="s">
        <v>46</v>
      </c>
    </row>
    <row r="147" spans="4:11" hidden="1" x14ac:dyDescent="0.4">
      <c r="D147" s="167"/>
      <c r="K147" s="108" t="s">
        <v>47</v>
      </c>
    </row>
    <row r="148" spans="4:11" hidden="1" x14ac:dyDescent="0.4">
      <c r="D148" s="167"/>
      <c r="K148" s="108" t="s">
        <v>48</v>
      </c>
    </row>
    <row r="149" spans="4:11" hidden="1" x14ac:dyDescent="0.4">
      <c r="D149" s="167"/>
      <c r="K149" s="108" t="s">
        <v>49</v>
      </c>
    </row>
    <row r="150" spans="4:11" hidden="1" x14ac:dyDescent="0.4">
      <c r="D150" s="167"/>
      <c r="K150" s="108" t="s">
        <v>50</v>
      </c>
    </row>
    <row r="151" spans="4:11" hidden="1" x14ac:dyDescent="0.4">
      <c r="D151" s="167"/>
      <c r="K151" s="108" t="s">
        <v>51</v>
      </c>
    </row>
    <row r="152" spans="4:11" hidden="1" x14ac:dyDescent="0.4">
      <c r="D152" s="167"/>
      <c r="K152" s="108" t="s">
        <v>52</v>
      </c>
    </row>
  </sheetData>
  <sheetProtection password="D2DD" sheet="1" objects="1" scenarios="1" selectLockedCells="1" selectUnlockedCells="1"/>
  <mergeCells count="8">
    <mergeCell ref="B10:R10"/>
    <mergeCell ref="R1:S1"/>
    <mergeCell ref="R2:S3"/>
    <mergeCell ref="I3:O3"/>
    <mergeCell ref="I4:O4"/>
    <mergeCell ref="I7:J7"/>
    <mergeCell ref="K8:L8"/>
    <mergeCell ref="N8:O8"/>
  </mergeCells>
  <phoneticPr fontId="1"/>
  <conditionalFormatting sqref="J12:DG131">
    <cfRule type="cellIs" dxfId="1" priority="2" operator="equal">
      <formula>1</formula>
    </cfRule>
  </conditionalFormatting>
  <dataValidations count="1">
    <dataValidation imeMode="hiragana" allowBlank="1" showInputMessage="1" showErrorMessage="1" sqref="D8:E8"/>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8271A8A-8D75-46F8-9CC8-4B65C82EAF3D}">
            <xm:f>OR(チェックリスト!$AT$34=TRUE,AND(チェックリスト!$AT$32=FALSE,チェックリスト!$AT$33=FALSE))</xm:f>
            <x14:dxf>
              <fill>
                <patternFill>
                  <bgColor theme="0" tint="-0.34998626667073579"/>
                </patternFill>
              </fill>
            </x14:dxf>
          </x14:cfRule>
          <xm:sqref>T2:XFD3 A4:XFD9 A1:XFD1 A2:R2 A3:Q3 A11:XFD134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zoomScale="90" zoomScaleNormal="90" workbookViewId="0">
      <pane xSplit="2" topLeftCell="C1" activePane="topRight" state="frozen"/>
      <selection activeCell="A10" sqref="A10"/>
      <selection pane="topRight" activeCell="J26" sqref="J26:K26"/>
    </sheetView>
  </sheetViews>
  <sheetFormatPr defaultRowHeight="18.75" x14ac:dyDescent="0.4"/>
  <cols>
    <col min="1" max="1" width="4.375" bestFit="1" customWidth="1"/>
    <col min="2" max="2" width="41.75" customWidth="1"/>
    <col min="3" max="3" width="7.375" bestFit="1" customWidth="1"/>
    <col min="4" max="5" width="2.125" customWidth="1"/>
    <col min="6" max="6" width="10.625" customWidth="1"/>
    <col min="7" max="7" width="11.625" customWidth="1"/>
    <col min="8" max="9" width="12.25" customWidth="1"/>
    <col min="10" max="10" width="14.375" customWidth="1"/>
    <col min="11" max="11" width="2.125" customWidth="1"/>
    <col min="12" max="12" width="7.625" customWidth="1"/>
    <col min="13" max="14" width="8.375" bestFit="1" customWidth="1"/>
    <col min="15" max="15" width="7.375" customWidth="1"/>
    <col min="16" max="32" width="6.625" customWidth="1"/>
  </cols>
  <sheetData>
    <row r="1" spans="1:35" ht="27" customHeight="1" x14ac:dyDescent="0.4">
      <c r="A1" s="225" t="s">
        <v>150</v>
      </c>
      <c r="B1" s="226"/>
      <c r="C1" s="226"/>
      <c r="D1" s="226"/>
      <c r="E1" s="226"/>
      <c r="F1" s="226"/>
    </row>
    <row r="2" spans="1:35" ht="19.5" x14ac:dyDescent="0.4">
      <c r="A2" s="226" t="s">
        <v>151</v>
      </c>
      <c r="C2" s="521" t="s">
        <v>152</v>
      </c>
      <c r="D2" s="521"/>
      <c r="E2" s="521"/>
      <c r="F2" s="521"/>
      <c r="G2" s="521"/>
      <c r="H2" s="521"/>
      <c r="I2" s="521"/>
      <c r="J2" s="521"/>
      <c r="K2" s="521"/>
      <c r="L2" s="521"/>
      <c r="M2" s="521"/>
      <c r="N2" s="227"/>
      <c r="O2" s="227"/>
      <c r="P2" s="227"/>
      <c r="Q2" s="227"/>
      <c r="R2" s="227"/>
      <c r="S2" s="227"/>
      <c r="T2" s="227"/>
      <c r="U2" s="227"/>
      <c r="V2" s="227"/>
      <c r="W2" s="227"/>
      <c r="X2" s="227"/>
      <c r="Y2" s="227"/>
      <c r="Z2" s="227"/>
      <c r="AA2" s="227"/>
      <c r="AB2" s="227"/>
      <c r="AC2" s="227"/>
      <c r="AD2" s="227"/>
      <c r="AE2" s="227"/>
      <c r="AF2" s="227"/>
      <c r="AG2" s="227"/>
      <c r="AH2" s="227"/>
      <c r="AI2" s="228"/>
    </row>
    <row r="3" spans="1:35" ht="18.75" customHeight="1" x14ac:dyDescent="0.4">
      <c r="A3" s="518" t="s">
        <v>25</v>
      </c>
      <c r="B3" s="518" t="s">
        <v>153</v>
      </c>
      <c r="C3" s="523" t="s">
        <v>75</v>
      </c>
      <c r="D3" s="523"/>
      <c r="E3" s="524" t="s">
        <v>16</v>
      </c>
      <c r="F3" s="473"/>
      <c r="G3" s="526" t="s">
        <v>27</v>
      </c>
      <c r="H3" s="528" t="s">
        <v>70</v>
      </c>
      <c r="I3" s="540" t="s">
        <v>154</v>
      </c>
      <c r="J3" s="536" t="s">
        <v>71</v>
      </c>
      <c r="K3" s="537"/>
      <c r="L3" s="518" t="s">
        <v>28</v>
      </c>
      <c r="M3" s="519" t="s">
        <v>73</v>
      </c>
      <c r="N3" s="520"/>
      <c r="O3" s="229"/>
      <c r="P3" s="230"/>
      <c r="Q3" s="230"/>
      <c r="R3" s="230"/>
      <c r="S3" s="230"/>
      <c r="T3" s="230"/>
      <c r="U3" s="230"/>
      <c r="V3" s="230"/>
      <c r="W3" s="230"/>
      <c r="X3" s="230"/>
      <c r="Y3" s="230"/>
      <c r="Z3" s="230"/>
      <c r="AA3" s="230"/>
      <c r="AB3" s="230"/>
      <c r="AC3" s="230"/>
      <c r="AD3" s="230"/>
      <c r="AE3" s="230"/>
      <c r="AF3" s="230"/>
      <c r="AG3" s="230"/>
      <c r="AH3" s="230"/>
      <c r="AI3" s="228"/>
    </row>
    <row r="4" spans="1:35" ht="28.5" customHeight="1" x14ac:dyDescent="0.4">
      <c r="A4" s="474"/>
      <c r="B4" s="522"/>
      <c r="C4" s="523"/>
      <c r="D4" s="523"/>
      <c r="E4" s="525"/>
      <c r="F4" s="474"/>
      <c r="G4" s="527"/>
      <c r="H4" s="529"/>
      <c r="I4" s="541"/>
      <c r="J4" s="538"/>
      <c r="K4" s="539"/>
      <c r="L4" s="474"/>
      <c r="M4" s="231" t="s">
        <v>30</v>
      </c>
      <c r="N4" s="231" t="s">
        <v>84</v>
      </c>
      <c r="O4" s="229"/>
      <c r="P4" s="230"/>
      <c r="Q4" s="230"/>
      <c r="R4" s="230"/>
      <c r="S4" s="230"/>
      <c r="T4" s="230"/>
      <c r="U4" s="230"/>
      <c r="V4" s="230"/>
      <c r="W4" s="230"/>
      <c r="X4" s="230"/>
      <c r="Y4" s="230"/>
      <c r="Z4" s="230"/>
      <c r="AA4" s="230"/>
      <c r="AB4" s="230"/>
      <c r="AC4" s="230"/>
      <c r="AD4" s="230"/>
      <c r="AE4" s="230"/>
      <c r="AF4" s="230"/>
      <c r="AG4" s="230"/>
      <c r="AH4" s="230"/>
      <c r="AI4" s="228"/>
    </row>
    <row r="5" spans="1:35" ht="37.5" x14ac:dyDescent="0.4">
      <c r="A5" s="232">
        <v>1</v>
      </c>
      <c r="B5" s="233" t="s">
        <v>155</v>
      </c>
      <c r="C5" s="508" t="s">
        <v>156</v>
      </c>
      <c r="D5" s="509"/>
      <c r="E5" s="510">
        <v>45017</v>
      </c>
      <c r="F5" s="511"/>
      <c r="G5" s="234"/>
      <c r="H5" s="234"/>
      <c r="I5" s="235"/>
      <c r="J5" s="514">
        <v>45023</v>
      </c>
      <c r="K5" s="515"/>
      <c r="L5" s="236" t="s">
        <v>157</v>
      </c>
      <c r="M5" s="222">
        <v>0</v>
      </c>
      <c r="N5" s="222">
        <v>7</v>
      </c>
      <c r="O5" s="228"/>
      <c r="P5" s="237"/>
      <c r="Q5" s="238"/>
      <c r="R5" s="238"/>
      <c r="S5" s="238"/>
      <c r="T5" s="238"/>
      <c r="U5" s="238"/>
      <c r="V5" s="238"/>
      <c r="W5" s="238"/>
      <c r="X5" s="238"/>
      <c r="Y5" s="238"/>
      <c r="Z5" s="238"/>
      <c r="AA5" s="238"/>
      <c r="AB5" s="238"/>
      <c r="AC5" s="238"/>
      <c r="AD5" s="238"/>
      <c r="AE5" s="238"/>
      <c r="AF5" s="238"/>
      <c r="AG5" s="238"/>
      <c r="AH5" s="238"/>
      <c r="AI5" s="228"/>
    </row>
    <row r="6" spans="1:35" ht="56.25" x14ac:dyDescent="0.4">
      <c r="A6" s="232">
        <v>2</v>
      </c>
      <c r="B6" s="239" t="s">
        <v>158</v>
      </c>
      <c r="C6" s="508" t="s">
        <v>159</v>
      </c>
      <c r="D6" s="509"/>
      <c r="E6" s="510">
        <v>45017</v>
      </c>
      <c r="F6" s="511"/>
      <c r="G6" s="234"/>
      <c r="H6" s="234"/>
      <c r="I6" s="234"/>
      <c r="J6" s="514">
        <v>45026</v>
      </c>
      <c r="K6" s="515"/>
      <c r="L6" s="236" t="s">
        <v>157</v>
      </c>
      <c r="M6" s="222">
        <v>0</v>
      </c>
      <c r="N6" s="222">
        <v>10</v>
      </c>
      <c r="O6" s="228"/>
      <c r="P6" s="237"/>
      <c r="Q6" s="238"/>
      <c r="R6" s="238"/>
      <c r="S6" s="238"/>
      <c r="T6" s="238"/>
      <c r="U6" s="238"/>
      <c r="V6" s="238"/>
      <c r="W6" s="238"/>
      <c r="X6" s="238"/>
      <c r="Y6" s="238"/>
      <c r="Z6" s="238"/>
      <c r="AA6" s="238"/>
      <c r="AB6" s="238"/>
      <c r="AC6" s="238"/>
      <c r="AD6" s="238"/>
      <c r="AE6" s="238"/>
      <c r="AF6" s="238"/>
      <c r="AG6" s="238"/>
      <c r="AH6" s="238"/>
      <c r="AI6" s="228"/>
    </row>
    <row r="7" spans="1:35" ht="37.5" x14ac:dyDescent="0.4">
      <c r="A7" s="232">
        <v>3</v>
      </c>
      <c r="B7" s="239" t="s">
        <v>160</v>
      </c>
      <c r="C7" s="508" t="s">
        <v>159</v>
      </c>
      <c r="D7" s="509"/>
      <c r="E7" s="510">
        <v>45017</v>
      </c>
      <c r="F7" s="511"/>
      <c r="G7" s="234"/>
      <c r="H7" s="234"/>
      <c r="I7" s="234">
        <v>45029</v>
      </c>
      <c r="J7" s="514">
        <v>45029</v>
      </c>
      <c r="K7" s="515"/>
      <c r="L7" s="236" t="s">
        <v>157</v>
      </c>
      <c r="M7" s="222">
        <v>0</v>
      </c>
      <c r="N7" s="222">
        <v>13</v>
      </c>
      <c r="O7" s="228"/>
      <c r="P7" s="237"/>
      <c r="Q7" s="238"/>
      <c r="R7" s="238"/>
      <c r="S7" s="238"/>
      <c r="T7" s="238"/>
      <c r="U7" s="238"/>
      <c r="V7" s="238"/>
      <c r="W7" s="238"/>
      <c r="X7" s="238"/>
      <c r="Y7" s="238"/>
      <c r="Z7" s="238"/>
      <c r="AA7" s="238"/>
      <c r="AB7" s="238"/>
      <c r="AC7" s="238"/>
      <c r="AD7" s="238"/>
      <c r="AE7" s="238"/>
      <c r="AF7" s="238"/>
      <c r="AG7" s="238"/>
      <c r="AH7" s="238"/>
      <c r="AI7" s="228"/>
    </row>
    <row r="8" spans="1:35" ht="37.5" x14ac:dyDescent="0.4">
      <c r="A8" s="232">
        <v>4</v>
      </c>
      <c r="B8" s="239" t="s">
        <v>161</v>
      </c>
      <c r="C8" s="508" t="s">
        <v>159</v>
      </c>
      <c r="D8" s="509"/>
      <c r="E8" s="510">
        <v>45017</v>
      </c>
      <c r="F8" s="511"/>
      <c r="G8" s="234"/>
      <c r="H8" s="234"/>
      <c r="I8" s="234">
        <v>45036</v>
      </c>
      <c r="J8" s="514">
        <v>45036</v>
      </c>
      <c r="K8" s="515"/>
      <c r="L8" s="236" t="s">
        <v>157</v>
      </c>
      <c r="M8" s="222">
        <v>0</v>
      </c>
      <c r="N8" s="222">
        <v>15</v>
      </c>
      <c r="O8" s="228"/>
      <c r="P8" s="237"/>
      <c r="Q8" s="238"/>
      <c r="R8" s="238"/>
      <c r="S8" s="238"/>
      <c r="T8" s="238"/>
      <c r="U8" s="238"/>
      <c r="V8" s="238"/>
      <c r="W8" s="238"/>
      <c r="X8" s="238"/>
      <c r="Y8" s="238"/>
      <c r="Z8" s="238"/>
      <c r="AA8" s="238"/>
      <c r="AB8" s="238"/>
      <c r="AC8" s="238"/>
      <c r="AD8" s="238"/>
      <c r="AE8" s="238"/>
      <c r="AF8" s="238"/>
      <c r="AG8" s="238"/>
      <c r="AH8" s="238"/>
      <c r="AI8" s="228"/>
    </row>
    <row r="9" spans="1:35" ht="37.5" customHeight="1" x14ac:dyDescent="0.4">
      <c r="A9" s="232">
        <v>5</v>
      </c>
      <c r="B9" s="239" t="s">
        <v>162</v>
      </c>
      <c r="C9" s="508" t="s">
        <v>159</v>
      </c>
      <c r="D9" s="509"/>
      <c r="E9" s="510">
        <v>45017</v>
      </c>
      <c r="F9" s="511"/>
      <c r="G9" s="234">
        <v>45020</v>
      </c>
      <c r="H9" s="234"/>
      <c r="I9" s="234"/>
      <c r="J9" s="514">
        <v>45020</v>
      </c>
      <c r="K9" s="515"/>
      <c r="L9" s="236" t="s">
        <v>163</v>
      </c>
      <c r="M9" s="222">
        <v>0</v>
      </c>
      <c r="N9" s="222">
        <v>4</v>
      </c>
      <c r="O9" s="228"/>
      <c r="P9" s="237"/>
      <c r="Q9" s="238"/>
      <c r="R9" s="238"/>
      <c r="S9" s="238"/>
      <c r="T9" s="238"/>
      <c r="U9" s="238"/>
      <c r="V9" s="238"/>
      <c r="W9" s="238"/>
      <c r="X9" s="238"/>
      <c r="Y9" s="238"/>
      <c r="Z9" s="238"/>
      <c r="AA9" s="238"/>
      <c r="AB9" s="238"/>
      <c r="AC9" s="238"/>
      <c r="AD9" s="238"/>
      <c r="AE9" s="238"/>
      <c r="AF9" s="238"/>
      <c r="AG9" s="238"/>
      <c r="AH9" s="238"/>
      <c r="AI9" s="228"/>
    </row>
    <row r="10" spans="1:35" ht="37.5" customHeight="1" x14ac:dyDescent="0.4">
      <c r="A10" s="232">
        <v>6</v>
      </c>
      <c r="B10" s="239" t="s">
        <v>164</v>
      </c>
      <c r="C10" s="508" t="s">
        <v>159</v>
      </c>
      <c r="D10" s="509"/>
      <c r="E10" s="510">
        <v>45017</v>
      </c>
      <c r="F10" s="511"/>
      <c r="G10" s="234">
        <v>45020</v>
      </c>
      <c r="H10" s="234"/>
      <c r="I10" s="234"/>
      <c r="J10" s="514">
        <v>45020</v>
      </c>
      <c r="K10" s="515"/>
      <c r="L10" s="236" t="s">
        <v>163</v>
      </c>
      <c r="M10" s="222">
        <v>0</v>
      </c>
      <c r="N10" s="222">
        <v>4</v>
      </c>
      <c r="O10" s="228"/>
      <c r="P10" s="237"/>
      <c r="Q10" s="238"/>
      <c r="R10" s="238"/>
      <c r="S10" s="238"/>
      <c r="T10" s="238"/>
      <c r="U10" s="238"/>
      <c r="V10" s="238"/>
      <c r="W10" s="238"/>
      <c r="X10" s="238"/>
      <c r="Y10" s="238"/>
      <c r="Z10" s="238"/>
      <c r="AA10" s="238"/>
      <c r="AB10" s="238"/>
      <c r="AC10" s="238"/>
      <c r="AD10" s="238"/>
      <c r="AE10" s="238"/>
      <c r="AF10" s="238"/>
      <c r="AG10" s="238"/>
      <c r="AH10" s="238"/>
      <c r="AI10" s="228"/>
    </row>
    <row r="11" spans="1:35" ht="37.5" x14ac:dyDescent="0.4">
      <c r="A11" s="232">
        <v>7</v>
      </c>
      <c r="B11" s="239" t="s">
        <v>165</v>
      </c>
      <c r="C11" s="508" t="s">
        <v>159</v>
      </c>
      <c r="D11" s="509"/>
      <c r="E11" s="510">
        <v>45017</v>
      </c>
      <c r="F11" s="511"/>
      <c r="G11" s="234">
        <v>45020</v>
      </c>
      <c r="H11" s="234">
        <v>45024</v>
      </c>
      <c r="I11" s="234"/>
      <c r="J11" s="514">
        <v>45026</v>
      </c>
      <c r="K11" s="515"/>
      <c r="L11" s="236" t="s">
        <v>163</v>
      </c>
      <c r="M11" s="222">
        <v>0</v>
      </c>
      <c r="N11" s="222">
        <v>7</v>
      </c>
      <c r="O11" s="228"/>
      <c r="P11" s="237"/>
      <c r="Q11" s="238"/>
      <c r="R11" s="238"/>
      <c r="S11" s="238"/>
      <c r="T11" s="238"/>
      <c r="U11" s="238"/>
      <c r="V11" s="238"/>
      <c r="W11" s="238"/>
      <c r="X11" s="238"/>
      <c r="Y11" s="238"/>
      <c r="Z11" s="238"/>
      <c r="AA11" s="238"/>
      <c r="AB11" s="238"/>
      <c r="AC11" s="238"/>
      <c r="AD11" s="238"/>
      <c r="AE11" s="238"/>
      <c r="AF11" s="238"/>
      <c r="AG11" s="238"/>
      <c r="AH11" s="238"/>
      <c r="AI11" s="228"/>
    </row>
    <row r="12" spans="1:35" ht="37.5" x14ac:dyDescent="0.4">
      <c r="A12" s="232">
        <v>8</v>
      </c>
      <c r="B12" s="239" t="s">
        <v>166</v>
      </c>
      <c r="C12" s="508" t="s">
        <v>159</v>
      </c>
      <c r="D12" s="509"/>
      <c r="E12" s="510">
        <v>45017</v>
      </c>
      <c r="F12" s="511"/>
      <c r="G12" s="234">
        <v>45020</v>
      </c>
      <c r="H12" s="234">
        <v>45024</v>
      </c>
      <c r="I12" s="234">
        <v>45036</v>
      </c>
      <c r="J12" s="514">
        <v>45031</v>
      </c>
      <c r="K12" s="515"/>
      <c r="L12" s="236" t="s">
        <v>163</v>
      </c>
      <c r="M12" s="222">
        <v>0</v>
      </c>
      <c r="N12" s="222">
        <v>12</v>
      </c>
      <c r="O12" s="228"/>
      <c r="P12" s="237"/>
      <c r="Q12" s="238"/>
      <c r="R12" s="238"/>
      <c r="S12" s="238"/>
      <c r="T12" s="237"/>
      <c r="U12" s="238"/>
      <c r="V12" s="238"/>
      <c r="W12" s="238"/>
      <c r="X12" s="238"/>
      <c r="Y12" s="238"/>
      <c r="Z12" s="238"/>
      <c r="AA12" s="238"/>
      <c r="AB12" s="238"/>
      <c r="AC12" s="238"/>
      <c r="AD12" s="238"/>
      <c r="AE12" s="238"/>
      <c r="AF12" s="238"/>
      <c r="AG12" s="238"/>
      <c r="AH12" s="238"/>
      <c r="AI12" s="228"/>
    </row>
    <row r="13" spans="1:35" ht="37.5" customHeight="1" x14ac:dyDescent="0.4">
      <c r="A13" s="232">
        <v>9</v>
      </c>
      <c r="B13" s="239" t="s">
        <v>167</v>
      </c>
      <c r="C13" s="508" t="s">
        <v>159</v>
      </c>
      <c r="D13" s="509"/>
      <c r="E13" s="510">
        <v>45017</v>
      </c>
      <c r="F13" s="511"/>
      <c r="G13" s="234">
        <v>45017</v>
      </c>
      <c r="H13" s="234"/>
      <c r="I13" s="234"/>
      <c r="J13" s="514"/>
      <c r="K13" s="515"/>
      <c r="L13" s="236" t="s">
        <v>168</v>
      </c>
      <c r="M13" s="222">
        <v>0</v>
      </c>
      <c r="N13" s="222">
        <v>0</v>
      </c>
      <c r="O13" s="228"/>
      <c r="P13" s="237"/>
      <c r="Q13" s="238"/>
      <c r="R13" s="238"/>
      <c r="S13" s="238"/>
      <c r="T13" s="237"/>
      <c r="U13" s="238"/>
      <c r="V13" s="238"/>
      <c r="W13" s="238"/>
      <c r="X13" s="238"/>
      <c r="Y13" s="238"/>
      <c r="Z13" s="238"/>
      <c r="AA13" s="238"/>
      <c r="AB13" s="238"/>
      <c r="AC13" s="238"/>
      <c r="AD13" s="238"/>
      <c r="AE13" s="238"/>
      <c r="AF13" s="238"/>
      <c r="AG13" s="238"/>
      <c r="AH13" s="238"/>
      <c r="AI13" s="228"/>
    </row>
    <row r="14" spans="1:35" ht="37.5" x14ac:dyDescent="0.4">
      <c r="A14" s="232">
        <v>10</v>
      </c>
      <c r="B14" s="239" t="s">
        <v>169</v>
      </c>
      <c r="C14" s="508" t="s">
        <v>159</v>
      </c>
      <c r="D14" s="509"/>
      <c r="E14" s="510">
        <v>45017</v>
      </c>
      <c r="F14" s="511"/>
      <c r="G14" s="234">
        <v>45017</v>
      </c>
      <c r="H14" s="234">
        <v>45024</v>
      </c>
      <c r="I14" s="234"/>
      <c r="J14" s="514">
        <v>45026</v>
      </c>
      <c r="K14" s="515"/>
      <c r="L14" s="236" t="s">
        <v>163</v>
      </c>
      <c r="M14" s="222">
        <v>0</v>
      </c>
      <c r="N14" s="222">
        <v>3</v>
      </c>
      <c r="O14" s="228"/>
      <c r="P14" s="237"/>
      <c r="Q14" s="238"/>
      <c r="R14" s="238"/>
      <c r="S14" s="238"/>
      <c r="T14" s="237"/>
      <c r="U14" s="238"/>
      <c r="V14" s="238"/>
      <c r="W14" s="238"/>
      <c r="X14" s="238"/>
      <c r="Y14" s="238"/>
      <c r="Z14" s="238"/>
      <c r="AA14" s="238"/>
      <c r="AB14" s="238"/>
      <c r="AC14" s="238"/>
      <c r="AD14" s="238"/>
      <c r="AE14" s="238"/>
      <c r="AF14" s="238"/>
      <c r="AG14" s="238"/>
      <c r="AH14" s="238"/>
      <c r="AI14" s="228"/>
    </row>
    <row r="15" spans="1:35" ht="37.5" x14ac:dyDescent="0.4">
      <c r="A15" s="232">
        <v>11</v>
      </c>
      <c r="B15" s="239" t="s">
        <v>170</v>
      </c>
      <c r="C15" s="508" t="s">
        <v>159</v>
      </c>
      <c r="D15" s="509"/>
      <c r="E15" s="510">
        <v>45017</v>
      </c>
      <c r="F15" s="511"/>
      <c r="G15" s="234">
        <v>45017</v>
      </c>
      <c r="H15" s="234">
        <v>45024</v>
      </c>
      <c r="I15" s="234">
        <v>45036</v>
      </c>
      <c r="J15" s="514">
        <v>45031</v>
      </c>
      <c r="K15" s="515"/>
      <c r="L15" s="236" t="s">
        <v>163</v>
      </c>
      <c r="M15" s="222">
        <v>0</v>
      </c>
      <c r="N15" s="222">
        <v>8</v>
      </c>
      <c r="O15" s="228"/>
      <c r="P15" s="238"/>
      <c r="Q15" s="238"/>
      <c r="R15" s="238"/>
      <c r="S15" s="238"/>
      <c r="T15" s="238"/>
      <c r="U15" s="238"/>
      <c r="V15" s="238"/>
      <c r="W15" s="238"/>
      <c r="X15" s="238"/>
      <c r="Y15" s="238"/>
      <c r="Z15" s="238"/>
      <c r="AA15" s="238"/>
      <c r="AB15" s="238"/>
      <c r="AC15" s="238"/>
      <c r="AD15" s="238"/>
      <c r="AE15" s="238"/>
      <c r="AF15" s="238"/>
      <c r="AG15" s="238"/>
      <c r="AH15" s="238"/>
      <c r="AI15" s="228"/>
    </row>
    <row r="16" spans="1:35" x14ac:dyDescent="0.4">
      <c r="O16" s="228"/>
      <c r="P16" s="228"/>
      <c r="Q16" s="228"/>
      <c r="R16" s="228"/>
      <c r="S16" s="228"/>
      <c r="T16" s="228"/>
      <c r="U16" s="228"/>
      <c r="V16" s="228"/>
      <c r="W16" s="228"/>
      <c r="X16" s="228"/>
      <c r="Y16" s="228"/>
      <c r="Z16" s="228"/>
      <c r="AA16" s="228"/>
      <c r="AB16" s="228"/>
      <c r="AC16" s="228"/>
      <c r="AD16" s="228"/>
      <c r="AE16" s="228"/>
      <c r="AF16" s="228"/>
      <c r="AG16" s="228"/>
      <c r="AH16" s="228"/>
      <c r="AI16" s="228"/>
    </row>
    <row r="18" spans="1:37" ht="19.5" x14ac:dyDescent="0.4">
      <c r="A18" s="226" t="s">
        <v>171</v>
      </c>
      <c r="C18" s="521" t="s">
        <v>172</v>
      </c>
      <c r="D18" s="521"/>
      <c r="E18" s="521"/>
      <c r="F18" s="521"/>
      <c r="G18" s="521"/>
      <c r="H18" s="521"/>
      <c r="I18" s="521"/>
      <c r="J18" s="521"/>
      <c r="K18" s="521"/>
      <c r="L18" s="521"/>
      <c r="M18" s="521"/>
      <c r="N18" s="227"/>
      <c r="O18" s="227"/>
      <c r="P18" s="227"/>
      <c r="Q18" s="227"/>
      <c r="R18" s="227"/>
      <c r="S18" s="227"/>
      <c r="T18" s="227"/>
      <c r="U18" s="227"/>
      <c r="V18" s="227"/>
      <c r="W18" s="227"/>
      <c r="X18" s="227"/>
      <c r="Y18" s="227"/>
      <c r="Z18" s="227"/>
      <c r="AA18" s="227"/>
      <c r="AB18" s="227"/>
      <c r="AC18" s="227"/>
      <c r="AD18" s="227"/>
      <c r="AE18" s="227"/>
      <c r="AF18" s="227"/>
      <c r="AG18" s="227"/>
      <c r="AH18" s="227"/>
      <c r="AI18" s="228"/>
    </row>
    <row r="19" spans="1:37" ht="24.75" customHeight="1" x14ac:dyDescent="0.4">
      <c r="A19" s="518" t="s">
        <v>25</v>
      </c>
      <c r="B19" s="518" t="s">
        <v>153</v>
      </c>
      <c r="C19" s="523" t="s">
        <v>75</v>
      </c>
      <c r="D19" s="523"/>
      <c r="E19" s="524" t="s">
        <v>16</v>
      </c>
      <c r="F19" s="473"/>
      <c r="G19" s="526" t="s">
        <v>27</v>
      </c>
      <c r="H19" s="528" t="s">
        <v>70</v>
      </c>
      <c r="I19" s="530" t="s">
        <v>173</v>
      </c>
      <c r="J19" s="532" t="s">
        <v>123</v>
      </c>
      <c r="K19" s="533"/>
      <c r="L19" s="536" t="s">
        <v>71</v>
      </c>
      <c r="M19" s="537"/>
      <c r="N19" s="518" t="s">
        <v>28</v>
      </c>
      <c r="O19" s="519" t="s">
        <v>73</v>
      </c>
      <c r="P19" s="520"/>
      <c r="Q19" s="229"/>
      <c r="R19" s="230"/>
      <c r="S19" s="230"/>
      <c r="T19" s="230"/>
      <c r="U19" s="230"/>
      <c r="V19" s="230"/>
      <c r="W19" s="230"/>
      <c r="X19" s="230"/>
      <c r="Y19" s="230"/>
      <c r="Z19" s="230"/>
      <c r="AA19" s="230"/>
      <c r="AB19" s="230"/>
      <c r="AC19" s="230"/>
      <c r="AD19" s="230"/>
      <c r="AE19" s="230"/>
      <c r="AF19" s="230"/>
      <c r="AG19" s="230"/>
      <c r="AH19" s="230"/>
      <c r="AI19" s="230"/>
      <c r="AJ19" s="230"/>
      <c r="AK19" s="228"/>
    </row>
    <row r="20" spans="1:37" ht="44.25" customHeight="1" x14ac:dyDescent="0.4">
      <c r="A20" s="474"/>
      <c r="B20" s="522"/>
      <c r="C20" s="523"/>
      <c r="D20" s="523"/>
      <c r="E20" s="525"/>
      <c r="F20" s="474"/>
      <c r="G20" s="527"/>
      <c r="H20" s="529"/>
      <c r="I20" s="531"/>
      <c r="J20" s="534"/>
      <c r="K20" s="535"/>
      <c r="L20" s="538"/>
      <c r="M20" s="539"/>
      <c r="N20" s="474"/>
      <c r="O20" s="231" t="s">
        <v>30</v>
      </c>
      <c r="P20" s="231" t="s">
        <v>84</v>
      </c>
      <c r="Q20" s="229"/>
      <c r="R20" s="230"/>
      <c r="S20" s="230"/>
      <c r="T20" s="230"/>
      <c r="U20" s="230"/>
      <c r="V20" s="230"/>
      <c r="W20" s="230"/>
      <c r="X20" s="230"/>
      <c r="Y20" s="230"/>
      <c r="Z20" s="230"/>
      <c r="AA20" s="230"/>
      <c r="AB20" s="230"/>
      <c r="AC20" s="230"/>
      <c r="AD20" s="230"/>
      <c r="AE20" s="230"/>
      <c r="AF20" s="230"/>
      <c r="AG20" s="230"/>
      <c r="AH20" s="230"/>
      <c r="AI20" s="230"/>
      <c r="AJ20" s="230"/>
      <c r="AK20" s="228"/>
    </row>
    <row r="21" spans="1:37" ht="37.5" x14ac:dyDescent="0.4">
      <c r="A21" s="232">
        <v>1</v>
      </c>
      <c r="B21" s="233" t="s">
        <v>174</v>
      </c>
      <c r="C21" s="508" t="s">
        <v>156</v>
      </c>
      <c r="D21" s="509"/>
      <c r="E21" s="510">
        <v>45054</v>
      </c>
      <c r="F21" s="511"/>
      <c r="G21" s="234"/>
      <c r="H21" s="234"/>
      <c r="I21" s="240">
        <v>45066</v>
      </c>
      <c r="J21" s="512"/>
      <c r="K21" s="513"/>
      <c r="L21" s="514">
        <v>45060</v>
      </c>
      <c r="M21" s="515"/>
      <c r="N21" s="236" t="s">
        <v>157</v>
      </c>
      <c r="O21" s="222">
        <v>0</v>
      </c>
      <c r="P21" s="222">
        <v>7</v>
      </c>
      <c r="Q21" s="228"/>
      <c r="R21" s="237"/>
      <c r="S21" s="238"/>
      <c r="T21" s="238"/>
      <c r="U21" s="238"/>
      <c r="V21" s="238"/>
      <c r="W21" s="238"/>
      <c r="X21" s="238"/>
      <c r="Y21" s="238"/>
      <c r="Z21" s="238"/>
      <c r="AA21" s="238"/>
      <c r="AB21" s="238"/>
      <c r="AC21" s="238"/>
      <c r="AD21" s="238"/>
      <c r="AE21" s="238"/>
      <c r="AF21" s="238"/>
      <c r="AG21" s="238"/>
      <c r="AH21" s="238"/>
      <c r="AI21" s="238"/>
      <c r="AJ21" s="238"/>
      <c r="AK21" s="228"/>
    </row>
    <row r="22" spans="1:37" ht="69" customHeight="1" x14ac:dyDescent="0.4">
      <c r="A22" s="232">
        <v>2</v>
      </c>
      <c r="B22" s="233" t="s">
        <v>175</v>
      </c>
      <c r="C22" s="508" t="s">
        <v>156</v>
      </c>
      <c r="D22" s="509"/>
      <c r="E22" s="510">
        <v>45054</v>
      </c>
      <c r="F22" s="511"/>
      <c r="G22" s="234"/>
      <c r="H22" s="234"/>
      <c r="I22" s="240">
        <v>45058</v>
      </c>
      <c r="J22" s="512"/>
      <c r="K22" s="513"/>
      <c r="L22" s="514">
        <v>45058</v>
      </c>
      <c r="M22" s="515"/>
      <c r="N22" s="236" t="s">
        <v>157</v>
      </c>
      <c r="O22" s="222">
        <v>0</v>
      </c>
      <c r="P22" s="222">
        <v>5</v>
      </c>
      <c r="Q22" s="228"/>
      <c r="R22" s="237"/>
      <c r="S22" s="238"/>
      <c r="T22" s="238"/>
      <c r="U22" s="238"/>
      <c r="V22" s="238"/>
      <c r="W22" s="238"/>
      <c r="X22" s="238"/>
      <c r="Y22" s="238"/>
      <c r="Z22" s="238"/>
      <c r="AA22" s="238"/>
      <c r="AB22" s="238"/>
      <c r="AC22" s="238"/>
      <c r="AD22" s="238"/>
      <c r="AE22" s="238"/>
      <c r="AF22" s="238"/>
      <c r="AG22" s="238"/>
      <c r="AH22" s="238"/>
      <c r="AI22" s="238"/>
      <c r="AJ22" s="238"/>
      <c r="AK22" s="228"/>
    </row>
    <row r="23" spans="1:37" ht="37.5" x14ac:dyDescent="0.4">
      <c r="A23" s="232">
        <v>3</v>
      </c>
      <c r="B23" s="239" t="s">
        <v>176</v>
      </c>
      <c r="C23" s="508" t="s">
        <v>159</v>
      </c>
      <c r="D23" s="509"/>
      <c r="E23" s="510">
        <v>45054</v>
      </c>
      <c r="F23" s="511"/>
      <c r="G23" s="234"/>
      <c r="H23" s="234"/>
      <c r="I23" s="234">
        <v>45061</v>
      </c>
      <c r="J23" s="512"/>
      <c r="K23" s="513"/>
      <c r="L23" s="514">
        <v>45061</v>
      </c>
      <c r="M23" s="515"/>
      <c r="N23" s="236" t="s">
        <v>157</v>
      </c>
      <c r="O23" s="222">
        <v>0</v>
      </c>
      <c r="P23" s="222">
        <v>8</v>
      </c>
      <c r="Q23" s="228"/>
      <c r="R23" s="237"/>
      <c r="S23" s="238"/>
      <c r="T23" s="238"/>
      <c r="U23" s="238"/>
      <c r="V23" s="238"/>
      <c r="W23" s="238"/>
      <c r="X23" s="238"/>
      <c r="Y23" s="238"/>
      <c r="Z23" s="238"/>
      <c r="AA23" s="238"/>
      <c r="AB23" s="238"/>
      <c r="AC23" s="238"/>
      <c r="AD23" s="238"/>
      <c r="AE23" s="238"/>
      <c r="AF23" s="238"/>
      <c r="AG23" s="238"/>
      <c r="AH23" s="238"/>
      <c r="AI23" s="238"/>
      <c r="AJ23" s="238"/>
      <c r="AK23" s="228"/>
    </row>
    <row r="24" spans="1:37" ht="93.75" x14ac:dyDescent="0.4">
      <c r="A24" s="232">
        <v>4</v>
      </c>
      <c r="B24" s="239" t="s">
        <v>177</v>
      </c>
      <c r="C24" s="508" t="s">
        <v>159</v>
      </c>
      <c r="D24" s="509"/>
      <c r="E24" s="510">
        <v>45054</v>
      </c>
      <c r="F24" s="511"/>
      <c r="G24" s="234"/>
      <c r="H24" s="234"/>
      <c r="I24" s="234">
        <v>45073</v>
      </c>
      <c r="J24" s="516" t="s">
        <v>119</v>
      </c>
      <c r="K24" s="517"/>
      <c r="L24" s="514">
        <v>45068</v>
      </c>
      <c r="M24" s="515"/>
      <c r="N24" s="236" t="s">
        <v>157</v>
      </c>
      <c r="O24" s="222">
        <v>0</v>
      </c>
      <c r="P24" s="222">
        <v>15</v>
      </c>
      <c r="Q24" s="228"/>
      <c r="R24" s="237"/>
      <c r="S24" s="238"/>
      <c r="T24" s="238"/>
      <c r="U24" s="238"/>
      <c r="V24" s="238"/>
      <c r="W24" s="238"/>
      <c r="X24" s="238"/>
      <c r="Y24" s="238"/>
      <c r="Z24" s="238"/>
      <c r="AA24" s="238"/>
      <c r="AB24" s="238"/>
      <c r="AC24" s="238"/>
      <c r="AD24" s="238"/>
      <c r="AE24" s="238"/>
      <c r="AF24" s="238"/>
      <c r="AG24" s="238"/>
      <c r="AH24" s="238"/>
      <c r="AI24" s="238"/>
      <c r="AJ24" s="238"/>
      <c r="AK24" s="228"/>
    </row>
    <row r="25" spans="1:37" ht="93.75" x14ac:dyDescent="0.4">
      <c r="A25" s="232">
        <v>5</v>
      </c>
      <c r="B25" s="239" t="s">
        <v>178</v>
      </c>
      <c r="C25" s="508" t="s">
        <v>159</v>
      </c>
      <c r="D25" s="509"/>
      <c r="E25" s="510">
        <v>45054</v>
      </c>
      <c r="F25" s="511"/>
      <c r="G25" s="234"/>
      <c r="H25" s="234"/>
      <c r="I25" s="234">
        <v>45073</v>
      </c>
      <c r="J25" s="516" t="s">
        <v>91</v>
      </c>
      <c r="K25" s="517"/>
      <c r="L25" s="514">
        <v>45068</v>
      </c>
      <c r="M25" s="515"/>
      <c r="N25" s="236" t="s">
        <v>157</v>
      </c>
      <c r="O25" s="222">
        <v>0</v>
      </c>
      <c r="P25" s="222">
        <v>15</v>
      </c>
      <c r="Q25" s="228"/>
      <c r="R25" s="237"/>
      <c r="S25" s="238"/>
      <c r="T25" s="238"/>
      <c r="U25" s="238"/>
      <c r="V25" s="238"/>
      <c r="W25" s="238"/>
      <c r="X25" s="238"/>
      <c r="Y25" s="238"/>
      <c r="Z25" s="238"/>
      <c r="AA25" s="238"/>
      <c r="AB25" s="238"/>
      <c r="AC25" s="238"/>
      <c r="AD25" s="238"/>
      <c r="AE25" s="238"/>
      <c r="AF25" s="238"/>
      <c r="AG25" s="238"/>
      <c r="AH25" s="238"/>
      <c r="AI25" s="238"/>
      <c r="AJ25" s="238"/>
      <c r="AK25" s="228"/>
    </row>
    <row r="26" spans="1:37" ht="75" x14ac:dyDescent="0.4">
      <c r="A26" s="232">
        <v>6</v>
      </c>
      <c r="B26" s="239" t="s">
        <v>179</v>
      </c>
      <c r="C26" s="508" t="s">
        <v>159</v>
      </c>
      <c r="D26" s="509"/>
      <c r="E26" s="510">
        <v>45054</v>
      </c>
      <c r="F26" s="511"/>
      <c r="G26" s="234"/>
      <c r="H26" s="234"/>
      <c r="I26" s="234">
        <v>45073</v>
      </c>
      <c r="J26" s="516" t="s">
        <v>124</v>
      </c>
      <c r="K26" s="517"/>
      <c r="L26" s="514">
        <v>45063</v>
      </c>
      <c r="M26" s="515"/>
      <c r="N26" s="236" t="s">
        <v>157</v>
      </c>
      <c r="O26" s="222">
        <v>0</v>
      </c>
      <c r="P26" s="222">
        <v>10</v>
      </c>
      <c r="Q26" s="228"/>
      <c r="R26" s="237"/>
      <c r="S26" s="238"/>
      <c r="T26" s="238"/>
      <c r="U26" s="238"/>
      <c r="V26" s="238"/>
      <c r="W26" s="238"/>
      <c r="X26" s="238"/>
      <c r="Y26" s="238"/>
      <c r="Z26" s="238"/>
      <c r="AA26" s="238"/>
      <c r="AB26" s="238"/>
      <c r="AC26" s="238"/>
      <c r="AD26" s="238"/>
      <c r="AE26" s="238"/>
      <c r="AF26" s="238"/>
      <c r="AG26" s="238"/>
      <c r="AH26" s="238"/>
      <c r="AI26" s="238"/>
      <c r="AJ26" s="238"/>
      <c r="AK26" s="228"/>
    </row>
    <row r="27" spans="1:37" ht="37.5" customHeight="1" x14ac:dyDescent="0.4">
      <c r="A27" s="232">
        <v>7</v>
      </c>
      <c r="B27" s="239" t="s">
        <v>180</v>
      </c>
      <c r="C27" s="508" t="s">
        <v>159</v>
      </c>
      <c r="D27" s="509"/>
      <c r="E27" s="510">
        <v>45054</v>
      </c>
      <c r="F27" s="511"/>
      <c r="G27" s="234">
        <v>45056</v>
      </c>
      <c r="H27" s="234"/>
      <c r="I27" s="234"/>
      <c r="J27" s="512"/>
      <c r="K27" s="513"/>
      <c r="L27" s="514">
        <v>45056</v>
      </c>
      <c r="M27" s="515"/>
      <c r="N27" s="236" t="s">
        <v>163</v>
      </c>
      <c r="O27" s="222">
        <v>0</v>
      </c>
      <c r="P27" s="222">
        <v>3</v>
      </c>
      <c r="Q27" s="228"/>
      <c r="R27" s="237"/>
      <c r="S27" s="238"/>
      <c r="T27" s="238"/>
      <c r="U27" s="238"/>
      <c r="V27" s="238"/>
      <c r="W27" s="238"/>
      <c r="X27" s="238"/>
      <c r="Y27" s="238"/>
      <c r="Z27" s="238"/>
      <c r="AA27" s="238"/>
      <c r="AB27" s="238"/>
      <c r="AC27" s="238"/>
      <c r="AD27" s="238"/>
      <c r="AE27" s="238"/>
      <c r="AF27" s="238"/>
      <c r="AG27" s="238"/>
      <c r="AH27" s="238"/>
      <c r="AI27" s="238"/>
      <c r="AJ27" s="238"/>
      <c r="AK27" s="228"/>
    </row>
    <row r="28" spans="1:37" ht="37.5" customHeight="1" x14ac:dyDescent="0.4">
      <c r="A28" s="232">
        <v>8</v>
      </c>
      <c r="B28" s="239" t="s">
        <v>181</v>
      </c>
      <c r="C28" s="508" t="s">
        <v>159</v>
      </c>
      <c r="D28" s="509"/>
      <c r="E28" s="510">
        <v>45054</v>
      </c>
      <c r="F28" s="511"/>
      <c r="G28" s="234">
        <v>45058</v>
      </c>
      <c r="H28" s="234"/>
      <c r="I28" s="234"/>
      <c r="J28" s="512"/>
      <c r="K28" s="513"/>
      <c r="L28" s="514">
        <v>45058</v>
      </c>
      <c r="M28" s="515"/>
      <c r="N28" s="236" t="s">
        <v>163</v>
      </c>
      <c r="O28" s="222">
        <v>0</v>
      </c>
      <c r="P28" s="222">
        <v>5</v>
      </c>
      <c r="Q28" s="228"/>
      <c r="R28" s="237"/>
      <c r="S28" s="238"/>
      <c r="T28" s="238"/>
      <c r="U28" s="238"/>
      <c r="V28" s="238"/>
      <c r="W28" s="238"/>
      <c r="X28" s="238"/>
      <c r="Y28" s="238"/>
      <c r="Z28" s="238"/>
      <c r="AA28" s="238"/>
      <c r="AB28" s="238"/>
      <c r="AC28" s="238"/>
      <c r="AD28" s="238"/>
      <c r="AE28" s="238"/>
      <c r="AF28" s="238"/>
      <c r="AG28" s="238"/>
      <c r="AH28" s="238"/>
      <c r="AI28" s="238"/>
      <c r="AJ28" s="238"/>
      <c r="AK28" s="228"/>
    </row>
    <row r="29" spans="1:37" ht="37.5" x14ac:dyDescent="0.4">
      <c r="A29" s="232">
        <v>9</v>
      </c>
      <c r="B29" s="239" t="s">
        <v>182</v>
      </c>
      <c r="C29" s="508" t="s">
        <v>159</v>
      </c>
      <c r="D29" s="509"/>
      <c r="E29" s="510">
        <v>45054</v>
      </c>
      <c r="F29" s="511"/>
      <c r="G29" s="234">
        <v>45057</v>
      </c>
      <c r="H29" s="234">
        <v>45061</v>
      </c>
      <c r="I29" s="234">
        <v>45066</v>
      </c>
      <c r="J29" s="512"/>
      <c r="K29" s="513"/>
      <c r="L29" s="514">
        <v>45066</v>
      </c>
      <c r="M29" s="515"/>
      <c r="N29" s="236" t="s">
        <v>163</v>
      </c>
      <c r="O29" s="222">
        <v>0</v>
      </c>
      <c r="P29" s="222">
        <v>10</v>
      </c>
      <c r="Q29" s="228"/>
      <c r="R29" s="237"/>
      <c r="S29" s="238"/>
      <c r="T29" s="238"/>
      <c r="U29" s="238"/>
      <c r="V29" s="238"/>
      <c r="W29" s="238"/>
      <c r="X29" s="238"/>
      <c r="Y29" s="238"/>
      <c r="Z29" s="238"/>
      <c r="AA29" s="238"/>
      <c r="AB29" s="238"/>
      <c r="AC29" s="238"/>
      <c r="AD29" s="238"/>
      <c r="AE29" s="238"/>
      <c r="AF29" s="238"/>
      <c r="AG29" s="238"/>
      <c r="AH29" s="238"/>
      <c r="AI29" s="238"/>
      <c r="AJ29" s="238"/>
      <c r="AK29" s="228"/>
    </row>
    <row r="30" spans="1:37" ht="56.25" x14ac:dyDescent="0.4">
      <c r="A30" s="232">
        <v>10</v>
      </c>
      <c r="B30" s="239" t="s">
        <v>183</v>
      </c>
      <c r="C30" s="508" t="s">
        <v>159</v>
      </c>
      <c r="D30" s="509"/>
      <c r="E30" s="510">
        <v>45054</v>
      </c>
      <c r="F30" s="511"/>
      <c r="G30" s="234">
        <v>45061</v>
      </c>
      <c r="H30" s="234">
        <v>45066</v>
      </c>
      <c r="I30" s="234">
        <v>45073</v>
      </c>
      <c r="J30" s="512"/>
      <c r="K30" s="513"/>
      <c r="L30" s="514">
        <v>45068</v>
      </c>
      <c r="M30" s="515"/>
      <c r="N30" s="236" t="s">
        <v>163</v>
      </c>
      <c r="O30" s="222">
        <v>0</v>
      </c>
      <c r="P30" s="222">
        <v>11</v>
      </c>
      <c r="Q30" s="228"/>
      <c r="R30" s="237"/>
      <c r="S30" s="238"/>
      <c r="T30" s="238"/>
      <c r="U30" s="238"/>
      <c r="V30" s="237"/>
      <c r="W30" s="238"/>
      <c r="X30" s="238"/>
      <c r="Y30" s="238"/>
      <c r="Z30" s="238"/>
      <c r="AA30" s="238"/>
      <c r="AB30" s="238"/>
      <c r="AC30" s="238"/>
      <c r="AD30" s="238"/>
      <c r="AE30" s="238"/>
      <c r="AF30" s="238"/>
      <c r="AG30" s="238"/>
      <c r="AH30" s="238"/>
      <c r="AI30" s="238"/>
      <c r="AJ30" s="238"/>
      <c r="AK30" s="228"/>
    </row>
    <row r="31" spans="1:37" ht="37.5" customHeight="1" x14ac:dyDescent="0.4">
      <c r="A31" s="232">
        <v>11</v>
      </c>
      <c r="B31" s="239" t="s">
        <v>167</v>
      </c>
      <c r="C31" s="508" t="s">
        <v>159</v>
      </c>
      <c r="D31" s="509"/>
      <c r="E31" s="510">
        <v>45054</v>
      </c>
      <c r="F31" s="511"/>
      <c r="G31" s="234">
        <v>45054</v>
      </c>
      <c r="H31" s="234"/>
      <c r="I31" s="234"/>
      <c r="J31" s="512"/>
      <c r="K31" s="513"/>
      <c r="L31" s="514"/>
      <c r="M31" s="515"/>
      <c r="N31" s="236" t="s">
        <v>168</v>
      </c>
      <c r="O31" s="222">
        <v>0</v>
      </c>
      <c r="P31" s="222">
        <v>0</v>
      </c>
      <c r="Q31" s="228"/>
      <c r="R31" s="237"/>
      <c r="S31" s="238"/>
      <c r="T31" s="238"/>
      <c r="U31" s="238"/>
      <c r="V31" s="237"/>
      <c r="W31" s="238"/>
      <c r="X31" s="238"/>
      <c r="Y31" s="238"/>
      <c r="Z31" s="238"/>
      <c r="AA31" s="238"/>
      <c r="AB31" s="238"/>
      <c r="AC31" s="238"/>
      <c r="AD31" s="238"/>
      <c r="AE31" s="238"/>
      <c r="AF31" s="238"/>
      <c r="AG31" s="238"/>
      <c r="AH31" s="238"/>
      <c r="AI31" s="238"/>
      <c r="AJ31" s="238"/>
      <c r="AK31" s="228"/>
    </row>
    <row r="32" spans="1:37" ht="56.25" x14ac:dyDescent="0.4">
      <c r="A32" s="232">
        <v>12</v>
      </c>
      <c r="B32" s="239" t="s">
        <v>184</v>
      </c>
      <c r="C32" s="508" t="s">
        <v>159</v>
      </c>
      <c r="D32" s="509"/>
      <c r="E32" s="510">
        <v>45054</v>
      </c>
      <c r="F32" s="511"/>
      <c r="G32" s="234">
        <v>45054</v>
      </c>
      <c r="H32" s="234">
        <v>45056</v>
      </c>
      <c r="I32" s="234">
        <v>45063</v>
      </c>
      <c r="J32" s="512"/>
      <c r="K32" s="513"/>
      <c r="L32" s="514">
        <v>45063</v>
      </c>
      <c r="M32" s="515"/>
      <c r="N32" s="236" t="s">
        <v>163</v>
      </c>
      <c r="O32" s="222">
        <v>0</v>
      </c>
      <c r="P32" s="222">
        <v>8</v>
      </c>
      <c r="Q32" s="228"/>
      <c r="R32" s="237"/>
      <c r="S32" s="238"/>
      <c r="T32" s="238"/>
      <c r="U32" s="238"/>
      <c r="V32" s="237"/>
      <c r="W32" s="238"/>
      <c r="X32" s="238"/>
      <c r="Y32" s="238"/>
      <c r="Z32" s="238"/>
      <c r="AA32" s="238"/>
      <c r="AB32" s="238"/>
      <c r="AC32" s="238"/>
      <c r="AD32" s="238"/>
      <c r="AE32" s="238"/>
      <c r="AF32" s="238"/>
      <c r="AG32" s="238"/>
      <c r="AH32" s="238"/>
      <c r="AI32" s="238"/>
      <c r="AJ32" s="238"/>
      <c r="AK32" s="228"/>
    </row>
  </sheetData>
  <mergeCells count="104">
    <mergeCell ref="M3:N3"/>
    <mergeCell ref="C5:D5"/>
    <mergeCell ref="E5:F5"/>
    <mergeCell ref="J5:K5"/>
    <mergeCell ref="C6:D6"/>
    <mergeCell ref="E6:F6"/>
    <mergeCell ref="J6:K6"/>
    <mergeCell ref="C2:M2"/>
    <mergeCell ref="A3:A4"/>
    <mergeCell ref="B3:B4"/>
    <mergeCell ref="C3:D4"/>
    <mergeCell ref="E3:F4"/>
    <mergeCell ref="G3:G4"/>
    <mergeCell ref="H3:H4"/>
    <mergeCell ref="I3:I4"/>
    <mergeCell ref="J3:K4"/>
    <mergeCell ref="L3:L4"/>
    <mergeCell ref="C9:D9"/>
    <mergeCell ref="E9:F9"/>
    <mergeCell ref="J9:K9"/>
    <mergeCell ref="C10:D10"/>
    <mergeCell ref="E10:F10"/>
    <mergeCell ref="J10:K10"/>
    <mergeCell ref="C7:D7"/>
    <mergeCell ref="E7:F7"/>
    <mergeCell ref="J7:K7"/>
    <mergeCell ref="C8:D8"/>
    <mergeCell ref="E8:F8"/>
    <mergeCell ref="J8:K8"/>
    <mergeCell ref="C13:D13"/>
    <mergeCell ref="E13:F13"/>
    <mergeCell ref="J13:K13"/>
    <mergeCell ref="C14:D14"/>
    <mergeCell ref="E14:F14"/>
    <mergeCell ref="J14:K14"/>
    <mergeCell ref="C11:D11"/>
    <mergeCell ref="E11:F11"/>
    <mergeCell ref="J11:K11"/>
    <mergeCell ref="C12:D12"/>
    <mergeCell ref="E12:F12"/>
    <mergeCell ref="J12:K12"/>
    <mergeCell ref="C15:D15"/>
    <mergeCell ref="E15:F15"/>
    <mergeCell ref="J15:K15"/>
    <mergeCell ref="C18:M18"/>
    <mergeCell ref="A19:A20"/>
    <mergeCell ref="B19:B20"/>
    <mergeCell ref="C19:D20"/>
    <mergeCell ref="E19:F20"/>
    <mergeCell ref="G19:G20"/>
    <mergeCell ref="H19:H20"/>
    <mergeCell ref="I19:I20"/>
    <mergeCell ref="J19:K20"/>
    <mergeCell ref="L19:M20"/>
    <mergeCell ref="N19:N20"/>
    <mergeCell ref="O19:P19"/>
    <mergeCell ref="C21:D21"/>
    <mergeCell ref="E21:F21"/>
    <mergeCell ref="J21:K21"/>
    <mergeCell ref="L21:M21"/>
    <mergeCell ref="C24:D24"/>
    <mergeCell ref="E24:F24"/>
    <mergeCell ref="J24:K24"/>
    <mergeCell ref="L24:M24"/>
    <mergeCell ref="C25:D25"/>
    <mergeCell ref="E25:F25"/>
    <mergeCell ref="J25:K25"/>
    <mergeCell ref="L25:M25"/>
    <mergeCell ref="C22:D22"/>
    <mergeCell ref="E22:F22"/>
    <mergeCell ref="J22:K22"/>
    <mergeCell ref="L22:M22"/>
    <mergeCell ref="C23:D23"/>
    <mergeCell ref="E23:F23"/>
    <mergeCell ref="J23:K23"/>
    <mergeCell ref="L23:M23"/>
    <mergeCell ref="C28:D28"/>
    <mergeCell ref="E28:F28"/>
    <mergeCell ref="J28:K28"/>
    <mergeCell ref="L28:M28"/>
    <mergeCell ref="C29:D29"/>
    <mergeCell ref="E29:F29"/>
    <mergeCell ref="J29:K29"/>
    <mergeCell ref="L29:M29"/>
    <mergeCell ref="C26:D26"/>
    <mergeCell ref="E26:F26"/>
    <mergeCell ref="J26:K26"/>
    <mergeCell ref="L26:M26"/>
    <mergeCell ref="C27:D27"/>
    <mergeCell ref="E27:F27"/>
    <mergeCell ref="J27:K27"/>
    <mergeCell ref="L27:M27"/>
    <mergeCell ref="C32:D32"/>
    <mergeCell ref="E32:F32"/>
    <mergeCell ref="J32:K32"/>
    <mergeCell ref="L32:M32"/>
    <mergeCell ref="C30:D30"/>
    <mergeCell ref="E30:F30"/>
    <mergeCell ref="J30:K30"/>
    <mergeCell ref="L30:M30"/>
    <mergeCell ref="C31:D31"/>
    <mergeCell ref="E31:F31"/>
    <mergeCell ref="J31:K31"/>
    <mergeCell ref="L31:M31"/>
  </mergeCells>
  <phoneticPr fontId="1"/>
  <dataValidations count="1">
    <dataValidation type="list" allowBlank="1" showInputMessage="1" showErrorMessage="1" sqref="C5:D15 D21 D23:D32 C21:C32">
      <formula1>"有,無"</formula1>
    </dataValidation>
  </dataValidations>
  <pageMargins left="0.7" right="0.7" top="0.75" bottom="0.75" header="0.3" footer="0.3"/>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'Z:\介護・障害福祉職員処遇改善事業\01_1 介護\★R4サービス提供体制確保事業補助金\★R5年度\県交付要項（作成中）\各種様式\02 様式外の提出書類\★記入例\[【記入例】（チェック表5）施設内療養チェックリスト.xlsx]対象者リスト（R5年5月8日以降）'!#REF!</xm:f>
          </x14:formula1>
          <xm:sqref>J21:K32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B8B"/>
    <pageSetUpPr fitToPage="1"/>
  </sheetPr>
  <dimension ref="A1:AT22"/>
  <sheetViews>
    <sheetView showGridLines="0" view="pageBreakPreview" topLeftCell="A2" zoomScale="85" zoomScaleNormal="100" zoomScaleSheetLayoutView="85" workbookViewId="0">
      <selection activeCell="H14" sqref="H14"/>
    </sheetView>
  </sheetViews>
  <sheetFormatPr defaultRowHeight="29.25" customHeight="1" x14ac:dyDescent="0.4"/>
  <cols>
    <col min="1" max="1" width="12.25" style="205" customWidth="1"/>
    <col min="2" max="2" width="7.875" style="207" customWidth="1"/>
    <col min="3" max="3" width="5.125" style="205" customWidth="1"/>
    <col min="4" max="4" width="18" style="207" customWidth="1"/>
    <col min="5" max="5" width="5.125" style="205" customWidth="1"/>
    <col min="6" max="6" width="18" style="205" customWidth="1"/>
    <col min="7" max="7" width="5.125" style="205" customWidth="1"/>
    <col min="8" max="8" width="18" style="205" customWidth="1"/>
    <col min="9" max="9" width="5.125" style="205" customWidth="1"/>
    <col min="10" max="10" width="18" style="205" customWidth="1"/>
    <col min="11" max="11" width="5.125" style="205" customWidth="1"/>
    <col min="12" max="12" width="18" style="207" customWidth="1"/>
    <col min="13" max="13" width="5" style="205" customWidth="1"/>
    <col min="14" max="15" width="9" style="205"/>
    <col min="16" max="16" width="14.125" style="297" hidden="1" customWidth="1"/>
    <col min="17" max="19" width="13.125" style="297" hidden="1" customWidth="1"/>
    <col min="20" max="20" width="12.25" style="297" hidden="1" customWidth="1"/>
    <col min="21" max="16384" width="9" style="205"/>
  </cols>
  <sheetData>
    <row r="1" spans="1:46" ht="23.25" customHeight="1" x14ac:dyDescent="0.4">
      <c r="A1" s="317" t="s">
        <v>188</v>
      </c>
      <c r="L1" s="355" t="s">
        <v>98</v>
      </c>
      <c r="M1" s="355"/>
    </row>
    <row r="2" spans="1:46" ht="15" customHeight="1" x14ac:dyDescent="0.4">
      <c r="A2" s="264"/>
      <c r="L2" s="542" t="s">
        <v>218</v>
      </c>
      <c r="M2" s="543"/>
    </row>
    <row r="3" spans="1:46" ht="29.25" customHeight="1" x14ac:dyDescent="0.4">
      <c r="A3" s="410" t="s">
        <v>207</v>
      </c>
      <c r="B3" s="410"/>
      <c r="C3" s="410"/>
      <c r="D3" s="410"/>
      <c r="E3" s="410"/>
      <c r="F3" s="410"/>
      <c r="G3" s="410"/>
      <c r="H3" s="410"/>
      <c r="I3" s="410"/>
      <c r="J3" s="410"/>
      <c r="K3" s="410"/>
      <c r="L3" s="410"/>
      <c r="M3" s="410"/>
      <c r="N3" s="208"/>
      <c r="O3" s="208"/>
    </row>
    <row r="4" spans="1:46" ht="21.75" customHeight="1" x14ac:dyDescent="0.4">
      <c r="B4" s="205"/>
      <c r="N4" s="209"/>
      <c r="O4" s="209"/>
    </row>
    <row r="5" spans="1:46" s="98" customFormat="1" ht="18.75" x14ac:dyDescent="0.4">
      <c r="A5" s="200" t="s">
        <v>19</v>
      </c>
      <c r="B5" s="402" t="str">
        <f>チェックリスト!H5&amp;""</f>
        <v/>
      </c>
      <c r="C5" s="403"/>
      <c r="D5" s="403"/>
      <c r="E5" s="404"/>
      <c r="K5" s="196"/>
      <c r="L5" s="196"/>
      <c r="M5" s="196"/>
      <c r="N5" s="196"/>
      <c r="O5" s="196"/>
      <c r="P5" s="298"/>
      <c r="Q5" s="298"/>
      <c r="R5" s="298"/>
      <c r="S5" s="298"/>
      <c r="T5" s="298"/>
      <c r="U5" s="196"/>
      <c r="V5" s="196"/>
      <c r="W5" s="196"/>
      <c r="X5" s="196"/>
      <c r="Y5" s="196"/>
      <c r="Z5" s="196"/>
      <c r="AA5" s="196"/>
      <c r="AB5" s="196"/>
      <c r="AC5" s="196"/>
      <c r="AD5" s="196"/>
      <c r="AE5" s="196"/>
      <c r="AF5" s="196"/>
      <c r="AG5" s="196"/>
      <c r="AH5" s="196"/>
      <c r="AI5" s="135"/>
      <c r="AT5" s="191" t="s">
        <v>23</v>
      </c>
    </row>
    <row r="6" spans="1:46" s="98" customFormat="1" ht="18.75" x14ac:dyDescent="0.4">
      <c r="A6" s="200" t="s">
        <v>20</v>
      </c>
      <c r="B6" s="402" t="str">
        <f>チェックリスト!H6&amp;""</f>
        <v/>
      </c>
      <c r="C6" s="403"/>
      <c r="D6" s="403"/>
      <c r="E6" s="404"/>
      <c r="F6" s="100"/>
      <c r="G6" s="100"/>
      <c r="H6" s="192"/>
      <c r="I6" s="192"/>
      <c r="J6" s="192"/>
      <c r="K6" s="196"/>
      <c r="L6" s="196"/>
      <c r="M6" s="196"/>
      <c r="N6" s="196"/>
      <c r="O6" s="196"/>
      <c r="P6" s="298"/>
      <c r="Q6" s="298"/>
      <c r="R6" s="298"/>
      <c r="S6" s="298"/>
      <c r="T6" s="298"/>
      <c r="U6" s="196"/>
      <c r="V6" s="196"/>
      <c r="W6" s="196"/>
      <c r="X6" s="196"/>
      <c r="Y6" s="196"/>
      <c r="Z6" s="196"/>
      <c r="AA6" s="196"/>
      <c r="AB6" s="196"/>
      <c r="AC6" s="196"/>
      <c r="AD6" s="196"/>
      <c r="AE6" s="196"/>
      <c r="AF6" s="196"/>
      <c r="AG6" s="196"/>
      <c r="AH6" s="196"/>
      <c r="AI6" s="135"/>
      <c r="AT6" s="191"/>
    </row>
    <row r="7" spans="1:46" s="98" customFormat="1" ht="18.75" x14ac:dyDescent="0.4">
      <c r="A7" s="200" t="s">
        <v>68</v>
      </c>
      <c r="B7" s="198" t="str">
        <f>チェックリスト!H7&amp;""</f>
        <v/>
      </c>
      <c r="C7" s="192" t="s">
        <v>120</v>
      </c>
      <c r="E7" s="100"/>
      <c r="F7" s="100"/>
      <c r="G7" s="197"/>
      <c r="H7" s="197"/>
      <c r="I7" s="197"/>
      <c r="J7" s="197"/>
      <c r="K7" s="197"/>
      <c r="L7" s="197"/>
      <c r="M7" s="197"/>
      <c r="N7" s="197"/>
      <c r="O7" s="197"/>
      <c r="P7" s="299"/>
      <c r="Q7" s="299"/>
      <c r="R7" s="299"/>
      <c r="S7" s="299"/>
      <c r="T7" s="299"/>
      <c r="U7" s="197"/>
      <c r="V7" s="197"/>
      <c r="W7" s="197"/>
      <c r="X7" s="197"/>
      <c r="Y7" s="197"/>
      <c r="Z7" s="197"/>
      <c r="AA7" s="197"/>
      <c r="AB7" s="197"/>
      <c r="AC7" s="197"/>
      <c r="AD7" s="197"/>
      <c r="AE7" s="197"/>
      <c r="AF7" s="197"/>
      <c r="AG7" s="197"/>
      <c r="AH7" s="197"/>
      <c r="AI7" s="135"/>
      <c r="AT7" s="191" t="s">
        <v>24</v>
      </c>
    </row>
    <row r="8" spans="1:46" s="98" customFormat="1" ht="10.5" customHeight="1" x14ac:dyDescent="0.4">
      <c r="A8" s="100"/>
      <c r="B8" s="192"/>
      <c r="C8" s="192"/>
      <c r="E8" s="100"/>
      <c r="F8" s="100"/>
      <c r="G8" s="197"/>
      <c r="H8" s="197"/>
      <c r="I8" s="197"/>
      <c r="J8" s="197"/>
      <c r="K8" s="197"/>
      <c r="L8" s="197"/>
      <c r="M8" s="197"/>
      <c r="N8" s="197"/>
      <c r="O8" s="197"/>
      <c r="P8" s="299"/>
      <c r="Q8" s="299"/>
      <c r="R8" s="299"/>
      <c r="S8" s="299"/>
      <c r="T8" s="299"/>
      <c r="U8" s="197"/>
      <c r="V8" s="197"/>
      <c r="W8" s="197"/>
      <c r="X8" s="197"/>
      <c r="Y8" s="197"/>
      <c r="Z8" s="197"/>
      <c r="AA8" s="197"/>
      <c r="AB8" s="197"/>
      <c r="AC8" s="197"/>
      <c r="AD8" s="197"/>
      <c r="AE8" s="197"/>
      <c r="AF8" s="197"/>
      <c r="AG8" s="197"/>
      <c r="AH8" s="197"/>
      <c r="AI8" s="135"/>
      <c r="AT8" s="191"/>
    </row>
    <row r="9" spans="1:46" ht="21.75" customHeight="1" x14ac:dyDescent="0.4">
      <c r="A9" s="210" t="s">
        <v>118</v>
      </c>
      <c r="B9" s="57"/>
      <c r="C9" s="57"/>
      <c r="D9" s="57"/>
      <c r="E9" s="57"/>
      <c r="F9" s="57"/>
      <c r="G9" s="57"/>
      <c r="H9" s="57"/>
      <c r="I9" s="57"/>
      <c r="J9" s="57"/>
      <c r="K9" s="57"/>
      <c r="L9" s="57"/>
      <c r="M9" s="57"/>
      <c r="N9" s="57"/>
      <c r="O9" s="57"/>
    </row>
    <row r="10" spans="1:46" ht="10.5" customHeight="1" thickBot="1" x14ac:dyDescent="0.45">
      <c r="M10" s="12"/>
    </row>
    <row r="11" spans="1:46" ht="34.5" customHeight="1" thickTop="1" x14ac:dyDescent="0.4">
      <c r="A11" s="241" t="s">
        <v>112</v>
      </c>
      <c r="B11" s="405" t="s">
        <v>105</v>
      </c>
      <c r="C11" s="423"/>
      <c r="D11" s="405" t="s">
        <v>107</v>
      </c>
      <c r="E11" s="406"/>
      <c r="F11" s="411" t="s">
        <v>114</v>
      </c>
      <c r="G11" s="412"/>
      <c r="H11" s="419" t="s">
        <v>138</v>
      </c>
      <c r="I11" s="420"/>
      <c r="J11" s="396" t="s">
        <v>117</v>
      </c>
      <c r="K11" s="397"/>
      <c r="L11" s="415" t="s">
        <v>140</v>
      </c>
      <c r="M11" s="416"/>
    </row>
    <row r="12" spans="1:46" ht="55.5" customHeight="1" x14ac:dyDescent="0.4">
      <c r="B12" s="407"/>
      <c r="C12" s="424"/>
      <c r="D12" s="407"/>
      <c r="E12" s="408"/>
      <c r="F12" s="413"/>
      <c r="G12" s="414"/>
      <c r="H12" s="421"/>
      <c r="I12" s="422"/>
      <c r="J12" s="398"/>
      <c r="K12" s="399"/>
      <c r="L12" s="417"/>
      <c r="M12" s="418"/>
      <c r="P12" s="300" t="s">
        <v>108</v>
      </c>
      <c r="Q12" s="301" t="s">
        <v>125</v>
      </c>
      <c r="R12" s="302" t="s">
        <v>126</v>
      </c>
      <c r="S12" s="303"/>
    </row>
    <row r="13" spans="1:46" ht="29.25" customHeight="1" x14ac:dyDescent="0.4">
      <c r="A13" s="259" t="s">
        <v>104</v>
      </c>
      <c r="B13" s="211">
        <f>IF(Q13="","",Q13)</f>
        <v>0</v>
      </c>
      <c r="C13" s="212" t="s">
        <v>62</v>
      </c>
      <c r="D13" s="211">
        <f>IF(Q14="","",Q14)</f>
        <v>0</v>
      </c>
      <c r="E13" s="213" t="s">
        <v>38</v>
      </c>
      <c r="F13" s="400"/>
      <c r="G13" s="401"/>
      <c r="H13" s="401"/>
      <c r="I13" s="401"/>
      <c r="J13" s="401"/>
      <c r="K13" s="401"/>
      <c r="L13" s="218">
        <f>IF($F$14="",0,IF(D13="","",D13))</f>
        <v>0</v>
      </c>
      <c r="M13" s="219" t="s">
        <v>38</v>
      </c>
      <c r="P13" s="304" t="s">
        <v>33</v>
      </c>
      <c r="Q13" s="305">
        <f>IF('対象者リスト (R5年5月7日以前)'!D8="","",'対象者リスト (R5年5月7日以前)'!D8)</f>
        <v>0</v>
      </c>
      <c r="R13" s="306">
        <f>IF('追加補助（R5年5月7日以前）'!J8="","",'追加補助（R5年5月7日以前）'!J8)</f>
        <v>0</v>
      </c>
      <c r="S13" s="303"/>
    </row>
    <row r="14" spans="1:46" ht="29.25" customHeight="1" thickBot="1" x14ac:dyDescent="0.45">
      <c r="A14" s="259" t="s">
        <v>106</v>
      </c>
      <c r="B14" s="211">
        <f>IF(R13="","",R13)</f>
        <v>0</v>
      </c>
      <c r="C14" s="212" t="s">
        <v>62</v>
      </c>
      <c r="D14" s="211">
        <f>IF(R14="","",R14)</f>
        <v>0</v>
      </c>
      <c r="E14" s="213" t="s">
        <v>38</v>
      </c>
      <c r="F14" s="211" t="str">
        <f>IF(チェックリスト!$H$7="","",IF(チェックリスト!$H$7&gt;=30,VALUE(5000000), VALUE(2000000)))</f>
        <v/>
      </c>
      <c r="G14" s="214" t="s">
        <v>115</v>
      </c>
      <c r="H14" s="190"/>
      <c r="I14" s="213" t="s">
        <v>38</v>
      </c>
      <c r="J14" s="211" t="str">
        <f>IF(F14="","",IF(D14=0,"",IF(F14-H14&lt;=0,0,F14-H14)))</f>
        <v/>
      </c>
      <c r="K14" s="212" t="s">
        <v>115</v>
      </c>
      <c r="L14" s="220">
        <f>IF($F$14="",0,IF(D14="","",MIN(D14,J14)))</f>
        <v>0</v>
      </c>
      <c r="M14" s="221" t="s">
        <v>38</v>
      </c>
      <c r="P14" s="307" t="s">
        <v>110</v>
      </c>
      <c r="Q14" s="308">
        <f>IF('対象者リスト (R5年5月7日以前)'!F8="","",'対象者リスト (R5年5月7日以前)'!F8)</f>
        <v>0</v>
      </c>
      <c r="R14" s="309">
        <f>IF('追加補助（R5年5月7日以前）'!L8="","",'追加補助（R5年5月7日以前）'!L8)</f>
        <v>0</v>
      </c>
      <c r="S14" s="310"/>
    </row>
    <row r="15" spans="1:46" ht="29.25" customHeight="1" thickTop="1" x14ac:dyDescent="0.4">
      <c r="J15" s="215"/>
    </row>
    <row r="16" spans="1:46" ht="29.25" customHeight="1" thickBot="1" x14ac:dyDescent="0.45">
      <c r="M16" s="12"/>
    </row>
    <row r="17" spans="1:20" ht="34.5" customHeight="1" thickTop="1" x14ac:dyDescent="0.4">
      <c r="A17" s="242" t="s">
        <v>113</v>
      </c>
      <c r="B17" s="405" t="s">
        <v>105</v>
      </c>
      <c r="C17" s="423"/>
      <c r="D17" s="405" t="s">
        <v>107</v>
      </c>
      <c r="E17" s="406"/>
      <c r="F17" s="411" t="s">
        <v>116</v>
      </c>
      <c r="G17" s="412"/>
      <c r="H17" s="419" t="s">
        <v>137</v>
      </c>
      <c r="I17" s="420"/>
      <c r="J17" s="396" t="s">
        <v>117</v>
      </c>
      <c r="K17" s="397"/>
      <c r="L17" s="415" t="s">
        <v>139</v>
      </c>
      <c r="M17" s="416"/>
      <c r="P17" s="300" t="s">
        <v>109</v>
      </c>
      <c r="Q17" s="301" t="s">
        <v>200</v>
      </c>
      <c r="R17" s="301" t="s">
        <v>204</v>
      </c>
      <c r="S17" s="301" t="s">
        <v>201</v>
      </c>
      <c r="T17" s="302" t="s">
        <v>111</v>
      </c>
    </row>
    <row r="18" spans="1:20" ht="34.5" customHeight="1" x14ac:dyDescent="0.4">
      <c r="B18" s="407"/>
      <c r="C18" s="424"/>
      <c r="D18" s="407"/>
      <c r="E18" s="408"/>
      <c r="F18" s="413"/>
      <c r="G18" s="414"/>
      <c r="H18" s="421"/>
      <c r="I18" s="422"/>
      <c r="J18" s="398"/>
      <c r="K18" s="399"/>
      <c r="L18" s="417"/>
      <c r="M18" s="418"/>
      <c r="P18" s="304" t="s">
        <v>33</v>
      </c>
      <c r="Q18" s="305">
        <f>IF('対象者リスト (R5年5月7日以前)'!D9="","",'対象者リスト (R5年5月7日以前)'!D9)</f>
        <v>0</v>
      </c>
      <c r="R18" s="305">
        <f>IF('対象者リスト (R5年5月8日～9月30日)'!D8="","",'対象者リスト (R5年5月8日～9月30日)'!D8)</f>
        <v>0</v>
      </c>
      <c r="S18" s="305">
        <f>IF('対象者リスト (R5年10月1日以降)'!D8="","",'対象者リスト (R5年10月1日以降)'!D8)</f>
        <v>0</v>
      </c>
      <c r="T18" s="306">
        <f>SUM(Q18:S18)</f>
        <v>0</v>
      </c>
    </row>
    <row r="19" spans="1:20" ht="29.25" customHeight="1" thickBot="1" x14ac:dyDescent="0.45">
      <c r="A19" s="259" t="s">
        <v>104</v>
      </c>
      <c r="B19" s="211">
        <f>IF(OR(チェックリスト!$AT$34=TRUE,AND(チェックリスト!$AT$32=FALSE,チェックリスト!$AT$33=FALSE)),Q18,IF(T18="","",T18))</f>
        <v>0</v>
      </c>
      <c r="C19" s="213" t="s">
        <v>62</v>
      </c>
      <c r="D19" s="211">
        <f>IF(OR(チェックリスト!$AT$34=TRUE,AND(チェックリスト!$AT$32=FALSE,チェックリスト!$AT$33=FALSE)),Q19,IF(T19="","",T19))</f>
        <v>0</v>
      </c>
      <c r="E19" s="213" t="s">
        <v>38</v>
      </c>
      <c r="F19" s="400"/>
      <c r="G19" s="401"/>
      <c r="H19" s="401"/>
      <c r="I19" s="401"/>
      <c r="J19" s="401"/>
      <c r="K19" s="401"/>
      <c r="L19" s="218">
        <f>IF($F$20="",0,IF(D19="","",D19))</f>
        <v>0</v>
      </c>
      <c r="M19" s="219" t="s">
        <v>38</v>
      </c>
      <c r="P19" s="311" t="s">
        <v>110</v>
      </c>
      <c r="Q19" s="312">
        <f>IF('対象者リスト (R5年5月7日以前)'!F9="","",'対象者リスト (R5年5月7日以前)'!F9)</f>
        <v>0</v>
      </c>
      <c r="R19" s="312">
        <f>IF('対象者リスト (R5年5月8日～9月30日)'!F8="","",'対象者リスト (R5年5月8日～9月30日)'!F8)</f>
        <v>0</v>
      </c>
      <c r="S19" s="312">
        <f>IF('対象者リスト (R5年10月1日以降)'!F8="","",'対象者リスト (R5年10月1日以降)'!F8)</f>
        <v>0</v>
      </c>
      <c r="T19" s="313">
        <f>SUM(Q19:S19)</f>
        <v>0</v>
      </c>
    </row>
    <row r="20" spans="1:20" ht="29.25" customHeight="1" thickBot="1" x14ac:dyDescent="0.45">
      <c r="A20" s="259" t="s">
        <v>106</v>
      </c>
      <c r="B20" s="211">
        <f>IF(OR(チェックリスト!$AT$34=TRUE,AND(チェックリスト!$AT$32=FALSE,チェックリスト!$AT$33=FALSE)),Q21,IF(T21="","",T21))</f>
        <v>0</v>
      </c>
      <c r="C20" s="213" t="s">
        <v>62</v>
      </c>
      <c r="D20" s="211">
        <f>IF(OR(チェックリスト!$AT$34=TRUE,AND(チェックリスト!$AT$32=FALSE,チェックリスト!$AT$33=FALSE)),Q22,IF(T22="","",T22))</f>
        <v>0</v>
      </c>
      <c r="E20" s="213" t="s">
        <v>38</v>
      </c>
      <c r="F20" s="211" t="str">
        <f>IF(チェックリスト!$H$7="","",IF(チェックリスト!$H$7&gt;=30,VALUE(5000000),VALUE(2000000)))</f>
        <v/>
      </c>
      <c r="G20" s="212" t="s">
        <v>115</v>
      </c>
      <c r="H20" s="190"/>
      <c r="I20" s="213" t="s">
        <v>38</v>
      </c>
      <c r="J20" s="211" t="str">
        <f>IF(F20="","",IF(D20=0,"",IF(F20-H20&lt;=0,0,F20-H20)))</f>
        <v/>
      </c>
      <c r="K20" s="212" t="s">
        <v>115</v>
      </c>
      <c r="L20" s="220">
        <f>IF($F$20="",0,IF(D20="","",MIN(D20,J20)))</f>
        <v>0</v>
      </c>
      <c r="M20" s="221" t="s">
        <v>38</v>
      </c>
      <c r="P20" s="300"/>
      <c r="Q20" s="301" t="s">
        <v>203</v>
      </c>
      <c r="R20" s="301" t="s">
        <v>205</v>
      </c>
      <c r="S20" s="301" t="s">
        <v>202</v>
      </c>
      <c r="T20" s="302" t="s">
        <v>121</v>
      </c>
    </row>
    <row r="21" spans="1:20" ht="29.25" customHeight="1" thickTop="1" x14ac:dyDescent="0.4">
      <c r="P21" s="304" t="s">
        <v>33</v>
      </c>
      <c r="Q21" s="305">
        <f>IF('追加補助（R5年5月7日以前）'!J9="","",'追加補助（R5年5月7日以前）'!J9)</f>
        <v>0</v>
      </c>
      <c r="R21" s="305">
        <f>IF('追加補助 (R5年5月8日～9月30日）'!I8="","",'追加補助 (R5年5月8日～9月30日）'!I8)</f>
        <v>0</v>
      </c>
      <c r="S21" s="305">
        <f>IF('追加補助 (R5年10月1日以降)'!I8="","",'追加補助 (R5年10月1日以降)'!I8)</f>
        <v>0</v>
      </c>
      <c r="T21" s="306">
        <f>SUM(Q21:S21)</f>
        <v>0</v>
      </c>
    </row>
    <row r="22" spans="1:20" ht="29.25" customHeight="1" x14ac:dyDescent="0.4">
      <c r="P22" s="307" t="s">
        <v>122</v>
      </c>
      <c r="Q22" s="308">
        <f>IF('追加補助（R5年5月7日以前）'!L9="","",'追加補助（R5年5月7日以前）'!L9)</f>
        <v>0</v>
      </c>
      <c r="R22" s="308">
        <f>IF('追加補助 (R5年5月8日～9月30日）'!K8="","",'追加補助 (R5年5月8日～9月30日）'!K8)</f>
        <v>0</v>
      </c>
      <c r="S22" s="308">
        <f>IF('追加補助 (R5年10月1日以降)'!K8="","",'追加補助 (R5年10月1日以降)'!K8)</f>
        <v>0</v>
      </c>
      <c r="T22" s="309">
        <f>SUM(Q22:S22)</f>
        <v>0</v>
      </c>
    </row>
  </sheetData>
  <sheetProtection password="D2DD" sheet="1" objects="1" scenarios="1" selectLockedCells="1"/>
  <mergeCells count="19">
    <mergeCell ref="L1:M1"/>
    <mergeCell ref="L2:M2"/>
    <mergeCell ref="A3:M3"/>
    <mergeCell ref="F17:G18"/>
    <mergeCell ref="F11:G12"/>
    <mergeCell ref="L11:M12"/>
    <mergeCell ref="L17:M18"/>
    <mergeCell ref="H11:I12"/>
    <mergeCell ref="H17:I18"/>
    <mergeCell ref="B11:C12"/>
    <mergeCell ref="D11:E12"/>
    <mergeCell ref="B17:C18"/>
    <mergeCell ref="J11:K12"/>
    <mergeCell ref="J17:K18"/>
    <mergeCell ref="F13:K13"/>
    <mergeCell ref="F19:K19"/>
    <mergeCell ref="B5:E5"/>
    <mergeCell ref="B6:E6"/>
    <mergeCell ref="D17:E18"/>
  </mergeCells>
  <phoneticPr fontId="1"/>
  <dataValidations count="2">
    <dataValidation imeMode="hiragana" allowBlank="1" showInputMessage="1" showErrorMessage="1" sqref="K5:AH6"/>
    <dataValidation type="list" allowBlank="1" showInputMessage="1" showErrorMessage="1" sqref="I7:J8 M7:AH8">
      <formula1>$AU$1:$AU$13</formula1>
    </dataValidation>
  </dataValidations>
  <pageMargins left="0.70866141732283472" right="0.70866141732283472" top="0.74803149606299213" bottom="0.3937007874015748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M133"/>
  <sheetViews>
    <sheetView showGridLines="0" view="pageBreakPreview" zoomScale="85" zoomScaleNormal="100" zoomScaleSheetLayoutView="85" workbookViewId="0">
      <selection activeCell="B13" sqref="B13"/>
    </sheetView>
  </sheetViews>
  <sheetFormatPr defaultRowHeight="18.75" x14ac:dyDescent="0.4"/>
  <cols>
    <col min="1" max="1" width="4.5" style="205" bestFit="1" customWidth="1"/>
    <col min="2" max="2" width="14.5" style="205" customWidth="1"/>
    <col min="3" max="3" width="7.375" style="205" bestFit="1" customWidth="1"/>
    <col min="4" max="8" width="10.625" style="57" customWidth="1"/>
    <col min="9" max="10" width="7.125" style="205" customWidth="1"/>
    <col min="11" max="11" width="6.625" style="205" customWidth="1"/>
    <col min="12" max="14" width="7.25" style="205" customWidth="1"/>
    <col min="15" max="20" width="7.125" style="205" hidden="1" customWidth="1"/>
    <col min="21" max="21" width="5.25" style="205" hidden="1" customWidth="1"/>
    <col min="22" max="24" width="7.125" style="205" hidden="1" customWidth="1"/>
    <col min="25" max="26" width="5.25" style="205" hidden="1" customWidth="1"/>
    <col min="27" max="33" width="7.125" style="205" hidden="1" customWidth="1"/>
    <col min="34" max="34" width="5.25" style="205" hidden="1" customWidth="1"/>
    <col min="35" max="35" width="9" style="205" customWidth="1"/>
    <col min="36" max="36" width="37.5" style="205" customWidth="1"/>
    <col min="37" max="37" width="9" style="205" customWidth="1"/>
    <col min="38" max="16384" width="9" style="205"/>
  </cols>
  <sheetData>
    <row r="1" spans="1:39" ht="21.75" customHeight="1" x14ac:dyDescent="0.4">
      <c r="A1" s="317" t="s">
        <v>189</v>
      </c>
      <c r="J1" s="355" t="s">
        <v>98</v>
      </c>
      <c r="K1" s="355"/>
    </row>
    <row r="2" spans="1:39" ht="15" customHeight="1" x14ac:dyDescent="0.4">
      <c r="A2" s="264"/>
      <c r="J2" s="409" t="s">
        <v>218</v>
      </c>
      <c r="K2" s="409"/>
    </row>
    <row r="3" spans="1:39" ht="35.25" customHeight="1" x14ac:dyDescent="0.4">
      <c r="A3" s="429" t="s">
        <v>193</v>
      </c>
      <c r="B3" s="429"/>
      <c r="C3" s="429"/>
      <c r="D3" s="429"/>
      <c r="E3" s="429"/>
      <c r="F3" s="429"/>
      <c r="G3" s="429"/>
      <c r="H3" s="429"/>
      <c r="I3" s="429"/>
      <c r="J3" s="429"/>
      <c r="K3" s="429"/>
      <c r="L3" s="22"/>
      <c r="M3" s="22"/>
      <c r="N3" s="22"/>
      <c r="O3" s="22"/>
      <c r="P3" s="22"/>
      <c r="Q3" s="22"/>
      <c r="R3" s="22"/>
      <c r="AK3" s="97"/>
    </row>
    <row r="4" spans="1:39" s="23" customFormat="1" ht="7.5" customHeight="1" x14ac:dyDescent="0.4">
      <c r="A4" s="58"/>
      <c r="B4" s="58"/>
      <c r="C4" s="58"/>
      <c r="D4" s="58"/>
      <c r="E4" s="58"/>
      <c r="F4" s="58"/>
      <c r="G4" s="58"/>
      <c r="H4" s="58"/>
      <c r="K4" s="58"/>
      <c r="AJ4" s="24"/>
      <c r="AK4" s="97"/>
    </row>
    <row r="5" spans="1:39" ht="18" customHeight="1" x14ac:dyDescent="0.4">
      <c r="B5" s="314" t="s">
        <v>209</v>
      </c>
      <c r="C5" s="433" t="str">
        <f>チェックリスト!H5&amp;""</f>
        <v/>
      </c>
      <c r="D5" s="433"/>
      <c r="E5" s="433"/>
      <c r="G5" s="12" t="s">
        <v>208</v>
      </c>
      <c r="H5" s="433" t="str">
        <f>チェックリスト!H6&amp;""</f>
        <v/>
      </c>
      <c r="I5" s="433"/>
      <c r="J5" s="433"/>
      <c r="K5" s="47"/>
      <c r="L5" s="201"/>
      <c r="AJ5" s="24"/>
      <c r="AK5" s="97"/>
    </row>
    <row r="6" spans="1:39" ht="8.25" customHeight="1" thickBot="1" x14ac:dyDescent="0.45">
      <c r="B6" s="98"/>
      <c r="C6" s="98"/>
      <c r="D6" s="99"/>
      <c r="E6" s="99"/>
      <c r="F6" s="99"/>
      <c r="G6" s="99"/>
      <c r="H6" s="204"/>
      <c r="I6" s="100"/>
      <c r="J6" s="100"/>
      <c r="K6" s="58"/>
      <c r="L6" s="25"/>
      <c r="M6" s="25"/>
      <c r="N6" s="25"/>
      <c r="O6" s="25"/>
      <c r="P6" s="25"/>
      <c r="Q6" s="25"/>
      <c r="R6" s="25"/>
      <c r="AJ6" s="24"/>
      <c r="AK6" s="97"/>
    </row>
    <row r="7" spans="1:39" ht="16.5" customHeight="1" thickBot="1" x14ac:dyDescent="0.45">
      <c r="D7" s="430" t="s">
        <v>63</v>
      </c>
      <c r="E7" s="431"/>
      <c r="F7" s="430" t="s">
        <v>53</v>
      </c>
      <c r="G7" s="432"/>
      <c r="H7" s="431"/>
      <c r="I7" s="100"/>
      <c r="J7" s="100"/>
      <c r="L7" s="25"/>
      <c r="M7" s="25"/>
      <c r="N7" s="25"/>
      <c r="O7" s="25"/>
      <c r="P7" s="25"/>
      <c r="Q7" s="25"/>
      <c r="R7" s="25"/>
      <c r="AJ7" s="24"/>
      <c r="AK7" s="97"/>
    </row>
    <row r="8" spans="1:39" ht="16.5" customHeight="1" thickBot="1" x14ac:dyDescent="0.45">
      <c r="A8" s="101"/>
      <c r="B8" s="443" t="s">
        <v>37</v>
      </c>
      <c r="C8" s="444"/>
      <c r="D8" s="2">
        <f>SUMIF($K$13:$K$132,"○", I$13:I$132)</f>
        <v>0</v>
      </c>
      <c r="E8" s="3" t="s">
        <v>62</v>
      </c>
      <c r="F8" s="445">
        <f>SUMIF($K$13:$K$132,"○", I$13:I$132)*10000</f>
        <v>0</v>
      </c>
      <c r="G8" s="446"/>
      <c r="H8" s="16" t="s">
        <v>38</v>
      </c>
      <c r="I8" s="102"/>
      <c r="J8" s="102"/>
      <c r="K8" s="103"/>
      <c r="L8" s="102"/>
      <c r="M8" s="100"/>
      <c r="N8" s="25"/>
      <c r="O8" s="25"/>
      <c r="P8" s="25"/>
      <c r="Q8" s="25"/>
      <c r="R8" s="25"/>
      <c r="AJ8" s="24"/>
      <c r="AK8" s="97"/>
      <c r="AL8" s="24"/>
      <c r="AM8" s="97"/>
    </row>
    <row r="9" spans="1:39" ht="16.5" customHeight="1" thickBot="1" x14ac:dyDescent="0.45">
      <c r="A9" s="101"/>
      <c r="B9" s="443" t="s">
        <v>83</v>
      </c>
      <c r="C9" s="444"/>
      <c r="D9" s="2">
        <f>SUMIF($K$13:$K$132,"○", J$13:J$132)</f>
        <v>0</v>
      </c>
      <c r="E9" s="3" t="s">
        <v>62</v>
      </c>
      <c r="F9" s="445">
        <f>SUMIF($K$13:$K$132,"○", J$13:J$132)*10000</f>
        <v>0</v>
      </c>
      <c r="G9" s="446"/>
      <c r="H9" s="16" t="s">
        <v>38</v>
      </c>
      <c r="I9" s="102"/>
      <c r="J9" s="102"/>
      <c r="K9" s="103"/>
      <c r="L9" s="102"/>
      <c r="M9" s="100"/>
      <c r="N9" s="25"/>
      <c r="O9" s="25"/>
      <c r="P9" s="25"/>
      <c r="Q9" s="25"/>
      <c r="R9" s="25"/>
      <c r="AJ9" s="24"/>
      <c r="AK9" s="97"/>
      <c r="AL9" s="24"/>
      <c r="AM9" s="97"/>
    </row>
    <row r="10" spans="1:39" ht="18" customHeight="1" x14ac:dyDescent="0.35">
      <c r="A10" s="101"/>
      <c r="B10" s="104" t="s">
        <v>76</v>
      </c>
      <c r="C10" s="318"/>
      <c r="D10" s="321"/>
      <c r="E10" s="115"/>
      <c r="F10" s="322"/>
      <c r="G10" s="322"/>
      <c r="H10" s="100"/>
      <c r="I10" s="102"/>
      <c r="J10" s="102"/>
      <c r="K10" s="103"/>
      <c r="L10" s="102"/>
      <c r="M10" s="100"/>
      <c r="N10" s="25"/>
      <c r="O10" s="25"/>
      <c r="P10" s="25"/>
      <c r="Q10" s="25"/>
      <c r="R10" s="25"/>
      <c r="AJ10" s="24"/>
      <c r="AK10" s="97"/>
      <c r="AL10" s="24"/>
      <c r="AM10" s="97"/>
    </row>
    <row r="11" spans="1:39" ht="22.5" customHeight="1" x14ac:dyDescent="0.4">
      <c r="A11" s="438" t="s">
        <v>25</v>
      </c>
      <c r="B11" s="438" t="s">
        <v>26</v>
      </c>
      <c r="C11" s="439" t="s">
        <v>81</v>
      </c>
      <c r="D11" s="427" t="s">
        <v>16</v>
      </c>
      <c r="E11" s="441" t="s">
        <v>27</v>
      </c>
      <c r="F11" s="447" t="s">
        <v>70</v>
      </c>
      <c r="G11" s="449" t="s">
        <v>74</v>
      </c>
      <c r="H11" s="451" t="s">
        <v>71</v>
      </c>
      <c r="I11" s="425" t="s">
        <v>73</v>
      </c>
      <c r="J11" s="426"/>
      <c r="K11" s="427" t="s">
        <v>28</v>
      </c>
      <c r="L11" s="27"/>
      <c r="M11" s="27"/>
      <c r="N11" s="27"/>
      <c r="U11" s="26">
        <v>44927</v>
      </c>
      <c r="V11" s="26">
        <v>45016</v>
      </c>
      <c r="W11" s="26"/>
      <c r="AC11" s="106">
        <v>45017</v>
      </c>
      <c r="AD11" s="106">
        <v>45053</v>
      </c>
      <c r="AJ11" s="24"/>
      <c r="AK11" s="97"/>
    </row>
    <row r="12" spans="1:39" ht="23.1" customHeight="1" x14ac:dyDescent="0.4">
      <c r="A12" s="428"/>
      <c r="B12" s="428"/>
      <c r="C12" s="440"/>
      <c r="D12" s="428"/>
      <c r="E12" s="442"/>
      <c r="F12" s="448"/>
      <c r="G12" s="450"/>
      <c r="H12" s="452"/>
      <c r="I12" s="107" t="s">
        <v>30</v>
      </c>
      <c r="J12" s="107" t="s">
        <v>84</v>
      </c>
      <c r="K12" s="428"/>
      <c r="L12" s="27"/>
      <c r="M12" s="27"/>
      <c r="N12" s="27"/>
      <c r="O12" s="27"/>
      <c r="P12" s="27">
        <v>6</v>
      </c>
      <c r="Q12" s="28">
        <v>9</v>
      </c>
      <c r="R12" s="28">
        <v>14</v>
      </c>
      <c r="S12" s="434" t="s">
        <v>29</v>
      </c>
      <c r="T12" s="435"/>
      <c r="U12" s="435"/>
      <c r="V12" s="435"/>
      <c r="W12" s="435"/>
      <c r="X12" s="435"/>
      <c r="Y12" s="435"/>
      <c r="Z12" s="436"/>
      <c r="AA12" s="437" t="s">
        <v>86</v>
      </c>
      <c r="AB12" s="437"/>
      <c r="AC12" s="437"/>
      <c r="AD12" s="437"/>
      <c r="AE12" s="437"/>
      <c r="AF12" s="437"/>
      <c r="AG12" s="437"/>
      <c r="AH12" s="437"/>
      <c r="AJ12" s="24"/>
      <c r="AK12" s="97"/>
    </row>
    <row r="13" spans="1:39" x14ac:dyDescent="0.4">
      <c r="A13" s="203">
        <v>1</v>
      </c>
      <c r="B13" s="1"/>
      <c r="C13" s="44"/>
      <c r="D13" s="45"/>
      <c r="E13" s="45"/>
      <c r="F13" s="45"/>
      <c r="G13" s="45"/>
      <c r="H13" s="46" t="str">
        <f t="shared" ref="H13:H44" si="0">IF(OR(C13="", D13="", K13="×", AND(E13&lt;&gt;"", E13&lt;D13), AND(D13=E13, F13=""), AND(F13&lt;&gt;"", OR(F13&lt;D13,F13&lt;E13))), "", IF(E13="",O14, IF(F13="", IF(AND(E13&gt;D13, E13&lt;O14), E13, IF(E13&gt;O14, O14, E13)), IF(OR(F13&lt;=O14, E13&gt;O14), O14, E13))))</f>
        <v/>
      </c>
      <c r="I13" s="203">
        <f t="shared" ref="I13:I44" si="1">IF(K13="×",0,Y14)</f>
        <v>0</v>
      </c>
      <c r="J13" s="203">
        <f t="shared" ref="J13:J44" si="2">IF(K13="×",0,AG14)</f>
        <v>0</v>
      </c>
      <c r="K13" s="43" t="str">
        <f t="shared" ref="K13:K44" si="3">IF(OR(C13="", D13=""),"", IF(OR(AND(E13="", F13&lt;&gt;""), AND(E13&lt;&gt;"", E13&lt;D13), AND(G13&lt;&gt;"", G13&lt;D13), AND(F13&lt;&gt;"", OR(F13&lt;D13, F13&lt;E13,AND(G13&lt;&gt;"",G13&lt;F13)))), "×", IF(AND(D13=E13,OR(F13="", F13&gt;O14)),"×","○")))</f>
        <v/>
      </c>
      <c r="L13" s="216"/>
      <c r="M13" s="216"/>
      <c r="N13" s="216"/>
      <c r="O13" s="29" t="s">
        <v>72</v>
      </c>
      <c r="P13" s="30">
        <v>7</v>
      </c>
      <c r="Q13" s="30">
        <v>10</v>
      </c>
      <c r="R13" s="30">
        <v>15</v>
      </c>
      <c r="S13" s="31" t="s">
        <v>31</v>
      </c>
      <c r="T13" s="31" t="s">
        <v>32</v>
      </c>
      <c r="U13" s="32" t="s">
        <v>33</v>
      </c>
      <c r="V13" s="33" t="s">
        <v>34</v>
      </c>
      <c r="W13" s="34" t="s">
        <v>35</v>
      </c>
      <c r="X13" s="33" t="s">
        <v>36</v>
      </c>
      <c r="Y13" s="33" t="s">
        <v>33</v>
      </c>
      <c r="Z13" s="32" t="s">
        <v>93</v>
      </c>
      <c r="AA13" s="31" t="s">
        <v>31</v>
      </c>
      <c r="AB13" s="31" t="s">
        <v>32</v>
      </c>
      <c r="AC13" s="32" t="s">
        <v>33</v>
      </c>
      <c r="AD13" s="32" t="s">
        <v>34</v>
      </c>
      <c r="AE13" s="31" t="s">
        <v>35</v>
      </c>
      <c r="AF13" s="32" t="s">
        <v>36</v>
      </c>
      <c r="AG13" s="32" t="s">
        <v>33</v>
      </c>
      <c r="AH13" s="32" t="s">
        <v>93</v>
      </c>
      <c r="AJ13" s="24"/>
      <c r="AK13" s="97"/>
    </row>
    <row r="14" spans="1:39" x14ac:dyDescent="0.4">
      <c r="A14" s="203">
        <v>2</v>
      </c>
      <c r="B14" s="1"/>
      <c r="C14" s="44"/>
      <c r="D14" s="45"/>
      <c r="E14" s="45"/>
      <c r="F14" s="45"/>
      <c r="G14" s="45"/>
      <c r="H14" s="46" t="str">
        <f t="shared" si="0"/>
        <v/>
      </c>
      <c r="I14" s="203">
        <f t="shared" si="1"/>
        <v>0</v>
      </c>
      <c r="J14" s="203">
        <f t="shared" si="2"/>
        <v>0</v>
      </c>
      <c r="K14" s="43" t="str">
        <f t="shared" si="3"/>
        <v/>
      </c>
      <c r="L14" s="216"/>
      <c r="M14" s="216"/>
      <c r="N14" s="216"/>
      <c r="O14" s="35" t="str">
        <f t="shared" ref="O14:O45" si="4">IF(C13&lt;&gt;"有", P14, IF(G13&lt;Q14,Q14, IF(G13&lt;=R14,G13,R14)))</f>
        <v/>
      </c>
      <c r="P14" s="36" t="str">
        <f t="shared" ref="P14:P45" si="5">IF(D13="", "", IF(D13+$P$12&lt;=$AD$11, D13+$P$12, $AD$11))</f>
        <v/>
      </c>
      <c r="Q14" s="36" t="str">
        <f t="shared" ref="Q14:Q45" si="6">IF(D13="", "", IF(D13+$Q$12&lt;=$AD$11, D13+$Q$12, $AD$11))</f>
        <v/>
      </c>
      <c r="R14" s="36" t="str">
        <f t="shared" ref="R14:R45" si="7">IF(D13="", "", IF(D13+$R$12&lt;=$AD$11, D13+$R$12, $AD$11))</f>
        <v/>
      </c>
      <c r="S14" s="36" t="str">
        <f t="shared" ref="S14:S45" si="8">IF(OR(D13="", AND(E13&lt;$U$11, H13&lt;$U$11), D13&gt;$V$11), "", D13)</f>
        <v/>
      </c>
      <c r="T14" s="36">
        <f t="shared" ref="T14:T45" si="9">IF(H13="", 0, IF(H13&lt;=$V$11, H13, $V$11))</f>
        <v>0</v>
      </c>
      <c r="U14" s="203">
        <f t="shared" ref="U14:U45" si="10">IF(OR(S14=0,S14&gt;T14, AND(D13&lt;$V$11, S14=T14)),0, DATEDIF(S14,T14,"D")+1)</f>
        <v>0</v>
      </c>
      <c r="V14" s="36">
        <f t="shared" ref="V14:V45" si="11">IF(OR(E13="", E13&gt;$V$11),0, IF(D13=E13, E13, E13+1))</f>
        <v>0</v>
      </c>
      <c r="W14" s="36">
        <f t="shared" ref="W14:W45" si="12">IF(OR(F13="", AND(E13&gt;$V$11, F13&gt;$V$11)), 0, IF(F13&lt;=$V$11, F13, $V$11))</f>
        <v>0</v>
      </c>
      <c r="X14" s="203">
        <f t="shared" ref="X14:X45" si="13">IF(OR(E13="", V14=0, V14&gt;W14, W14=0, W14&gt;O14, U14=0),0,DATEDIF(V14,W14,"D")+IF(AND(E13=V14, E13+1=F13),1,0)+IF(AND(S14+1=W14, V14=W14),1,0)+IF(AND(F13&gt;$V$11, W14=$V$11),1,0)+IF(D13+1=F13,-1,0))</f>
        <v>0</v>
      </c>
      <c r="Y14" s="203">
        <f>U14-X14+Z14</f>
        <v>0</v>
      </c>
      <c r="Z14" s="203">
        <f t="shared" ref="Z14:Z45" si="14">IF(F13="",0,IF(AND(F13=G13,F13&lt;$V$11,G15&lt;$V$11),-1,0))</f>
        <v>0</v>
      </c>
      <c r="AA14" s="36" t="str">
        <f t="shared" ref="AA14:AA45" si="15">IF(OR(D13="", AND(E13&lt;$AC$11, H13&lt;$AC$11)), "", IF(D13&gt;=$AC$11, D13, $AC$11))</f>
        <v/>
      </c>
      <c r="AB14" s="36">
        <f t="shared" ref="AB14:AB45" si="16">IF(H13="", 0, IF(H13&gt;=$AC$11, H13, $AD$11))</f>
        <v>0</v>
      </c>
      <c r="AC14" s="203">
        <f t="shared" ref="AC14:AC45" si="17">IF(OR(AA14=0, AA14&gt;AB14, AND(D13=AA14,AA14=AB14,D13=$AD$16)),0, DATEDIF(AA14,AB14,"D")+1)</f>
        <v>0</v>
      </c>
      <c r="AD14" s="36">
        <f t="shared" ref="AD14:AD45" si="18">IF(OR(E13="", F13&lt;$AC$11, H13&lt;$AC$11),0,IF(E13&gt;$AC$11, IF(D13=E13, E13, E13+1), IF(AND(D13&lt;&gt;E13, E13=$AC$11), E13+1, $AC$11)))</f>
        <v>0</v>
      </c>
      <c r="AE14" s="36">
        <f t="shared" ref="AE14:AE45" si="19">IF(OR(F13="", H13&lt;$AC$11), 0, IF(F13&gt;=$AC$11, F13, $AC$11))</f>
        <v>0</v>
      </c>
      <c r="AF14" s="203">
        <f t="shared" ref="AF14:AF45" si="20">IF(OR(E13="", AD14=0, AE14=0, AD14&gt;AE14, AE14&gt;O14, AC14=0),0,DATEDIF(AD14,AE14,"D")+IF(AND(E13=AD14, E13+1=F13),1,0)+IF(AND(D13+1=AE14, AD14=AE14),1,0)+IF(D13+1=F13,-1,0))</f>
        <v>0</v>
      </c>
      <c r="AG14" s="203">
        <f>AC14-AF14+AH14</f>
        <v>0</v>
      </c>
      <c r="AH14" s="203">
        <f t="shared" ref="AH14:AH45" si="21">IF(F13="",0,IF(AND(F13=G13,F13&gt;$AC$11,G13&gt;$AC$11),-1,0))</f>
        <v>0</v>
      </c>
      <c r="AJ14" s="24"/>
      <c r="AK14" s="97"/>
    </row>
    <row r="15" spans="1:39" x14ac:dyDescent="0.4">
      <c r="A15" s="203">
        <v>3</v>
      </c>
      <c r="B15" s="1"/>
      <c r="C15" s="44"/>
      <c r="D15" s="45"/>
      <c r="E15" s="45"/>
      <c r="F15" s="45"/>
      <c r="G15" s="45"/>
      <c r="H15" s="46" t="str">
        <f t="shared" si="0"/>
        <v/>
      </c>
      <c r="I15" s="71">
        <f t="shared" si="1"/>
        <v>0</v>
      </c>
      <c r="J15" s="203">
        <f t="shared" si="2"/>
        <v>0</v>
      </c>
      <c r="K15" s="43" t="str">
        <f t="shared" si="3"/>
        <v/>
      </c>
      <c r="L15" s="216"/>
      <c r="M15" s="216"/>
      <c r="N15" s="216"/>
      <c r="O15" s="35" t="str">
        <f t="shared" si="4"/>
        <v/>
      </c>
      <c r="P15" s="36" t="str">
        <f t="shared" si="5"/>
        <v/>
      </c>
      <c r="Q15" s="36" t="str">
        <f t="shared" si="6"/>
        <v/>
      </c>
      <c r="R15" s="36" t="str">
        <f t="shared" si="7"/>
        <v/>
      </c>
      <c r="S15" s="36" t="str">
        <f t="shared" si="8"/>
        <v/>
      </c>
      <c r="T15" s="36">
        <f t="shared" si="9"/>
        <v>0</v>
      </c>
      <c r="U15" s="203">
        <f t="shared" si="10"/>
        <v>0</v>
      </c>
      <c r="V15" s="36">
        <f t="shared" si="11"/>
        <v>0</v>
      </c>
      <c r="W15" s="36">
        <f t="shared" si="12"/>
        <v>0</v>
      </c>
      <c r="X15" s="203">
        <f t="shared" si="13"/>
        <v>0</v>
      </c>
      <c r="Y15" s="203">
        <f t="shared" ref="Y15:Y78" si="22">U15-X15+Z15</f>
        <v>0</v>
      </c>
      <c r="Z15" s="203">
        <f t="shared" si="14"/>
        <v>0</v>
      </c>
      <c r="AA15" s="36" t="str">
        <f t="shared" si="15"/>
        <v/>
      </c>
      <c r="AB15" s="36">
        <f t="shared" si="16"/>
        <v>0</v>
      </c>
      <c r="AC15" s="203">
        <f t="shared" si="17"/>
        <v>0</v>
      </c>
      <c r="AD15" s="36">
        <f t="shared" si="18"/>
        <v>0</v>
      </c>
      <c r="AE15" s="36">
        <f t="shared" si="19"/>
        <v>0</v>
      </c>
      <c r="AF15" s="203">
        <f t="shared" si="20"/>
        <v>0</v>
      </c>
      <c r="AG15" s="203">
        <f t="shared" ref="AG15:AG78" si="23">AC15-AF15+AH15</f>
        <v>0</v>
      </c>
      <c r="AH15" s="203">
        <f t="shared" si="21"/>
        <v>0</v>
      </c>
      <c r="AK15" s="97"/>
    </row>
    <row r="16" spans="1:39" x14ac:dyDescent="0.4">
      <c r="A16" s="203">
        <v>4</v>
      </c>
      <c r="B16" s="1"/>
      <c r="C16" s="44"/>
      <c r="D16" s="45"/>
      <c r="E16" s="45"/>
      <c r="F16" s="45"/>
      <c r="G16" s="45"/>
      <c r="H16" s="46" t="str">
        <f t="shared" si="0"/>
        <v/>
      </c>
      <c r="I16" s="203">
        <f t="shared" si="1"/>
        <v>0</v>
      </c>
      <c r="J16" s="71">
        <f t="shared" si="2"/>
        <v>0</v>
      </c>
      <c r="K16" s="43" t="str">
        <f t="shared" si="3"/>
        <v/>
      </c>
      <c r="L16" s="131"/>
      <c r="M16" s="131"/>
      <c r="N16" s="131"/>
      <c r="O16" s="35" t="str">
        <f t="shared" si="4"/>
        <v/>
      </c>
      <c r="P16" s="36" t="str">
        <f t="shared" si="5"/>
        <v/>
      </c>
      <c r="Q16" s="36" t="str">
        <f t="shared" si="6"/>
        <v/>
      </c>
      <c r="R16" s="36" t="str">
        <f t="shared" si="7"/>
        <v/>
      </c>
      <c r="S16" s="36" t="str">
        <f t="shared" si="8"/>
        <v/>
      </c>
      <c r="T16" s="36">
        <f t="shared" si="9"/>
        <v>0</v>
      </c>
      <c r="U16" s="203">
        <f t="shared" si="10"/>
        <v>0</v>
      </c>
      <c r="V16" s="36">
        <f t="shared" si="11"/>
        <v>0</v>
      </c>
      <c r="W16" s="36">
        <f t="shared" si="12"/>
        <v>0</v>
      </c>
      <c r="X16" s="203">
        <f t="shared" si="13"/>
        <v>0</v>
      </c>
      <c r="Y16" s="203">
        <f t="shared" si="22"/>
        <v>0</v>
      </c>
      <c r="Z16" s="203">
        <f t="shared" si="14"/>
        <v>0</v>
      </c>
      <c r="AA16" s="36" t="str">
        <f t="shared" si="15"/>
        <v/>
      </c>
      <c r="AB16" s="36">
        <f t="shared" si="16"/>
        <v>0</v>
      </c>
      <c r="AC16" s="203">
        <f t="shared" si="17"/>
        <v>0</v>
      </c>
      <c r="AD16" s="36">
        <f t="shared" si="18"/>
        <v>0</v>
      </c>
      <c r="AE16" s="36">
        <f t="shared" si="19"/>
        <v>0</v>
      </c>
      <c r="AF16" s="203">
        <f t="shared" si="20"/>
        <v>0</v>
      </c>
      <c r="AG16" s="203">
        <f t="shared" si="23"/>
        <v>0</v>
      </c>
      <c r="AH16" s="203">
        <f t="shared" si="21"/>
        <v>0</v>
      </c>
      <c r="AK16" s="97"/>
    </row>
    <row r="17" spans="1:37" x14ac:dyDescent="0.4">
      <c r="A17" s="203">
        <v>5</v>
      </c>
      <c r="B17" s="1"/>
      <c r="C17" s="44"/>
      <c r="D17" s="45"/>
      <c r="E17" s="45"/>
      <c r="F17" s="45"/>
      <c r="G17" s="45"/>
      <c r="H17" s="46" t="str">
        <f t="shared" si="0"/>
        <v/>
      </c>
      <c r="I17" s="203">
        <f t="shared" si="1"/>
        <v>0</v>
      </c>
      <c r="J17" s="203">
        <f t="shared" si="2"/>
        <v>0</v>
      </c>
      <c r="K17" s="43" t="str">
        <f t="shared" si="3"/>
        <v/>
      </c>
      <c r="L17" s="131"/>
      <c r="M17" s="131"/>
      <c r="N17" s="131"/>
      <c r="O17" s="35" t="str">
        <f t="shared" si="4"/>
        <v/>
      </c>
      <c r="P17" s="36" t="str">
        <f t="shared" si="5"/>
        <v/>
      </c>
      <c r="Q17" s="36" t="str">
        <f t="shared" si="6"/>
        <v/>
      </c>
      <c r="R17" s="36" t="str">
        <f t="shared" si="7"/>
        <v/>
      </c>
      <c r="S17" s="36" t="str">
        <f t="shared" si="8"/>
        <v/>
      </c>
      <c r="T17" s="36">
        <f t="shared" si="9"/>
        <v>0</v>
      </c>
      <c r="U17" s="203">
        <f t="shared" si="10"/>
        <v>0</v>
      </c>
      <c r="V17" s="36">
        <f t="shared" si="11"/>
        <v>0</v>
      </c>
      <c r="W17" s="36">
        <f t="shared" si="12"/>
        <v>0</v>
      </c>
      <c r="X17" s="203">
        <f t="shared" si="13"/>
        <v>0</v>
      </c>
      <c r="Y17" s="203">
        <f t="shared" si="22"/>
        <v>0</v>
      </c>
      <c r="Z17" s="203">
        <f t="shared" si="14"/>
        <v>0</v>
      </c>
      <c r="AA17" s="36" t="str">
        <f t="shared" si="15"/>
        <v/>
      </c>
      <c r="AB17" s="36">
        <f t="shared" si="16"/>
        <v>0</v>
      </c>
      <c r="AC17" s="203">
        <f t="shared" si="17"/>
        <v>0</v>
      </c>
      <c r="AD17" s="36">
        <f t="shared" si="18"/>
        <v>0</v>
      </c>
      <c r="AE17" s="36">
        <f t="shared" si="19"/>
        <v>0</v>
      </c>
      <c r="AF17" s="203">
        <f t="shared" si="20"/>
        <v>0</v>
      </c>
      <c r="AG17" s="71">
        <f t="shared" si="23"/>
        <v>0</v>
      </c>
      <c r="AH17" s="203">
        <f t="shared" si="21"/>
        <v>0</v>
      </c>
      <c r="AK17" s="97"/>
    </row>
    <row r="18" spans="1:37" x14ac:dyDescent="0.4">
      <c r="A18" s="203">
        <v>6</v>
      </c>
      <c r="B18" s="1"/>
      <c r="C18" s="44"/>
      <c r="D18" s="45"/>
      <c r="E18" s="45"/>
      <c r="F18" s="45"/>
      <c r="G18" s="45"/>
      <c r="H18" s="46" t="str">
        <f t="shared" si="0"/>
        <v/>
      </c>
      <c r="I18" s="203">
        <f t="shared" si="1"/>
        <v>0</v>
      </c>
      <c r="J18" s="203">
        <f t="shared" si="2"/>
        <v>0</v>
      </c>
      <c r="K18" s="43" t="str">
        <f t="shared" si="3"/>
        <v/>
      </c>
      <c r="L18" s="131"/>
      <c r="M18" s="131"/>
      <c r="N18" s="131"/>
      <c r="O18" s="35" t="str">
        <f t="shared" si="4"/>
        <v/>
      </c>
      <c r="P18" s="36" t="str">
        <f t="shared" si="5"/>
        <v/>
      </c>
      <c r="Q18" s="36" t="str">
        <f t="shared" si="6"/>
        <v/>
      </c>
      <c r="R18" s="36" t="str">
        <f t="shared" si="7"/>
        <v/>
      </c>
      <c r="S18" s="36" t="str">
        <f t="shared" si="8"/>
        <v/>
      </c>
      <c r="T18" s="36">
        <f t="shared" si="9"/>
        <v>0</v>
      </c>
      <c r="U18" s="203">
        <f t="shared" si="10"/>
        <v>0</v>
      </c>
      <c r="V18" s="36">
        <f t="shared" si="11"/>
        <v>0</v>
      </c>
      <c r="W18" s="36">
        <f t="shared" si="12"/>
        <v>0</v>
      </c>
      <c r="X18" s="203">
        <f t="shared" si="13"/>
        <v>0</v>
      </c>
      <c r="Y18" s="203">
        <f t="shared" si="22"/>
        <v>0</v>
      </c>
      <c r="Z18" s="203">
        <f t="shared" si="14"/>
        <v>0</v>
      </c>
      <c r="AA18" s="36" t="str">
        <f t="shared" si="15"/>
        <v/>
      </c>
      <c r="AB18" s="36">
        <f t="shared" si="16"/>
        <v>0</v>
      </c>
      <c r="AC18" s="203">
        <f t="shared" si="17"/>
        <v>0</v>
      </c>
      <c r="AD18" s="36">
        <f t="shared" si="18"/>
        <v>0</v>
      </c>
      <c r="AE18" s="36">
        <f t="shared" si="19"/>
        <v>0</v>
      </c>
      <c r="AF18" s="203">
        <f t="shared" si="20"/>
        <v>0</v>
      </c>
      <c r="AG18" s="203">
        <f t="shared" si="23"/>
        <v>0</v>
      </c>
      <c r="AH18" s="203">
        <f t="shared" si="21"/>
        <v>0</v>
      </c>
      <c r="AK18" s="97"/>
    </row>
    <row r="19" spans="1:37" x14ac:dyDescent="0.4">
      <c r="A19" s="203">
        <v>7</v>
      </c>
      <c r="B19" s="1"/>
      <c r="C19" s="44"/>
      <c r="D19" s="45"/>
      <c r="E19" s="45"/>
      <c r="F19" s="45"/>
      <c r="G19" s="45"/>
      <c r="H19" s="46" t="str">
        <f t="shared" si="0"/>
        <v/>
      </c>
      <c r="I19" s="203">
        <f t="shared" si="1"/>
        <v>0</v>
      </c>
      <c r="J19" s="203">
        <f t="shared" si="2"/>
        <v>0</v>
      </c>
      <c r="K19" s="43" t="str">
        <f t="shared" si="3"/>
        <v/>
      </c>
      <c r="L19" s="131"/>
      <c r="M19" s="131"/>
      <c r="N19" s="131"/>
      <c r="O19" s="35" t="str">
        <f t="shared" si="4"/>
        <v/>
      </c>
      <c r="P19" s="36" t="str">
        <f t="shared" si="5"/>
        <v/>
      </c>
      <c r="Q19" s="36" t="str">
        <f t="shared" si="6"/>
        <v/>
      </c>
      <c r="R19" s="36" t="str">
        <f t="shared" si="7"/>
        <v/>
      </c>
      <c r="S19" s="36" t="str">
        <f t="shared" si="8"/>
        <v/>
      </c>
      <c r="T19" s="36">
        <f t="shared" si="9"/>
        <v>0</v>
      </c>
      <c r="U19" s="203">
        <f t="shared" si="10"/>
        <v>0</v>
      </c>
      <c r="V19" s="36">
        <f t="shared" si="11"/>
        <v>0</v>
      </c>
      <c r="W19" s="36">
        <f t="shared" si="12"/>
        <v>0</v>
      </c>
      <c r="X19" s="203">
        <f t="shared" si="13"/>
        <v>0</v>
      </c>
      <c r="Y19" s="203">
        <f t="shared" si="22"/>
        <v>0</v>
      </c>
      <c r="Z19" s="203">
        <f t="shared" si="14"/>
        <v>0</v>
      </c>
      <c r="AA19" s="36" t="str">
        <f t="shared" si="15"/>
        <v/>
      </c>
      <c r="AB19" s="36">
        <f t="shared" si="16"/>
        <v>0</v>
      </c>
      <c r="AC19" s="203">
        <f t="shared" si="17"/>
        <v>0</v>
      </c>
      <c r="AD19" s="36">
        <f t="shared" si="18"/>
        <v>0</v>
      </c>
      <c r="AE19" s="36">
        <f t="shared" si="19"/>
        <v>0</v>
      </c>
      <c r="AF19" s="203">
        <f t="shared" si="20"/>
        <v>0</v>
      </c>
      <c r="AG19" s="203">
        <f t="shared" si="23"/>
        <v>0</v>
      </c>
      <c r="AH19" s="203">
        <f t="shared" si="21"/>
        <v>0</v>
      </c>
      <c r="AK19" s="97"/>
    </row>
    <row r="20" spans="1:37" x14ac:dyDescent="0.4">
      <c r="A20" s="203">
        <v>8</v>
      </c>
      <c r="B20" s="1"/>
      <c r="C20" s="44"/>
      <c r="D20" s="45"/>
      <c r="E20" s="45"/>
      <c r="F20" s="45"/>
      <c r="G20" s="45"/>
      <c r="H20" s="46" t="str">
        <f t="shared" si="0"/>
        <v/>
      </c>
      <c r="I20" s="203">
        <f t="shared" si="1"/>
        <v>0</v>
      </c>
      <c r="J20" s="203">
        <f t="shared" si="2"/>
        <v>0</v>
      </c>
      <c r="K20" s="43" t="str">
        <f t="shared" si="3"/>
        <v/>
      </c>
      <c r="L20" s="131"/>
      <c r="M20" s="131"/>
      <c r="N20" s="131"/>
      <c r="O20" s="35" t="str">
        <f t="shared" si="4"/>
        <v/>
      </c>
      <c r="P20" s="36" t="str">
        <f t="shared" si="5"/>
        <v/>
      </c>
      <c r="Q20" s="36" t="str">
        <f t="shared" si="6"/>
        <v/>
      </c>
      <c r="R20" s="36" t="str">
        <f t="shared" si="7"/>
        <v/>
      </c>
      <c r="S20" s="36" t="str">
        <f t="shared" si="8"/>
        <v/>
      </c>
      <c r="T20" s="36">
        <f t="shared" si="9"/>
        <v>0</v>
      </c>
      <c r="U20" s="203">
        <f t="shared" si="10"/>
        <v>0</v>
      </c>
      <c r="V20" s="36">
        <f t="shared" si="11"/>
        <v>0</v>
      </c>
      <c r="W20" s="36">
        <f t="shared" si="12"/>
        <v>0</v>
      </c>
      <c r="X20" s="203">
        <f t="shared" si="13"/>
        <v>0</v>
      </c>
      <c r="Y20" s="203">
        <f t="shared" si="22"/>
        <v>0</v>
      </c>
      <c r="Z20" s="203">
        <f t="shared" si="14"/>
        <v>0</v>
      </c>
      <c r="AA20" s="36" t="str">
        <f t="shared" si="15"/>
        <v/>
      </c>
      <c r="AB20" s="36">
        <f t="shared" si="16"/>
        <v>0</v>
      </c>
      <c r="AC20" s="203">
        <f t="shared" si="17"/>
        <v>0</v>
      </c>
      <c r="AD20" s="36">
        <f t="shared" si="18"/>
        <v>0</v>
      </c>
      <c r="AE20" s="36">
        <f t="shared" si="19"/>
        <v>0</v>
      </c>
      <c r="AF20" s="203">
        <f t="shared" si="20"/>
        <v>0</v>
      </c>
      <c r="AG20" s="203">
        <f t="shared" si="23"/>
        <v>0</v>
      </c>
      <c r="AH20" s="203">
        <f t="shared" si="21"/>
        <v>0</v>
      </c>
      <c r="AK20" s="97"/>
    </row>
    <row r="21" spans="1:37" x14ac:dyDescent="0.4">
      <c r="A21" s="203">
        <v>9</v>
      </c>
      <c r="B21" s="1"/>
      <c r="C21" s="44"/>
      <c r="D21" s="45"/>
      <c r="E21" s="45"/>
      <c r="F21" s="45"/>
      <c r="G21" s="45"/>
      <c r="H21" s="46" t="str">
        <f t="shared" si="0"/>
        <v/>
      </c>
      <c r="I21" s="203">
        <f t="shared" si="1"/>
        <v>0</v>
      </c>
      <c r="J21" s="203">
        <f t="shared" si="2"/>
        <v>0</v>
      </c>
      <c r="K21" s="43" t="str">
        <f t="shared" si="3"/>
        <v/>
      </c>
      <c r="L21" s="131"/>
      <c r="M21" s="131"/>
      <c r="N21" s="131"/>
      <c r="O21" s="35" t="str">
        <f t="shared" si="4"/>
        <v/>
      </c>
      <c r="P21" s="36" t="str">
        <f t="shared" si="5"/>
        <v/>
      </c>
      <c r="Q21" s="36" t="str">
        <f t="shared" si="6"/>
        <v/>
      </c>
      <c r="R21" s="36" t="str">
        <f t="shared" si="7"/>
        <v/>
      </c>
      <c r="S21" s="36" t="str">
        <f t="shared" si="8"/>
        <v/>
      </c>
      <c r="T21" s="36">
        <f t="shared" si="9"/>
        <v>0</v>
      </c>
      <c r="U21" s="203">
        <f t="shared" si="10"/>
        <v>0</v>
      </c>
      <c r="V21" s="36">
        <f t="shared" si="11"/>
        <v>0</v>
      </c>
      <c r="W21" s="36">
        <f t="shared" si="12"/>
        <v>0</v>
      </c>
      <c r="X21" s="203">
        <f t="shared" si="13"/>
        <v>0</v>
      </c>
      <c r="Y21" s="203">
        <f t="shared" si="22"/>
        <v>0</v>
      </c>
      <c r="Z21" s="203">
        <f t="shared" si="14"/>
        <v>0</v>
      </c>
      <c r="AA21" s="36" t="str">
        <f t="shared" si="15"/>
        <v/>
      </c>
      <c r="AB21" s="36">
        <f t="shared" si="16"/>
        <v>0</v>
      </c>
      <c r="AC21" s="203">
        <f t="shared" si="17"/>
        <v>0</v>
      </c>
      <c r="AD21" s="36">
        <f t="shared" si="18"/>
        <v>0</v>
      </c>
      <c r="AE21" s="36">
        <f t="shared" si="19"/>
        <v>0</v>
      </c>
      <c r="AF21" s="203">
        <f t="shared" si="20"/>
        <v>0</v>
      </c>
      <c r="AG21" s="203">
        <f t="shared" si="23"/>
        <v>0</v>
      </c>
      <c r="AH21" s="203">
        <f t="shared" si="21"/>
        <v>0</v>
      </c>
      <c r="AK21" s="97"/>
    </row>
    <row r="22" spans="1:37" x14ac:dyDescent="0.4">
      <c r="A22" s="203">
        <v>10</v>
      </c>
      <c r="B22" s="1"/>
      <c r="C22" s="44"/>
      <c r="D22" s="45"/>
      <c r="E22" s="45"/>
      <c r="F22" s="45"/>
      <c r="G22" s="45"/>
      <c r="H22" s="46" t="str">
        <f t="shared" si="0"/>
        <v/>
      </c>
      <c r="I22" s="203">
        <f t="shared" si="1"/>
        <v>0</v>
      </c>
      <c r="J22" s="203">
        <f t="shared" si="2"/>
        <v>0</v>
      </c>
      <c r="K22" s="43" t="str">
        <f t="shared" si="3"/>
        <v/>
      </c>
      <c r="L22" s="131"/>
      <c r="M22" s="131"/>
      <c r="N22" s="131"/>
      <c r="O22" s="35" t="str">
        <f t="shared" si="4"/>
        <v/>
      </c>
      <c r="P22" s="36" t="str">
        <f t="shared" si="5"/>
        <v/>
      </c>
      <c r="Q22" s="36" t="str">
        <f t="shared" si="6"/>
        <v/>
      </c>
      <c r="R22" s="36" t="str">
        <f t="shared" si="7"/>
        <v/>
      </c>
      <c r="S22" s="36" t="str">
        <f t="shared" si="8"/>
        <v/>
      </c>
      <c r="T22" s="36">
        <f t="shared" si="9"/>
        <v>0</v>
      </c>
      <c r="U22" s="203">
        <f t="shared" si="10"/>
        <v>0</v>
      </c>
      <c r="V22" s="36">
        <f t="shared" si="11"/>
        <v>0</v>
      </c>
      <c r="W22" s="36">
        <f t="shared" si="12"/>
        <v>0</v>
      </c>
      <c r="X22" s="203">
        <f t="shared" si="13"/>
        <v>0</v>
      </c>
      <c r="Y22" s="203">
        <f t="shared" si="22"/>
        <v>0</v>
      </c>
      <c r="Z22" s="203">
        <f t="shared" si="14"/>
        <v>0</v>
      </c>
      <c r="AA22" s="36" t="str">
        <f t="shared" si="15"/>
        <v/>
      </c>
      <c r="AB22" s="36">
        <f t="shared" si="16"/>
        <v>0</v>
      </c>
      <c r="AC22" s="203">
        <f t="shared" si="17"/>
        <v>0</v>
      </c>
      <c r="AD22" s="36">
        <f t="shared" si="18"/>
        <v>0</v>
      </c>
      <c r="AE22" s="36">
        <f t="shared" si="19"/>
        <v>0</v>
      </c>
      <c r="AF22" s="203">
        <f t="shared" si="20"/>
        <v>0</v>
      </c>
      <c r="AG22" s="203">
        <f t="shared" si="23"/>
        <v>0</v>
      </c>
      <c r="AH22" s="203">
        <f t="shared" si="21"/>
        <v>0</v>
      </c>
      <c r="AK22" s="97"/>
    </row>
    <row r="23" spans="1:37" x14ac:dyDescent="0.4">
      <c r="A23" s="203">
        <v>11</v>
      </c>
      <c r="B23" s="1"/>
      <c r="C23" s="44"/>
      <c r="D23" s="45"/>
      <c r="E23" s="45"/>
      <c r="F23" s="45"/>
      <c r="G23" s="45"/>
      <c r="H23" s="46" t="str">
        <f t="shared" si="0"/>
        <v/>
      </c>
      <c r="I23" s="203">
        <f t="shared" si="1"/>
        <v>0</v>
      </c>
      <c r="J23" s="203">
        <f t="shared" si="2"/>
        <v>0</v>
      </c>
      <c r="K23" s="43" t="str">
        <f t="shared" si="3"/>
        <v/>
      </c>
      <c r="L23" s="131"/>
      <c r="M23" s="131"/>
      <c r="N23" s="131"/>
      <c r="O23" s="35" t="str">
        <f t="shared" si="4"/>
        <v/>
      </c>
      <c r="P23" s="36" t="str">
        <f t="shared" si="5"/>
        <v/>
      </c>
      <c r="Q23" s="36" t="str">
        <f t="shared" si="6"/>
        <v/>
      </c>
      <c r="R23" s="36" t="str">
        <f t="shared" si="7"/>
        <v/>
      </c>
      <c r="S23" s="36" t="str">
        <f t="shared" si="8"/>
        <v/>
      </c>
      <c r="T23" s="36">
        <f t="shared" si="9"/>
        <v>0</v>
      </c>
      <c r="U23" s="203">
        <f t="shared" si="10"/>
        <v>0</v>
      </c>
      <c r="V23" s="36">
        <f t="shared" si="11"/>
        <v>0</v>
      </c>
      <c r="W23" s="36">
        <f t="shared" si="12"/>
        <v>0</v>
      </c>
      <c r="X23" s="203">
        <f t="shared" si="13"/>
        <v>0</v>
      </c>
      <c r="Y23" s="203">
        <f t="shared" si="22"/>
        <v>0</v>
      </c>
      <c r="Z23" s="203">
        <f t="shared" si="14"/>
        <v>0</v>
      </c>
      <c r="AA23" s="36" t="str">
        <f t="shared" si="15"/>
        <v/>
      </c>
      <c r="AB23" s="36">
        <f t="shared" si="16"/>
        <v>0</v>
      </c>
      <c r="AC23" s="203">
        <f t="shared" si="17"/>
        <v>0</v>
      </c>
      <c r="AD23" s="36">
        <f t="shared" si="18"/>
        <v>0</v>
      </c>
      <c r="AE23" s="36">
        <f t="shared" si="19"/>
        <v>0</v>
      </c>
      <c r="AF23" s="203">
        <f t="shared" si="20"/>
        <v>0</v>
      </c>
      <c r="AG23" s="203">
        <f t="shared" si="23"/>
        <v>0</v>
      </c>
      <c r="AH23" s="203">
        <f t="shared" si="21"/>
        <v>0</v>
      </c>
      <c r="AK23" s="97"/>
    </row>
    <row r="24" spans="1:37" x14ac:dyDescent="0.4">
      <c r="A24" s="203">
        <v>12</v>
      </c>
      <c r="B24" s="1"/>
      <c r="C24" s="44"/>
      <c r="D24" s="45"/>
      <c r="E24" s="45"/>
      <c r="F24" s="45"/>
      <c r="G24" s="45"/>
      <c r="H24" s="46" t="str">
        <f t="shared" si="0"/>
        <v/>
      </c>
      <c r="I24" s="203">
        <f t="shared" si="1"/>
        <v>0</v>
      </c>
      <c r="J24" s="203">
        <f t="shared" si="2"/>
        <v>0</v>
      </c>
      <c r="K24" s="43" t="str">
        <f t="shared" si="3"/>
        <v/>
      </c>
      <c r="L24" s="131"/>
      <c r="M24" s="131"/>
      <c r="N24" s="131"/>
      <c r="O24" s="35" t="str">
        <f t="shared" si="4"/>
        <v/>
      </c>
      <c r="P24" s="36" t="str">
        <f t="shared" si="5"/>
        <v/>
      </c>
      <c r="Q24" s="36" t="str">
        <f t="shared" si="6"/>
        <v/>
      </c>
      <c r="R24" s="36" t="str">
        <f t="shared" si="7"/>
        <v/>
      </c>
      <c r="S24" s="36" t="str">
        <f t="shared" si="8"/>
        <v/>
      </c>
      <c r="T24" s="36">
        <f t="shared" si="9"/>
        <v>0</v>
      </c>
      <c r="U24" s="203">
        <f t="shared" si="10"/>
        <v>0</v>
      </c>
      <c r="V24" s="36">
        <f t="shared" si="11"/>
        <v>0</v>
      </c>
      <c r="W24" s="36">
        <f t="shared" si="12"/>
        <v>0</v>
      </c>
      <c r="X24" s="203">
        <f t="shared" si="13"/>
        <v>0</v>
      </c>
      <c r="Y24" s="203">
        <f t="shared" si="22"/>
        <v>0</v>
      </c>
      <c r="Z24" s="203">
        <f t="shared" si="14"/>
        <v>0</v>
      </c>
      <c r="AA24" s="36" t="str">
        <f t="shared" si="15"/>
        <v/>
      </c>
      <c r="AB24" s="36">
        <f t="shared" si="16"/>
        <v>0</v>
      </c>
      <c r="AC24" s="203">
        <f t="shared" si="17"/>
        <v>0</v>
      </c>
      <c r="AD24" s="36">
        <f t="shared" si="18"/>
        <v>0</v>
      </c>
      <c r="AE24" s="36">
        <f t="shared" si="19"/>
        <v>0</v>
      </c>
      <c r="AF24" s="203">
        <f t="shared" si="20"/>
        <v>0</v>
      </c>
      <c r="AG24" s="203">
        <f t="shared" si="23"/>
        <v>0</v>
      </c>
      <c r="AH24" s="203">
        <f t="shared" si="21"/>
        <v>0</v>
      </c>
    </row>
    <row r="25" spans="1:37" x14ac:dyDescent="0.4">
      <c r="A25" s="203">
        <v>13</v>
      </c>
      <c r="B25" s="1"/>
      <c r="C25" s="44"/>
      <c r="D25" s="45"/>
      <c r="E25" s="45"/>
      <c r="F25" s="45"/>
      <c r="G25" s="45"/>
      <c r="H25" s="46" t="str">
        <f t="shared" si="0"/>
        <v/>
      </c>
      <c r="I25" s="203">
        <f t="shared" si="1"/>
        <v>0</v>
      </c>
      <c r="J25" s="203">
        <f t="shared" si="2"/>
        <v>0</v>
      </c>
      <c r="K25" s="43" t="str">
        <f t="shared" si="3"/>
        <v/>
      </c>
      <c r="L25" s="131"/>
      <c r="M25" s="131"/>
      <c r="N25" s="131"/>
      <c r="O25" s="35" t="str">
        <f t="shared" si="4"/>
        <v/>
      </c>
      <c r="P25" s="36" t="str">
        <f t="shared" si="5"/>
        <v/>
      </c>
      <c r="Q25" s="36" t="str">
        <f t="shared" si="6"/>
        <v/>
      </c>
      <c r="R25" s="36" t="str">
        <f t="shared" si="7"/>
        <v/>
      </c>
      <c r="S25" s="36" t="str">
        <f t="shared" si="8"/>
        <v/>
      </c>
      <c r="T25" s="36">
        <f t="shared" si="9"/>
        <v>0</v>
      </c>
      <c r="U25" s="203">
        <f t="shared" si="10"/>
        <v>0</v>
      </c>
      <c r="V25" s="36">
        <f t="shared" si="11"/>
        <v>0</v>
      </c>
      <c r="W25" s="36">
        <f t="shared" si="12"/>
        <v>0</v>
      </c>
      <c r="X25" s="203">
        <f t="shared" si="13"/>
        <v>0</v>
      </c>
      <c r="Y25" s="203">
        <f t="shared" si="22"/>
        <v>0</v>
      </c>
      <c r="Z25" s="203">
        <f t="shared" si="14"/>
        <v>0</v>
      </c>
      <c r="AA25" s="36" t="str">
        <f t="shared" si="15"/>
        <v/>
      </c>
      <c r="AB25" s="36">
        <f t="shared" si="16"/>
        <v>0</v>
      </c>
      <c r="AC25" s="203">
        <f t="shared" si="17"/>
        <v>0</v>
      </c>
      <c r="AD25" s="36">
        <f t="shared" si="18"/>
        <v>0</v>
      </c>
      <c r="AE25" s="36">
        <f t="shared" si="19"/>
        <v>0</v>
      </c>
      <c r="AF25" s="203">
        <f t="shared" si="20"/>
        <v>0</v>
      </c>
      <c r="AG25" s="203">
        <f t="shared" si="23"/>
        <v>0</v>
      </c>
      <c r="AH25" s="203">
        <f t="shared" si="21"/>
        <v>0</v>
      </c>
    </row>
    <row r="26" spans="1:37" x14ac:dyDescent="0.4">
      <c r="A26" s="203">
        <v>14</v>
      </c>
      <c r="B26" s="1"/>
      <c r="C26" s="44"/>
      <c r="D26" s="45"/>
      <c r="E26" s="45"/>
      <c r="F26" s="45"/>
      <c r="G26" s="45"/>
      <c r="H26" s="46" t="str">
        <f t="shared" si="0"/>
        <v/>
      </c>
      <c r="I26" s="203">
        <f t="shared" si="1"/>
        <v>0</v>
      </c>
      <c r="J26" s="203">
        <f t="shared" si="2"/>
        <v>0</v>
      </c>
      <c r="K26" s="43" t="str">
        <f t="shared" si="3"/>
        <v/>
      </c>
      <c r="L26" s="131"/>
      <c r="M26" s="131"/>
      <c r="N26" s="131"/>
      <c r="O26" s="35" t="str">
        <f t="shared" si="4"/>
        <v/>
      </c>
      <c r="P26" s="36" t="str">
        <f t="shared" si="5"/>
        <v/>
      </c>
      <c r="Q26" s="36" t="str">
        <f t="shared" si="6"/>
        <v/>
      </c>
      <c r="R26" s="36" t="str">
        <f t="shared" si="7"/>
        <v/>
      </c>
      <c r="S26" s="36" t="str">
        <f t="shared" si="8"/>
        <v/>
      </c>
      <c r="T26" s="36">
        <f t="shared" si="9"/>
        <v>0</v>
      </c>
      <c r="U26" s="203">
        <f t="shared" si="10"/>
        <v>0</v>
      </c>
      <c r="V26" s="36">
        <f t="shared" si="11"/>
        <v>0</v>
      </c>
      <c r="W26" s="36">
        <f t="shared" si="12"/>
        <v>0</v>
      </c>
      <c r="X26" s="203">
        <f t="shared" si="13"/>
        <v>0</v>
      </c>
      <c r="Y26" s="203">
        <f t="shared" si="22"/>
        <v>0</v>
      </c>
      <c r="Z26" s="203">
        <f t="shared" si="14"/>
        <v>0</v>
      </c>
      <c r="AA26" s="36" t="str">
        <f t="shared" si="15"/>
        <v/>
      </c>
      <c r="AB26" s="36">
        <f t="shared" si="16"/>
        <v>0</v>
      </c>
      <c r="AC26" s="203">
        <f t="shared" si="17"/>
        <v>0</v>
      </c>
      <c r="AD26" s="36">
        <f t="shared" si="18"/>
        <v>0</v>
      </c>
      <c r="AE26" s="36">
        <f t="shared" si="19"/>
        <v>0</v>
      </c>
      <c r="AF26" s="203">
        <f t="shared" si="20"/>
        <v>0</v>
      </c>
      <c r="AG26" s="203">
        <f t="shared" si="23"/>
        <v>0</v>
      </c>
      <c r="AH26" s="203">
        <f t="shared" si="21"/>
        <v>0</v>
      </c>
    </row>
    <row r="27" spans="1:37" x14ac:dyDescent="0.4">
      <c r="A27" s="203">
        <v>15</v>
      </c>
      <c r="B27" s="1"/>
      <c r="C27" s="44"/>
      <c r="D27" s="45"/>
      <c r="E27" s="45"/>
      <c r="F27" s="45"/>
      <c r="G27" s="45"/>
      <c r="H27" s="46" t="str">
        <f t="shared" si="0"/>
        <v/>
      </c>
      <c r="I27" s="203">
        <f t="shared" si="1"/>
        <v>0</v>
      </c>
      <c r="J27" s="203">
        <f t="shared" si="2"/>
        <v>0</v>
      </c>
      <c r="K27" s="43" t="str">
        <f t="shared" si="3"/>
        <v/>
      </c>
      <c r="L27" s="131"/>
      <c r="M27" s="131"/>
      <c r="N27" s="131"/>
      <c r="O27" s="35" t="str">
        <f t="shared" si="4"/>
        <v/>
      </c>
      <c r="P27" s="36" t="str">
        <f t="shared" si="5"/>
        <v/>
      </c>
      <c r="Q27" s="36" t="str">
        <f t="shared" si="6"/>
        <v/>
      </c>
      <c r="R27" s="36" t="str">
        <f t="shared" si="7"/>
        <v/>
      </c>
      <c r="S27" s="36" t="str">
        <f t="shared" si="8"/>
        <v/>
      </c>
      <c r="T27" s="36">
        <f t="shared" si="9"/>
        <v>0</v>
      </c>
      <c r="U27" s="203">
        <f t="shared" si="10"/>
        <v>0</v>
      </c>
      <c r="V27" s="36">
        <f t="shared" si="11"/>
        <v>0</v>
      </c>
      <c r="W27" s="36">
        <f t="shared" si="12"/>
        <v>0</v>
      </c>
      <c r="X27" s="203">
        <f t="shared" si="13"/>
        <v>0</v>
      </c>
      <c r="Y27" s="203">
        <f t="shared" si="22"/>
        <v>0</v>
      </c>
      <c r="Z27" s="203">
        <f t="shared" si="14"/>
        <v>0</v>
      </c>
      <c r="AA27" s="36" t="str">
        <f t="shared" si="15"/>
        <v/>
      </c>
      <c r="AB27" s="36">
        <f t="shared" si="16"/>
        <v>0</v>
      </c>
      <c r="AC27" s="203">
        <f t="shared" si="17"/>
        <v>0</v>
      </c>
      <c r="AD27" s="36">
        <f t="shared" si="18"/>
        <v>0</v>
      </c>
      <c r="AE27" s="36">
        <f t="shared" si="19"/>
        <v>0</v>
      </c>
      <c r="AF27" s="203">
        <f t="shared" si="20"/>
        <v>0</v>
      </c>
      <c r="AG27" s="203">
        <f t="shared" si="23"/>
        <v>0</v>
      </c>
      <c r="AH27" s="203">
        <f t="shared" si="21"/>
        <v>0</v>
      </c>
    </row>
    <row r="28" spans="1:37" x14ac:dyDescent="0.4">
      <c r="A28" s="203">
        <v>16</v>
      </c>
      <c r="B28" s="1"/>
      <c r="C28" s="44"/>
      <c r="D28" s="45"/>
      <c r="E28" s="45"/>
      <c r="F28" s="45"/>
      <c r="G28" s="45"/>
      <c r="H28" s="46" t="str">
        <f t="shared" si="0"/>
        <v/>
      </c>
      <c r="I28" s="203">
        <f t="shared" si="1"/>
        <v>0</v>
      </c>
      <c r="J28" s="203">
        <f t="shared" si="2"/>
        <v>0</v>
      </c>
      <c r="K28" s="43" t="str">
        <f t="shared" si="3"/>
        <v/>
      </c>
      <c r="L28" s="131"/>
      <c r="M28" s="131"/>
      <c r="N28" s="131"/>
      <c r="O28" s="35" t="str">
        <f t="shared" si="4"/>
        <v/>
      </c>
      <c r="P28" s="36" t="str">
        <f t="shared" si="5"/>
        <v/>
      </c>
      <c r="Q28" s="36" t="str">
        <f t="shared" si="6"/>
        <v/>
      </c>
      <c r="R28" s="36" t="str">
        <f t="shared" si="7"/>
        <v/>
      </c>
      <c r="S28" s="36" t="str">
        <f t="shared" si="8"/>
        <v/>
      </c>
      <c r="T28" s="36">
        <f t="shared" si="9"/>
        <v>0</v>
      </c>
      <c r="U28" s="203">
        <f t="shared" si="10"/>
        <v>0</v>
      </c>
      <c r="V28" s="36">
        <f t="shared" si="11"/>
        <v>0</v>
      </c>
      <c r="W28" s="36">
        <f t="shared" si="12"/>
        <v>0</v>
      </c>
      <c r="X28" s="203">
        <f t="shared" si="13"/>
        <v>0</v>
      </c>
      <c r="Y28" s="203">
        <f t="shared" si="22"/>
        <v>0</v>
      </c>
      <c r="Z28" s="203">
        <f t="shared" si="14"/>
        <v>0</v>
      </c>
      <c r="AA28" s="36" t="str">
        <f t="shared" si="15"/>
        <v/>
      </c>
      <c r="AB28" s="36">
        <f t="shared" si="16"/>
        <v>0</v>
      </c>
      <c r="AC28" s="203">
        <f t="shared" si="17"/>
        <v>0</v>
      </c>
      <c r="AD28" s="36">
        <f t="shared" si="18"/>
        <v>0</v>
      </c>
      <c r="AE28" s="36">
        <f t="shared" si="19"/>
        <v>0</v>
      </c>
      <c r="AF28" s="203">
        <f t="shared" si="20"/>
        <v>0</v>
      </c>
      <c r="AG28" s="203">
        <f t="shared" si="23"/>
        <v>0</v>
      </c>
      <c r="AH28" s="203">
        <f t="shared" si="21"/>
        <v>0</v>
      </c>
    </row>
    <row r="29" spans="1:37" x14ac:dyDescent="0.4">
      <c r="A29" s="203">
        <v>17</v>
      </c>
      <c r="B29" s="1"/>
      <c r="C29" s="44"/>
      <c r="D29" s="45"/>
      <c r="E29" s="45"/>
      <c r="F29" s="45"/>
      <c r="G29" s="45"/>
      <c r="H29" s="46" t="str">
        <f t="shared" si="0"/>
        <v/>
      </c>
      <c r="I29" s="203">
        <f t="shared" si="1"/>
        <v>0</v>
      </c>
      <c r="J29" s="203">
        <f t="shared" si="2"/>
        <v>0</v>
      </c>
      <c r="K29" s="43" t="str">
        <f t="shared" si="3"/>
        <v/>
      </c>
      <c r="L29" s="131"/>
      <c r="M29" s="131"/>
      <c r="N29" s="131"/>
      <c r="O29" s="35" t="str">
        <f t="shared" si="4"/>
        <v/>
      </c>
      <c r="P29" s="36" t="str">
        <f t="shared" si="5"/>
        <v/>
      </c>
      <c r="Q29" s="36" t="str">
        <f t="shared" si="6"/>
        <v/>
      </c>
      <c r="R29" s="36" t="str">
        <f t="shared" si="7"/>
        <v/>
      </c>
      <c r="S29" s="36" t="str">
        <f t="shared" si="8"/>
        <v/>
      </c>
      <c r="T29" s="36">
        <f t="shared" si="9"/>
        <v>0</v>
      </c>
      <c r="U29" s="203">
        <f t="shared" si="10"/>
        <v>0</v>
      </c>
      <c r="V29" s="36">
        <f t="shared" si="11"/>
        <v>0</v>
      </c>
      <c r="W29" s="36">
        <f t="shared" si="12"/>
        <v>0</v>
      </c>
      <c r="X29" s="203">
        <f t="shared" si="13"/>
        <v>0</v>
      </c>
      <c r="Y29" s="203">
        <f t="shared" si="22"/>
        <v>0</v>
      </c>
      <c r="Z29" s="203">
        <f t="shared" si="14"/>
        <v>0</v>
      </c>
      <c r="AA29" s="36" t="str">
        <f t="shared" si="15"/>
        <v/>
      </c>
      <c r="AB29" s="36">
        <f t="shared" si="16"/>
        <v>0</v>
      </c>
      <c r="AC29" s="203">
        <f t="shared" si="17"/>
        <v>0</v>
      </c>
      <c r="AD29" s="36">
        <f t="shared" si="18"/>
        <v>0</v>
      </c>
      <c r="AE29" s="36">
        <f t="shared" si="19"/>
        <v>0</v>
      </c>
      <c r="AF29" s="203">
        <f t="shared" si="20"/>
        <v>0</v>
      </c>
      <c r="AG29" s="203">
        <f t="shared" si="23"/>
        <v>0</v>
      </c>
      <c r="AH29" s="203">
        <f t="shared" si="21"/>
        <v>0</v>
      </c>
    </row>
    <row r="30" spans="1:37" x14ac:dyDescent="0.4">
      <c r="A30" s="203">
        <v>18</v>
      </c>
      <c r="B30" s="1"/>
      <c r="C30" s="44"/>
      <c r="D30" s="45"/>
      <c r="E30" s="45"/>
      <c r="F30" s="45"/>
      <c r="G30" s="45"/>
      <c r="H30" s="46" t="str">
        <f t="shared" si="0"/>
        <v/>
      </c>
      <c r="I30" s="203">
        <f t="shared" si="1"/>
        <v>0</v>
      </c>
      <c r="J30" s="203">
        <f t="shared" si="2"/>
        <v>0</v>
      </c>
      <c r="K30" s="43" t="str">
        <f t="shared" si="3"/>
        <v/>
      </c>
      <c r="O30" s="35" t="str">
        <f t="shared" si="4"/>
        <v/>
      </c>
      <c r="P30" s="36" t="str">
        <f t="shared" si="5"/>
        <v/>
      </c>
      <c r="Q30" s="36" t="str">
        <f t="shared" si="6"/>
        <v/>
      </c>
      <c r="R30" s="36" t="str">
        <f t="shared" si="7"/>
        <v/>
      </c>
      <c r="S30" s="36" t="str">
        <f t="shared" si="8"/>
        <v/>
      </c>
      <c r="T30" s="36">
        <f t="shared" si="9"/>
        <v>0</v>
      </c>
      <c r="U30" s="203">
        <f t="shared" si="10"/>
        <v>0</v>
      </c>
      <c r="V30" s="36">
        <f t="shared" si="11"/>
        <v>0</v>
      </c>
      <c r="W30" s="36">
        <f t="shared" si="12"/>
        <v>0</v>
      </c>
      <c r="X30" s="203">
        <f t="shared" si="13"/>
        <v>0</v>
      </c>
      <c r="Y30" s="203">
        <f t="shared" si="22"/>
        <v>0</v>
      </c>
      <c r="Z30" s="203">
        <f t="shared" si="14"/>
        <v>0</v>
      </c>
      <c r="AA30" s="36" t="str">
        <f t="shared" si="15"/>
        <v/>
      </c>
      <c r="AB30" s="36">
        <f t="shared" si="16"/>
        <v>0</v>
      </c>
      <c r="AC30" s="203">
        <f t="shared" si="17"/>
        <v>0</v>
      </c>
      <c r="AD30" s="36">
        <f t="shared" si="18"/>
        <v>0</v>
      </c>
      <c r="AE30" s="36">
        <f t="shared" si="19"/>
        <v>0</v>
      </c>
      <c r="AF30" s="203">
        <f t="shared" si="20"/>
        <v>0</v>
      </c>
      <c r="AG30" s="203">
        <f t="shared" si="23"/>
        <v>0</v>
      </c>
      <c r="AH30" s="203">
        <f t="shared" si="21"/>
        <v>0</v>
      </c>
    </row>
    <row r="31" spans="1:37" x14ac:dyDescent="0.4">
      <c r="A31" s="203">
        <v>19</v>
      </c>
      <c r="B31" s="1"/>
      <c r="C31" s="44"/>
      <c r="D31" s="45"/>
      <c r="E31" s="45"/>
      <c r="F31" s="45"/>
      <c r="G31" s="45"/>
      <c r="H31" s="46" t="str">
        <f t="shared" si="0"/>
        <v/>
      </c>
      <c r="I31" s="203">
        <f t="shared" si="1"/>
        <v>0</v>
      </c>
      <c r="J31" s="203">
        <f t="shared" si="2"/>
        <v>0</v>
      </c>
      <c r="K31" s="43" t="str">
        <f t="shared" si="3"/>
        <v/>
      </c>
      <c r="O31" s="35" t="str">
        <f t="shared" si="4"/>
        <v/>
      </c>
      <c r="P31" s="36" t="str">
        <f t="shared" si="5"/>
        <v/>
      </c>
      <c r="Q31" s="36" t="str">
        <f t="shared" si="6"/>
        <v/>
      </c>
      <c r="R31" s="36" t="str">
        <f t="shared" si="7"/>
        <v/>
      </c>
      <c r="S31" s="36" t="str">
        <f t="shared" si="8"/>
        <v/>
      </c>
      <c r="T31" s="36">
        <f t="shared" si="9"/>
        <v>0</v>
      </c>
      <c r="U31" s="203">
        <f t="shared" si="10"/>
        <v>0</v>
      </c>
      <c r="V31" s="36">
        <f t="shared" si="11"/>
        <v>0</v>
      </c>
      <c r="W31" s="36">
        <f t="shared" si="12"/>
        <v>0</v>
      </c>
      <c r="X31" s="203">
        <f t="shared" si="13"/>
        <v>0</v>
      </c>
      <c r="Y31" s="203">
        <f t="shared" si="22"/>
        <v>0</v>
      </c>
      <c r="Z31" s="203">
        <f t="shared" si="14"/>
        <v>0</v>
      </c>
      <c r="AA31" s="36" t="str">
        <f t="shared" si="15"/>
        <v/>
      </c>
      <c r="AB31" s="36">
        <f t="shared" si="16"/>
        <v>0</v>
      </c>
      <c r="AC31" s="203">
        <f t="shared" si="17"/>
        <v>0</v>
      </c>
      <c r="AD31" s="36">
        <f t="shared" si="18"/>
        <v>0</v>
      </c>
      <c r="AE31" s="36">
        <f t="shared" si="19"/>
        <v>0</v>
      </c>
      <c r="AF31" s="203">
        <f t="shared" si="20"/>
        <v>0</v>
      </c>
      <c r="AG31" s="203">
        <f t="shared" si="23"/>
        <v>0</v>
      </c>
      <c r="AH31" s="203">
        <f t="shared" si="21"/>
        <v>0</v>
      </c>
    </row>
    <row r="32" spans="1:37" x14ac:dyDescent="0.4">
      <c r="A32" s="203">
        <v>20</v>
      </c>
      <c r="B32" s="1"/>
      <c r="C32" s="44"/>
      <c r="D32" s="45"/>
      <c r="E32" s="45"/>
      <c r="F32" s="45"/>
      <c r="G32" s="45"/>
      <c r="H32" s="46" t="str">
        <f t="shared" si="0"/>
        <v/>
      </c>
      <c r="I32" s="203">
        <f t="shared" si="1"/>
        <v>0</v>
      </c>
      <c r="J32" s="203">
        <f t="shared" si="2"/>
        <v>0</v>
      </c>
      <c r="K32" s="43" t="str">
        <f t="shared" si="3"/>
        <v/>
      </c>
      <c r="O32" s="35" t="str">
        <f t="shared" si="4"/>
        <v/>
      </c>
      <c r="P32" s="36" t="str">
        <f t="shared" si="5"/>
        <v/>
      </c>
      <c r="Q32" s="36" t="str">
        <f t="shared" si="6"/>
        <v/>
      </c>
      <c r="R32" s="36" t="str">
        <f t="shared" si="7"/>
        <v/>
      </c>
      <c r="S32" s="36" t="str">
        <f t="shared" si="8"/>
        <v/>
      </c>
      <c r="T32" s="36">
        <f t="shared" si="9"/>
        <v>0</v>
      </c>
      <c r="U32" s="203">
        <f t="shared" si="10"/>
        <v>0</v>
      </c>
      <c r="V32" s="36">
        <f t="shared" si="11"/>
        <v>0</v>
      </c>
      <c r="W32" s="36">
        <f t="shared" si="12"/>
        <v>0</v>
      </c>
      <c r="X32" s="203">
        <f t="shared" si="13"/>
        <v>0</v>
      </c>
      <c r="Y32" s="203">
        <f t="shared" si="22"/>
        <v>0</v>
      </c>
      <c r="Z32" s="203">
        <f t="shared" si="14"/>
        <v>0</v>
      </c>
      <c r="AA32" s="36" t="str">
        <f t="shared" si="15"/>
        <v/>
      </c>
      <c r="AB32" s="36">
        <f t="shared" si="16"/>
        <v>0</v>
      </c>
      <c r="AC32" s="203">
        <f t="shared" si="17"/>
        <v>0</v>
      </c>
      <c r="AD32" s="36">
        <f t="shared" si="18"/>
        <v>0</v>
      </c>
      <c r="AE32" s="36">
        <f t="shared" si="19"/>
        <v>0</v>
      </c>
      <c r="AF32" s="203">
        <f t="shared" si="20"/>
        <v>0</v>
      </c>
      <c r="AG32" s="203">
        <f t="shared" si="23"/>
        <v>0</v>
      </c>
      <c r="AH32" s="203">
        <f t="shared" si="21"/>
        <v>0</v>
      </c>
    </row>
    <row r="33" spans="1:34" x14ac:dyDescent="0.4">
      <c r="A33" s="203">
        <v>21</v>
      </c>
      <c r="B33" s="1"/>
      <c r="C33" s="44"/>
      <c r="D33" s="45"/>
      <c r="E33" s="45"/>
      <c r="F33" s="45"/>
      <c r="G33" s="45"/>
      <c r="H33" s="46" t="str">
        <f t="shared" si="0"/>
        <v/>
      </c>
      <c r="I33" s="203">
        <f t="shared" si="1"/>
        <v>0</v>
      </c>
      <c r="J33" s="203">
        <f t="shared" si="2"/>
        <v>0</v>
      </c>
      <c r="K33" s="43" t="str">
        <f t="shared" si="3"/>
        <v/>
      </c>
      <c r="O33" s="35" t="str">
        <f t="shared" si="4"/>
        <v/>
      </c>
      <c r="P33" s="36" t="str">
        <f t="shared" si="5"/>
        <v/>
      </c>
      <c r="Q33" s="36" t="str">
        <f t="shared" si="6"/>
        <v/>
      </c>
      <c r="R33" s="36" t="str">
        <f t="shared" si="7"/>
        <v/>
      </c>
      <c r="S33" s="36" t="str">
        <f t="shared" si="8"/>
        <v/>
      </c>
      <c r="T33" s="36">
        <f t="shared" si="9"/>
        <v>0</v>
      </c>
      <c r="U33" s="203">
        <f t="shared" si="10"/>
        <v>0</v>
      </c>
      <c r="V33" s="36">
        <f t="shared" si="11"/>
        <v>0</v>
      </c>
      <c r="W33" s="36">
        <f t="shared" si="12"/>
        <v>0</v>
      </c>
      <c r="X33" s="203">
        <f t="shared" si="13"/>
        <v>0</v>
      </c>
      <c r="Y33" s="203">
        <f t="shared" si="22"/>
        <v>0</v>
      </c>
      <c r="Z33" s="203">
        <f t="shared" si="14"/>
        <v>0</v>
      </c>
      <c r="AA33" s="36" t="str">
        <f t="shared" si="15"/>
        <v/>
      </c>
      <c r="AB33" s="36">
        <f t="shared" si="16"/>
        <v>0</v>
      </c>
      <c r="AC33" s="203">
        <f t="shared" si="17"/>
        <v>0</v>
      </c>
      <c r="AD33" s="36">
        <f t="shared" si="18"/>
        <v>0</v>
      </c>
      <c r="AE33" s="36">
        <f t="shared" si="19"/>
        <v>0</v>
      </c>
      <c r="AF33" s="203">
        <f t="shared" si="20"/>
        <v>0</v>
      </c>
      <c r="AG33" s="203">
        <f t="shared" si="23"/>
        <v>0</v>
      </c>
      <c r="AH33" s="203">
        <f t="shared" si="21"/>
        <v>0</v>
      </c>
    </row>
    <row r="34" spans="1:34" x14ac:dyDescent="0.4">
      <c r="A34" s="203">
        <v>22</v>
      </c>
      <c r="B34" s="1"/>
      <c r="C34" s="44"/>
      <c r="D34" s="45"/>
      <c r="E34" s="45"/>
      <c r="F34" s="45"/>
      <c r="G34" s="45"/>
      <c r="H34" s="46" t="str">
        <f t="shared" si="0"/>
        <v/>
      </c>
      <c r="I34" s="203">
        <f t="shared" si="1"/>
        <v>0</v>
      </c>
      <c r="J34" s="203">
        <f t="shared" si="2"/>
        <v>0</v>
      </c>
      <c r="K34" s="43" t="str">
        <f t="shared" si="3"/>
        <v/>
      </c>
      <c r="O34" s="35" t="str">
        <f t="shared" si="4"/>
        <v/>
      </c>
      <c r="P34" s="36" t="str">
        <f t="shared" si="5"/>
        <v/>
      </c>
      <c r="Q34" s="36" t="str">
        <f t="shared" si="6"/>
        <v/>
      </c>
      <c r="R34" s="36" t="str">
        <f t="shared" si="7"/>
        <v/>
      </c>
      <c r="S34" s="36" t="str">
        <f t="shared" si="8"/>
        <v/>
      </c>
      <c r="T34" s="36">
        <f t="shared" si="9"/>
        <v>0</v>
      </c>
      <c r="U34" s="203">
        <f t="shared" si="10"/>
        <v>0</v>
      </c>
      <c r="V34" s="36">
        <f t="shared" si="11"/>
        <v>0</v>
      </c>
      <c r="W34" s="36">
        <f t="shared" si="12"/>
        <v>0</v>
      </c>
      <c r="X34" s="203">
        <f t="shared" si="13"/>
        <v>0</v>
      </c>
      <c r="Y34" s="203">
        <f t="shared" si="22"/>
        <v>0</v>
      </c>
      <c r="Z34" s="203">
        <f t="shared" si="14"/>
        <v>0</v>
      </c>
      <c r="AA34" s="36" t="str">
        <f t="shared" si="15"/>
        <v/>
      </c>
      <c r="AB34" s="36">
        <f t="shared" si="16"/>
        <v>0</v>
      </c>
      <c r="AC34" s="203">
        <f t="shared" si="17"/>
        <v>0</v>
      </c>
      <c r="AD34" s="36">
        <f t="shared" si="18"/>
        <v>0</v>
      </c>
      <c r="AE34" s="36">
        <f t="shared" si="19"/>
        <v>0</v>
      </c>
      <c r="AF34" s="203">
        <f t="shared" si="20"/>
        <v>0</v>
      </c>
      <c r="AG34" s="203">
        <f t="shared" si="23"/>
        <v>0</v>
      </c>
      <c r="AH34" s="203">
        <f t="shared" si="21"/>
        <v>0</v>
      </c>
    </row>
    <row r="35" spans="1:34" x14ac:dyDescent="0.4">
      <c r="A35" s="203">
        <v>23</v>
      </c>
      <c r="B35" s="1"/>
      <c r="C35" s="44"/>
      <c r="D35" s="45"/>
      <c r="E35" s="45"/>
      <c r="F35" s="45"/>
      <c r="G35" s="45"/>
      <c r="H35" s="46" t="str">
        <f t="shared" si="0"/>
        <v/>
      </c>
      <c r="I35" s="203">
        <f t="shared" si="1"/>
        <v>0</v>
      </c>
      <c r="J35" s="203">
        <f t="shared" si="2"/>
        <v>0</v>
      </c>
      <c r="K35" s="43" t="str">
        <f t="shared" si="3"/>
        <v/>
      </c>
      <c r="O35" s="35" t="str">
        <f t="shared" si="4"/>
        <v/>
      </c>
      <c r="P35" s="36" t="str">
        <f t="shared" si="5"/>
        <v/>
      </c>
      <c r="Q35" s="36" t="str">
        <f t="shared" si="6"/>
        <v/>
      </c>
      <c r="R35" s="36" t="str">
        <f t="shared" si="7"/>
        <v/>
      </c>
      <c r="S35" s="36" t="str">
        <f t="shared" si="8"/>
        <v/>
      </c>
      <c r="T35" s="36">
        <f t="shared" si="9"/>
        <v>0</v>
      </c>
      <c r="U35" s="203">
        <f t="shared" si="10"/>
        <v>0</v>
      </c>
      <c r="V35" s="36">
        <f t="shared" si="11"/>
        <v>0</v>
      </c>
      <c r="W35" s="36">
        <f t="shared" si="12"/>
        <v>0</v>
      </c>
      <c r="X35" s="203">
        <f t="shared" si="13"/>
        <v>0</v>
      </c>
      <c r="Y35" s="203">
        <f t="shared" si="22"/>
        <v>0</v>
      </c>
      <c r="Z35" s="203">
        <f t="shared" si="14"/>
        <v>0</v>
      </c>
      <c r="AA35" s="36" t="str">
        <f t="shared" si="15"/>
        <v/>
      </c>
      <c r="AB35" s="36">
        <f t="shared" si="16"/>
        <v>0</v>
      </c>
      <c r="AC35" s="203">
        <f t="shared" si="17"/>
        <v>0</v>
      </c>
      <c r="AD35" s="36">
        <f t="shared" si="18"/>
        <v>0</v>
      </c>
      <c r="AE35" s="36">
        <f t="shared" si="19"/>
        <v>0</v>
      </c>
      <c r="AF35" s="203">
        <f t="shared" si="20"/>
        <v>0</v>
      </c>
      <c r="AG35" s="203">
        <f t="shared" si="23"/>
        <v>0</v>
      </c>
      <c r="AH35" s="203">
        <f t="shared" si="21"/>
        <v>0</v>
      </c>
    </row>
    <row r="36" spans="1:34" x14ac:dyDescent="0.4">
      <c r="A36" s="203">
        <v>24</v>
      </c>
      <c r="B36" s="1"/>
      <c r="C36" s="44"/>
      <c r="D36" s="45"/>
      <c r="E36" s="45"/>
      <c r="F36" s="45"/>
      <c r="G36" s="45"/>
      <c r="H36" s="46" t="str">
        <f t="shared" si="0"/>
        <v/>
      </c>
      <c r="I36" s="203">
        <f t="shared" si="1"/>
        <v>0</v>
      </c>
      <c r="J36" s="203">
        <f t="shared" si="2"/>
        <v>0</v>
      </c>
      <c r="K36" s="43" t="str">
        <f t="shared" si="3"/>
        <v/>
      </c>
      <c r="O36" s="35" t="str">
        <f t="shared" si="4"/>
        <v/>
      </c>
      <c r="P36" s="36" t="str">
        <f t="shared" si="5"/>
        <v/>
      </c>
      <c r="Q36" s="36" t="str">
        <f t="shared" si="6"/>
        <v/>
      </c>
      <c r="R36" s="36" t="str">
        <f t="shared" si="7"/>
        <v/>
      </c>
      <c r="S36" s="36" t="str">
        <f t="shared" si="8"/>
        <v/>
      </c>
      <c r="T36" s="36">
        <f t="shared" si="9"/>
        <v>0</v>
      </c>
      <c r="U36" s="203">
        <f t="shared" si="10"/>
        <v>0</v>
      </c>
      <c r="V36" s="36">
        <f t="shared" si="11"/>
        <v>0</v>
      </c>
      <c r="W36" s="36">
        <f t="shared" si="12"/>
        <v>0</v>
      </c>
      <c r="X36" s="203">
        <f t="shared" si="13"/>
        <v>0</v>
      </c>
      <c r="Y36" s="203">
        <f t="shared" si="22"/>
        <v>0</v>
      </c>
      <c r="Z36" s="203">
        <f t="shared" si="14"/>
        <v>0</v>
      </c>
      <c r="AA36" s="36" t="str">
        <f t="shared" si="15"/>
        <v/>
      </c>
      <c r="AB36" s="36">
        <f t="shared" si="16"/>
        <v>0</v>
      </c>
      <c r="AC36" s="203">
        <f t="shared" si="17"/>
        <v>0</v>
      </c>
      <c r="AD36" s="36">
        <f t="shared" si="18"/>
        <v>0</v>
      </c>
      <c r="AE36" s="36">
        <f t="shared" si="19"/>
        <v>0</v>
      </c>
      <c r="AF36" s="203">
        <f t="shared" si="20"/>
        <v>0</v>
      </c>
      <c r="AG36" s="203">
        <f t="shared" si="23"/>
        <v>0</v>
      </c>
      <c r="AH36" s="203">
        <f t="shared" si="21"/>
        <v>0</v>
      </c>
    </row>
    <row r="37" spans="1:34" x14ac:dyDescent="0.4">
      <c r="A37" s="203">
        <v>25</v>
      </c>
      <c r="B37" s="1"/>
      <c r="C37" s="44"/>
      <c r="D37" s="45"/>
      <c r="E37" s="45"/>
      <c r="F37" s="45"/>
      <c r="G37" s="45"/>
      <c r="H37" s="46" t="str">
        <f t="shared" si="0"/>
        <v/>
      </c>
      <c r="I37" s="203">
        <f t="shared" si="1"/>
        <v>0</v>
      </c>
      <c r="J37" s="203">
        <f t="shared" si="2"/>
        <v>0</v>
      </c>
      <c r="K37" s="43" t="str">
        <f t="shared" si="3"/>
        <v/>
      </c>
      <c r="O37" s="35" t="str">
        <f t="shared" si="4"/>
        <v/>
      </c>
      <c r="P37" s="36" t="str">
        <f t="shared" si="5"/>
        <v/>
      </c>
      <c r="Q37" s="36" t="str">
        <f t="shared" si="6"/>
        <v/>
      </c>
      <c r="R37" s="36" t="str">
        <f t="shared" si="7"/>
        <v/>
      </c>
      <c r="S37" s="36" t="str">
        <f t="shared" si="8"/>
        <v/>
      </c>
      <c r="T37" s="36">
        <f t="shared" si="9"/>
        <v>0</v>
      </c>
      <c r="U37" s="203">
        <f t="shared" si="10"/>
        <v>0</v>
      </c>
      <c r="V37" s="36">
        <f t="shared" si="11"/>
        <v>0</v>
      </c>
      <c r="W37" s="36">
        <f t="shared" si="12"/>
        <v>0</v>
      </c>
      <c r="X37" s="203">
        <f t="shared" si="13"/>
        <v>0</v>
      </c>
      <c r="Y37" s="203">
        <f t="shared" si="22"/>
        <v>0</v>
      </c>
      <c r="Z37" s="203">
        <f t="shared" si="14"/>
        <v>0</v>
      </c>
      <c r="AA37" s="36" t="str">
        <f t="shared" si="15"/>
        <v/>
      </c>
      <c r="AB37" s="36">
        <f t="shared" si="16"/>
        <v>0</v>
      </c>
      <c r="AC37" s="203">
        <f t="shared" si="17"/>
        <v>0</v>
      </c>
      <c r="AD37" s="36">
        <f t="shared" si="18"/>
        <v>0</v>
      </c>
      <c r="AE37" s="36">
        <f t="shared" si="19"/>
        <v>0</v>
      </c>
      <c r="AF37" s="203">
        <f t="shared" si="20"/>
        <v>0</v>
      </c>
      <c r="AG37" s="203">
        <f t="shared" si="23"/>
        <v>0</v>
      </c>
      <c r="AH37" s="203">
        <f t="shared" si="21"/>
        <v>0</v>
      </c>
    </row>
    <row r="38" spans="1:34" x14ac:dyDescent="0.4">
      <c r="A38" s="203">
        <v>26</v>
      </c>
      <c r="B38" s="1"/>
      <c r="C38" s="44"/>
      <c r="D38" s="45"/>
      <c r="E38" s="45"/>
      <c r="F38" s="45"/>
      <c r="G38" s="45"/>
      <c r="H38" s="46" t="str">
        <f t="shared" si="0"/>
        <v/>
      </c>
      <c r="I38" s="203">
        <f t="shared" si="1"/>
        <v>0</v>
      </c>
      <c r="J38" s="203">
        <f t="shared" si="2"/>
        <v>0</v>
      </c>
      <c r="K38" s="43" t="str">
        <f t="shared" si="3"/>
        <v/>
      </c>
      <c r="O38" s="35" t="str">
        <f t="shared" si="4"/>
        <v/>
      </c>
      <c r="P38" s="36" t="str">
        <f t="shared" si="5"/>
        <v/>
      </c>
      <c r="Q38" s="36" t="str">
        <f t="shared" si="6"/>
        <v/>
      </c>
      <c r="R38" s="36" t="str">
        <f t="shared" si="7"/>
        <v/>
      </c>
      <c r="S38" s="36" t="str">
        <f t="shared" si="8"/>
        <v/>
      </c>
      <c r="T38" s="36">
        <f t="shared" si="9"/>
        <v>0</v>
      </c>
      <c r="U38" s="203">
        <f t="shared" si="10"/>
        <v>0</v>
      </c>
      <c r="V38" s="36">
        <f t="shared" si="11"/>
        <v>0</v>
      </c>
      <c r="W38" s="36">
        <f t="shared" si="12"/>
        <v>0</v>
      </c>
      <c r="X38" s="203">
        <f t="shared" si="13"/>
        <v>0</v>
      </c>
      <c r="Y38" s="203">
        <f t="shared" si="22"/>
        <v>0</v>
      </c>
      <c r="Z38" s="203">
        <f t="shared" si="14"/>
        <v>0</v>
      </c>
      <c r="AA38" s="36" t="str">
        <f t="shared" si="15"/>
        <v/>
      </c>
      <c r="AB38" s="36">
        <f t="shared" si="16"/>
        <v>0</v>
      </c>
      <c r="AC38" s="203">
        <f t="shared" si="17"/>
        <v>0</v>
      </c>
      <c r="AD38" s="36">
        <f t="shared" si="18"/>
        <v>0</v>
      </c>
      <c r="AE38" s="36">
        <f t="shared" si="19"/>
        <v>0</v>
      </c>
      <c r="AF38" s="203">
        <f t="shared" si="20"/>
        <v>0</v>
      </c>
      <c r="AG38" s="203">
        <f t="shared" si="23"/>
        <v>0</v>
      </c>
      <c r="AH38" s="203">
        <f t="shared" si="21"/>
        <v>0</v>
      </c>
    </row>
    <row r="39" spans="1:34" x14ac:dyDescent="0.4">
      <c r="A39" s="203">
        <v>27</v>
      </c>
      <c r="B39" s="1"/>
      <c r="C39" s="44"/>
      <c r="D39" s="45"/>
      <c r="E39" s="45"/>
      <c r="F39" s="45"/>
      <c r="G39" s="45"/>
      <c r="H39" s="46" t="str">
        <f t="shared" si="0"/>
        <v/>
      </c>
      <c r="I39" s="203">
        <f t="shared" si="1"/>
        <v>0</v>
      </c>
      <c r="J39" s="203">
        <f t="shared" si="2"/>
        <v>0</v>
      </c>
      <c r="K39" s="43" t="str">
        <f t="shared" si="3"/>
        <v/>
      </c>
      <c r="O39" s="35" t="str">
        <f t="shared" si="4"/>
        <v/>
      </c>
      <c r="P39" s="36" t="str">
        <f t="shared" si="5"/>
        <v/>
      </c>
      <c r="Q39" s="36" t="str">
        <f t="shared" si="6"/>
        <v/>
      </c>
      <c r="R39" s="36" t="str">
        <f t="shared" si="7"/>
        <v/>
      </c>
      <c r="S39" s="36" t="str">
        <f t="shared" si="8"/>
        <v/>
      </c>
      <c r="T39" s="36">
        <f t="shared" si="9"/>
        <v>0</v>
      </c>
      <c r="U39" s="203">
        <f t="shared" si="10"/>
        <v>0</v>
      </c>
      <c r="V39" s="36">
        <f t="shared" si="11"/>
        <v>0</v>
      </c>
      <c r="W39" s="36">
        <f t="shared" si="12"/>
        <v>0</v>
      </c>
      <c r="X39" s="203">
        <f t="shared" si="13"/>
        <v>0</v>
      </c>
      <c r="Y39" s="203">
        <f t="shared" si="22"/>
        <v>0</v>
      </c>
      <c r="Z39" s="203">
        <f t="shared" si="14"/>
        <v>0</v>
      </c>
      <c r="AA39" s="36" t="str">
        <f t="shared" si="15"/>
        <v/>
      </c>
      <c r="AB39" s="36">
        <f t="shared" si="16"/>
        <v>0</v>
      </c>
      <c r="AC39" s="203">
        <f t="shared" si="17"/>
        <v>0</v>
      </c>
      <c r="AD39" s="36">
        <f t="shared" si="18"/>
        <v>0</v>
      </c>
      <c r="AE39" s="36">
        <f t="shared" si="19"/>
        <v>0</v>
      </c>
      <c r="AF39" s="203">
        <f t="shared" si="20"/>
        <v>0</v>
      </c>
      <c r="AG39" s="203">
        <f t="shared" si="23"/>
        <v>0</v>
      </c>
      <c r="AH39" s="203">
        <f t="shared" si="21"/>
        <v>0</v>
      </c>
    </row>
    <row r="40" spans="1:34" x14ac:dyDescent="0.4">
      <c r="A40" s="203">
        <v>28</v>
      </c>
      <c r="B40" s="1"/>
      <c r="C40" s="44"/>
      <c r="D40" s="45"/>
      <c r="E40" s="45"/>
      <c r="F40" s="45"/>
      <c r="G40" s="45"/>
      <c r="H40" s="46" t="str">
        <f t="shared" si="0"/>
        <v/>
      </c>
      <c r="I40" s="203">
        <f t="shared" si="1"/>
        <v>0</v>
      </c>
      <c r="J40" s="203">
        <f t="shared" si="2"/>
        <v>0</v>
      </c>
      <c r="K40" s="43" t="str">
        <f t="shared" si="3"/>
        <v/>
      </c>
      <c r="O40" s="35" t="str">
        <f t="shared" si="4"/>
        <v/>
      </c>
      <c r="P40" s="36" t="str">
        <f t="shared" si="5"/>
        <v/>
      </c>
      <c r="Q40" s="36" t="str">
        <f t="shared" si="6"/>
        <v/>
      </c>
      <c r="R40" s="36" t="str">
        <f t="shared" si="7"/>
        <v/>
      </c>
      <c r="S40" s="36" t="str">
        <f t="shared" si="8"/>
        <v/>
      </c>
      <c r="T40" s="36">
        <f t="shared" si="9"/>
        <v>0</v>
      </c>
      <c r="U40" s="203">
        <f t="shared" si="10"/>
        <v>0</v>
      </c>
      <c r="V40" s="36">
        <f t="shared" si="11"/>
        <v>0</v>
      </c>
      <c r="W40" s="36">
        <f t="shared" si="12"/>
        <v>0</v>
      </c>
      <c r="X40" s="203">
        <f t="shared" si="13"/>
        <v>0</v>
      </c>
      <c r="Y40" s="203">
        <f t="shared" si="22"/>
        <v>0</v>
      </c>
      <c r="Z40" s="203">
        <f t="shared" si="14"/>
        <v>0</v>
      </c>
      <c r="AA40" s="36" t="str">
        <f t="shared" si="15"/>
        <v/>
      </c>
      <c r="AB40" s="36">
        <f t="shared" si="16"/>
        <v>0</v>
      </c>
      <c r="AC40" s="203">
        <f t="shared" si="17"/>
        <v>0</v>
      </c>
      <c r="AD40" s="36">
        <f t="shared" si="18"/>
        <v>0</v>
      </c>
      <c r="AE40" s="36">
        <f t="shared" si="19"/>
        <v>0</v>
      </c>
      <c r="AF40" s="203">
        <f t="shared" si="20"/>
        <v>0</v>
      </c>
      <c r="AG40" s="203">
        <f t="shared" si="23"/>
        <v>0</v>
      </c>
      <c r="AH40" s="203">
        <f t="shared" si="21"/>
        <v>0</v>
      </c>
    </row>
    <row r="41" spans="1:34" x14ac:dyDescent="0.4">
      <c r="A41" s="203">
        <v>29</v>
      </c>
      <c r="B41" s="1"/>
      <c r="C41" s="44"/>
      <c r="D41" s="45"/>
      <c r="E41" s="45"/>
      <c r="F41" s="45"/>
      <c r="G41" s="45"/>
      <c r="H41" s="46" t="str">
        <f t="shared" si="0"/>
        <v/>
      </c>
      <c r="I41" s="203">
        <f t="shared" si="1"/>
        <v>0</v>
      </c>
      <c r="J41" s="203">
        <f t="shared" si="2"/>
        <v>0</v>
      </c>
      <c r="K41" s="43" t="str">
        <f t="shared" si="3"/>
        <v/>
      </c>
      <c r="O41" s="35" t="str">
        <f t="shared" si="4"/>
        <v/>
      </c>
      <c r="P41" s="36" t="str">
        <f t="shared" si="5"/>
        <v/>
      </c>
      <c r="Q41" s="36" t="str">
        <f t="shared" si="6"/>
        <v/>
      </c>
      <c r="R41" s="36" t="str">
        <f t="shared" si="7"/>
        <v/>
      </c>
      <c r="S41" s="36" t="str">
        <f t="shared" si="8"/>
        <v/>
      </c>
      <c r="T41" s="36">
        <f t="shared" si="9"/>
        <v>0</v>
      </c>
      <c r="U41" s="203">
        <f t="shared" si="10"/>
        <v>0</v>
      </c>
      <c r="V41" s="36">
        <f t="shared" si="11"/>
        <v>0</v>
      </c>
      <c r="W41" s="36">
        <f t="shared" si="12"/>
        <v>0</v>
      </c>
      <c r="X41" s="203">
        <f t="shared" si="13"/>
        <v>0</v>
      </c>
      <c r="Y41" s="203">
        <f t="shared" si="22"/>
        <v>0</v>
      </c>
      <c r="Z41" s="203">
        <f t="shared" si="14"/>
        <v>0</v>
      </c>
      <c r="AA41" s="36" t="str">
        <f t="shared" si="15"/>
        <v/>
      </c>
      <c r="AB41" s="36">
        <f t="shared" si="16"/>
        <v>0</v>
      </c>
      <c r="AC41" s="203">
        <f t="shared" si="17"/>
        <v>0</v>
      </c>
      <c r="AD41" s="36">
        <f t="shared" si="18"/>
        <v>0</v>
      </c>
      <c r="AE41" s="36">
        <f t="shared" si="19"/>
        <v>0</v>
      </c>
      <c r="AF41" s="203">
        <f t="shared" si="20"/>
        <v>0</v>
      </c>
      <c r="AG41" s="203">
        <f t="shared" si="23"/>
        <v>0</v>
      </c>
      <c r="AH41" s="203">
        <f t="shared" si="21"/>
        <v>0</v>
      </c>
    </row>
    <row r="42" spans="1:34" x14ac:dyDescent="0.4">
      <c r="A42" s="203">
        <v>30</v>
      </c>
      <c r="B42" s="1"/>
      <c r="C42" s="44"/>
      <c r="D42" s="45"/>
      <c r="E42" s="45"/>
      <c r="F42" s="45"/>
      <c r="G42" s="45"/>
      <c r="H42" s="46" t="str">
        <f t="shared" si="0"/>
        <v/>
      </c>
      <c r="I42" s="203">
        <f t="shared" si="1"/>
        <v>0</v>
      </c>
      <c r="J42" s="203">
        <f t="shared" si="2"/>
        <v>0</v>
      </c>
      <c r="K42" s="43" t="str">
        <f t="shared" si="3"/>
        <v/>
      </c>
      <c r="O42" s="35" t="str">
        <f t="shared" si="4"/>
        <v/>
      </c>
      <c r="P42" s="36" t="str">
        <f t="shared" si="5"/>
        <v/>
      </c>
      <c r="Q42" s="36" t="str">
        <f t="shared" si="6"/>
        <v/>
      </c>
      <c r="R42" s="36" t="str">
        <f t="shared" si="7"/>
        <v/>
      </c>
      <c r="S42" s="36" t="str">
        <f t="shared" si="8"/>
        <v/>
      </c>
      <c r="T42" s="36">
        <f t="shared" si="9"/>
        <v>0</v>
      </c>
      <c r="U42" s="203">
        <f t="shared" si="10"/>
        <v>0</v>
      </c>
      <c r="V42" s="36">
        <f t="shared" si="11"/>
        <v>0</v>
      </c>
      <c r="W42" s="36">
        <f t="shared" si="12"/>
        <v>0</v>
      </c>
      <c r="X42" s="203">
        <f t="shared" si="13"/>
        <v>0</v>
      </c>
      <c r="Y42" s="203">
        <f t="shared" si="22"/>
        <v>0</v>
      </c>
      <c r="Z42" s="203">
        <f t="shared" si="14"/>
        <v>0</v>
      </c>
      <c r="AA42" s="36" t="str">
        <f t="shared" si="15"/>
        <v/>
      </c>
      <c r="AB42" s="36">
        <f t="shared" si="16"/>
        <v>0</v>
      </c>
      <c r="AC42" s="203">
        <f t="shared" si="17"/>
        <v>0</v>
      </c>
      <c r="AD42" s="36">
        <f t="shared" si="18"/>
        <v>0</v>
      </c>
      <c r="AE42" s="36">
        <f t="shared" si="19"/>
        <v>0</v>
      </c>
      <c r="AF42" s="203">
        <f t="shared" si="20"/>
        <v>0</v>
      </c>
      <c r="AG42" s="203">
        <f t="shared" si="23"/>
        <v>0</v>
      </c>
      <c r="AH42" s="203">
        <f t="shared" si="21"/>
        <v>0</v>
      </c>
    </row>
    <row r="43" spans="1:34" x14ac:dyDescent="0.4">
      <c r="A43" s="203">
        <v>31</v>
      </c>
      <c r="B43" s="1"/>
      <c r="C43" s="44"/>
      <c r="D43" s="45"/>
      <c r="E43" s="45"/>
      <c r="F43" s="45"/>
      <c r="G43" s="45"/>
      <c r="H43" s="46" t="str">
        <f t="shared" si="0"/>
        <v/>
      </c>
      <c r="I43" s="203">
        <f t="shared" si="1"/>
        <v>0</v>
      </c>
      <c r="J43" s="203">
        <f t="shared" si="2"/>
        <v>0</v>
      </c>
      <c r="K43" s="43" t="str">
        <f t="shared" si="3"/>
        <v/>
      </c>
      <c r="O43" s="35" t="str">
        <f t="shared" si="4"/>
        <v/>
      </c>
      <c r="P43" s="36" t="str">
        <f t="shared" si="5"/>
        <v/>
      </c>
      <c r="Q43" s="36" t="str">
        <f t="shared" si="6"/>
        <v/>
      </c>
      <c r="R43" s="36" t="str">
        <f t="shared" si="7"/>
        <v/>
      </c>
      <c r="S43" s="36" t="str">
        <f t="shared" si="8"/>
        <v/>
      </c>
      <c r="T43" s="36">
        <f t="shared" si="9"/>
        <v>0</v>
      </c>
      <c r="U43" s="203">
        <f t="shared" si="10"/>
        <v>0</v>
      </c>
      <c r="V43" s="36">
        <f t="shared" si="11"/>
        <v>0</v>
      </c>
      <c r="W43" s="36">
        <f t="shared" si="12"/>
        <v>0</v>
      </c>
      <c r="X43" s="203">
        <f t="shared" si="13"/>
        <v>0</v>
      </c>
      <c r="Y43" s="203">
        <f t="shared" si="22"/>
        <v>0</v>
      </c>
      <c r="Z43" s="203">
        <f t="shared" si="14"/>
        <v>0</v>
      </c>
      <c r="AA43" s="36" t="str">
        <f t="shared" si="15"/>
        <v/>
      </c>
      <c r="AB43" s="36">
        <f t="shared" si="16"/>
        <v>0</v>
      </c>
      <c r="AC43" s="203">
        <f t="shared" si="17"/>
        <v>0</v>
      </c>
      <c r="AD43" s="36">
        <f t="shared" si="18"/>
        <v>0</v>
      </c>
      <c r="AE43" s="36">
        <f t="shared" si="19"/>
        <v>0</v>
      </c>
      <c r="AF43" s="203">
        <f t="shared" si="20"/>
        <v>0</v>
      </c>
      <c r="AG43" s="203">
        <f t="shared" si="23"/>
        <v>0</v>
      </c>
      <c r="AH43" s="203">
        <f t="shared" si="21"/>
        <v>0</v>
      </c>
    </row>
    <row r="44" spans="1:34" x14ac:dyDescent="0.4">
      <c r="A44" s="203">
        <v>32</v>
      </c>
      <c r="B44" s="1"/>
      <c r="C44" s="44"/>
      <c r="D44" s="45"/>
      <c r="E44" s="45"/>
      <c r="F44" s="45"/>
      <c r="G44" s="45"/>
      <c r="H44" s="46" t="str">
        <f t="shared" si="0"/>
        <v/>
      </c>
      <c r="I44" s="203">
        <f t="shared" si="1"/>
        <v>0</v>
      </c>
      <c r="J44" s="203">
        <f t="shared" si="2"/>
        <v>0</v>
      </c>
      <c r="K44" s="43" t="str">
        <f t="shared" si="3"/>
        <v/>
      </c>
      <c r="O44" s="35" t="str">
        <f t="shared" si="4"/>
        <v/>
      </c>
      <c r="P44" s="36" t="str">
        <f t="shared" si="5"/>
        <v/>
      </c>
      <c r="Q44" s="36" t="str">
        <f t="shared" si="6"/>
        <v/>
      </c>
      <c r="R44" s="36" t="str">
        <f t="shared" si="7"/>
        <v/>
      </c>
      <c r="S44" s="36" t="str">
        <f t="shared" si="8"/>
        <v/>
      </c>
      <c r="T44" s="36">
        <f t="shared" si="9"/>
        <v>0</v>
      </c>
      <c r="U44" s="203">
        <f t="shared" si="10"/>
        <v>0</v>
      </c>
      <c r="V44" s="36">
        <f t="shared" si="11"/>
        <v>0</v>
      </c>
      <c r="W44" s="36">
        <f t="shared" si="12"/>
        <v>0</v>
      </c>
      <c r="X44" s="203">
        <f t="shared" si="13"/>
        <v>0</v>
      </c>
      <c r="Y44" s="203">
        <f t="shared" si="22"/>
        <v>0</v>
      </c>
      <c r="Z44" s="203">
        <f t="shared" si="14"/>
        <v>0</v>
      </c>
      <c r="AA44" s="36" t="str">
        <f t="shared" si="15"/>
        <v/>
      </c>
      <c r="AB44" s="36">
        <f t="shared" si="16"/>
        <v>0</v>
      </c>
      <c r="AC44" s="203">
        <f t="shared" si="17"/>
        <v>0</v>
      </c>
      <c r="AD44" s="36">
        <f t="shared" si="18"/>
        <v>0</v>
      </c>
      <c r="AE44" s="36">
        <f t="shared" si="19"/>
        <v>0</v>
      </c>
      <c r="AF44" s="203">
        <f t="shared" si="20"/>
        <v>0</v>
      </c>
      <c r="AG44" s="203">
        <f t="shared" si="23"/>
        <v>0</v>
      </c>
      <c r="AH44" s="203">
        <f t="shared" si="21"/>
        <v>0</v>
      </c>
    </row>
    <row r="45" spans="1:34" x14ac:dyDescent="0.4">
      <c r="A45" s="203">
        <v>33</v>
      </c>
      <c r="B45" s="1"/>
      <c r="C45" s="44"/>
      <c r="D45" s="45"/>
      <c r="E45" s="45"/>
      <c r="F45" s="45"/>
      <c r="G45" s="45"/>
      <c r="H45" s="46" t="str">
        <f t="shared" ref="H45:H76" si="24">IF(OR(C45="", D45="", K45="×", AND(E45&lt;&gt;"", E45&lt;D45), AND(D45=E45, F45=""), AND(F45&lt;&gt;"", OR(F45&lt;D45,F45&lt;E45))), "", IF(E45="",O46, IF(F45="", IF(AND(E45&gt;D45, E45&lt;O46), E45, IF(E45&gt;O46, O46, E45)), IF(OR(F45&lt;=O46, E45&gt;O46), O46, E45))))</f>
        <v/>
      </c>
      <c r="I45" s="203">
        <f t="shared" ref="I45:I76" si="25">IF(K45="×",0,Y46)</f>
        <v>0</v>
      </c>
      <c r="J45" s="203">
        <f t="shared" ref="J45:J76" si="26">IF(K45="×",0,AG46)</f>
        <v>0</v>
      </c>
      <c r="K45" s="43" t="str">
        <f t="shared" ref="K45:K76" si="27">IF(OR(C45="", D45=""),"", IF(OR(AND(E45="", F45&lt;&gt;""), AND(E45&lt;&gt;"", E45&lt;D45), AND(G45&lt;&gt;"", G45&lt;D45), AND(F45&lt;&gt;"", OR(F45&lt;D45, F45&lt;E45,AND(G45&lt;&gt;"",G45&lt;F45)))), "×", IF(AND(D45=E45,OR(F45="", F45&gt;O46)),"×","○")))</f>
        <v/>
      </c>
      <c r="O45" s="35" t="str">
        <f t="shared" si="4"/>
        <v/>
      </c>
      <c r="P45" s="36" t="str">
        <f t="shared" si="5"/>
        <v/>
      </c>
      <c r="Q45" s="36" t="str">
        <f t="shared" si="6"/>
        <v/>
      </c>
      <c r="R45" s="36" t="str">
        <f t="shared" si="7"/>
        <v/>
      </c>
      <c r="S45" s="36" t="str">
        <f t="shared" si="8"/>
        <v/>
      </c>
      <c r="T45" s="36">
        <f t="shared" si="9"/>
        <v>0</v>
      </c>
      <c r="U45" s="203">
        <f t="shared" si="10"/>
        <v>0</v>
      </c>
      <c r="V45" s="36">
        <f t="shared" si="11"/>
        <v>0</v>
      </c>
      <c r="W45" s="36">
        <f t="shared" si="12"/>
        <v>0</v>
      </c>
      <c r="X45" s="203">
        <f t="shared" si="13"/>
        <v>0</v>
      </c>
      <c r="Y45" s="203">
        <f t="shared" si="22"/>
        <v>0</v>
      </c>
      <c r="Z45" s="203">
        <f t="shared" si="14"/>
        <v>0</v>
      </c>
      <c r="AA45" s="36" t="str">
        <f t="shared" si="15"/>
        <v/>
      </c>
      <c r="AB45" s="36">
        <f t="shared" si="16"/>
        <v>0</v>
      </c>
      <c r="AC45" s="203">
        <f t="shared" si="17"/>
        <v>0</v>
      </c>
      <c r="AD45" s="36">
        <f t="shared" si="18"/>
        <v>0</v>
      </c>
      <c r="AE45" s="36">
        <f t="shared" si="19"/>
        <v>0</v>
      </c>
      <c r="AF45" s="203">
        <f t="shared" si="20"/>
        <v>0</v>
      </c>
      <c r="AG45" s="203">
        <f t="shared" si="23"/>
        <v>0</v>
      </c>
      <c r="AH45" s="203">
        <f t="shared" si="21"/>
        <v>0</v>
      </c>
    </row>
    <row r="46" spans="1:34" x14ac:dyDescent="0.4">
      <c r="A46" s="203">
        <v>34</v>
      </c>
      <c r="B46" s="1"/>
      <c r="C46" s="44"/>
      <c r="D46" s="45"/>
      <c r="E46" s="45"/>
      <c r="F46" s="45"/>
      <c r="G46" s="45"/>
      <c r="H46" s="46" t="str">
        <f t="shared" si="24"/>
        <v/>
      </c>
      <c r="I46" s="203">
        <f t="shared" si="25"/>
        <v>0</v>
      </c>
      <c r="J46" s="203">
        <f t="shared" si="26"/>
        <v>0</v>
      </c>
      <c r="K46" s="43" t="str">
        <f t="shared" si="27"/>
        <v/>
      </c>
      <c r="O46" s="35" t="str">
        <f t="shared" ref="O46:O77" si="28">IF(C45&lt;&gt;"有", P46, IF(G45&lt;Q46,Q46, IF(G45&lt;=R46,G45,R46)))</f>
        <v/>
      </c>
      <c r="P46" s="36" t="str">
        <f t="shared" ref="P46:P77" si="29">IF(D45="", "", IF(D45+$P$12&lt;=$AD$11, D45+$P$12, $AD$11))</f>
        <v/>
      </c>
      <c r="Q46" s="36" t="str">
        <f t="shared" ref="Q46:Q77" si="30">IF(D45="", "", IF(D45+$Q$12&lt;=$AD$11, D45+$Q$12, $AD$11))</f>
        <v/>
      </c>
      <c r="R46" s="36" t="str">
        <f t="shared" ref="R46:R77" si="31">IF(D45="", "", IF(D45+$R$12&lt;=$AD$11, D45+$R$12, $AD$11))</f>
        <v/>
      </c>
      <c r="S46" s="36" t="str">
        <f t="shared" ref="S46:S77" si="32">IF(OR(D45="", AND(E45&lt;$U$11, H45&lt;$U$11), D45&gt;$V$11), "", D45)</f>
        <v/>
      </c>
      <c r="T46" s="36">
        <f t="shared" ref="T46:T77" si="33">IF(H45="", 0, IF(H45&lt;=$V$11, H45, $V$11))</f>
        <v>0</v>
      </c>
      <c r="U46" s="203">
        <f t="shared" ref="U46:U77" si="34">IF(OR(S46=0,S46&gt;T46, AND(D45&lt;$V$11, S46=T46)),0, DATEDIF(S46,T46,"D")+1)</f>
        <v>0</v>
      </c>
      <c r="V46" s="36">
        <f t="shared" ref="V46:V77" si="35">IF(OR(E45="", E45&gt;$V$11),0, IF(D45=E45, E45, E45+1))</f>
        <v>0</v>
      </c>
      <c r="W46" s="36">
        <f t="shared" ref="W46:W77" si="36">IF(OR(F45="", AND(E45&gt;$V$11, F45&gt;$V$11)), 0, IF(F45&lt;=$V$11, F45, $V$11))</f>
        <v>0</v>
      </c>
      <c r="X46" s="203">
        <f t="shared" ref="X46:X77" si="37">IF(OR(E45="", V46=0, V46&gt;W46, W46=0, W46&gt;O46, U46=0),0,DATEDIF(V46,W46,"D")+IF(AND(E45=V46, E45+1=F45),1,0)+IF(AND(S46+1=W46, V46=W46),1,0)+IF(AND(F45&gt;$V$11, W46=$V$11),1,0)+IF(D45+1=F45,-1,0))</f>
        <v>0</v>
      </c>
      <c r="Y46" s="203">
        <f t="shared" si="22"/>
        <v>0</v>
      </c>
      <c r="Z46" s="203">
        <f t="shared" ref="Z46:Z77" si="38">IF(F45="",0,IF(AND(F45=G45,F45&lt;$V$11,G47&lt;$V$11),-1,0))</f>
        <v>0</v>
      </c>
      <c r="AA46" s="36" t="str">
        <f t="shared" ref="AA46:AA77" si="39">IF(OR(D45="", AND(E45&lt;$AC$11, H45&lt;$AC$11)), "", IF(D45&gt;=$AC$11, D45, $AC$11))</f>
        <v/>
      </c>
      <c r="AB46" s="36">
        <f t="shared" ref="AB46:AB77" si="40">IF(H45="", 0, IF(H45&gt;=$AC$11, H45, $AD$11))</f>
        <v>0</v>
      </c>
      <c r="AC46" s="203">
        <f t="shared" ref="AC46:AC77" si="41">IF(OR(AA46=0, AA46&gt;AB46, AND(D45=AA46,AA46=AB46,D45=$AD$16)),0, DATEDIF(AA46,AB46,"D")+1)</f>
        <v>0</v>
      </c>
      <c r="AD46" s="36">
        <f t="shared" ref="AD46:AD77" si="42">IF(OR(E45="", F45&lt;$AC$11, H45&lt;$AC$11),0,IF(E45&gt;$AC$11, IF(D45=E45, E45, E45+1), IF(AND(D45&lt;&gt;E45, E45=$AC$11), E45+1, $AC$11)))</f>
        <v>0</v>
      </c>
      <c r="AE46" s="36">
        <f t="shared" ref="AE46:AE77" si="43">IF(OR(F45="", H45&lt;$AC$11), 0, IF(F45&gt;=$AC$11, F45, $AC$11))</f>
        <v>0</v>
      </c>
      <c r="AF46" s="203">
        <f t="shared" ref="AF46:AF77" si="44">IF(OR(E45="", AD46=0, AE46=0, AD46&gt;AE46, AE46&gt;O46, AC46=0),0,DATEDIF(AD46,AE46,"D")+IF(AND(E45=AD46, E45+1=F45),1,0)+IF(AND(D45+1=AE46, AD46=AE46),1,0)+IF(D45+1=F45,-1,0))</f>
        <v>0</v>
      </c>
      <c r="AG46" s="203">
        <f t="shared" si="23"/>
        <v>0</v>
      </c>
      <c r="AH46" s="203">
        <f t="shared" ref="AH46:AH77" si="45">IF(F45="",0,IF(AND(F45=G45,F45&gt;$AC$11,G45&gt;$AC$11),-1,0))</f>
        <v>0</v>
      </c>
    </row>
    <row r="47" spans="1:34" x14ac:dyDescent="0.4">
      <c r="A47" s="203">
        <v>35</v>
      </c>
      <c r="B47" s="1"/>
      <c r="C47" s="44"/>
      <c r="D47" s="45"/>
      <c r="E47" s="45"/>
      <c r="F47" s="45"/>
      <c r="G47" s="45"/>
      <c r="H47" s="46" t="str">
        <f t="shared" si="24"/>
        <v/>
      </c>
      <c r="I47" s="203">
        <f t="shared" si="25"/>
        <v>0</v>
      </c>
      <c r="J47" s="203">
        <f t="shared" si="26"/>
        <v>0</v>
      </c>
      <c r="K47" s="43" t="str">
        <f t="shared" si="27"/>
        <v/>
      </c>
      <c r="O47" s="35" t="str">
        <f t="shared" si="28"/>
        <v/>
      </c>
      <c r="P47" s="36" t="str">
        <f t="shared" si="29"/>
        <v/>
      </c>
      <c r="Q47" s="36" t="str">
        <f t="shared" si="30"/>
        <v/>
      </c>
      <c r="R47" s="36" t="str">
        <f t="shared" si="31"/>
        <v/>
      </c>
      <c r="S47" s="36" t="str">
        <f t="shared" si="32"/>
        <v/>
      </c>
      <c r="T47" s="36">
        <f t="shared" si="33"/>
        <v>0</v>
      </c>
      <c r="U47" s="203">
        <f t="shared" si="34"/>
        <v>0</v>
      </c>
      <c r="V47" s="36">
        <f t="shared" si="35"/>
        <v>0</v>
      </c>
      <c r="W47" s="36">
        <f t="shared" si="36"/>
        <v>0</v>
      </c>
      <c r="X47" s="203">
        <f t="shared" si="37"/>
        <v>0</v>
      </c>
      <c r="Y47" s="203">
        <f t="shared" si="22"/>
        <v>0</v>
      </c>
      <c r="Z47" s="203">
        <f t="shared" si="38"/>
        <v>0</v>
      </c>
      <c r="AA47" s="36" t="str">
        <f t="shared" si="39"/>
        <v/>
      </c>
      <c r="AB47" s="36">
        <f t="shared" si="40"/>
        <v>0</v>
      </c>
      <c r="AC47" s="203">
        <f t="shared" si="41"/>
        <v>0</v>
      </c>
      <c r="AD47" s="36">
        <f t="shared" si="42"/>
        <v>0</v>
      </c>
      <c r="AE47" s="36">
        <f t="shared" si="43"/>
        <v>0</v>
      </c>
      <c r="AF47" s="203">
        <f t="shared" si="44"/>
        <v>0</v>
      </c>
      <c r="AG47" s="203">
        <f t="shared" si="23"/>
        <v>0</v>
      </c>
      <c r="AH47" s="203">
        <f t="shared" si="45"/>
        <v>0</v>
      </c>
    </row>
    <row r="48" spans="1:34" x14ac:dyDescent="0.4">
      <c r="A48" s="203">
        <v>36</v>
      </c>
      <c r="B48" s="1"/>
      <c r="C48" s="44"/>
      <c r="D48" s="45"/>
      <c r="E48" s="45"/>
      <c r="F48" s="45"/>
      <c r="G48" s="45"/>
      <c r="H48" s="46" t="str">
        <f t="shared" si="24"/>
        <v/>
      </c>
      <c r="I48" s="203">
        <f t="shared" si="25"/>
        <v>0</v>
      </c>
      <c r="J48" s="203">
        <f t="shared" si="26"/>
        <v>0</v>
      </c>
      <c r="K48" s="43" t="str">
        <f t="shared" si="27"/>
        <v/>
      </c>
      <c r="O48" s="35" t="str">
        <f t="shared" si="28"/>
        <v/>
      </c>
      <c r="P48" s="36" t="str">
        <f t="shared" si="29"/>
        <v/>
      </c>
      <c r="Q48" s="36" t="str">
        <f t="shared" si="30"/>
        <v/>
      </c>
      <c r="R48" s="36" t="str">
        <f t="shared" si="31"/>
        <v/>
      </c>
      <c r="S48" s="36" t="str">
        <f t="shared" si="32"/>
        <v/>
      </c>
      <c r="T48" s="36">
        <f t="shared" si="33"/>
        <v>0</v>
      </c>
      <c r="U48" s="203">
        <f t="shared" si="34"/>
        <v>0</v>
      </c>
      <c r="V48" s="36">
        <f t="shared" si="35"/>
        <v>0</v>
      </c>
      <c r="W48" s="36">
        <f t="shared" si="36"/>
        <v>0</v>
      </c>
      <c r="X48" s="203">
        <f t="shared" si="37"/>
        <v>0</v>
      </c>
      <c r="Y48" s="203">
        <f t="shared" si="22"/>
        <v>0</v>
      </c>
      <c r="Z48" s="203">
        <f t="shared" si="38"/>
        <v>0</v>
      </c>
      <c r="AA48" s="36" t="str">
        <f t="shared" si="39"/>
        <v/>
      </c>
      <c r="AB48" s="36">
        <f t="shared" si="40"/>
        <v>0</v>
      </c>
      <c r="AC48" s="203">
        <f t="shared" si="41"/>
        <v>0</v>
      </c>
      <c r="AD48" s="36">
        <f t="shared" si="42"/>
        <v>0</v>
      </c>
      <c r="AE48" s="36">
        <f t="shared" si="43"/>
        <v>0</v>
      </c>
      <c r="AF48" s="203">
        <f t="shared" si="44"/>
        <v>0</v>
      </c>
      <c r="AG48" s="203">
        <f t="shared" si="23"/>
        <v>0</v>
      </c>
      <c r="AH48" s="203">
        <f t="shared" si="45"/>
        <v>0</v>
      </c>
    </row>
    <row r="49" spans="1:34" x14ac:dyDescent="0.4">
      <c r="A49" s="203">
        <v>37</v>
      </c>
      <c r="B49" s="1"/>
      <c r="C49" s="44"/>
      <c r="D49" s="45"/>
      <c r="E49" s="45"/>
      <c r="F49" s="45"/>
      <c r="G49" s="45"/>
      <c r="H49" s="46" t="str">
        <f t="shared" si="24"/>
        <v/>
      </c>
      <c r="I49" s="203">
        <f t="shared" si="25"/>
        <v>0</v>
      </c>
      <c r="J49" s="203">
        <f t="shared" si="26"/>
        <v>0</v>
      </c>
      <c r="K49" s="43" t="str">
        <f t="shared" si="27"/>
        <v/>
      </c>
      <c r="O49" s="35" t="str">
        <f t="shared" si="28"/>
        <v/>
      </c>
      <c r="P49" s="36" t="str">
        <f t="shared" si="29"/>
        <v/>
      </c>
      <c r="Q49" s="36" t="str">
        <f t="shared" si="30"/>
        <v/>
      </c>
      <c r="R49" s="36" t="str">
        <f t="shared" si="31"/>
        <v/>
      </c>
      <c r="S49" s="36" t="str">
        <f t="shared" si="32"/>
        <v/>
      </c>
      <c r="T49" s="36">
        <f t="shared" si="33"/>
        <v>0</v>
      </c>
      <c r="U49" s="203">
        <f t="shared" si="34"/>
        <v>0</v>
      </c>
      <c r="V49" s="36">
        <f t="shared" si="35"/>
        <v>0</v>
      </c>
      <c r="W49" s="36">
        <f t="shared" si="36"/>
        <v>0</v>
      </c>
      <c r="X49" s="203">
        <f t="shared" si="37"/>
        <v>0</v>
      </c>
      <c r="Y49" s="203">
        <f t="shared" si="22"/>
        <v>0</v>
      </c>
      <c r="Z49" s="203">
        <f t="shared" si="38"/>
        <v>0</v>
      </c>
      <c r="AA49" s="36" t="str">
        <f t="shared" si="39"/>
        <v/>
      </c>
      <c r="AB49" s="36">
        <f t="shared" si="40"/>
        <v>0</v>
      </c>
      <c r="AC49" s="203">
        <f t="shared" si="41"/>
        <v>0</v>
      </c>
      <c r="AD49" s="36">
        <f t="shared" si="42"/>
        <v>0</v>
      </c>
      <c r="AE49" s="36">
        <f t="shared" si="43"/>
        <v>0</v>
      </c>
      <c r="AF49" s="203">
        <f t="shared" si="44"/>
        <v>0</v>
      </c>
      <c r="AG49" s="203">
        <f t="shared" si="23"/>
        <v>0</v>
      </c>
      <c r="AH49" s="203">
        <f t="shared" si="45"/>
        <v>0</v>
      </c>
    </row>
    <row r="50" spans="1:34" x14ac:dyDescent="0.4">
      <c r="A50" s="203">
        <v>38</v>
      </c>
      <c r="B50" s="1"/>
      <c r="C50" s="44"/>
      <c r="D50" s="45"/>
      <c r="E50" s="45"/>
      <c r="F50" s="45"/>
      <c r="G50" s="45"/>
      <c r="H50" s="46" t="str">
        <f t="shared" si="24"/>
        <v/>
      </c>
      <c r="I50" s="203">
        <f t="shared" si="25"/>
        <v>0</v>
      </c>
      <c r="J50" s="203">
        <f t="shared" si="26"/>
        <v>0</v>
      </c>
      <c r="K50" s="43" t="str">
        <f t="shared" si="27"/>
        <v/>
      </c>
      <c r="O50" s="35" t="str">
        <f t="shared" si="28"/>
        <v/>
      </c>
      <c r="P50" s="36" t="str">
        <f t="shared" si="29"/>
        <v/>
      </c>
      <c r="Q50" s="36" t="str">
        <f t="shared" si="30"/>
        <v/>
      </c>
      <c r="R50" s="36" t="str">
        <f t="shared" si="31"/>
        <v/>
      </c>
      <c r="S50" s="36" t="str">
        <f t="shared" si="32"/>
        <v/>
      </c>
      <c r="T50" s="36">
        <f t="shared" si="33"/>
        <v>0</v>
      </c>
      <c r="U50" s="203">
        <f t="shared" si="34"/>
        <v>0</v>
      </c>
      <c r="V50" s="36">
        <f t="shared" si="35"/>
        <v>0</v>
      </c>
      <c r="W50" s="36">
        <f t="shared" si="36"/>
        <v>0</v>
      </c>
      <c r="X50" s="203">
        <f t="shared" si="37"/>
        <v>0</v>
      </c>
      <c r="Y50" s="203">
        <f t="shared" si="22"/>
        <v>0</v>
      </c>
      <c r="Z50" s="203">
        <f t="shared" si="38"/>
        <v>0</v>
      </c>
      <c r="AA50" s="36" t="str">
        <f t="shared" si="39"/>
        <v/>
      </c>
      <c r="AB50" s="36">
        <f t="shared" si="40"/>
        <v>0</v>
      </c>
      <c r="AC50" s="203">
        <f t="shared" si="41"/>
        <v>0</v>
      </c>
      <c r="AD50" s="36">
        <f t="shared" si="42"/>
        <v>0</v>
      </c>
      <c r="AE50" s="36">
        <f t="shared" si="43"/>
        <v>0</v>
      </c>
      <c r="AF50" s="203">
        <f t="shared" si="44"/>
        <v>0</v>
      </c>
      <c r="AG50" s="203">
        <f t="shared" si="23"/>
        <v>0</v>
      </c>
      <c r="AH50" s="203">
        <f t="shared" si="45"/>
        <v>0</v>
      </c>
    </row>
    <row r="51" spans="1:34" x14ac:dyDescent="0.4">
      <c r="A51" s="203">
        <v>39</v>
      </c>
      <c r="B51" s="1"/>
      <c r="C51" s="44"/>
      <c r="D51" s="45"/>
      <c r="E51" s="45"/>
      <c r="F51" s="45"/>
      <c r="G51" s="45"/>
      <c r="H51" s="46" t="str">
        <f t="shared" si="24"/>
        <v/>
      </c>
      <c r="I51" s="203">
        <f t="shared" si="25"/>
        <v>0</v>
      </c>
      <c r="J51" s="203">
        <f t="shared" si="26"/>
        <v>0</v>
      </c>
      <c r="K51" s="43" t="str">
        <f t="shared" si="27"/>
        <v/>
      </c>
      <c r="O51" s="35" t="str">
        <f t="shared" si="28"/>
        <v/>
      </c>
      <c r="P51" s="36" t="str">
        <f t="shared" si="29"/>
        <v/>
      </c>
      <c r="Q51" s="36" t="str">
        <f t="shared" si="30"/>
        <v/>
      </c>
      <c r="R51" s="36" t="str">
        <f t="shared" si="31"/>
        <v/>
      </c>
      <c r="S51" s="36" t="str">
        <f t="shared" si="32"/>
        <v/>
      </c>
      <c r="T51" s="36">
        <f t="shared" si="33"/>
        <v>0</v>
      </c>
      <c r="U51" s="203">
        <f t="shared" si="34"/>
        <v>0</v>
      </c>
      <c r="V51" s="36">
        <f t="shared" si="35"/>
        <v>0</v>
      </c>
      <c r="W51" s="36">
        <f t="shared" si="36"/>
        <v>0</v>
      </c>
      <c r="X51" s="203">
        <f t="shared" si="37"/>
        <v>0</v>
      </c>
      <c r="Y51" s="203">
        <f t="shared" si="22"/>
        <v>0</v>
      </c>
      <c r="Z51" s="203">
        <f t="shared" si="38"/>
        <v>0</v>
      </c>
      <c r="AA51" s="36" t="str">
        <f t="shared" si="39"/>
        <v/>
      </c>
      <c r="AB51" s="36">
        <f t="shared" si="40"/>
        <v>0</v>
      </c>
      <c r="AC51" s="203">
        <f t="shared" si="41"/>
        <v>0</v>
      </c>
      <c r="AD51" s="36">
        <f t="shared" si="42"/>
        <v>0</v>
      </c>
      <c r="AE51" s="36">
        <f t="shared" si="43"/>
        <v>0</v>
      </c>
      <c r="AF51" s="203">
        <f t="shared" si="44"/>
        <v>0</v>
      </c>
      <c r="AG51" s="203">
        <f t="shared" si="23"/>
        <v>0</v>
      </c>
      <c r="AH51" s="203">
        <f t="shared" si="45"/>
        <v>0</v>
      </c>
    </row>
    <row r="52" spans="1:34" x14ac:dyDescent="0.4">
      <c r="A52" s="203">
        <v>40</v>
      </c>
      <c r="B52" s="1"/>
      <c r="C52" s="44"/>
      <c r="D52" s="45"/>
      <c r="E52" s="45"/>
      <c r="F52" s="45"/>
      <c r="G52" s="45"/>
      <c r="H52" s="46" t="str">
        <f t="shared" si="24"/>
        <v/>
      </c>
      <c r="I52" s="203">
        <f t="shared" si="25"/>
        <v>0</v>
      </c>
      <c r="J52" s="203">
        <f t="shared" si="26"/>
        <v>0</v>
      </c>
      <c r="K52" s="43" t="str">
        <f t="shared" si="27"/>
        <v/>
      </c>
      <c r="O52" s="35" t="str">
        <f t="shared" si="28"/>
        <v/>
      </c>
      <c r="P52" s="36" t="str">
        <f t="shared" si="29"/>
        <v/>
      </c>
      <c r="Q52" s="36" t="str">
        <f t="shared" si="30"/>
        <v/>
      </c>
      <c r="R52" s="36" t="str">
        <f t="shared" si="31"/>
        <v/>
      </c>
      <c r="S52" s="36" t="str">
        <f t="shared" si="32"/>
        <v/>
      </c>
      <c r="T52" s="36">
        <f t="shared" si="33"/>
        <v>0</v>
      </c>
      <c r="U52" s="203">
        <f t="shared" si="34"/>
        <v>0</v>
      </c>
      <c r="V52" s="36">
        <f t="shared" si="35"/>
        <v>0</v>
      </c>
      <c r="W52" s="36">
        <f t="shared" si="36"/>
        <v>0</v>
      </c>
      <c r="X52" s="203">
        <f t="shared" si="37"/>
        <v>0</v>
      </c>
      <c r="Y52" s="203">
        <f t="shared" si="22"/>
        <v>0</v>
      </c>
      <c r="Z52" s="203">
        <f t="shared" si="38"/>
        <v>0</v>
      </c>
      <c r="AA52" s="36" t="str">
        <f t="shared" si="39"/>
        <v/>
      </c>
      <c r="AB52" s="36">
        <f t="shared" si="40"/>
        <v>0</v>
      </c>
      <c r="AC52" s="203">
        <f t="shared" si="41"/>
        <v>0</v>
      </c>
      <c r="AD52" s="36">
        <f t="shared" si="42"/>
        <v>0</v>
      </c>
      <c r="AE52" s="36">
        <f t="shared" si="43"/>
        <v>0</v>
      </c>
      <c r="AF52" s="203">
        <f t="shared" si="44"/>
        <v>0</v>
      </c>
      <c r="AG52" s="203">
        <f t="shared" si="23"/>
        <v>0</v>
      </c>
      <c r="AH52" s="203">
        <f t="shared" si="45"/>
        <v>0</v>
      </c>
    </row>
    <row r="53" spans="1:34" x14ac:dyDescent="0.4">
      <c r="A53" s="203">
        <v>41</v>
      </c>
      <c r="B53" s="1"/>
      <c r="C53" s="44"/>
      <c r="D53" s="45"/>
      <c r="E53" s="45"/>
      <c r="F53" s="45"/>
      <c r="G53" s="45"/>
      <c r="H53" s="46" t="str">
        <f t="shared" si="24"/>
        <v/>
      </c>
      <c r="I53" s="203">
        <f t="shared" si="25"/>
        <v>0</v>
      </c>
      <c r="J53" s="203">
        <f t="shared" si="26"/>
        <v>0</v>
      </c>
      <c r="K53" s="43" t="str">
        <f t="shared" si="27"/>
        <v/>
      </c>
      <c r="O53" s="35" t="str">
        <f t="shared" si="28"/>
        <v/>
      </c>
      <c r="P53" s="36" t="str">
        <f t="shared" si="29"/>
        <v/>
      </c>
      <c r="Q53" s="36" t="str">
        <f t="shared" si="30"/>
        <v/>
      </c>
      <c r="R53" s="36" t="str">
        <f t="shared" si="31"/>
        <v/>
      </c>
      <c r="S53" s="36" t="str">
        <f t="shared" si="32"/>
        <v/>
      </c>
      <c r="T53" s="36">
        <f t="shared" si="33"/>
        <v>0</v>
      </c>
      <c r="U53" s="203">
        <f t="shared" si="34"/>
        <v>0</v>
      </c>
      <c r="V53" s="36">
        <f t="shared" si="35"/>
        <v>0</v>
      </c>
      <c r="W53" s="36">
        <f t="shared" si="36"/>
        <v>0</v>
      </c>
      <c r="X53" s="203">
        <f t="shared" si="37"/>
        <v>0</v>
      </c>
      <c r="Y53" s="203">
        <f t="shared" si="22"/>
        <v>0</v>
      </c>
      <c r="Z53" s="203">
        <f t="shared" si="38"/>
        <v>0</v>
      </c>
      <c r="AA53" s="36" t="str">
        <f t="shared" si="39"/>
        <v/>
      </c>
      <c r="AB53" s="36">
        <f t="shared" si="40"/>
        <v>0</v>
      </c>
      <c r="AC53" s="203">
        <f t="shared" si="41"/>
        <v>0</v>
      </c>
      <c r="AD53" s="36">
        <f t="shared" si="42"/>
        <v>0</v>
      </c>
      <c r="AE53" s="36">
        <f t="shared" si="43"/>
        <v>0</v>
      </c>
      <c r="AF53" s="203">
        <f t="shared" si="44"/>
        <v>0</v>
      </c>
      <c r="AG53" s="203">
        <f t="shared" si="23"/>
        <v>0</v>
      </c>
      <c r="AH53" s="203">
        <f t="shared" si="45"/>
        <v>0</v>
      </c>
    </row>
    <row r="54" spans="1:34" x14ac:dyDescent="0.4">
      <c r="A54" s="203">
        <v>42</v>
      </c>
      <c r="B54" s="1"/>
      <c r="C54" s="44"/>
      <c r="D54" s="45"/>
      <c r="E54" s="45"/>
      <c r="F54" s="45"/>
      <c r="G54" s="45"/>
      <c r="H54" s="46" t="str">
        <f t="shared" si="24"/>
        <v/>
      </c>
      <c r="I54" s="203">
        <f t="shared" si="25"/>
        <v>0</v>
      </c>
      <c r="J54" s="203">
        <f t="shared" si="26"/>
        <v>0</v>
      </c>
      <c r="K54" s="43" t="str">
        <f t="shared" si="27"/>
        <v/>
      </c>
      <c r="O54" s="35" t="str">
        <f t="shared" si="28"/>
        <v/>
      </c>
      <c r="P54" s="36" t="str">
        <f t="shared" si="29"/>
        <v/>
      </c>
      <c r="Q54" s="36" t="str">
        <f t="shared" si="30"/>
        <v/>
      </c>
      <c r="R54" s="36" t="str">
        <f t="shared" si="31"/>
        <v/>
      </c>
      <c r="S54" s="36" t="str">
        <f t="shared" si="32"/>
        <v/>
      </c>
      <c r="T54" s="36">
        <f t="shared" si="33"/>
        <v>0</v>
      </c>
      <c r="U54" s="203">
        <f t="shared" si="34"/>
        <v>0</v>
      </c>
      <c r="V54" s="36">
        <f t="shared" si="35"/>
        <v>0</v>
      </c>
      <c r="W54" s="36">
        <f t="shared" si="36"/>
        <v>0</v>
      </c>
      <c r="X54" s="203">
        <f t="shared" si="37"/>
        <v>0</v>
      </c>
      <c r="Y54" s="203">
        <f t="shared" si="22"/>
        <v>0</v>
      </c>
      <c r="Z54" s="203">
        <f t="shared" si="38"/>
        <v>0</v>
      </c>
      <c r="AA54" s="36" t="str">
        <f t="shared" si="39"/>
        <v/>
      </c>
      <c r="AB54" s="36">
        <f t="shared" si="40"/>
        <v>0</v>
      </c>
      <c r="AC54" s="203">
        <f t="shared" si="41"/>
        <v>0</v>
      </c>
      <c r="AD54" s="36">
        <f t="shared" si="42"/>
        <v>0</v>
      </c>
      <c r="AE54" s="36">
        <f t="shared" si="43"/>
        <v>0</v>
      </c>
      <c r="AF54" s="203">
        <f t="shared" si="44"/>
        <v>0</v>
      </c>
      <c r="AG54" s="203">
        <f t="shared" si="23"/>
        <v>0</v>
      </c>
      <c r="AH54" s="203">
        <f t="shared" si="45"/>
        <v>0</v>
      </c>
    </row>
    <row r="55" spans="1:34" x14ac:dyDescent="0.4">
      <c r="A55" s="203">
        <v>43</v>
      </c>
      <c r="B55" s="1"/>
      <c r="C55" s="44"/>
      <c r="D55" s="45"/>
      <c r="E55" s="45"/>
      <c r="F55" s="45"/>
      <c r="G55" s="45"/>
      <c r="H55" s="46" t="str">
        <f t="shared" si="24"/>
        <v/>
      </c>
      <c r="I55" s="203">
        <f t="shared" si="25"/>
        <v>0</v>
      </c>
      <c r="J55" s="203">
        <f t="shared" si="26"/>
        <v>0</v>
      </c>
      <c r="K55" s="43" t="str">
        <f t="shared" si="27"/>
        <v/>
      </c>
      <c r="O55" s="35" t="str">
        <f t="shared" si="28"/>
        <v/>
      </c>
      <c r="P55" s="36" t="str">
        <f t="shared" si="29"/>
        <v/>
      </c>
      <c r="Q55" s="36" t="str">
        <f t="shared" si="30"/>
        <v/>
      </c>
      <c r="R55" s="36" t="str">
        <f t="shared" si="31"/>
        <v/>
      </c>
      <c r="S55" s="36" t="str">
        <f t="shared" si="32"/>
        <v/>
      </c>
      <c r="T55" s="36">
        <f t="shared" si="33"/>
        <v>0</v>
      </c>
      <c r="U55" s="203">
        <f t="shared" si="34"/>
        <v>0</v>
      </c>
      <c r="V55" s="36">
        <f t="shared" si="35"/>
        <v>0</v>
      </c>
      <c r="W55" s="36">
        <f t="shared" si="36"/>
        <v>0</v>
      </c>
      <c r="X55" s="203">
        <f t="shared" si="37"/>
        <v>0</v>
      </c>
      <c r="Y55" s="203">
        <f t="shared" si="22"/>
        <v>0</v>
      </c>
      <c r="Z55" s="203">
        <f t="shared" si="38"/>
        <v>0</v>
      </c>
      <c r="AA55" s="36" t="str">
        <f t="shared" si="39"/>
        <v/>
      </c>
      <c r="AB55" s="36">
        <f t="shared" si="40"/>
        <v>0</v>
      </c>
      <c r="AC55" s="203">
        <f t="shared" si="41"/>
        <v>0</v>
      </c>
      <c r="AD55" s="36">
        <f t="shared" si="42"/>
        <v>0</v>
      </c>
      <c r="AE55" s="36">
        <f t="shared" si="43"/>
        <v>0</v>
      </c>
      <c r="AF55" s="203">
        <f t="shared" si="44"/>
        <v>0</v>
      </c>
      <c r="AG55" s="203">
        <f t="shared" si="23"/>
        <v>0</v>
      </c>
      <c r="AH55" s="203">
        <f t="shared" si="45"/>
        <v>0</v>
      </c>
    </row>
    <row r="56" spans="1:34" x14ac:dyDescent="0.4">
      <c r="A56" s="203">
        <v>44</v>
      </c>
      <c r="B56" s="1"/>
      <c r="C56" s="44"/>
      <c r="D56" s="45"/>
      <c r="E56" s="45"/>
      <c r="F56" s="45"/>
      <c r="G56" s="45"/>
      <c r="H56" s="46" t="str">
        <f t="shared" si="24"/>
        <v/>
      </c>
      <c r="I56" s="203">
        <f t="shared" si="25"/>
        <v>0</v>
      </c>
      <c r="J56" s="203">
        <f t="shared" si="26"/>
        <v>0</v>
      </c>
      <c r="K56" s="43" t="str">
        <f t="shared" si="27"/>
        <v/>
      </c>
      <c r="O56" s="35" t="str">
        <f t="shared" si="28"/>
        <v/>
      </c>
      <c r="P56" s="36" t="str">
        <f t="shared" si="29"/>
        <v/>
      </c>
      <c r="Q56" s="36" t="str">
        <f t="shared" si="30"/>
        <v/>
      </c>
      <c r="R56" s="36" t="str">
        <f t="shared" si="31"/>
        <v/>
      </c>
      <c r="S56" s="36" t="str">
        <f t="shared" si="32"/>
        <v/>
      </c>
      <c r="T56" s="36">
        <f t="shared" si="33"/>
        <v>0</v>
      </c>
      <c r="U56" s="203">
        <f t="shared" si="34"/>
        <v>0</v>
      </c>
      <c r="V56" s="36">
        <f t="shared" si="35"/>
        <v>0</v>
      </c>
      <c r="W56" s="36">
        <f t="shared" si="36"/>
        <v>0</v>
      </c>
      <c r="X56" s="203">
        <f t="shared" si="37"/>
        <v>0</v>
      </c>
      <c r="Y56" s="203">
        <f t="shared" si="22"/>
        <v>0</v>
      </c>
      <c r="Z56" s="203">
        <f t="shared" si="38"/>
        <v>0</v>
      </c>
      <c r="AA56" s="36" t="str">
        <f t="shared" si="39"/>
        <v/>
      </c>
      <c r="AB56" s="36">
        <f t="shared" si="40"/>
        <v>0</v>
      </c>
      <c r="AC56" s="203">
        <f t="shared" si="41"/>
        <v>0</v>
      </c>
      <c r="AD56" s="36">
        <f t="shared" si="42"/>
        <v>0</v>
      </c>
      <c r="AE56" s="36">
        <f t="shared" si="43"/>
        <v>0</v>
      </c>
      <c r="AF56" s="203">
        <f t="shared" si="44"/>
        <v>0</v>
      </c>
      <c r="AG56" s="203">
        <f t="shared" si="23"/>
        <v>0</v>
      </c>
      <c r="AH56" s="203">
        <f t="shared" si="45"/>
        <v>0</v>
      </c>
    </row>
    <row r="57" spans="1:34" x14ac:dyDescent="0.4">
      <c r="A57" s="203">
        <v>45</v>
      </c>
      <c r="B57" s="1"/>
      <c r="C57" s="44"/>
      <c r="D57" s="45"/>
      <c r="E57" s="45"/>
      <c r="F57" s="45"/>
      <c r="G57" s="45"/>
      <c r="H57" s="46" t="str">
        <f t="shared" si="24"/>
        <v/>
      </c>
      <c r="I57" s="203">
        <f t="shared" si="25"/>
        <v>0</v>
      </c>
      <c r="J57" s="203">
        <f t="shared" si="26"/>
        <v>0</v>
      </c>
      <c r="K57" s="43" t="str">
        <f t="shared" si="27"/>
        <v/>
      </c>
      <c r="O57" s="35" t="str">
        <f t="shared" si="28"/>
        <v/>
      </c>
      <c r="P57" s="36" t="str">
        <f t="shared" si="29"/>
        <v/>
      </c>
      <c r="Q57" s="36" t="str">
        <f t="shared" si="30"/>
        <v/>
      </c>
      <c r="R57" s="36" t="str">
        <f t="shared" si="31"/>
        <v/>
      </c>
      <c r="S57" s="36" t="str">
        <f t="shared" si="32"/>
        <v/>
      </c>
      <c r="T57" s="36">
        <f t="shared" si="33"/>
        <v>0</v>
      </c>
      <c r="U57" s="203">
        <f t="shared" si="34"/>
        <v>0</v>
      </c>
      <c r="V57" s="36">
        <f t="shared" si="35"/>
        <v>0</v>
      </c>
      <c r="W57" s="36">
        <f t="shared" si="36"/>
        <v>0</v>
      </c>
      <c r="X57" s="203">
        <f t="shared" si="37"/>
        <v>0</v>
      </c>
      <c r="Y57" s="203">
        <f t="shared" si="22"/>
        <v>0</v>
      </c>
      <c r="Z57" s="203">
        <f t="shared" si="38"/>
        <v>0</v>
      </c>
      <c r="AA57" s="36" t="str">
        <f t="shared" si="39"/>
        <v/>
      </c>
      <c r="AB57" s="36">
        <f t="shared" si="40"/>
        <v>0</v>
      </c>
      <c r="AC57" s="203">
        <f t="shared" si="41"/>
        <v>0</v>
      </c>
      <c r="AD57" s="36">
        <f t="shared" si="42"/>
        <v>0</v>
      </c>
      <c r="AE57" s="36">
        <f t="shared" si="43"/>
        <v>0</v>
      </c>
      <c r="AF57" s="203">
        <f t="shared" si="44"/>
        <v>0</v>
      </c>
      <c r="AG57" s="203">
        <f t="shared" si="23"/>
        <v>0</v>
      </c>
      <c r="AH57" s="203">
        <f t="shared" si="45"/>
        <v>0</v>
      </c>
    </row>
    <row r="58" spans="1:34" x14ac:dyDescent="0.4">
      <c r="A58" s="203">
        <v>46</v>
      </c>
      <c r="B58" s="1"/>
      <c r="C58" s="44"/>
      <c r="D58" s="45"/>
      <c r="E58" s="45"/>
      <c r="F58" s="45"/>
      <c r="G58" s="45"/>
      <c r="H58" s="46" t="str">
        <f t="shared" si="24"/>
        <v/>
      </c>
      <c r="I58" s="203">
        <f t="shared" si="25"/>
        <v>0</v>
      </c>
      <c r="J58" s="203">
        <f t="shared" si="26"/>
        <v>0</v>
      </c>
      <c r="K58" s="43" t="str">
        <f t="shared" si="27"/>
        <v/>
      </c>
      <c r="O58" s="35" t="str">
        <f t="shared" si="28"/>
        <v/>
      </c>
      <c r="P58" s="36" t="str">
        <f t="shared" si="29"/>
        <v/>
      </c>
      <c r="Q58" s="36" t="str">
        <f t="shared" si="30"/>
        <v/>
      </c>
      <c r="R58" s="36" t="str">
        <f t="shared" si="31"/>
        <v/>
      </c>
      <c r="S58" s="36" t="str">
        <f t="shared" si="32"/>
        <v/>
      </c>
      <c r="T58" s="36">
        <f t="shared" si="33"/>
        <v>0</v>
      </c>
      <c r="U58" s="203">
        <f t="shared" si="34"/>
        <v>0</v>
      </c>
      <c r="V58" s="36">
        <f t="shared" si="35"/>
        <v>0</v>
      </c>
      <c r="W58" s="36">
        <f t="shared" si="36"/>
        <v>0</v>
      </c>
      <c r="X58" s="203">
        <f t="shared" si="37"/>
        <v>0</v>
      </c>
      <c r="Y58" s="203">
        <f t="shared" si="22"/>
        <v>0</v>
      </c>
      <c r="Z58" s="203">
        <f t="shared" si="38"/>
        <v>0</v>
      </c>
      <c r="AA58" s="36" t="str">
        <f t="shared" si="39"/>
        <v/>
      </c>
      <c r="AB58" s="36">
        <f t="shared" si="40"/>
        <v>0</v>
      </c>
      <c r="AC58" s="203">
        <f t="shared" si="41"/>
        <v>0</v>
      </c>
      <c r="AD58" s="36">
        <f t="shared" si="42"/>
        <v>0</v>
      </c>
      <c r="AE58" s="36">
        <f t="shared" si="43"/>
        <v>0</v>
      </c>
      <c r="AF58" s="203">
        <f t="shared" si="44"/>
        <v>0</v>
      </c>
      <c r="AG58" s="203">
        <f t="shared" si="23"/>
        <v>0</v>
      </c>
      <c r="AH58" s="203">
        <f t="shared" si="45"/>
        <v>0</v>
      </c>
    </row>
    <row r="59" spans="1:34" x14ac:dyDescent="0.4">
      <c r="A59" s="203">
        <v>47</v>
      </c>
      <c r="B59" s="1"/>
      <c r="C59" s="44"/>
      <c r="D59" s="45"/>
      <c r="E59" s="45"/>
      <c r="F59" s="45"/>
      <c r="G59" s="45"/>
      <c r="H59" s="46" t="str">
        <f t="shared" si="24"/>
        <v/>
      </c>
      <c r="I59" s="203">
        <f t="shared" si="25"/>
        <v>0</v>
      </c>
      <c r="J59" s="203">
        <f t="shared" si="26"/>
        <v>0</v>
      </c>
      <c r="K59" s="43" t="str">
        <f t="shared" si="27"/>
        <v/>
      </c>
      <c r="O59" s="35" t="str">
        <f t="shared" si="28"/>
        <v/>
      </c>
      <c r="P59" s="36" t="str">
        <f t="shared" si="29"/>
        <v/>
      </c>
      <c r="Q59" s="36" t="str">
        <f t="shared" si="30"/>
        <v/>
      </c>
      <c r="R59" s="36" t="str">
        <f t="shared" si="31"/>
        <v/>
      </c>
      <c r="S59" s="36" t="str">
        <f t="shared" si="32"/>
        <v/>
      </c>
      <c r="T59" s="36">
        <f t="shared" si="33"/>
        <v>0</v>
      </c>
      <c r="U59" s="203">
        <f t="shared" si="34"/>
        <v>0</v>
      </c>
      <c r="V59" s="36">
        <f t="shared" si="35"/>
        <v>0</v>
      </c>
      <c r="W59" s="36">
        <f t="shared" si="36"/>
        <v>0</v>
      </c>
      <c r="X59" s="203">
        <f t="shared" si="37"/>
        <v>0</v>
      </c>
      <c r="Y59" s="203">
        <f t="shared" si="22"/>
        <v>0</v>
      </c>
      <c r="Z59" s="203">
        <f t="shared" si="38"/>
        <v>0</v>
      </c>
      <c r="AA59" s="36" t="str">
        <f t="shared" si="39"/>
        <v/>
      </c>
      <c r="AB59" s="36">
        <f t="shared" si="40"/>
        <v>0</v>
      </c>
      <c r="AC59" s="203">
        <f t="shared" si="41"/>
        <v>0</v>
      </c>
      <c r="AD59" s="36">
        <f t="shared" si="42"/>
        <v>0</v>
      </c>
      <c r="AE59" s="36">
        <f t="shared" si="43"/>
        <v>0</v>
      </c>
      <c r="AF59" s="203">
        <f t="shared" si="44"/>
        <v>0</v>
      </c>
      <c r="AG59" s="203">
        <f t="shared" si="23"/>
        <v>0</v>
      </c>
      <c r="AH59" s="203">
        <f t="shared" si="45"/>
        <v>0</v>
      </c>
    </row>
    <row r="60" spans="1:34" x14ac:dyDescent="0.4">
      <c r="A60" s="203">
        <v>48</v>
      </c>
      <c r="B60" s="1"/>
      <c r="C60" s="44"/>
      <c r="D60" s="45"/>
      <c r="E60" s="45"/>
      <c r="F60" s="45"/>
      <c r="G60" s="45"/>
      <c r="H60" s="46" t="str">
        <f t="shared" si="24"/>
        <v/>
      </c>
      <c r="I60" s="203">
        <f t="shared" si="25"/>
        <v>0</v>
      </c>
      <c r="J60" s="203">
        <f t="shared" si="26"/>
        <v>0</v>
      </c>
      <c r="K60" s="43" t="str">
        <f t="shared" si="27"/>
        <v/>
      </c>
      <c r="O60" s="35" t="str">
        <f t="shared" si="28"/>
        <v/>
      </c>
      <c r="P60" s="36" t="str">
        <f t="shared" si="29"/>
        <v/>
      </c>
      <c r="Q60" s="36" t="str">
        <f t="shared" si="30"/>
        <v/>
      </c>
      <c r="R60" s="36" t="str">
        <f t="shared" si="31"/>
        <v/>
      </c>
      <c r="S60" s="36" t="str">
        <f t="shared" si="32"/>
        <v/>
      </c>
      <c r="T60" s="36">
        <f t="shared" si="33"/>
        <v>0</v>
      </c>
      <c r="U60" s="203">
        <f t="shared" si="34"/>
        <v>0</v>
      </c>
      <c r="V60" s="36">
        <f t="shared" si="35"/>
        <v>0</v>
      </c>
      <c r="W60" s="36">
        <f t="shared" si="36"/>
        <v>0</v>
      </c>
      <c r="X60" s="203">
        <f t="shared" si="37"/>
        <v>0</v>
      </c>
      <c r="Y60" s="203">
        <f t="shared" si="22"/>
        <v>0</v>
      </c>
      <c r="Z60" s="203">
        <f t="shared" si="38"/>
        <v>0</v>
      </c>
      <c r="AA60" s="36" t="str">
        <f t="shared" si="39"/>
        <v/>
      </c>
      <c r="AB60" s="36">
        <f t="shared" si="40"/>
        <v>0</v>
      </c>
      <c r="AC60" s="203">
        <f t="shared" si="41"/>
        <v>0</v>
      </c>
      <c r="AD60" s="36">
        <f t="shared" si="42"/>
        <v>0</v>
      </c>
      <c r="AE60" s="36">
        <f t="shared" si="43"/>
        <v>0</v>
      </c>
      <c r="AF60" s="203">
        <f t="shared" si="44"/>
        <v>0</v>
      </c>
      <c r="AG60" s="203">
        <f t="shared" si="23"/>
        <v>0</v>
      </c>
      <c r="AH60" s="203">
        <f t="shared" si="45"/>
        <v>0</v>
      </c>
    </row>
    <row r="61" spans="1:34" x14ac:dyDescent="0.4">
      <c r="A61" s="203">
        <v>49</v>
      </c>
      <c r="B61" s="1"/>
      <c r="C61" s="44"/>
      <c r="D61" s="45"/>
      <c r="E61" s="45"/>
      <c r="F61" s="45"/>
      <c r="G61" s="45"/>
      <c r="H61" s="46" t="str">
        <f t="shared" si="24"/>
        <v/>
      </c>
      <c r="I61" s="203">
        <f t="shared" si="25"/>
        <v>0</v>
      </c>
      <c r="J61" s="203">
        <f t="shared" si="26"/>
        <v>0</v>
      </c>
      <c r="K61" s="43" t="str">
        <f t="shared" si="27"/>
        <v/>
      </c>
      <c r="O61" s="35" t="str">
        <f t="shared" si="28"/>
        <v/>
      </c>
      <c r="P61" s="36" t="str">
        <f t="shared" si="29"/>
        <v/>
      </c>
      <c r="Q61" s="36" t="str">
        <f t="shared" si="30"/>
        <v/>
      </c>
      <c r="R61" s="36" t="str">
        <f t="shared" si="31"/>
        <v/>
      </c>
      <c r="S61" s="36" t="str">
        <f t="shared" si="32"/>
        <v/>
      </c>
      <c r="T61" s="36">
        <f t="shared" si="33"/>
        <v>0</v>
      </c>
      <c r="U61" s="203">
        <f t="shared" si="34"/>
        <v>0</v>
      </c>
      <c r="V61" s="36">
        <f t="shared" si="35"/>
        <v>0</v>
      </c>
      <c r="W61" s="36">
        <f t="shared" si="36"/>
        <v>0</v>
      </c>
      <c r="X61" s="203">
        <f t="shared" si="37"/>
        <v>0</v>
      </c>
      <c r="Y61" s="203">
        <f t="shared" si="22"/>
        <v>0</v>
      </c>
      <c r="Z61" s="203">
        <f t="shared" si="38"/>
        <v>0</v>
      </c>
      <c r="AA61" s="36" t="str">
        <f t="shared" si="39"/>
        <v/>
      </c>
      <c r="AB61" s="36">
        <f t="shared" si="40"/>
        <v>0</v>
      </c>
      <c r="AC61" s="203">
        <f t="shared" si="41"/>
        <v>0</v>
      </c>
      <c r="AD61" s="36">
        <f t="shared" si="42"/>
        <v>0</v>
      </c>
      <c r="AE61" s="36">
        <f t="shared" si="43"/>
        <v>0</v>
      </c>
      <c r="AF61" s="203">
        <f t="shared" si="44"/>
        <v>0</v>
      </c>
      <c r="AG61" s="203">
        <f t="shared" si="23"/>
        <v>0</v>
      </c>
      <c r="AH61" s="203">
        <f t="shared" si="45"/>
        <v>0</v>
      </c>
    </row>
    <row r="62" spans="1:34" x14ac:dyDescent="0.4">
      <c r="A62" s="203">
        <v>50</v>
      </c>
      <c r="B62" s="1"/>
      <c r="C62" s="44"/>
      <c r="D62" s="45"/>
      <c r="E62" s="45"/>
      <c r="F62" s="45"/>
      <c r="G62" s="45"/>
      <c r="H62" s="46" t="str">
        <f t="shared" si="24"/>
        <v/>
      </c>
      <c r="I62" s="203">
        <f t="shared" si="25"/>
        <v>0</v>
      </c>
      <c r="J62" s="203">
        <f t="shared" si="26"/>
        <v>0</v>
      </c>
      <c r="K62" s="43" t="str">
        <f t="shared" si="27"/>
        <v/>
      </c>
      <c r="O62" s="35" t="str">
        <f t="shared" si="28"/>
        <v/>
      </c>
      <c r="P62" s="36" t="str">
        <f t="shared" si="29"/>
        <v/>
      </c>
      <c r="Q62" s="36" t="str">
        <f t="shared" si="30"/>
        <v/>
      </c>
      <c r="R62" s="36" t="str">
        <f t="shared" si="31"/>
        <v/>
      </c>
      <c r="S62" s="36" t="str">
        <f t="shared" si="32"/>
        <v/>
      </c>
      <c r="T62" s="36">
        <f t="shared" si="33"/>
        <v>0</v>
      </c>
      <c r="U62" s="203">
        <f t="shared" si="34"/>
        <v>0</v>
      </c>
      <c r="V62" s="36">
        <f t="shared" si="35"/>
        <v>0</v>
      </c>
      <c r="W62" s="36">
        <f t="shared" si="36"/>
        <v>0</v>
      </c>
      <c r="X62" s="203">
        <f t="shared" si="37"/>
        <v>0</v>
      </c>
      <c r="Y62" s="203">
        <f t="shared" si="22"/>
        <v>0</v>
      </c>
      <c r="Z62" s="203">
        <f t="shared" si="38"/>
        <v>0</v>
      </c>
      <c r="AA62" s="36" t="str">
        <f t="shared" si="39"/>
        <v/>
      </c>
      <c r="AB62" s="36">
        <f t="shared" si="40"/>
        <v>0</v>
      </c>
      <c r="AC62" s="203">
        <f t="shared" si="41"/>
        <v>0</v>
      </c>
      <c r="AD62" s="36">
        <f t="shared" si="42"/>
        <v>0</v>
      </c>
      <c r="AE62" s="36">
        <f t="shared" si="43"/>
        <v>0</v>
      </c>
      <c r="AF62" s="203">
        <f t="shared" si="44"/>
        <v>0</v>
      </c>
      <c r="AG62" s="203">
        <f t="shared" si="23"/>
        <v>0</v>
      </c>
      <c r="AH62" s="203">
        <f t="shared" si="45"/>
        <v>0</v>
      </c>
    </row>
    <row r="63" spans="1:34" x14ac:dyDescent="0.4">
      <c r="A63" s="203">
        <v>51</v>
      </c>
      <c r="B63" s="1"/>
      <c r="C63" s="44"/>
      <c r="D63" s="45"/>
      <c r="E63" s="45"/>
      <c r="F63" s="45"/>
      <c r="G63" s="45"/>
      <c r="H63" s="46" t="str">
        <f t="shared" si="24"/>
        <v/>
      </c>
      <c r="I63" s="203">
        <f t="shared" si="25"/>
        <v>0</v>
      </c>
      <c r="J63" s="203">
        <f t="shared" si="26"/>
        <v>0</v>
      </c>
      <c r="K63" s="43" t="str">
        <f t="shared" si="27"/>
        <v/>
      </c>
      <c r="O63" s="35" t="str">
        <f t="shared" si="28"/>
        <v/>
      </c>
      <c r="P63" s="36" t="str">
        <f t="shared" si="29"/>
        <v/>
      </c>
      <c r="Q63" s="36" t="str">
        <f t="shared" si="30"/>
        <v/>
      </c>
      <c r="R63" s="36" t="str">
        <f t="shared" si="31"/>
        <v/>
      </c>
      <c r="S63" s="36" t="str">
        <f t="shared" si="32"/>
        <v/>
      </c>
      <c r="T63" s="36">
        <f t="shared" si="33"/>
        <v>0</v>
      </c>
      <c r="U63" s="203">
        <f t="shared" si="34"/>
        <v>0</v>
      </c>
      <c r="V63" s="36">
        <f t="shared" si="35"/>
        <v>0</v>
      </c>
      <c r="W63" s="36">
        <f t="shared" si="36"/>
        <v>0</v>
      </c>
      <c r="X63" s="203">
        <f t="shared" si="37"/>
        <v>0</v>
      </c>
      <c r="Y63" s="203">
        <f t="shared" si="22"/>
        <v>0</v>
      </c>
      <c r="Z63" s="203">
        <f t="shared" si="38"/>
        <v>0</v>
      </c>
      <c r="AA63" s="36" t="str">
        <f t="shared" si="39"/>
        <v/>
      </c>
      <c r="AB63" s="36">
        <f t="shared" si="40"/>
        <v>0</v>
      </c>
      <c r="AC63" s="203">
        <f t="shared" si="41"/>
        <v>0</v>
      </c>
      <c r="AD63" s="36">
        <f t="shared" si="42"/>
        <v>0</v>
      </c>
      <c r="AE63" s="36">
        <f t="shared" si="43"/>
        <v>0</v>
      </c>
      <c r="AF63" s="203">
        <f t="shared" si="44"/>
        <v>0</v>
      </c>
      <c r="AG63" s="203">
        <f t="shared" si="23"/>
        <v>0</v>
      </c>
      <c r="AH63" s="203">
        <f t="shared" si="45"/>
        <v>0</v>
      </c>
    </row>
    <row r="64" spans="1:34" x14ac:dyDescent="0.4">
      <c r="A64" s="203">
        <v>52</v>
      </c>
      <c r="B64" s="1"/>
      <c r="C64" s="44"/>
      <c r="D64" s="45"/>
      <c r="E64" s="45"/>
      <c r="F64" s="45"/>
      <c r="G64" s="45"/>
      <c r="H64" s="46" t="str">
        <f t="shared" si="24"/>
        <v/>
      </c>
      <c r="I64" s="203">
        <f t="shared" si="25"/>
        <v>0</v>
      </c>
      <c r="J64" s="203">
        <f t="shared" si="26"/>
        <v>0</v>
      </c>
      <c r="K64" s="43" t="str">
        <f t="shared" si="27"/>
        <v/>
      </c>
      <c r="O64" s="35" t="str">
        <f t="shared" si="28"/>
        <v/>
      </c>
      <c r="P64" s="36" t="str">
        <f t="shared" si="29"/>
        <v/>
      </c>
      <c r="Q64" s="36" t="str">
        <f t="shared" si="30"/>
        <v/>
      </c>
      <c r="R64" s="36" t="str">
        <f t="shared" si="31"/>
        <v/>
      </c>
      <c r="S64" s="36" t="str">
        <f t="shared" si="32"/>
        <v/>
      </c>
      <c r="T64" s="36">
        <f t="shared" si="33"/>
        <v>0</v>
      </c>
      <c r="U64" s="203">
        <f t="shared" si="34"/>
        <v>0</v>
      </c>
      <c r="V64" s="36">
        <f t="shared" si="35"/>
        <v>0</v>
      </c>
      <c r="W64" s="36">
        <f t="shared" si="36"/>
        <v>0</v>
      </c>
      <c r="X64" s="203">
        <f t="shared" si="37"/>
        <v>0</v>
      </c>
      <c r="Y64" s="203">
        <f t="shared" si="22"/>
        <v>0</v>
      </c>
      <c r="Z64" s="203">
        <f t="shared" si="38"/>
        <v>0</v>
      </c>
      <c r="AA64" s="36" t="str">
        <f t="shared" si="39"/>
        <v/>
      </c>
      <c r="AB64" s="36">
        <f t="shared" si="40"/>
        <v>0</v>
      </c>
      <c r="AC64" s="203">
        <f t="shared" si="41"/>
        <v>0</v>
      </c>
      <c r="AD64" s="36">
        <f t="shared" si="42"/>
        <v>0</v>
      </c>
      <c r="AE64" s="36">
        <f t="shared" si="43"/>
        <v>0</v>
      </c>
      <c r="AF64" s="203">
        <f t="shared" si="44"/>
        <v>0</v>
      </c>
      <c r="AG64" s="203">
        <f t="shared" si="23"/>
        <v>0</v>
      </c>
      <c r="AH64" s="203">
        <f t="shared" si="45"/>
        <v>0</v>
      </c>
    </row>
    <row r="65" spans="1:34" x14ac:dyDescent="0.4">
      <c r="A65" s="203">
        <v>53</v>
      </c>
      <c r="B65" s="1"/>
      <c r="C65" s="44"/>
      <c r="D65" s="45"/>
      <c r="E65" s="45"/>
      <c r="F65" s="45"/>
      <c r="G65" s="45"/>
      <c r="H65" s="46" t="str">
        <f t="shared" si="24"/>
        <v/>
      </c>
      <c r="I65" s="203">
        <f t="shared" si="25"/>
        <v>0</v>
      </c>
      <c r="J65" s="203">
        <f t="shared" si="26"/>
        <v>0</v>
      </c>
      <c r="K65" s="43" t="str">
        <f t="shared" si="27"/>
        <v/>
      </c>
      <c r="O65" s="35" t="str">
        <f t="shared" si="28"/>
        <v/>
      </c>
      <c r="P65" s="36" t="str">
        <f t="shared" si="29"/>
        <v/>
      </c>
      <c r="Q65" s="36" t="str">
        <f t="shared" si="30"/>
        <v/>
      </c>
      <c r="R65" s="36" t="str">
        <f t="shared" si="31"/>
        <v/>
      </c>
      <c r="S65" s="36" t="str">
        <f t="shared" si="32"/>
        <v/>
      </c>
      <c r="T65" s="36">
        <f t="shared" si="33"/>
        <v>0</v>
      </c>
      <c r="U65" s="203">
        <f t="shared" si="34"/>
        <v>0</v>
      </c>
      <c r="V65" s="36">
        <f t="shared" si="35"/>
        <v>0</v>
      </c>
      <c r="W65" s="36">
        <f t="shared" si="36"/>
        <v>0</v>
      </c>
      <c r="X65" s="203">
        <f t="shared" si="37"/>
        <v>0</v>
      </c>
      <c r="Y65" s="203">
        <f t="shared" si="22"/>
        <v>0</v>
      </c>
      <c r="Z65" s="203">
        <f t="shared" si="38"/>
        <v>0</v>
      </c>
      <c r="AA65" s="36" t="str">
        <f t="shared" si="39"/>
        <v/>
      </c>
      <c r="AB65" s="36">
        <f t="shared" si="40"/>
        <v>0</v>
      </c>
      <c r="AC65" s="203">
        <f t="shared" si="41"/>
        <v>0</v>
      </c>
      <c r="AD65" s="36">
        <f t="shared" si="42"/>
        <v>0</v>
      </c>
      <c r="AE65" s="36">
        <f t="shared" si="43"/>
        <v>0</v>
      </c>
      <c r="AF65" s="203">
        <f t="shared" si="44"/>
        <v>0</v>
      </c>
      <c r="AG65" s="203">
        <f t="shared" si="23"/>
        <v>0</v>
      </c>
      <c r="AH65" s="203">
        <f t="shared" si="45"/>
        <v>0</v>
      </c>
    </row>
    <row r="66" spans="1:34" x14ac:dyDescent="0.4">
      <c r="A66" s="203">
        <v>54</v>
      </c>
      <c r="B66" s="1"/>
      <c r="C66" s="44"/>
      <c r="D66" s="45"/>
      <c r="E66" s="45"/>
      <c r="F66" s="45"/>
      <c r="G66" s="45"/>
      <c r="H66" s="46" t="str">
        <f t="shared" si="24"/>
        <v/>
      </c>
      <c r="I66" s="203">
        <f t="shared" si="25"/>
        <v>0</v>
      </c>
      <c r="J66" s="203">
        <f t="shared" si="26"/>
        <v>0</v>
      </c>
      <c r="K66" s="43" t="str">
        <f t="shared" si="27"/>
        <v/>
      </c>
      <c r="O66" s="35" t="str">
        <f t="shared" si="28"/>
        <v/>
      </c>
      <c r="P66" s="36" t="str">
        <f t="shared" si="29"/>
        <v/>
      </c>
      <c r="Q66" s="36" t="str">
        <f t="shared" si="30"/>
        <v/>
      </c>
      <c r="R66" s="36" t="str">
        <f t="shared" si="31"/>
        <v/>
      </c>
      <c r="S66" s="36" t="str">
        <f t="shared" si="32"/>
        <v/>
      </c>
      <c r="T66" s="36">
        <f t="shared" si="33"/>
        <v>0</v>
      </c>
      <c r="U66" s="203">
        <f t="shared" si="34"/>
        <v>0</v>
      </c>
      <c r="V66" s="36">
        <f t="shared" si="35"/>
        <v>0</v>
      </c>
      <c r="W66" s="36">
        <f t="shared" si="36"/>
        <v>0</v>
      </c>
      <c r="X66" s="203">
        <f t="shared" si="37"/>
        <v>0</v>
      </c>
      <c r="Y66" s="203">
        <f t="shared" si="22"/>
        <v>0</v>
      </c>
      <c r="Z66" s="203">
        <f t="shared" si="38"/>
        <v>0</v>
      </c>
      <c r="AA66" s="36" t="str">
        <f t="shared" si="39"/>
        <v/>
      </c>
      <c r="AB66" s="36">
        <f t="shared" si="40"/>
        <v>0</v>
      </c>
      <c r="AC66" s="203">
        <f t="shared" si="41"/>
        <v>0</v>
      </c>
      <c r="AD66" s="36">
        <f t="shared" si="42"/>
        <v>0</v>
      </c>
      <c r="AE66" s="36">
        <f t="shared" si="43"/>
        <v>0</v>
      </c>
      <c r="AF66" s="203">
        <f t="shared" si="44"/>
        <v>0</v>
      </c>
      <c r="AG66" s="203">
        <f t="shared" si="23"/>
        <v>0</v>
      </c>
      <c r="AH66" s="203">
        <f t="shared" si="45"/>
        <v>0</v>
      </c>
    </row>
    <row r="67" spans="1:34" x14ac:dyDescent="0.4">
      <c r="A67" s="203">
        <v>55</v>
      </c>
      <c r="B67" s="1"/>
      <c r="C67" s="44"/>
      <c r="D67" s="45"/>
      <c r="E67" s="45"/>
      <c r="F67" s="45"/>
      <c r="G67" s="45"/>
      <c r="H67" s="46" t="str">
        <f t="shared" si="24"/>
        <v/>
      </c>
      <c r="I67" s="203">
        <f t="shared" si="25"/>
        <v>0</v>
      </c>
      <c r="J67" s="203">
        <f t="shared" si="26"/>
        <v>0</v>
      </c>
      <c r="K67" s="43" t="str">
        <f t="shared" si="27"/>
        <v/>
      </c>
      <c r="O67" s="35" t="str">
        <f t="shared" si="28"/>
        <v/>
      </c>
      <c r="P67" s="36" t="str">
        <f t="shared" si="29"/>
        <v/>
      </c>
      <c r="Q67" s="36" t="str">
        <f t="shared" si="30"/>
        <v/>
      </c>
      <c r="R67" s="36" t="str">
        <f t="shared" si="31"/>
        <v/>
      </c>
      <c r="S67" s="36" t="str">
        <f t="shared" si="32"/>
        <v/>
      </c>
      <c r="T67" s="36">
        <f t="shared" si="33"/>
        <v>0</v>
      </c>
      <c r="U67" s="203">
        <f t="shared" si="34"/>
        <v>0</v>
      </c>
      <c r="V67" s="36">
        <f t="shared" si="35"/>
        <v>0</v>
      </c>
      <c r="W67" s="36">
        <f t="shared" si="36"/>
        <v>0</v>
      </c>
      <c r="X67" s="203">
        <f t="shared" si="37"/>
        <v>0</v>
      </c>
      <c r="Y67" s="203">
        <f t="shared" si="22"/>
        <v>0</v>
      </c>
      <c r="Z67" s="203">
        <f t="shared" si="38"/>
        <v>0</v>
      </c>
      <c r="AA67" s="36" t="str">
        <f t="shared" si="39"/>
        <v/>
      </c>
      <c r="AB67" s="36">
        <f t="shared" si="40"/>
        <v>0</v>
      </c>
      <c r="AC67" s="203">
        <f t="shared" si="41"/>
        <v>0</v>
      </c>
      <c r="AD67" s="36">
        <f t="shared" si="42"/>
        <v>0</v>
      </c>
      <c r="AE67" s="36">
        <f t="shared" si="43"/>
        <v>0</v>
      </c>
      <c r="AF67" s="203">
        <f t="shared" si="44"/>
        <v>0</v>
      </c>
      <c r="AG67" s="203">
        <f t="shared" si="23"/>
        <v>0</v>
      </c>
      <c r="AH67" s="203">
        <f t="shared" si="45"/>
        <v>0</v>
      </c>
    </row>
    <row r="68" spans="1:34" x14ac:dyDescent="0.4">
      <c r="A68" s="203">
        <v>56</v>
      </c>
      <c r="B68" s="1"/>
      <c r="C68" s="44"/>
      <c r="D68" s="45"/>
      <c r="E68" s="45"/>
      <c r="F68" s="45"/>
      <c r="G68" s="45"/>
      <c r="H68" s="46" t="str">
        <f t="shared" si="24"/>
        <v/>
      </c>
      <c r="I68" s="203">
        <f t="shared" si="25"/>
        <v>0</v>
      </c>
      <c r="J68" s="203">
        <f t="shared" si="26"/>
        <v>0</v>
      </c>
      <c r="K68" s="43" t="str">
        <f t="shared" si="27"/>
        <v/>
      </c>
      <c r="O68" s="35" t="str">
        <f t="shared" si="28"/>
        <v/>
      </c>
      <c r="P68" s="36" t="str">
        <f t="shared" si="29"/>
        <v/>
      </c>
      <c r="Q68" s="36" t="str">
        <f t="shared" si="30"/>
        <v/>
      </c>
      <c r="R68" s="36" t="str">
        <f t="shared" si="31"/>
        <v/>
      </c>
      <c r="S68" s="36" t="str">
        <f t="shared" si="32"/>
        <v/>
      </c>
      <c r="T68" s="36">
        <f t="shared" si="33"/>
        <v>0</v>
      </c>
      <c r="U68" s="203">
        <f t="shared" si="34"/>
        <v>0</v>
      </c>
      <c r="V68" s="36">
        <f t="shared" si="35"/>
        <v>0</v>
      </c>
      <c r="W68" s="36">
        <f t="shared" si="36"/>
        <v>0</v>
      </c>
      <c r="X68" s="203">
        <f t="shared" si="37"/>
        <v>0</v>
      </c>
      <c r="Y68" s="203">
        <f t="shared" si="22"/>
        <v>0</v>
      </c>
      <c r="Z68" s="203">
        <f t="shared" si="38"/>
        <v>0</v>
      </c>
      <c r="AA68" s="36" t="str">
        <f t="shared" si="39"/>
        <v/>
      </c>
      <c r="AB68" s="36">
        <f t="shared" si="40"/>
        <v>0</v>
      </c>
      <c r="AC68" s="203">
        <f t="shared" si="41"/>
        <v>0</v>
      </c>
      <c r="AD68" s="36">
        <f t="shared" si="42"/>
        <v>0</v>
      </c>
      <c r="AE68" s="36">
        <f t="shared" si="43"/>
        <v>0</v>
      </c>
      <c r="AF68" s="203">
        <f t="shared" si="44"/>
        <v>0</v>
      </c>
      <c r="AG68" s="203">
        <f t="shared" si="23"/>
        <v>0</v>
      </c>
      <c r="AH68" s="203">
        <f t="shared" si="45"/>
        <v>0</v>
      </c>
    </row>
    <row r="69" spans="1:34" x14ac:dyDescent="0.4">
      <c r="A69" s="203">
        <v>57</v>
      </c>
      <c r="B69" s="1"/>
      <c r="C69" s="44"/>
      <c r="D69" s="45"/>
      <c r="E69" s="45"/>
      <c r="F69" s="45"/>
      <c r="G69" s="45"/>
      <c r="H69" s="46" t="str">
        <f t="shared" si="24"/>
        <v/>
      </c>
      <c r="I69" s="203">
        <f t="shared" si="25"/>
        <v>0</v>
      </c>
      <c r="J69" s="203">
        <f t="shared" si="26"/>
        <v>0</v>
      </c>
      <c r="K69" s="43" t="str">
        <f t="shared" si="27"/>
        <v/>
      </c>
      <c r="O69" s="35" t="str">
        <f t="shared" si="28"/>
        <v/>
      </c>
      <c r="P69" s="36" t="str">
        <f t="shared" si="29"/>
        <v/>
      </c>
      <c r="Q69" s="36" t="str">
        <f t="shared" si="30"/>
        <v/>
      </c>
      <c r="R69" s="36" t="str">
        <f t="shared" si="31"/>
        <v/>
      </c>
      <c r="S69" s="36" t="str">
        <f t="shared" si="32"/>
        <v/>
      </c>
      <c r="T69" s="36">
        <f t="shared" si="33"/>
        <v>0</v>
      </c>
      <c r="U69" s="203">
        <f t="shared" si="34"/>
        <v>0</v>
      </c>
      <c r="V69" s="36">
        <f t="shared" si="35"/>
        <v>0</v>
      </c>
      <c r="W69" s="36">
        <f t="shared" si="36"/>
        <v>0</v>
      </c>
      <c r="X69" s="203">
        <f t="shared" si="37"/>
        <v>0</v>
      </c>
      <c r="Y69" s="203">
        <f t="shared" si="22"/>
        <v>0</v>
      </c>
      <c r="Z69" s="203">
        <f t="shared" si="38"/>
        <v>0</v>
      </c>
      <c r="AA69" s="36" t="str">
        <f t="shared" si="39"/>
        <v/>
      </c>
      <c r="AB69" s="36">
        <f t="shared" si="40"/>
        <v>0</v>
      </c>
      <c r="AC69" s="203">
        <f t="shared" si="41"/>
        <v>0</v>
      </c>
      <c r="AD69" s="36">
        <f t="shared" si="42"/>
        <v>0</v>
      </c>
      <c r="AE69" s="36">
        <f t="shared" si="43"/>
        <v>0</v>
      </c>
      <c r="AF69" s="203">
        <f t="shared" si="44"/>
        <v>0</v>
      </c>
      <c r="AG69" s="203">
        <f t="shared" si="23"/>
        <v>0</v>
      </c>
      <c r="AH69" s="203">
        <f t="shared" si="45"/>
        <v>0</v>
      </c>
    </row>
    <row r="70" spans="1:34" x14ac:dyDescent="0.4">
      <c r="A70" s="203">
        <v>58</v>
      </c>
      <c r="B70" s="1"/>
      <c r="C70" s="44"/>
      <c r="D70" s="45"/>
      <c r="E70" s="45"/>
      <c r="F70" s="45"/>
      <c r="G70" s="45"/>
      <c r="H70" s="46" t="str">
        <f t="shared" si="24"/>
        <v/>
      </c>
      <c r="I70" s="203">
        <f t="shared" si="25"/>
        <v>0</v>
      </c>
      <c r="J70" s="203">
        <f t="shared" si="26"/>
        <v>0</v>
      </c>
      <c r="K70" s="43" t="str">
        <f t="shared" si="27"/>
        <v/>
      </c>
      <c r="O70" s="35" t="str">
        <f t="shared" si="28"/>
        <v/>
      </c>
      <c r="P70" s="36" t="str">
        <f t="shared" si="29"/>
        <v/>
      </c>
      <c r="Q70" s="36" t="str">
        <f t="shared" si="30"/>
        <v/>
      </c>
      <c r="R70" s="36" t="str">
        <f t="shared" si="31"/>
        <v/>
      </c>
      <c r="S70" s="36" t="str">
        <f t="shared" si="32"/>
        <v/>
      </c>
      <c r="T70" s="36">
        <f t="shared" si="33"/>
        <v>0</v>
      </c>
      <c r="U70" s="203">
        <f t="shared" si="34"/>
        <v>0</v>
      </c>
      <c r="V70" s="36">
        <f t="shared" si="35"/>
        <v>0</v>
      </c>
      <c r="W70" s="36">
        <f t="shared" si="36"/>
        <v>0</v>
      </c>
      <c r="X70" s="203">
        <f t="shared" si="37"/>
        <v>0</v>
      </c>
      <c r="Y70" s="203">
        <f t="shared" si="22"/>
        <v>0</v>
      </c>
      <c r="Z70" s="203">
        <f t="shared" si="38"/>
        <v>0</v>
      </c>
      <c r="AA70" s="36" t="str">
        <f t="shared" si="39"/>
        <v/>
      </c>
      <c r="AB70" s="36">
        <f t="shared" si="40"/>
        <v>0</v>
      </c>
      <c r="AC70" s="203">
        <f t="shared" si="41"/>
        <v>0</v>
      </c>
      <c r="AD70" s="36">
        <f t="shared" si="42"/>
        <v>0</v>
      </c>
      <c r="AE70" s="36">
        <f t="shared" si="43"/>
        <v>0</v>
      </c>
      <c r="AF70" s="203">
        <f t="shared" si="44"/>
        <v>0</v>
      </c>
      <c r="AG70" s="203">
        <f t="shared" si="23"/>
        <v>0</v>
      </c>
      <c r="AH70" s="203">
        <f t="shared" si="45"/>
        <v>0</v>
      </c>
    </row>
    <row r="71" spans="1:34" x14ac:dyDescent="0.4">
      <c r="A71" s="203">
        <v>59</v>
      </c>
      <c r="B71" s="1"/>
      <c r="C71" s="44"/>
      <c r="D71" s="45"/>
      <c r="E71" s="45"/>
      <c r="F71" s="45"/>
      <c r="G71" s="45"/>
      <c r="H71" s="46" t="str">
        <f t="shared" si="24"/>
        <v/>
      </c>
      <c r="I71" s="203">
        <f t="shared" si="25"/>
        <v>0</v>
      </c>
      <c r="J71" s="203">
        <f t="shared" si="26"/>
        <v>0</v>
      </c>
      <c r="K71" s="43" t="str">
        <f t="shared" si="27"/>
        <v/>
      </c>
      <c r="O71" s="35" t="str">
        <f t="shared" si="28"/>
        <v/>
      </c>
      <c r="P71" s="36" t="str">
        <f t="shared" si="29"/>
        <v/>
      </c>
      <c r="Q71" s="36" t="str">
        <f t="shared" si="30"/>
        <v/>
      </c>
      <c r="R71" s="36" t="str">
        <f t="shared" si="31"/>
        <v/>
      </c>
      <c r="S71" s="36" t="str">
        <f t="shared" si="32"/>
        <v/>
      </c>
      <c r="T71" s="36">
        <f t="shared" si="33"/>
        <v>0</v>
      </c>
      <c r="U71" s="203">
        <f t="shared" si="34"/>
        <v>0</v>
      </c>
      <c r="V71" s="36">
        <f t="shared" si="35"/>
        <v>0</v>
      </c>
      <c r="W71" s="36">
        <f t="shared" si="36"/>
        <v>0</v>
      </c>
      <c r="X71" s="203">
        <f t="shared" si="37"/>
        <v>0</v>
      </c>
      <c r="Y71" s="203">
        <f t="shared" si="22"/>
        <v>0</v>
      </c>
      <c r="Z71" s="203">
        <f t="shared" si="38"/>
        <v>0</v>
      </c>
      <c r="AA71" s="36" t="str">
        <f t="shared" si="39"/>
        <v/>
      </c>
      <c r="AB71" s="36">
        <f t="shared" si="40"/>
        <v>0</v>
      </c>
      <c r="AC71" s="203">
        <f t="shared" si="41"/>
        <v>0</v>
      </c>
      <c r="AD71" s="36">
        <f t="shared" si="42"/>
        <v>0</v>
      </c>
      <c r="AE71" s="36">
        <f t="shared" si="43"/>
        <v>0</v>
      </c>
      <c r="AF71" s="203">
        <f t="shared" si="44"/>
        <v>0</v>
      </c>
      <c r="AG71" s="203">
        <f t="shared" si="23"/>
        <v>0</v>
      </c>
      <c r="AH71" s="203">
        <f t="shared" si="45"/>
        <v>0</v>
      </c>
    </row>
    <row r="72" spans="1:34" x14ac:dyDescent="0.4">
      <c r="A72" s="203">
        <v>60</v>
      </c>
      <c r="B72" s="1"/>
      <c r="C72" s="44"/>
      <c r="D72" s="45"/>
      <c r="E72" s="45"/>
      <c r="F72" s="45"/>
      <c r="G72" s="45"/>
      <c r="H72" s="46" t="str">
        <f t="shared" si="24"/>
        <v/>
      </c>
      <c r="I72" s="203">
        <f t="shared" si="25"/>
        <v>0</v>
      </c>
      <c r="J72" s="203">
        <f t="shared" si="26"/>
        <v>0</v>
      </c>
      <c r="K72" s="43" t="str">
        <f t="shared" si="27"/>
        <v/>
      </c>
      <c r="O72" s="35" t="str">
        <f t="shared" si="28"/>
        <v/>
      </c>
      <c r="P72" s="36" t="str">
        <f t="shared" si="29"/>
        <v/>
      </c>
      <c r="Q72" s="36" t="str">
        <f t="shared" si="30"/>
        <v/>
      </c>
      <c r="R72" s="36" t="str">
        <f t="shared" si="31"/>
        <v/>
      </c>
      <c r="S72" s="36" t="str">
        <f t="shared" si="32"/>
        <v/>
      </c>
      <c r="T72" s="36">
        <f t="shared" si="33"/>
        <v>0</v>
      </c>
      <c r="U72" s="203">
        <f t="shared" si="34"/>
        <v>0</v>
      </c>
      <c r="V72" s="36">
        <f t="shared" si="35"/>
        <v>0</v>
      </c>
      <c r="W72" s="36">
        <f t="shared" si="36"/>
        <v>0</v>
      </c>
      <c r="X72" s="203">
        <f t="shared" si="37"/>
        <v>0</v>
      </c>
      <c r="Y72" s="203">
        <f t="shared" si="22"/>
        <v>0</v>
      </c>
      <c r="Z72" s="203">
        <f t="shared" si="38"/>
        <v>0</v>
      </c>
      <c r="AA72" s="36" t="str">
        <f t="shared" si="39"/>
        <v/>
      </c>
      <c r="AB72" s="36">
        <f t="shared" si="40"/>
        <v>0</v>
      </c>
      <c r="AC72" s="203">
        <f t="shared" si="41"/>
        <v>0</v>
      </c>
      <c r="AD72" s="36">
        <f t="shared" si="42"/>
        <v>0</v>
      </c>
      <c r="AE72" s="36">
        <f t="shared" si="43"/>
        <v>0</v>
      </c>
      <c r="AF72" s="203">
        <f t="shared" si="44"/>
        <v>0</v>
      </c>
      <c r="AG72" s="203">
        <f t="shared" si="23"/>
        <v>0</v>
      </c>
      <c r="AH72" s="203">
        <f t="shared" si="45"/>
        <v>0</v>
      </c>
    </row>
    <row r="73" spans="1:34" x14ac:dyDescent="0.4">
      <c r="A73" s="203">
        <v>61</v>
      </c>
      <c r="B73" s="1"/>
      <c r="C73" s="44"/>
      <c r="D73" s="45"/>
      <c r="E73" s="45"/>
      <c r="F73" s="45"/>
      <c r="G73" s="45"/>
      <c r="H73" s="46" t="str">
        <f t="shared" si="24"/>
        <v/>
      </c>
      <c r="I73" s="203">
        <f t="shared" si="25"/>
        <v>0</v>
      </c>
      <c r="J73" s="203">
        <f t="shared" si="26"/>
        <v>0</v>
      </c>
      <c r="K73" s="43" t="str">
        <f t="shared" si="27"/>
        <v/>
      </c>
      <c r="O73" s="35" t="str">
        <f t="shared" si="28"/>
        <v/>
      </c>
      <c r="P73" s="36" t="str">
        <f t="shared" si="29"/>
        <v/>
      </c>
      <c r="Q73" s="36" t="str">
        <f t="shared" si="30"/>
        <v/>
      </c>
      <c r="R73" s="36" t="str">
        <f t="shared" si="31"/>
        <v/>
      </c>
      <c r="S73" s="36" t="str">
        <f t="shared" si="32"/>
        <v/>
      </c>
      <c r="T73" s="36">
        <f t="shared" si="33"/>
        <v>0</v>
      </c>
      <c r="U73" s="203">
        <f t="shared" si="34"/>
        <v>0</v>
      </c>
      <c r="V73" s="36">
        <f t="shared" si="35"/>
        <v>0</v>
      </c>
      <c r="W73" s="36">
        <f t="shared" si="36"/>
        <v>0</v>
      </c>
      <c r="X73" s="203">
        <f t="shared" si="37"/>
        <v>0</v>
      </c>
      <c r="Y73" s="203">
        <f t="shared" si="22"/>
        <v>0</v>
      </c>
      <c r="Z73" s="203">
        <f t="shared" si="38"/>
        <v>0</v>
      </c>
      <c r="AA73" s="36" t="str">
        <f t="shared" si="39"/>
        <v/>
      </c>
      <c r="AB73" s="36">
        <f t="shared" si="40"/>
        <v>0</v>
      </c>
      <c r="AC73" s="203">
        <f t="shared" si="41"/>
        <v>0</v>
      </c>
      <c r="AD73" s="36">
        <f t="shared" si="42"/>
        <v>0</v>
      </c>
      <c r="AE73" s="36">
        <f t="shared" si="43"/>
        <v>0</v>
      </c>
      <c r="AF73" s="203">
        <f t="shared" si="44"/>
        <v>0</v>
      </c>
      <c r="AG73" s="203">
        <f t="shared" si="23"/>
        <v>0</v>
      </c>
      <c r="AH73" s="203">
        <f t="shared" si="45"/>
        <v>0</v>
      </c>
    </row>
    <row r="74" spans="1:34" x14ac:dyDescent="0.4">
      <c r="A74" s="203">
        <v>62</v>
      </c>
      <c r="B74" s="1"/>
      <c r="C74" s="44"/>
      <c r="D74" s="45"/>
      <c r="E74" s="45"/>
      <c r="F74" s="45"/>
      <c r="G74" s="45"/>
      <c r="H74" s="46" t="str">
        <f t="shared" si="24"/>
        <v/>
      </c>
      <c r="I74" s="203">
        <f t="shared" si="25"/>
        <v>0</v>
      </c>
      <c r="J74" s="203">
        <f t="shared" si="26"/>
        <v>0</v>
      </c>
      <c r="K74" s="43" t="str">
        <f t="shared" si="27"/>
        <v/>
      </c>
      <c r="O74" s="35" t="str">
        <f t="shared" si="28"/>
        <v/>
      </c>
      <c r="P74" s="36" t="str">
        <f t="shared" si="29"/>
        <v/>
      </c>
      <c r="Q74" s="36" t="str">
        <f t="shared" si="30"/>
        <v/>
      </c>
      <c r="R74" s="36" t="str">
        <f t="shared" si="31"/>
        <v/>
      </c>
      <c r="S74" s="36" t="str">
        <f t="shared" si="32"/>
        <v/>
      </c>
      <c r="T74" s="36">
        <f t="shared" si="33"/>
        <v>0</v>
      </c>
      <c r="U74" s="203">
        <f t="shared" si="34"/>
        <v>0</v>
      </c>
      <c r="V74" s="36">
        <f t="shared" si="35"/>
        <v>0</v>
      </c>
      <c r="W74" s="36">
        <f t="shared" si="36"/>
        <v>0</v>
      </c>
      <c r="X74" s="203">
        <f t="shared" si="37"/>
        <v>0</v>
      </c>
      <c r="Y74" s="203">
        <f t="shared" si="22"/>
        <v>0</v>
      </c>
      <c r="Z74" s="203">
        <f t="shared" si="38"/>
        <v>0</v>
      </c>
      <c r="AA74" s="36" t="str">
        <f t="shared" si="39"/>
        <v/>
      </c>
      <c r="AB74" s="36">
        <f t="shared" si="40"/>
        <v>0</v>
      </c>
      <c r="AC74" s="203">
        <f t="shared" si="41"/>
        <v>0</v>
      </c>
      <c r="AD74" s="36">
        <f t="shared" si="42"/>
        <v>0</v>
      </c>
      <c r="AE74" s="36">
        <f t="shared" si="43"/>
        <v>0</v>
      </c>
      <c r="AF74" s="203">
        <f t="shared" si="44"/>
        <v>0</v>
      </c>
      <c r="AG74" s="203">
        <f t="shared" si="23"/>
        <v>0</v>
      </c>
      <c r="AH74" s="203">
        <f t="shared" si="45"/>
        <v>0</v>
      </c>
    </row>
    <row r="75" spans="1:34" x14ac:dyDescent="0.4">
      <c r="A75" s="203">
        <v>63</v>
      </c>
      <c r="B75" s="1"/>
      <c r="C75" s="44"/>
      <c r="D75" s="45"/>
      <c r="E75" s="45"/>
      <c r="F75" s="45"/>
      <c r="G75" s="45"/>
      <c r="H75" s="46" t="str">
        <f t="shared" si="24"/>
        <v/>
      </c>
      <c r="I75" s="203">
        <f t="shared" si="25"/>
        <v>0</v>
      </c>
      <c r="J75" s="203">
        <f t="shared" si="26"/>
        <v>0</v>
      </c>
      <c r="K75" s="43" t="str">
        <f t="shared" si="27"/>
        <v/>
      </c>
      <c r="O75" s="35" t="str">
        <f t="shared" si="28"/>
        <v/>
      </c>
      <c r="P75" s="36" t="str">
        <f t="shared" si="29"/>
        <v/>
      </c>
      <c r="Q75" s="36" t="str">
        <f t="shared" si="30"/>
        <v/>
      </c>
      <c r="R75" s="36" t="str">
        <f t="shared" si="31"/>
        <v/>
      </c>
      <c r="S75" s="36" t="str">
        <f t="shared" si="32"/>
        <v/>
      </c>
      <c r="T75" s="36">
        <f t="shared" si="33"/>
        <v>0</v>
      </c>
      <c r="U75" s="203">
        <f t="shared" si="34"/>
        <v>0</v>
      </c>
      <c r="V75" s="36">
        <f t="shared" si="35"/>
        <v>0</v>
      </c>
      <c r="W75" s="36">
        <f t="shared" si="36"/>
        <v>0</v>
      </c>
      <c r="X75" s="203">
        <f t="shared" si="37"/>
        <v>0</v>
      </c>
      <c r="Y75" s="203">
        <f t="shared" si="22"/>
        <v>0</v>
      </c>
      <c r="Z75" s="203">
        <f t="shared" si="38"/>
        <v>0</v>
      </c>
      <c r="AA75" s="36" t="str">
        <f t="shared" si="39"/>
        <v/>
      </c>
      <c r="AB75" s="36">
        <f t="shared" si="40"/>
        <v>0</v>
      </c>
      <c r="AC75" s="203">
        <f t="shared" si="41"/>
        <v>0</v>
      </c>
      <c r="AD75" s="36">
        <f t="shared" si="42"/>
        <v>0</v>
      </c>
      <c r="AE75" s="36">
        <f t="shared" si="43"/>
        <v>0</v>
      </c>
      <c r="AF75" s="203">
        <f t="shared" si="44"/>
        <v>0</v>
      </c>
      <c r="AG75" s="203">
        <f t="shared" si="23"/>
        <v>0</v>
      </c>
      <c r="AH75" s="203">
        <f t="shared" si="45"/>
        <v>0</v>
      </c>
    </row>
    <row r="76" spans="1:34" x14ac:dyDescent="0.4">
      <c r="A76" s="203">
        <v>64</v>
      </c>
      <c r="B76" s="1"/>
      <c r="C76" s="44"/>
      <c r="D76" s="45"/>
      <c r="E76" s="45"/>
      <c r="F76" s="45"/>
      <c r="G76" s="45"/>
      <c r="H76" s="46" t="str">
        <f t="shared" si="24"/>
        <v/>
      </c>
      <c r="I76" s="203">
        <f t="shared" si="25"/>
        <v>0</v>
      </c>
      <c r="J76" s="203">
        <f t="shared" si="26"/>
        <v>0</v>
      </c>
      <c r="K76" s="43" t="str">
        <f t="shared" si="27"/>
        <v/>
      </c>
      <c r="O76" s="35" t="str">
        <f t="shared" si="28"/>
        <v/>
      </c>
      <c r="P76" s="36" t="str">
        <f t="shared" si="29"/>
        <v/>
      </c>
      <c r="Q76" s="36" t="str">
        <f t="shared" si="30"/>
        <v/>
      </c>
      <c r="R76" s="36" t="str">
        <f t="shared" si="31"/>
        <v/>
      </c>
      <c r="S76" s="36" t="str">
        <f t="shared" si="32"/>
        <v/>
      </c>
      <c r="T76" s="36">
        <f t="shared" si="33"/>
        <v>0</v>
      </c>
      <c r="U76" s="203">
        <f t="shared" si="34"/>
        <v>0</v>
      </c>
      <c r="V76" s="36">
        <f t="shared" si="35"/>
        <v>0</v>
      </c>
      <c r="W76" s="36">
        <f t="shared" si="36"/>
        <v>0</v>
      </c>
      <c r="X76" s="203">
        <f t="shared" si="37"/>
        <v>0</v>
      </c>
      <c r="Y76" s="203">
        <f t="shared" si="22"/>
        <v>0</v>
      </c>
      <c r="Z76" s="203">
        <f t="shared" si="38"/>
        <v>0</v>
      </c>
      <c r="AA76" s="36" t="str">
        <f t="shared" si="39"/>
        <v/>
      </c>
      <c r="AB76" s="36">
        <f t="shared" si="40"/>
        <v>0</v>
      </c>
      <c r="AC76" s="203">
        <f t="shared" si="41"/>
        <v>0</v>
      </c>
      <c r="AD76" s="36">
        <f t="shared" si="42"/>
        <v>0</v>
      </c>
      <c r="AE76" s="36">
        <f t="shared" si="43"/>
        <v>0</v>
      </c>
      <c r="AF76" s="203">
        <f t="shared" si="44"/>
        <v>0</v>
      </c>
      <c r="AG76" s="203">
        <f t="shared" si="23"/>
        <v>0</v>
      </c>
      <c r="AH76" s="203">
        <f t="shared" si="45"/>
        <v>0</v>
      </c>
    </row>
    <row r="77" spans="1:34" x14ac:dyDescent="0.4">
      <c r="A77" s="203">
        <v>65</v>
      </c>
      <c r="B77" s="1"/>
      <c r="C77" s="44"/>
      <c r="D77" s="45"/>
      <c r="E77" s="45"/>
      <c r="F77" s="45"/>
      <c r="G77" s="45"/>
      <c r="H77" s="46" t="str">
        <f t="shared" ref="H77:H108" si="46">IF(OR(C77="", D77="", K77="×", AND(E77&lt;&gt;"", E77&lt;D77), AND(D77=E77, F77=""), AND(F77&lt;&gt;"", OR(F77&lt;D77,F77&lt;E77))), "", IF(E77="",O78, IF(F77="", IF(AND(E77&gt;D77, E77&lt;O78), E77, IF(E77&gt;O78, O78, E77)), IF(OR(F77&lt;=O78, E77&gt;O78), O78, E77))))</f>
        <v/>
      </c>
      <c r="I77" s="203">
        <f t="shared" ref="I77:I108" si="47">IF(K77="×",0,Y78)</f>
        <v>0</v>
      </c>
      <c r="J77" s="203">
        <f t="shared" ref="J77:J108" si="48">IF(K77="×",0,AG78)</f>
        <v>0</v>
      </c>
      <c r="K77" s="43" t="str">
        <f t="shared" ref="K77:K108" si="49">IF(OR(C77="", D77=""),"", IF(OR(AND(E77="", F77&lt;&gt;""), AND(E77&lt;&gt;"", E77&lt;D77), AND(G77&lt;&gt;"", G77&lt;D77), AND(F77&lt;&gt;"", OR(F77&lt;D77, F77&lt;E77,AND(G77&lt;&gt;"",G77&lt;F77)))), "×", IF(AND(D77=E77,OR(F77="", F77&gt;O78)),"×","○")))</f>
        <v/>
      </c>
      <c r="O77" s="35" t="str">
        <f t="shared" si="28"/>
        <v/>
      </c>
      <c r="P77" s="36" t="str">
        <f t="shared" si="29"/>
        <v/>
      </c>
      <c r="Q77" s="36" t="str">
        <f t="shared" si="30"/>
        <v/>
      </c>
      <c r="R77" s="36" t="str">
        <f t="shared" si="31"/>
        <v/>
      </c>
      <c r="S77" s="36" t="str">
        <f t="shared" si="32"/>
        <v/>
      </c>
      <c r="T77" s="36">
        <f t="shared" si="33"/>
        <v>0</v>
      </c>
      <c r="U77" s="203">
        <f t="shared" si="34"/>
        <v>0</v>
      </c>
      <c r="V77" s="36">
        <f t="shared" si="35"/>
        <v>0</v>
      </c>
      <c r="W77" s="36">
        <f t="shared" si="36"/>
        <v>0</v>
      </c>
      <c r="X77" s="203">
        <f t="shared" si="37"/>
        <v>0</v>
      </c>
      <c r="Y77" s="203">
        <f t="shared" si="22"/>
        <v>0</v>
      </c>
      <c r="Z77" s="203">
        <f t="shared" si="38"/>
        <v>0</v>
      </c>
      <c r="AA77" s="36" t="str">
        <f t="shared" si="39"/>
        <v/>
      </c>
      <c r="AB77" s="36">
        <f t="shared" si="40"/>
        <v>0</v>
      </c>
      <c r="AC77" s="203">
        <f t="shared" si="41"/>
        <v>0</v>
      </c>
      <c r="AD77" s="36">
        <f t="shared" si="42"/>
        <v>0</v>
      </c>
      <c r="AE77" s="36">
        <f t="shared" si="43"/>
        <v>0</v>
      </c>
      <c r="AF77" s="203">
        <f t="shared" si="44"/>
        <v>0</v>
      </c>
      <c r="AG77" s="203">
        <f t="shared" si="23"/>
        <v>0</v>
      </c>
      <c r="AH77" s="203">
        <f t="shared" si="45"/>
        <v>0</v>
      </c>
    </row>
    <row r="78" spans="1:34" x14ac:dyDescent="0.4">
      <c r="A78" s="203">
        <v>66</v>
      </c>
      <c r="B78" s="1"/>
      <c r="C78" s="44"/>
      <c r="D78" s="45"/>
      <c r="E78" s="45"/>
      <c r="F78" s="45"/>
      <c r="G78" s="45"/>
      <c r="H78" s="46" t="str">
        <f t="shared" si="46"/>
        <v/>
      </c>
      <c r="I78" s="203">
        <f t="shared" si="47"/>
        <v>0</v>
      </c>
      <c r="J78" s="203">
        <f t="shared" si="48"/>
        <v>0</v>
      </c>
      <c r="K78" s="43" t="str">
        <f t="shared" si="49"/>
        <v/>
      </c>
      <c r="O78" s="35" t="str">
        <f t="shared" ref="O78:O109" si="50">IF(C77&lt;&gt;"有", P78, IF(G77&lt;Q78,Q78, IF(G77&lt;=R78,G77,R78)))</f>
        <v/>
      </c>
      <c r="P78" s="36" t="str">
        <f t="shared" ref="P78:P109" si="51">IF(D77="", "", IF(D77+$P$12&lt;=$AD$11, D77+$P$12, $AD$11))</f>
        <v/>
      </c>
      <c r="Q78" s="36" t="str">
        <f t="shared" ref="Q78:Q109" si="52">IF(D77="", "", IF(D77+$Q$12&lt;=$AD$11, D77+$Q$12, $AD$11))</f>
        <v/>
      </c>
      <c r="R78" s="36" t="str">
        <f t="shared" ref="R78:R109" si="53">IF(D77="", "", IF(D77+$R$12&lt;=$AD$11, D77+$R$12, $AD$11))</f>
        <v/>
      </c>
      <c r="S78" s="36" t="str">
        <f t="shared" ref="S78:S109" si="54">IF(OR(D77="", AND(E77&lt;$U$11, H77&lt;$U$11), D77&gt;$V$11), "", D77)</f>
        <v/>
      </c>
      <c r="T78" s="36">
        <f t="shared" ref="T78:T109" si="55">IF(H77="", 0, IF(H77&lt;=$V$11, H77, $V$11))</f>
        <v>0</v>
      </c>
      <c r="U78" s="203">
        <f t="shared" ref="U78:U109" si="56">IF(OR(S78=0,S78&gt;T78, AND(D77&lt;$V$11, S78=T78)),0, DATEDIF(S78,T78,"D")+1)</f>
        <v>0</v>
      </c>
      <c r="V78" s="36">
        <f t="shared" ref="V78:V109" si="57">IF(OR(E77="", E77&gt;$V$11),0, IF(D77=E77, E77, E77+1))</f>
        <v>0</v>
      </c>
      <c r="W78" s="36">
        <f t="shared" ref="W78:W109" si="58">IF(OR(F77="", AND(E77&gt;$V$11, F77&gt;$V$11)), 0, IF(F77&lt;=$V$11, F77, $V$11))</f>
        <v>0</v>
      </c>
      <c r="X78" s="203">
        <f t="shared" ref="X78:X109" si="59">IF(OR(E77="", V78=0, V78&gt;W78, W78=0, W78&gt;O78, U78=0),0,DATEDIF(V78,W78,"D")+IF(AND(E77=V78, E77+1=F77),1,0)+IF(AND(S78+1=W78, V78=W78),1,0)+IF(AND(F77&gt;$V$11, W78=$V$11),1,0)+IF(D77+1=F77,-1,0))</f>
        <v>0</v>
      </c>
      <c r="Y78" s="203">
        <f t="shared" si="22"/>
        <v>0</v>
      </c>
      <c r="Z78" s="203">
        <f t="shared" ref="Z78:Z109" si="60">IF(F77="",0,IF(AND(F77=G77,F77&lt;$V$11,G79&lt;$V$11),-1,0))</f>
        <v>0</v>
      </c>
      <c r="AA78" s="36" t="str">
        <f t="shared" ref="AA78:AA109" si="61">IF(OR(D77="", AND(E77&lt;$AC$11, H77&lt;$AC$11)), "", IF(D77&gt;=$AC$11, D77, $AC$11))</f>
        <v/>
      </c>
      <c r="AB78" s="36">
        <f t="shared" ref="AB78:AB109" si="62">IF(H77="", 0, IF(H77&gt;=$AC$11, H77, $AD$11))</f>
        <v>0</v>
      </c>
      <c r="AC78" s="203">
        <f t="shared" ref="AC78:AC109" si="63">IF(OR(AA78=0, AA78&gt;AB78, AND(D77=AA78,AA78=AB78,D77=$AD$16)),0, DATEDIF(AA78,AB78,"D")+1)</f>
        <v>0</v>
      </c>
      <c r="AD78" s="36">
        <f t="shared" ref="AD78:AD109" si="64">IF(OR(E77="", F77&lt;$AC$11, H77&lt;$AC$11),0,IF(E77&gt;$AC$11, IF(D77=E77, E77, E77+1), IF(AND(D77&lt;&gt;E77, E77=$AC$11), E77+1, $AC$11)))</f>
        <v>0</v>
      </c>
      <c r="AE78" s="36">
        <f t="shared" ref="AE78:AE109" si="65">IF(OR(F77="", H77&lt;$AC$11), 0, IF(F77&gt;=$AC$11, F77, $AC$11))</f>
        <v>0</v>
      </c>
      <c r="AF78" s="203">
        <f t="shared" ref="AF78:AF109" si="66">IF(OR(E77="", AD78=0, AE78=0, AD78&gt;AE78, AE78&gt;O78, AC78=0),0,DATEDIF(AD78,AE78,"D")+IF(AND(E77=AD78, E77+1=F77),1,0)+IF(AND(D77+1=AE78, AD78=AE78),1,0)+IF(D77+1=F77,-1,0))</f>
        <v>0</v>
      </c>
      <c r="AG78" s="203">
        <f t="shared" si="23"/>
        <v>0</v>
      </c>
      <c r="AH78" s="203">
        <f t="shared" ref="AH78:AH109" si="67">IF(F77="",0,IF(AND(F77=G77,F77&gt;$AC$11,G77&gt;$AC$11),-1,0))</f>
        <v>0</v>
      </c>
    </row>
    <row r="79" spans="1:34" x14ac:dyDescent="0.4">
      <c r="A79" s="203">
        <v>67</v>
      </c>
      <c r="B79" s="1"/>
      <c r="C79" s="44"/>
      <c r="D79" s="45"/>
      <c r="E79" s="45"/>
      <c r="F79" s="45"/>
      <c r="G79" s="45"/>
      <c r="H79" s="46" t="str">
        <f t="shared" si="46"/>
        <v/>
      </c>
      <c r="I79" s="203">
        <f t="shared" si="47"/>
        <v>0</v>
      </c>
      <c r="J79" s="203">
        <f t="shared" si="48"/>
        <v>0</v>
      </c>
      <c r="K79" s="43" t="str">
        <f t="shared" si="49"/>
        <v/>
      </c>
      <c r="O79" s="35" t="str">
        <f t="shared" si="50"/>
        <v/>
      </c>
      <c r="P79" s="36" t="str">
        <f t="shared" si="51"/>
        <v/>
      </c>
      <c r="Q79" s="36" t="str">
        <f t="shared" si="52"/>
        <v/>
      </c>
      <c r="R79" s="36" t="str">
        <f t="shared" si="53"/>
        <v/>
      </c>
      <c r="S79" s="36" t="str">
        <f t="shared" si="54"/>
        <v/>
      </c>
      <c r="T79" s="36">
        <f t="shared" si="55"/>
        <v>0</v>
      </c>
      <c r="U79" s="203">
        <f t="shared" si="56"/>
        <v>0</v>
      </c>
      <c r="V79" s="36">
        <f t="shared" si="57"/>
        <v>0</v>
      </c>
      <c r="W79" s="36">
        <f t="shared" si="58"/>
        <v>0</v>
      </c>
      <c r="X79" s="203">
        <f t="shared" si="59"/>
        <v>0</v>
      </c>
      <c r="Y79" s="203">
        <f t="shared" ref="Y79:Y133" si="68">U79-X79+Z79</f>
        <v>0</v>
      </c>
      <c r="Z79" s="203">
        <f t="shared" si="60"/>
        <v>0</v>
      </c>
      <c r="AA79" s="36" t="str">
        <f t="shared" si="61"/>
        <v/>
      </c>
      <c r="AB79" s="36">
        <f t="shared" si="62"/>
        <v>0</v>
      </c>
      <c r="AC79" s="203">
        <f t="shared" si="63"/>
        <v>0</v>
      </c>
      <c r="AD79" s="36">
        <f t="shared" si="64"/>
        <v>0</v>
      </c>
      <c r="AE79" s="36">
        <f t="shared" si="65"/>
        <v>0</v>
      </c>
      <c r="AF79" s="203">
        <f t="shared" si="66"/>
        <v>0</v>
      </c>
      <c r="AG79" s="203">
        <f t="shared" ref="AG79:AG133" si="69">AC79-AF79+AH79</f>
        <v>0</v>
      </c>
      <c r="AH79" s="203">
        <f t="shared" si="67"/>
        <v>0</v>
      </c>
    </row>
    <row r="80" spans="1:34" x14ac:dyDescent="0.4">
      <c r="A80" s="203">
        <v>68</v>
      </c>
      <c r="B80" s="1"/>
      <c r="C80" s="44"/>
      <c r="D80" s="45"/>
      <c r="E80" s="45"/>
      <c r="F80" s="45"/>
      <c r="G80" s="45"/>
      <c r="H80" s="46" t="str">
        <f t="shared" si="46"/>
        <v/>
      </c>
      <c r="I80" s="203">
        <f t="shared" si="47"/>
        <v>0</v>
      </c>
      <c r="J80" s="203">
        <f t="shared" si="48"/>
        <v>0</v>
      </c>
      <c r="K80" s="43" t="str">
        <f t="shared" si="49"/>
        <v/>
      </c>
      <c r="O80" s="35" t="str">
        <f t="shared" si="50"/>
        <v/>
      </c>
      <c r="P80" s="36" t="str">
        <f t="shared" si="51"/>
        <v/>
      </c>
      <c r="Q80" s="36" t="str">
        <f t="shared" si="52"/>
        <v/>
      </c>
      <c r="R80" s="36" t="str">
        <f t="shared" si="53"/>
        <v/>
      </c>
      <c r="S80" s="36" t="str">
        <f t="shared" si="54"/>
        <v/>
      </c>
      <c r="T80" s="36">
        <f t="shared" si="55"/>
        <v>0</v>
      </c>
      <c r="U80" s="203">
        <f t="shared" si="56"/>
        <v>0</v>
      </c>
      <c r="V80" s="36">
        <f t="shared" si="57"/>
        <v>0</v>
      </c>
      <c r="W80" s="36">
        <f t="shared" si="58"/>
        <v>0</v>
      </c>
      <c r="X80" s="203">
        <f t="shared" si="59"/>
        <v>0</v>
      </c>
      <c r="Y80" s="203">
        <f t="shared" si="68"/>
        <v>0</v>
      </c>
      <c r="Z80" s="203">
        <f t="shared" si="60"/>
        <v>0</v>
      </c>
      <c r="AA80" s="36" t="str">
        <f t="shared" si="61"/>
        <v/>
      </c>
      <c r="AB80" s="36">
        <f t="shared" si="62"/>
        <v>0</v>
      </c>
      <c r="AC80" s="203">
        <f t="shared" si="63"/>
        <v>0</v>
      </c>
      <c r="AD80" s="36">
        <f t="shared" si="64"/>
        <v>0</v>
      </c>
      <c r="AE80" s="36">
        <f t="shared" si="65"/>
        <v>0</v>
      </c>
      <c r="AF80" s="203">
        <f t="shared" si="66"/>
        <v>0</v>
      </c>
      <c r="AG80" s="203">
        <f t="shared" si="69"/>
        <v>0</v>
      </c>
      <c r="AH80" s="203">
        <f t="shared" si="67"/>
        <v>0</v>
      </c>
    </row>
    <row r="81" spans="1:34" x14ac:dyDescent="0.4">
      <c r="A81" s="203">
        <v>69</v>
      </c>
      <c r="B81" s="1"/>
      <c r="C81" s="44"/>
      <c r="D81" s="45"/>
      <c r="E81" s="45"/>
      <c r="F81" s="45"/>
      <c r="G81" s="45"/>
      <c r="H81" s="46" t="str">
        <f t="shared" si="46"/>
        <v/>
      </c>
      <c r="I81" s="203">
        <f t="shared" si="47"/>
        <v>0</v>
      </c>
      <c r="J81" s="203">
        <f t="shared" si="48"/>
        <v>0</v>
      </c>
      <c r="K81" s="43" t="str">
        <f t="shared" si="49"/>
        <v/>
      </c>
      <c r="O81" s="35" t="str">
        <f t="shared" si="50"/>
        <v/>
      </c>
      <c r="P81" s="36" t="str">
        <f t="shared" si="51"/>
        <v/>
      </c>
      <c r="Q81" s="36" t="str">
        <f t="shared" si="52"/>
        <v/>
      </c>
      <c r="R81" s="36" t="str">
        <f t="shared" si="53"/>
        <v/>
      </c>
      <c r="S81" s="36" t="str">
        <f t="shared" si="54"/>
        <v/>
      </c>
      <c r="T81" s="36">
        <f t="shared" si="55"/>
        <v>0</v>
      </c>
      <c r="U81" s="203">
        <f t="shared" si="56"/>
        <v>0</v>
      </c>
      <c r="V81" s="36">
        <f t="shared" si="57"/>
        <v>0</v>
      </c>
      <c r="W81" s="36">
        <f t="shared" si="58"/>
        <v>0</v>
      </c>
      <c r="X81" s="203">
        <f t="shared" si="59"/>
        <v>0</v>
      </c>
      <c r="Y81" s="203">
        <f t="shared" si="68"/>
        <v>0</v>
      </c>
      <c r="Z81" s="203">
        <f t="shared" si="60"/>
        <v>0</v>
      </c>
      <c r="AA81" s="36" t="str">
        <f t="shared" si="61"/>
        <v/>
      </c>
      <c r="AB81" s="36">
        <f t="shared" si="62"/>
        <v>0</v>
      </c>
      <c r="AC81" s="203">
        <f t="shared" si="63"/>
        <v>0</v>
      </c>
      <c r="AD81" s="36">
        <f t="shared" si="64"/>
        <v>0</v>
      </c>
      <c r="AE81" s="36">
        <f t="shared" si="65"/>
        <v>0</v>
      </c>
      <c r="AF81" s="203">
        <f t="shared" si="66"/>
        <v>0</v>
      </c>
      <c r="AG81" s="203">
        <f t="shared" si="69"/>
        <v>0</v>
      </c>
      <c r="AH81" s="203">
        <f t="shared" si="67"/>
        <v>0</v>
      </c>
    </row>
    <row r="82" spans="1:34" x14ac:dyDescent="0.4">
      <c r="A82" s="203">
        <v>70</v>
      </c>
      <c r="B82" s="1"/>
      <c r="C82" s="44"/>
      <c r="D82" s="45"/>
      <c r="E82" s="45"/>
      <c r="F82" s="45"/>
      <c r="G82" s="45"/>
      <c r="H82" s="46" t="str">
        <f t="shared" si="46"/>
        <v/>
      </c>
      <c r="I82" s="203">
        <f t="shared" si="47"/>
        <v>0</v>
      </c>
      <c r="J82" s="203">
        <f t="shared" si="48"/>
        <v>0</v>
      </c>
      <c r="K82" s="43" t="str">
        <f t="shared" si="49"/>
        <v/>
      </c>
      <c r="O82" s="35" t="str">
        <f t="shared" si="50"/>
        <v/>
      </c>
      <c r="P82" s="36" t="str">
        <f t="shared" si="51"/>
        <v/>
      </c>
      <c r="Q82" s="36" t="str">
        <f t="shared" si="52"/>
        <v/>
      </c>
      <c r="R82" s="36" t="str">
        <f t="shared" si="53"/>
        <v/>
      </c>
      <c r="S82" s="36" t="str">
        <f t="shared" si="54"/>
        <v/>
      </c>
      <c r="T82" s="36">
        <f t="shared" si="55"/>
        <v>0</v>
      </c>
      <c r="U82" s="203">
        <f t="shared" si="56"/>
        <v>0</v>
      </c>
      <c r="V82" s="36">
        <f t="shared" si="57"/>
        <v>0</v>
      </c>
      <c r="W82" s="36">
        <f t="shared" si="58"/>
        <v>0</v>
      </c>
      <c r="X82" s="203">
        <f t="shared" si="59"/>
        <v>0</v>
      </c>
      <c r="Y82" s="203">
        <f t="shared" si="68"/>
        <v>0</v>
      </c>
      <c r="Z82" s="203">
        <f t="shared" si="60"/>
        <v>0</v>
      </c>
      <c r="AA82" s="36" t="str">
        <f t="shared" si="61"/>
        <v/>
      </c>
      <c r="AB82" s="36">
        <f t="shared" si="62"/>
        <v>0</v>
      </c>
      <c r="AC82" s="203">
        <f t="shared" si="63"/>
        <v>0</v>
      </c>
      <c r="AD82" s="36">
        <f t="shared" si="64"/>
        <v>0</v>
      </c>
      <c r="AE82" s="36">
        <f t="shared" si="65"/>
        <v>0</v>
      </c>
      <c r="AF82" s="203">
        <f t="shared" si="66"/>
        <v>0</v>
      </c>
      <c r="AG82" s="203">
        <f t="shared" si="69"/>
        <v>0</v>
      </c>
      <c r="AH82" s="203">
        <f t="shared" si="67"/>
        <v>0</v>
      </c>
    </row>
    <row r="83" spans="1:34" x14ac:dyDescent="0.4">
      <c r="A83" s="203">
        <v>71</v>
      </c>
      <c r="B83" s="1"/>
      <c r="C83" s="44"/>
      <c r="D83" s="45"/>
      <c r="E83" s="45"/>
      <c r="F83" s="45"/>
      <c r="G83" s="45"/>
      <c r="H83" s="46" t="str">
        <f t="shared" si="46"/>
        <v/>
      </c>
      <c r="I83" s="203">
        <f t="shared" si="47"/>
        <v>0</v>
      </c>
      <c r="J83" s="203">
        <f t="shared" si="48"/>
        <v>0</v>
      </c>
      <c r="K83" s="43" t="str">
        <f t="shared" si="49"/>
        <v/>
      </c>
      <c r="O83" s="35" t="str">
        <f t="shared" si="50"/>
        <v/>
      </c>
      <c r="P83" s="36" t="str">
        <f t="shared" si="51"/>
        <v/>
      </c>
      <c r="Q83" s="36" t="str">
        <f t="shared" si="52"/>
        <v/>
      </c>
      <c r="R83" s="36" t="str">
        <f t="shared" si="53"/>
        <v/>
      </c>
      <c r="S83" s="36" t="str">
        <f t="shared" si="54"/>
        <v/>
      </c>
      <c r="T83" s="36">
        <f t="shared" si="55"/>
        <v>0</v>
      </c>
      <c r="U83" s="203">
        <f t="shared" si="56"/>
        <v>0</v>
      </c>
      <c r="V83" s="36">
        <f t="shared" si="57"/>
        <v>0</v>
      </c>
      <c r="W83" s="36">
        <f t="shared" si="58"/>
        <v>0</v>
      </c>
      <c r="X83" s="203">
        <f t="shared" si="59"/>
        <v>0</v>
      </c>
      <c r="Y83" s="203">
        <f t="shared" si="68"/>
        <v>0</v>
      </c>
      <c r="Z83" s="203">
        <f t="shared" si="60"/>
        <v>0</v>
      </c>
      <c r="AA83" s="36" t="str">
        <f t="shared" si="61"/>
        <v/>
      </c>
      <c r="AB83" s="36">
        <f t="shared" si="62"/>
        <v>0</v>
      </c>
      <c r="AC83" s="203">
        <f t="shared" si="63"/>
        <v>0</v>
      </c>
      <c r="AD83" s="36">
        <f t="shared" si="64"/>
        <v>0</v>
      </c>
      <c r="AE83" s="36">
        <f t="shared" si="65"/>
        <v>0</v>
      </c>
      <c r="AF83" s="203">
        <f t="shared" si="66"/>
        <v>0</v>
      </c>
      <c r="AG83" s="203">
        <f t="shared" si="69"/>
        <v>0</v>
      </c>
      <c r="AH83" s="203">
        <f t="shared" si="67"/>
        <v>0</v>
      </c>
    </row>
    <row r="84" spans="1:34" x14ac:dyDescent="0.4">
      <c r="A84" s="203">
        <v>72</v>
      </c>
      <c r="B84" s="1"/>
      <c r="C84" s="44"/>
      <c r="D84" s="45"/>
      <c r="E84" s="45"/>
      <c r="F84" s="45"/>
      <c r="G84" s="45"/>
      <c r="H84" s="46" t="str">
        <f t="shared" si="46"/>
        <v/>
      </c>
      <c r="I84" s="203">
        <f t="shared" si="47"/>
        <v>0</v>
      </c>
      <c r="J84" s="203">
        <f t="shared" si="48"/>
        <v>0</v>
      </c>
      <c r="K84" s="43" t="str">
        <f t="shared" si="49"/>
        <v/>
      </c>
      <c r="O84" s="35" t="str">
        <f t="shared" si="50"/>
        <v/>
      </c>
      <c r="P84" s="36" t="str">
        <f t="shared" si="51"/>
        <v/>
      </c>
      <c r="Q84" s="36" t="str">
        <f t="shared" si="52"/>
        <v/>
      </c>
      <c r="R84" s="36" t="str">
        <f t="shared" si="53"/>
        <v/>
      </c>
      <c r="S84" s="36" t="str">
        <f t="shared" si="54"/>
        <v/>
      </c>
      <c r="T84" s="36">
        <f t="shared" si="55"/>
        <v>0</v>
      </c>
      <c r="U84" s="203">
        <f t="shared" si="56"/>
        <v>0</v>
      </c>
      <c r="V84" s="36">
        <f t="shared" si="57"/>
        <v>0</v>
      </c>
      <c r="W84" s="36">
        <f t="shared" si="58"/>
        <v>0</v>
      </c>
      <c r="X84" s="203">
        <f t="shared" si="59"/>
        <v>0</v>
      </c>
      <c r="Y84" s="203">
        <f t="shared" si="68"/>
        <v>0</v>
      </c>
      <c r="Z84" s="203">
        <f t="shared" si="60"/>
        <v>0</v>
      </c>
      <c r="AA84" s="36" t="str">
        <f t="shared" si="61"/>
        <v/>
      </c>
      <c r="AB84" s="36">
        <f t="shared" si="62"/>
        <v>0</v>
      </c>
      <c r="AC84" s="203">
        <f t="shared" si="63"/>
        <v>0</v>
      </c>
      <c r="AD84" s="36">
        <f t="shared" si="64"/>
        <v>0</v>
      </c>
      <c r="AE84" s="36">
        <f t="shared" si="65"/>
        <v>0</v>
      </c>
      <c r="AF84" s="203">
        <f t="shared" si="66"/>
        <v>0</v>
      </c>
      <c r="AG84" s="203">
        <f t="shared" si="69"/>
        <v>0</v>
      </c>
      <c r="AH84" s="203">
        <f t="shared" si="67"/>
        <v>0</v>
      </c>
    </row>
    <row r="85" spans="1:34" x14ac:dyDescent="0.4">
      <c r="A85" s="203">
        <v>73</v>
      </c>
      <c r="B85" s="1"/>
      <c r="C85" s="44"/>
      <c r="D85" s="45"/>
      <c r="E85" s="45"/>
      <c r="F85" s="45"/>
      <c r="G85" s="45"/>
      <c r="H85" s="46" t="str">
        <f t="shared" si="46"/>
        <v/>
      </c>
      <c r="I85" s="203">
        <f t="shared" si="47"/>
        <v>0</v>
      </c>
      <c r="J85" s="203">
        <f t="shared" si="48"/>
        <v>0</v>
      </c>
      <c r="K85" s="43" t="str">
        <f t="shared" si="49"/>
        <v/>
      </c>
      <c r="O85" s="35" t="str">
        <f t="shared" si="50"/>
        <v/>
      </c>
      <c r="P85" s="36" t="str">
        <f t="shared" si="51"/>
        <v/>
      </c>
      <c r="Q85" s="36" t="str">
        <f t="shared" si="52"/>
        <v/>
      </c>
      <c r="R85" s="36" t="str">
        <f t="shared" si="53"/>
        <v/>
      </c>
      <c r="S85" s="36" t="str">
        <f t="shared" si="54"/>
        <v/>
      </c>
      <c r="T85" s="36">
        <f t="shared" si="55"/>
        <v>0</v>
      </c>
      <c r="U85" s="203">
        <f t="shared" si="56"/>
        <v>0</v>
      </c>
      <c r="V85" s="36">
        <f t="shared" si="57"/>
        <v>0</v>
      </c>
      <c r="W85" s="36">
        <f t="shared" si="58"/>
        <v>0</v>
      </c>
      <c r="X85" s="203">
        <f t="shared" si="59"/>
        <v>0</v>
      </c>
      <c r="Y85" s="203">
        <f t="shared" si="68"/>
        <v>0</v>
      </c>
      <c r="Z85" s="203">
        <f t="shared" si="60"/>
        <v>0</v>
      </c>
      <c r="AA85" s="36" t="str">
        <f t="shared" si="61"/>
        <v/>
      </c>
      <c r="AB85" s="36">
        <f t="shared" si="62"/>
        <v>0</v>
      </c>
      <c r="AC85" s="203">
        <f t="shared" si="63"/>
        <v>0</v>
      </c>
      <c r="AD85" s="36">
        <f t="shared" si="64"/>
        <v>0</v>
      </c>
      <c r="AE85" s="36">
        <f t="shared" si="65"/>
        <v>0</v>
      </c>
      <c r="AF85" s="203">
        <f t="shared" si="66"/>
        <v>0</v>
      </c>
      <c r="AG85" s="203">
        <f t="shared" si="69"/>
        <v>0</v>
      </c>
      <c r="AH85" s="203">
        <f t="shared" si="67"/>
        <v>0</v>
      </c>
    </row>
    <row r="86" spans="1:34" x14ac:dyDescent="0.4">
      <c r="A86" s="203">
        <v>74</v>
      </c>
      <c r="B86" s="1"/>
      <c r="C86" s="44"/>
      <c r="D86" s="45"/>
      <c r="E86" s="45"/>
      <c r="F86" s="45"/>
      <c r="G86" s="45"/>
      <c r="H86" s="46" t="str">
        <f t="shared" si="46"/>
        <v/>
      </c>
      <c r="I86" s="203">
        <f t="shared" si="47"/>
        <v>0</v>
      </c>
      <c r="J86" s="203">
        <f t="shared" si="48"/>
        <v>0</v>
      </c>
      <c r="K86" s="43" t="str">
        <f t="shared" si="49"/>
        <v/>
      </c>
      <c r="O86" s="35" t="str">
        <f t="shared" si="50"/>
        <v/>
      </c>
      <c r="P86" s="36" t="str">
        <f t="shared" si="51"/>
        <v/>
      </c>
      <c r="Q86" s="36" t="str">
        <f t="shared" si="52"/>
        <v/>
      </c>
      <c r="R86" s="36" t="str">
        <f t="shared" si="53"/>
        <v/>
      </c>
      <c r="S86" s="36" t="str">
        <f t="shared" si="54"/>
        <v/>
      </c>
      <c r="T86" s="36">
        <f t="shared" si="55"/>
        <v>0</v>
      </c>
      <c r="U86" s="203">
        <f t="shared" si="56"/>
        <v>0</v>
      </c>
      <c r="V86" s="36">
        <f t="shared" si="57"/>
        <v>0</v>
      </c>
      <c r="W86" s="36">
        <f t="shared" si="58"/>
        <v>0</v>
      </c>
      <c r="X86" s="203">
        <f t="shared" si="59"/>
        <v>0</v>
      </c>
      <c r="Y86" s="203">
        <f t="shared" si="68"/>
        <v>0</v>
      </c>
      <c r="Z86" s="203">
        <f t="shared" si="60"/>
        <v>0</v>
      </c>
      <c r="AA86" s="36" t="str">
        <f t="shared" si="61"/>
        <v/>
      </c>
      <c r="AB86" s="36">
        <f t="shared" si="62"/>
        <v>0</v>
      </c>
      <c r="AC86" s="203">
        <f t="shared" si="63"/>
        <v>0</v>
      </c>
      <c r="AD86" s="36">
        <f t="shared" si="64"/>
        <v>0</v>
      </c>
      <c r="AE86" s="36">
        <f t="shared" si="65"/>
        <v>0</v>
      </c>
      <c r="AF86" s="203">
        <f t="shared" si="66"/>
        <v>0</v>
      </c>
      <c r="AG86" s="203">
        <f t="shared" si="69"/>
        <v>0</v>
      </c>
      <c r="AH86" s="203">
        <f t="shared" si="67"/>
        <v>0</v>
      </c>
    </row>
    <row r="87" spans="1:34" x14ac:dyDescent="0.4">
      <c r="A87" s="203">
        <v>75</v>
      </c>
      <c r="B87" s="1"/>
      <c r="C87" s="44"/>
      <c r="D87" s="45"/>
      <c r="E87" s="45"/>
      <c r="F87" s="45"/>
      <c r="G87" s="45"/>
      <c r="H87" s="46" t="str">
        <f t="shared" si="46"/>
        <v/>
      </c>
      <c r="I87" s="203">
        <f t="shared" si="47"/>
        <v>0</v>
      </c>
      <c r="J87" s="203">
        <f t="shared" si="48"/>
        <v>0</v>
      </c>
      <c r="K87" s="43" t="str">
        <f t="shared" si="49"/>
        <v/>
      </c>
      <c r="O87" s="35" t="str">
        <f t="shared" si="50"/>
        <v/>
      </c>
      <c r="P87" s="36" t="str">
        <f t="shared" si="51"/>
        <v/>
      </c>
      <c r="Q87" s="36" t="str">
        <f t="shared" si="52"/>
        <v/>
      </c>
      <c r="R87" s="36" t="str">
        <f t="shared" si="53"/>
        <v/>
      </c>
      <c r="S87" s="36" t="str">
        <f t="shared" si="54"/>
        <v/>
      </c>
      <c r="T87" s="36">
        <f t="shared" si="55"/>
        <v>0</v>
      </c>
      <c r="U87" s="203">
        <f t="shared" si="56"/>
        <v>0</v>
      </c>
      <c r="V87" s="36">
        <f t="shared" si="57"/>
        <v>0</v>
      </c>
      <c r="W87" s="36">
        <f t="shared" si="58"/>
        <v>0</v>
      </c>
      <c r="X87" s="203">
        <f t="shared" si="59"/>
        <v>0</v>
      </c>
      <c r="Y87" s="203">
        <f t="shared" si="68"/>
        <v>0</v>
      </c>
      <c r="Z87" s="203">
        <f t="shared" si="60"/>
        <v>0</v>
      </c>
      <c r="AA87" s="36" t="str">
        <f t="shared" si="61"/>
        <v/>
      </c>
      <c r="AB87" s="36">
        <f t="shared" si="62"/>
        <v>0</v>
      </c>
      <c r="AC87" s="203">
        <f t="shared" si="63"/>
        <v>0</v>
      </c>
      <c r="AD87" s="36">
        <f t="shared" si="64"/>
        <v>0</v>
      </c>
      <c r="AE87" s="36">
        <f t="shared" si="65"/>
        <v>0</v>
      </c>
      <c r="AF87" s="203">
        <f t="shared" si="66"/>
        <v>0</v>
      </c>
      <c r="AG87" s="203">
        <f t="shared" si="69"/>
        <v>0</v>
      </c>
      <c r="AH87" s="203">
        <f t="shared" si="67"/>
        <v>0</v>
      </c>
    </row>
    <row r="88" spans="1:34" x14ac:dyDescent="0.4">
      <c r="A88" s="203">
        <v>76</v>
      </c>
      <c r="B88" s="1"/>
      <c r="C88" s="44"/>
      <c r="D88" s="45"/>
      <c r="E88" s="45"/>
      <c r="F88" s="45"/>
      <c r="G88" s="45"/>
      <c r="H88" s="46" t="str">
        <f t="shared" si="46"/>
        <v/>
      </c>
      <c r="I88" s="203">
        <f t="shared" si="47"/>
        <v>0</v>
      </c>
      <c r="J88" s="203">
        <f t="shared" si="48"/>
        <v>0</v>
      </c>
      <c r="K88" s="43" t="str">
        <f t="shared" si="49"/>
        <v/>
      </c>
      <c r="O88" s="35" t="str">
        <f t="shared" si="50"/>
        <v/>
      </c>
      <c r="P88" s="36" t="str">
        <f t="shared" si="51"/>
        <v/>
      </c>
      <c r="Q88" s="36" t="str">
        <f t="shared" si="52"/>
        <v/>
      </c>
      <c r="R88" s="36" t="str">
        <f t="shared" si="53"/>
        <v/>
      </c>
      <c r="S88" s="36" t="str">
        <f t="shared" si="54"/>
        <v/>
      </c>
      <c r="T88" s="36">
        <f t="shared" si="55"/>
        <v>0</v>
      </c>
      <c r="U88" s="203">
        <f t="shared" si="56"/>
        <v>0</v>
      </c>
      <c r="V88" s="36">
        <f t="shared" si="57"/>
        <v>0</v>
      </c>
      <c r="W88" s="36">
        <f t="shared" si="58"/>
        <v>0</v>
      </c>
      <c r="X88" s="203">
        <f t="shared" si="59"/>
        <v>0</v>
      </c>
      <c r="Y88" s="203">
        <f t="shared" si="68"/>
        <v>0</v>
      </c>
      <c r="Z88" s="203">
        <f t="shared" si="60"/>
        <v>0</v>
      </c>
      <c r="AA88" s="36" t="str">
        <f t="shared" si="61"/>
        <v/>
      </c>
      <c r="AB88" s="36">
        <f t="shared" si="62"/>
        <v>0</v>
      </c>
      <c r="AC88" s="203">
        <f t="shared" si="63"/>
        <v>0</v>
      </c>
      <c r="AD88" s="36">
        <f t="shared" si="64"/>
        <v>0</v>
      </c>
      <c r="AE88" s="36">
        <f t="shared" si="65"/>
        <v>0</v>
      </c>
      <c r="AF88" s="203">
        <f t="shared" si="66"/>
        <v>0</v>
      </c>
      <c r="AG88" s="203">
        <f t="shared" si="69"/>
        <v>0</v>
      </c>
      <c r="AH88" s="203">
        <f t="shared" si="67"/>
        <v>0</v>
      </c>
    </row>
    <row r="89" spans="1:34" x14ac:dyDescent="0.4">
      <c r="A89" s="203">
        <v>77</v>
      </c>
      <c r="B89" s="1"/>
      <c r="C89" s="44"/>
      <c r="D89" s="45"/>
      <c r="E89" s="45"/>
      <c r="F89" s="45"/>
      <c r="G89" s="45"/>
      <c r="H89" s="46" t="str">
        <f t="shared" si="46"/>
        <v/>
      </c>
      <c r="I89" s="203">
        <f t="shared" si="47"/>
        <v>0</v>
      </c>
      <c r="J89" s="203">
        <f t="shared" si="48"/>
        <v>0</v>
      </c>
      <c r="K89" s="43" t="str">
        <f t="shared" si="49"/>
        <v/>
      </c>
      <c r="O89" s="35" t="str">
        <f t="shared" si="50"/>
        <v/>
      </c>
      <c r="P89" s="36" t="str">
        <f t="shared" si="51"/>
        <v/>
      </c>
      <c r="Q89" s="36" t="str">
        <f t="shared" si="52"/>
        <v/>
      </c>
      <c r="R89" s="36" t="str">
        <f t="shared" si="53"/>
        <v/>
      </c>
      <c r="S89" s="36" t="str">
        <f t="shared" si="54"/>
        <v/>
      </c>
      <c r="T89" s="36">
        <f t="shared" si="55"/>
        <v>0</v>
      </c>
      <c r="U89" s="203">
        <f t="shared" si="56"/>
        <v>0</v>
      </c>
      <c r="V89" s="36">
        <f t="shared" si="57"/>
        <v>0</v>
      </c>
      <c r="W89" s="36">
        <f t="shared" si="58"/>
        <v>0</v>
      </c>
      <c r="X89" s="203">
        <f t="shared" si="59"/>
        <v>0</v>
      </c>
      <c r="Y89" s="203">
        <f t="shared" si="68"/>
        <v>0</v>
      </c>
      <c r="Z89" s="203">
        <f t="shared" si="60"/>
        <v>0</v>
      </c>
      <c r="AA89" s="36" t="str">
        <f t="shared" si="61"/>
        <v/>
      </c>
      <c r="AB89" s="36">
        <f t="shared" si="62"/>
        <v>0</v>
      </c>
      <c r="AC89" s="203">
        <f t="shared" si="63"/>
        <v>0</v>
      </c>
      <c r="AD89" s="36">
        <f t="shared" si="64"/>
        <v>0</v>
      </c>
      <c r="AE89" s="36">
        <f t="shared" si="65"/>
        <v>0</v>
      </c>
      <c r="AF89" s="203">
        <f t="shared" si="66"/>
        <v>0</v>
      </c>
      <c r="AG89" s="203">
        <f t="shared" si="69"/>
        <v>0</v>
      </c>
      <c r="AH89" s="203">
        <f t="shared" si="67"/>
        <v>0</v>
      </c>
    </row>
    <row r="90" spans="1:34" x14ac:dyDescent="0.4">
      <c r="A90" s="203">
        <v>78</v>
      </c>
      <c r="B90" s="1"/>
      <c r="C90" s="44"/>
      <c r="D90" s="45"/>
      <c r="E90" s="45"/>
      <c r="F90" s="45"/>
      <c r="G90" s="45"/>
      <c r="H90" s="46" t="str">
        <f t="shared" si="46"/>
        <v/>
      </c>
      <c r="I90" s="203">
        <f t="shared" si="47"/>
        <v>0</v>
      </c>
      <c r="J90" s="203">
        <f t="shared" si="48"/>
        <v>0</v>
      </c>
      <c r="K90" s="43" t="str">
        <f t="shared" si="49"/>
        <v/>
      </c>
      <c r="O90" s="35" t="str">
        <f t="shared" si="50"/>
        <v/>
      </c>
      <c r="P90" s="36" t="str">
        <f t="shared" si="51"/>
        <v/>
      </c>
      <c r="Q90" s="36" t="str">
        <f t="shared" si="52"/>
        <v/>
      </c>
      <c r="R90" s="36" t="str">
        <f t="shared" si="53"/>
        <v/>
      </c>
      <c r="S90" s="36" t="str">
        <f t="shared" si="54"/>
        <v/>
      </c>
      <c r="T90" s="36">
        <f t="shared" si="55"/>
        <v>0</v>
      </c>
      <c r="U90" s="203">
        <f t="shared" si="56"/>
        <v>0</v>
      </c>
      <c r="V90" s="36">
        <f t="shared" si="57"/>
        <v>0</v>
      </c>
      <c r="W90" s="36">
        <f t="shared" si="58"/>
        <v>0</v>
      </c>
      <c r="X90" s="203">
        <f t="shared" si="59"/>
        <v>0</v>
      </c>
      <c r="Y90" s="203">
        <f t="shared" si="68"/>
        <v>0</v>
      </c>
      <c r="Z90" s="203">
        <f t="shared" si="60"/>
        <v>0</v>
      </c>
      <c r="AA90" s="36" t="str">
        <f t="shared" si="61"/>
        <v/>
      </c>
      <c r="AB90" s="36">
        <f t="shared" si="62"/>
        <v>0</v>
      </c>
      <c r="AC90" s="203">
        <f t="shared" si="63"/>
        <v>0</v>
      </c>
      <c r="AD90" s="36">
        <f t="shared" si="64"/>
        <v>0</v>
      </c>
      <c r="AE90" s="36">
        <f t="shared" si="65"/>
        <v>0</v>
      </c>
      <c r="AF90" s="203">
        <f t="shared" si="66"/>
        <v>0</v>
      </c>
      <c r="AG90" s="203">
        <f t="shared" si="69"/>
        <v>0</v>
      </c>
      <c r="AH90" s="203">
        <f t="shared" si="67"/>
        <v>0</v>
      </c>
    </row>
    <row r="91" spans="1:34" x14ac:dyDescent="0.4">
      <c r="A91" s="203">
        <v>79</v>
      </c>
      <c r="B91" s="1"/>
      <c r="C91" s="44"/>
      <c r="D91" s="45"/>
      <c r="E91" s="45"/>
      <c r="F91" s="45"/>
      <c r="G91" s="45"/>
      <c r="H91" s="46" t="str">
        <f t="shared" si="46"/>
        <v/>
      </c>
      <c r="I91" s="203">
        <f t="shared" si="47"/>
        <v>0</v>
      </c>
      <c r="J91" s="203">
        <f t="shared" si="48"/>
        <v>0</v>
      </c>
      <c r="K91" s="43" t="str">
        <f t="shared" si="49"/>
        <v/>
      </c>
      <c r="O91" s="35" t="str">
        <f t="shared" si="50"/>
        <v/>
      </c>
      <c r="P91" s="36" t="str">
        <f t="shared" si="51"/>
        <v/>
      </c>
      <c r="Q91" s="36" t="str">
        <f t="shared" si="52"/>
        <v/>
      </c>
      <c r="R91" s="36" t="str">
        <f t="shared" si="53"/>
        <v/>
      </c>
      <c r="S91" s="36" t="str">
        <f t="shared" si="54"/>
        <v/>
      </c>
      <c r="T91" s="36">
        <f t="shared" si="55"/>
        <v>0</v>
      </c>
      <c r="U91" s="203">
        <f t="shared" si="56"/>
        <v>0</v>
      </c>
      <c r="V91" s="36">
        <f t="shared" si="57"/>
        <v>0</v>
      </c>
      <c r="W91" s="36">
        <f t="shared" si="58"/>
        <v>0</v>
      </c>
      <c r="X91" s="203">
        <f t="shared" si="59"/>
        <v>0</v>
      </c>
      <c r="Y91" s="203">
        <f t="shared" si="68"/>
        <v>0</v>
      </c>
      <c r="Z91" s="203">
        <f t="shared" si="60"/>
        <v>0</v>
      </c>
      <c r="AA91" s="36" t="str">
        <f t="shared" si="61"/>
        <v/>
      </c>
      <c r="AB91" s="36">
        <f t="shared" si="62"/>
        <v>0</v>
      </c>
      <c r="AC91" s="203">
        <f t="shared" si="63"/>
        <v>0</v>
      </c>
      <c r="AD91" s="36">
        <f t="shared" si="64"/>
        <v>0</v>
      </c>
      <c r="AE91" s="36">
        <f t="shared" si="65"/>
        <v>0</v>
      </c>
      <c r="AF91" s="203">
        <f t="shared" si="66"/>
        <v>0</v>
      </c>
      <c r="AG91" s="203">
        <f t="shared" si="69"/>
        <v>0</v>
      </c>
      <c r="AH91" s="203">
        <f t="shared" si="67"/>
        <v>0</v>
      </c>
    </row>
    <row r="92" spans="1:34" x14ac:dyDescent="0.4">
      <c r="A92" s="203">
        <v>80</v>
      </c>
      <c r="B92" s="1"/>
      <c r="C92" s="44"/>
      <c r="D92" s="45"/>
      <c r="E92" s="45"/>
      <c r="F92" s="45"/>
      <c r="G92" s="45"/>
      <c r="H92" s="46" t="str">
        <f t="shared" si="46"/>
        <v/>
      </c>
      <c r="I92" s="203">
        <f t="shared" si="47"/>
        <v>0</v>
      </c>
      <c r="J92" s="203">
        <f t="shared" si="48"/>
        <v>0</v>
      </c>
      <c r="K92" s="43" t="str">
        <f t="shared" si="49"/>
        <v/>
      </c>
      <c r="O92" s="35" t="str">
        <f t="shared" si="50"/>
        <v/>
      </c>
      <c r="P92" s="36" t="str">
        <f t="shared" si="51"/>
        <v/>
      </c>
      <c r="Q92" s="36" t="str">
        <f t="shared" si="52"/>
        <v/>
      </c>
      <c r="R92" s="36" t="str">
        <f t="shared" si="53"/>
        <v/>
      </c>
      <c r="S92" s="36" t="str">
        <f t="shared" si="54"/>
        <v/>
      </c>
      <c r="T92" s="36">
        <f t="shared" si="55"/>
        <v>0</v>
      </c>
      <c r="U92" s="203">
        <f t="shared" si="56"/>
        <v>0</v>
      </c>
      <c r="V92" s="36">
        <f t="shared" si="57"/>
        <v>0</v>
      </c>
      <c r="W92" s="36">
        <f t="shared" si="58"/>
        <v>0</v>
      </c>
      <c r="X92" s="203">
        <f t="shared" si="59"/>
        <v>0</v>
      </c>
      <c r="Y92" s="203">
        <f t="shared" si="68"/>
        <v>0</v>
      </c>
      <c r="Z92" s="203">
        <f t="shared" si="60"/>
        <v>0</v>
      </c>
      <c r="AA92" s="36" t="str">
        <f t="shared" si="61"/>
        <v/>
      </c>
      <c r="AB92" s="36">
        <f t="shared" si="62"/>
        <v>0</v>
      </c>
      <c r="AC92" s="203">
        <f t="shared" si="63"/>
        <v>0</v>
      </c>
      <c r="AD92" s="36">
        <f t="shared" si="64"/>
        <v>0</v>
      </c>
      <c r="AE92" s="36">
        <f t="shared" si="65"/>
        <v>0</v>
      </c>
      <c r="AF92" s="203">
        <f t="shared" si="66"/>
        <v>0</v>
      </c>
      <c r="AG92" s="203">
        <f t="shared" si="69"/>
        <v>0</v>
      </c>
      <c r="AH92" s="203">
        <f t="shared" si="67"/>
        <v>0</v>
      </c>
    </row>
    <row r="93" spans="1:34" x14ac:dyDescent="0.4">
      <c r="A93" s="203">
        <v>81</v>
      </c>
      <c r="B93" s="1"/>
      <c r="C93" s="44"/>
      <c r="D93" s="45"/>
      <c r="E93" s="45"/>
      <c r="F93" s="45"/>
      <c r="G93" s="45"/>
      <c r="H93" s="46" t="str">
        <f t="shared" si="46"/>
        <v/>
      </c>
      <c r="I93" s="203">
        <f t="shared" si="47"/>
        <v>0</v>
      </c>
      <c r="J93" s="203">
        <f t="shared" si="48"/>
        <v>0</v>
      </c>
      <c r="K93" s="43" t="str">
        <f t="shared" si="49"/>
        <v/>
      </c>
      <c r="O93" s="35" t="str">
        <f t="shared" si="50"/>
        <v/>
      </c>
      <c r="P93" s="36" t="str">
        <f t="shared" si="51"/>
        <v/>
      </c>
      <c r="Q93" s="36" t="str">
        <f t="shared" si="52"/>
        <v/>
      </c>
      <c r="R93" s="36" t="str">
        <f t="shared" si="53"/>
        <v/>
      </c>
      <c r="S93" s="36" t="str">
        <f t="shared" si="54"/>
        <v/>
      </c>
      <c r="T93" s="36">
        <f t="shared" si="55"/>
        <v>0</v>
      </c>
      <c r="U93" s="203">
        <f t="shared" si="56"/>
        <v>0</v>
      </c>
      <c r="V93" s="36">
        <f t="shared" si="57"/>
        <v>0</v>
      </c>
      <c r="W93" s="36">
        <f t="shared" si="58"/>
        <v>0</v>
      </c>
      <c r="X93" s="203">
        <f t="shared" si="59"/>
        <v>0</v>
      </c>
      <c r="Y93" s="203">
        <f t="shared" si="68"/>
        <v>0</v>
      </c>
      <c r="Z93" s="203">
        <f t="shared" si="60"/>
        <v>0</v>
      </c>
      <c r="AA93" s="36" t="str">
        <f t="shared" si="61"/>
        <v/>
      </c>
      <c r="AB93" s="36">
        <f t="shared" si="62"/>
        <v>0</v>
      </c>
      <c r="AC93" s="203">
        <f t="shared" si="63"/>
        <v>0</v>
      </c>
      <c r="AD93" s="36">
        <f t="shared" si="64"/>
        <v>0</v>
      </c>
      <c r="AE93" s="36">
        <f t="shared" si="65"/>
        <v>0</v>
      </c>
      <c r="AF93" s="203">
        <f t="shared" si="66"/>
        <v>0</v>
      </c>
      <c r="AG93" s="203">
        <f t="shared" si="69"/>
        <v>0</v>
      </c>
      <c r="AH93" s="203">
        <f t="shared" si="67"/>
        <v>0</v>
      </c>
    </row>
    <row r="94" spans="1:34" x14ac:dyDescent="0.4">
      <c r="A94" s="203">
        <v>82</v>
      </c>
      <c r="B94" s="1"/>
      <c r="C94" s="44"/>
      <c r="D94" s="45"/>
      <c r="E94" s="45"/>
      <c r="F94" s="45"/>
      <c r="G94" s="45"/>
      <c r="H94" s="46" t="str">
        <f t="shared" si="46"/>
        <v/>
      </c>
      <c r="I94" s="203">
        <f t="shared" si="47"/>
        <v>0</v>
      </c>
      <c r="J94" s="203">
        <f t="shared" si="48"/>
        <v>0</v>
      </c>
      <c r="K94" s="43" t="str">
        <f t="shared" si="49"/>
        <v/>
      </c>
      <c r="O94" s="35" t="str">
        <f t="shared" si="50"/>
        <v/>
      </c>
      <c r="P94" s="36" t="str">
        <f t="shared" si="51"/>
        <v/>
      </c>
      <c r="Q94" s="36" t="str">
        <f t="shared" si="52"/>
        <v/>
      </c>
      <c r="R94" s="36" t="str">
        <f t="shared" si="53"/>
        <v/>
      </c>
      <c r="S94" s="36" t="str">
        <f t="shared" si="54"/>
        <v/>
      </c>
      <c r="T94" s="36">
        <f t="shared" si="55"/>
        <v>0</v>
      </c>
      <c r="U94" s="203">
        <f t="shared" si="56"/>
        <v>0</v>
      </c>
      <c r="V94" s="36">
        <f t="shared" si="57"/>
        <v>0</v>
      </c>
      <c r="W94" s="36">
        <f t="shared" si="58"/>
        <v>0</v>
      </c>
      <c r="X94" s="203">
        <f t="shared" si="59"/>
        <v>0</v>
      </c>
      <c r="Y94" s="203">
        <f t="shared" si="68"/>
        <v>0</v>
      </c>
      <c r="Z94" s="203">
        <f t="shared" si="60"/>
        <v>0</v>
      </c>
      <c r="AA94" s="36" t="str">
        <f t="shared" si="61"/>
        <v/>
      </c>
      <c r="AB94" s="36">
        <f t="shared" si="62"/>
        <v>0</v>
      </c>
      <c r="AC94" s="203">
        <f t="shared" si="63"/>
        <v>0</v>
      </c>
      <c r="AD94" s="36">
        <f t="shared" si="64"/>
        <v>0</v>
      </c>
      <c r="AE94" s="36">
        <f t="shared" si="65"/>
        <v>0</v>
      </c>
      <c r="AF94" s="203">
        <f t="shared" si="66"/>
        <v>0</v>
      </c>
      <c r="AG94" s="203">
        <f t="shared" si="69"/>
        <v>0</v>
      </c>
      <c r="AH94" s="203">
        <f t="shared" si="67"/>
        <v>0</v>
      </c>
    </row>
    <row r="95" spans="1:34" x14ac:dyDescent="0.4">
      <c r="A95" s="203">
        <v>83</v>
      </c>
      <c r="B95" s="1"/>
      <c r="C95" s="44"/>
      <c r="D95" s="45"/>
      <c r="E95" s="45"/>
      <c r="F95" s="45"/>
      <c r="G95" s="45"/>
      <c r="H95" s="46" t="str">
        <f t="shared" si="46"/>
        <v/>
      </c>
      <c r="I95" s="203">
        <f t="shared" si="47"/>
        <v>0</v>
      </c>
      <c r="J95" s="203">
        <f t="shared" si="48"/>
        <v>0</v>
      </c>
      <c r="K95" s="43" t="str">
        <f t="shared" si="49"/>
        <v/>
      </c>
      <c r="O95" s="35" t="str">
        <f t="shared" si="50"/>
        <v/>
      </c>
      <c r="P95" s="36" t="str">
        <f t="shared" si="51"/>
        <v/>
      </c>
      <c r="Q95" s="36" t="str">
        <f t="shared" si="52"/>
        <v/>
      </c>
      <c r="R95" s="36" t="str">
        <f t="shared" si="53"/>
        <v/>
      </c>
      <c r="S95" s="36" t="str">
        <f t="shared" si="54"/>
        <v/>
      </c>
      <c r="T95" s="36">
        <f t="shared" si="55"/>
        <v>0</v>
      </c>
      <c r="U95" s="203">
        <f t="shared" si="56"/>
        <v>0</v>
      </c>
      <c r="V95" s="36">
        <f t="shared" si="57"/>
        <v>0</v>
      </c>
      <c r="W95" s="36">
        <f t="shared" si="58"/>
        <v>0</v>
      </c>
      <c r="X95" s="203">
        <f t="shared" si="59"/>
        <v>0</v>
      </c>
      <c r="Y95" s="203">
        <f t="shared" si="68"/>
        <v>0</v>
      </c>
      <c r="Z95" s="203">
        <f t="shared" si="60"/>
        <v>0</v>
      </c>
      <c r="AA95" s="36" t="str">
        <f t="shared" si="61"/>
        <v/>
      </c>
      <c r="AB95" s="36">
        <f t="shared" si="62"/>
        <v>0</v>
      </c>
      <c r="AC95" s="203">
        <f t="shared" si="63"/>
        <v>0</v>
      </c>
      <c r="AD95" s="36">
        <f t="shared" si="64"/>
        <v>0</v>
      </c>
      <c r="AE95" s="36">
        <f t="shared" si="65"/>
        <v>0</v>
      </c>
      <c r="AF95" s="203">
        <f t="shared" si="66"/>
        <v>0</v>
      </c>
      <c r="AG95" s="203">
        <f t="shared" si="69"/>
        <v>0</v>
      </c>
      <c r="AH95" s="203">
        <f t="shared" si="67"/>
        <v>0</v>
      </c>
    </row>
    <row r="96" spans="1:34" x14ac:dyDescent="0.4">
      <c r="A96" s="203">
        <v>84</v>
      </c>
      <c r="B96" s="1"/>
      <c r="C96" s="44"/>
      <c r="D96" s="45"/>
      <c r="E96" s="45"/>
      <c r="F96" s="45"/>
      <c r="G96" s="45"/>
      <c r="H96" s="46" t="str">
        <f t="shared" si="46"/>
        <v/>
      </c>
      <c r="I96" s="203">
        <f t="shared" si="47"/>
        <v>0</v>
      </c>
      <c r="J96" s="203">
        <f t="shared" si="48"/>
        <v>0</v>
      </c>
      <c r="K96" s="43" t="str">
        <f t="shared" si="49"/>
        <v/>
      </c>
      <c r="O96" s="35" t="str">
        <f t="shared" si="50"/>
        <v/>
      </c>
      <c r="P96" s="36" t="str">
        <f t="shared" si="51"/>
        <v/>
      </c>
      <c r="Q96" s="36" t="str">
        <f t="shared" si="52"/>
        <v/>
      </c>
      <c r="R96" s="36" t="str">
        <f t="shared" si="53"/>
        <v/>
      </c>
      <c r="S96" s="36" t="str">
        <f t="shared" si="54"/>
        <v/>
      </c>
      <c r="T96" s="36">
        <f t="shared" si="55"/>
        <v>0</v>
      </c>
      <c r="U96" s="203">
        <f t="shared" si="56"/>
        <v>0</v>
      </c>
      <c r="V96" s="36">
        <f t="shared" si="57"/>
        <v>0</v>
      </c>
      <c r="W96" s="36">
        <f t="shared" si="58"/>
        <v>0</v>
      </c>
      <c r="X96" s="203">
        <f t="shared" si="59"/>
        <v>0</v>
      </c>
      <c r="Y96" s="203">
        <f t="shared" si="68"/>
        <v>0</v>
      </c>
      <c r="Z96" s="203">
        <f t="shared" si="60"/>
        <v>0</v>
      </c>
      <c r="AA96" s="36" t="str">
        <f t="shared" si="61"/>
        <v/>
      </c>
      <c r="AB96" s="36">
        <f t="shared" si="62"/>
        <v>0</v>
      </c>
      <c r="AC96" s="203">
        <f t="shared" si="63"/>
        <v>0</v>
      </c>
      <c r="AD96" s="36">
        <f t="shared" si="64"/>
        <v>0</v>
      </c>
      <c r="AE96" s="36">
        <f t="shared" si="65"/>
        <v>0</v>
      </c>
      <c r="AF96" s="203">
        <f t="shared" si="66"/>
        <v>0</v>
      </c>
      <c r="AG96" s="203">
        <f t="shared" si="69"/>
        <v>0</v>
      </c>
      <c r="AH96" s="203">
        <f t="shared" si="67"/>
        <v>0</v>
      </c>
    </row>
    <row r="97" spans="1:34" x14ac:dyDescent="0.4">
      <c r="A97" s="203">
        <v>85</v>
      </c>
      <c r="B97" s="1"/>
      <c r="C97" s="44"/>
      <c r="D97" s="45"/>
      <c r="E97" s="45"/>
      <c r="F97" s="45"/>
      <c r="G97" s="45"/>
      <c r="H97" s="46" t="str">
        <f t="shared" si="46"/>
        <v/>
      </c>
      <c r="I97" s="203">
        <f t="shared" si="47"/>
        <v>0</v>
      </c>
      <c r="J97" s="203">
        <f t="shared" si="48"/>
        <v>0</v>
      </c>
      <c r="K97" s="43" t="str">
        <f t="shared" si="49"/>
        <v/>
      </c>
      <c r="O97" s="35" t="str">
        <f t="shared" si="50"/>
        <v/>
      </c>
      <c r="P97" s="36" t="str">
        <f t="shared" si="51"/>
        <v/>
      </c>
      <c r="Q97" s="36" t="str">
        <f t="shared" si="52"/>
        <v/>
      </c>
      <c r="R97" s="36" t="str">
        <f t="shared" si="53"/>
        <v/>
      </c>
      <c r="S97" s="36" t="str">
        <f t="shared" si="54"/>
        <v/>
      </c>
      <c r="T97" s="36">
        <f t="shared" si="55"/>
        <v>0</v>
      </c>
      <c r="U97" s="203">
        <f t="shared" si="56"/>
        <v>0</v>
      </c>
      <c r="V97" s="36">
        <f t="shared" si="57"/>
        <v>0</v>
      </c>
      <c r="W97" s="36">
        <f t="shared" si="58"/>
        <v>0</v>
      </c>
      <c r="X97" s="203">
        <f t="shared" si="59"/>
        <v>0</v>
      </c>
      <c r="Y97" s="203">
        <f t="shared" si="68"/>
        <v>0</v>
      </c>
      <c r="Z97" s="203">
        <f t="shared" si="60"/>
        <v>0</v>
      </c>
      <c r="AA97" s="36" t="str">
        <f t="shared" si="61"/>
        <v/>
      </c>
      <c r="AB97" s="36">
        <f t="shared" si="62"/>
        <v>0</v>
      </c>
      <c r="AC97" s="203">
        <f t="shared" si="63"/>
        <v>0</v>
      </c>
      <c r="AD97" s="36">
        <f t="shared" si="64"/>
        <v>0</v>
      </c>
      <c r="AE97" s="36">
        <f t="shared" si="65"/>
        <v>0</v>
      </c>
      <c r="AF97" s="203">
        <f t="shared" si="66"/>
        <v>0</v>
      </c>
      <c r="AG97" s="203">
        <f t="shared" si="69"/>
        <v>0</v>
      </c>
      <c r="AH97" s="203">
        <f t="shared" si="67"/>
        <v>0</v>
      </c>
    </row>
    <row r="98" spans="1:34" x14ac:dyDescent="0.4">
      <c r="A98" s="203">
        <v>86</v>
      </c>
      <c r="B98" s="1"/>
      <c r="C98" s="44"/>
      <c r="D98" s="45"/>
      <c r="E98" s="45"/>
      <c r="F98" s="45"/>
      <c r="G98" s="45"/>
      <c r="H98" s="46" t="str">
        <f t="shared" si="46"/>
        <v/>
      </c>
      <c r="I98" s="203">
        <f t="shared" si="47"/>
        <v>0</v>
      </c>
      <c r="J98" s="203">
        <f t="shared" si="48"/>
        <v>0</v>
      </c>
      <c r="K98" s="43" t="str">
        <f t="shared" si="49"/>
        <v/>
      </c>
      <c r="O98" s="35" t="str">
        <f t="shared" si="50"/>
        <v/>
      </c>
      <c r="P98" s="36" t="str">
        <f t="shared" si="51"/>
        <v/>
      </c>
      <c r="Q98" s="36" t="str">
        <f t="shared" si="52"/>
        <v/>
      </c>
      <c r="R98" s="36" t="str">
        <f t="shared" si="53"/>
        <v/>
      </c>
      <c r="S98" s="36" t="str">
        <f t="shared" si="54"/>
        <v/>
      </c>
      <c r="T98" s="36">
        <f t="shared" si="55"/>
        <v>0</v>
      </c>
      <c r="U98" s="203">
        <f t="shared" si="56"/>
        <v>0</v>
      </c>
      <c r="V98" s="36">
        <f t="shared" si="57"/>
        <v>0</v>
      </c>
      <c r="W98" s="36">
        <f t="shared" si="58"/>
        <v>0</v>
      </c>
      <c r="X98" s="203">
        <f t="shared" si="59"/>
        <v>0</v>
      </c>
      <c r="Y98" s="203">
        <f t="shared" si="68"/>
        <v>0</v>
      </c>
      <c r="Z98" s="203">
        <f t="shared" si="60"/>
        <v>0</v>
      </c>
      <c r="AA98" s="36" t="str">
        <f t="shared" si="61"/>
        <v/>
      </c>
      <c r="AB98" s="36">
        <f t="shared" si="62"/>
        <v>0</v>
      </c>
      <c r="AC98" s="203">
        <f t="shared" si="63"/>
        <v>0</v>
      </c>
      <c r="AD98" s="36">
        <f t="shared" si="64"/>
        <v>0</v>
      </c>
      <c r="AE98" s="36">
        <f t="shared" si="65"/>
        <v>0</v>
      </c>
      <c r="AF98" s="203">
        <f t="shared" si="66"/>
        <v>0</v>
      </c>
      <c r="AG98" s="203">
        <f t="shared" si="69"/>
        <v>0</v>
      </c>
      <c r="AH98" s="203">
        <f t="shared" si="67"/>
        <v>0</v>
      </c>
    </row>
    <row r="99" spans="1:34" x14ac:dyDescent="0.4">
      <c r="A99" s="203">
        <v>87</v>
      </c>
      <c r="B99" s="1"/>
      <c r="C99" s="44"/>
      <c r="D99" s="45"/>
      <c r="E99" s="45"/>
      <c r="F99" s="45"/>
      <c r="G99" s="45"/>
      <c r="H99" s="46" t="str">
        <f t="shared" si="46"/>
        <v/>
      </c>
      <c r="I99" s="203">
        <f t="shared" si="47"/>
        <v>0</v>
      </c>
      <c r="J99" s="203">
        <f t="shared" si="48"/>
        <v>0</v>
      </c>
      <c r="K99" s="43" t="str">
        <f t="shared" si="49"/>
        <v/>
      </c>
      <c r="O99" s="35" t="str">
        <f t="shared" si="50"/>
        <v/>
      </c>
      <c r="P99" s="36" t="str">
        <f t="shared" si="51"/>
        <v/>
      </c>
      <c r="Q99" s="36" t="str">
        <f t="shared" si="52"/>
        <v/>
      </c>
      <c r="R99" s="36" t="str">
        <f t="shared" si="53"/>
        <v/>
      </c>
      <c r="S99" s="36" t="str">
        <f t="shared" si="54"/>
        <v/>
      </c>
      <c r="T99" s="36">
        <f t="shared" si="55"/>
        <v>0</v>
      </c>
      <c r="U99" s="203">
        <f t="shared" si="56"/>
        <v>0</v>
      </c>
      <c r="V99" s="36">
        <f t="shared" si="57"/>
        <v>0</v>
      </c>
      <c r="W99" s="36">
        <f t="shared" si="58"/>
        <v>0</v>
      </c>
      <c r="X99" s="203">
        <f t="shared" si="59"/>
        <v>0</v>
      </c>
      <c r="Y99" s="203">
        <f t="shared" si="68"/>
        <v>0</v>
      </c>
      <c r="Z99" s="203">
        <f t="shared" si="60"/>
        <v>0</v>
      </c>
      <c r="AA99" s="36" t="str">
        <f t="shared" si="61"/>
        <v/>
      </c>
      <c r="AB99" s="36">
        <f t="shared" si="62"/>
        <v>0</v>
      </c>
      <c r="AC99" s="203">
        <f t="shared" si="63"/>
        <v>0</v>
      </c>
      <c r="AD99" s="36">
        <f t="shared" si="64"/>
        <v>0</v>
      </c>
      <c r="AE99" s="36">
        <f t="shared" si="65"/>
        <v>0</v>
      </c>
      <c r="AF99" s="203">
        <f t="shared" si="66"/>
        <v>0</v>
      </c>
      <c r="AG99" s="203">
        <f t="shared" si="69"/>
        <v>0</v>
      </c>
      <c r="AH99" s="203">
        <f t="shared" si="67"/>
        <v>0</v>
      </c>
    </row>
    <row r="100" spans="1:34" x14ac:dyDescent="0.4">
      <c r="A100" s="203">
        <v>88</v>
      </c>
      <c r="B100" s="1"/>
      <c r="C100" s="44"/>
      <c r="D100" s="45"/>
      <c r="E100" s="45"/>
      <c r="F100" s="45"/>
      <c r="G100" s="45"/>
      <c r="H100" s="46" t="str">
        <f t="shared" si="46"/>
        <v/>
      </c>
      <c r="I100" s="203">
        <f t="shared" si="47"/>
        <v>0</v>
      </c>
      <c r="J100" s="203">
        <f t="shared" si="48"/>
        <v>0</v>
      </c>
      <c r="K100" s="43" t="str">
        <f t="shared" si="49"/>
        <v/>
      </c>
      <c r="O100" s="35" t="str">
        <f t="shared" si="50"/>
        <v/>
      </c>
      <c r="P100" s="36" t="str">
        <f t="shared" si="51"/>
        <v/>
      </c>
      <c r="Q100" s="36" t="str">
        <f t="shared" si="52"/>
        <v/>
      </c>
      <c r="R100" s="36" t="str">
        <f t="shared" si="53"/>
        <v/>
      </c>
      <c r="S100" s="36" t="str">
        <f t="shared" si="54"/>
        <v/>
      </c>
      <c r="T100" s="36">
        <f t="shared" si="55"/>
        <v>0</v>
      </c>
      <c r="U100" s="203">
        <f t="shared" si="56"/>
        <v>0</v>
      </c>
      <c r="V100" s="36">
        <f t="shared" si="57"/>
        <v>0</v>
      </c>
      <c r="W100" s="36">
        <f t="shared" si="58"/>
        <v>0</v>
      </c>
      <c r="X100" s="203">
        <f t="shared" si="59"/>
        <v>0</v>
      </c>
      <c r="Y100" s="203">
        <f t="shared" si="68"/>
        <v>0</v>
      </c>
      <c r="Z100" s="203">
        <f t="shared" si="60"/>
        <v>0</v>
      </c>
      <c r="AA100" s="36" t="str">
        <f t="shared" si="61"/>
        <v/>
      </c>
      <c r="AB100" s="36">
        <f t="shared" si="62"/>
        <v>0</v>
      </c>
      <c r="AC100" s="203">
        <f t="shared" si="63"/>
        <v>0</v>
      </c>
      <c r="AD100" s="36">
        <f t="shared" si="64"/>
        <v>0</v>
      </c>
      <c r="AE100" s="36">
        <f t="shared" si="65"/>
        <v>0</v>
      </c>
      <c r="AF100" s="203">
        <f t="shared" si="66"/>
        <v>0</v>
      </c>
      <c r="AG100" s="203">
        <f t="shared" si="69"/>
        <v>0</v>
      </c>
      <c r="AH100" s="203">
        <f t="shared" si="67"/>
        <v>0</v>
      </c>
    </row>
    <row r="101" spans="1:34" x14ac:dyDescent="0.4">
      <c r="A101" s="203">
        <v>89</v>
      </c>
      <c r="B101" s="1"/>
      <c r="C101" s="44"/>
      <c r="D101" s="45"/>
      <c r="E101" s="45"/>
      <c r="F101" s="45"/>
      <c r="G101" s="45"/>
      <c r="H101" s="46" t="str">
        <f t="shared" si="46"/>
        <v/>
      </c>
      <c r="I101" s="203">
        <f t="shared" si="47"/>
        <v>0</v>
      </c>
      <c r="J101" s="203">
        <f t="shared" si="48"/>
        <v>0</v>
      </c>
      <c r="K101" s="43" t="str">
        <f t="shared" si="49"/>
        <v/>
      </c>
      <c r="O101" s="35" t="str">
        <f t="shared" si="50"/>
        <v/>
      </c>
      <c r="P101" s="36" t="str">
        <f t="shared" si="51"/>
        <v/>
      </c>
      <c r="Q101" s="36" t="str">
        <f t="shared" si="52"/>
        <v/>
      </c>
      <c r="R101" s="36" t="str">
        <f t="shared" si="53"/>
        <v/>
      </c>
      <c r="S101" s="36" t="str">
        <f t="shared" si="54"/>
        <v/>
      </c>
      <c r="T101" s="36">
        <f t="shared" si="55"/>
        <v>0</v>
      </c>
      <c r="U101" s="203">
        <f t="shared" si="56"/>
        <v>0</v>
      </c>
      <c r="V101" s="36">
        <f t="shared" si="57"/>
        <v>0</v>
      </c>
      <c r="W101" s="36">
        <f t="shared" si="58"/>
        <v>0</v>
      </c>
      <c r="X101" s="203">
        <f t="shared" si="59"/>
        <v>0</v>
      </c>
      <c r="Y101" s="203">
        <f t="shared" si="68"/>
        <v>0</v>
      </c>
      <c r="Z101" s="203">
        <f t="shared" si="60"/>
        <v>0</v>
      </c>
      <c r="AA101" s="36" t="str">
        <f t="shared" si="61"/>
        <v/>
      </c>
      <c r="AB101" s="36">
        <f t="shared" si="62"/>
        <v>0</v>
      </c>
      <c r="AC101" s="203">
        <f t="shared" si="63"/>
        <v>0</v>
      </c>
      <c r="AD101" s="36">
        <f t="shared" si="64"/>
        <v>0</v>
      </c>
      <c r="AE101" s="36">
        <f t="shared" si="65"/>
        <v>0</v>
      </c>
      <c r="AF101" s="203">
        <f t="shared" si="66"/>
        <v>0</v>
      </c>
      <c r="AG101" s="203">
        <f t="shared" si="69"/>
        <v>0</v>
      </c>
      <c r="AH101" s="203">
        <f t="shared" si="67"/>
        <v>0</v>
      </c>
    </row>
    <row r="102" spans="1:34" x14ac:dyDescent="0.4">
      <c r="A102" s="203">
        <v>90</v>
      </c>
      <c r="B102" s="1"/>
      <c r="C102" s="44"/>
      <c r="D102" s="45"/>
      <c r="E102" s="45"/>
      <c r="F102" s="45"/>
      <c r="G102" s="45"/>
      <c r="H102" s="46" t="str">
        <f t="shared" si="46"/>
        <v/>
      </c>
      <c r="I102" s="203">
        <f t="shared" si="47"/>
        <v>0</v>
      </c>
      <c r="J102" s="203">
        <f t="shared" si="48"/>
        <v>0</v>
      </c>
      <c r="K102" s="43" t="str">
        <f t="shared" si="49"/>
        <v/>
      </c>
      <c r="O102" s="35" t="str">
        <f t="shared" si="50"/>
        <v/>
      </c>
      <c r="P102" s="36" t="str">
        <f t="shared" si="51"/>
        <v/>
      </c>
      <c r="Q102" s="36" t="str">
        <f t="shared" si="52"/>
        <v/>
      </c>
      <c r="R102" s="36" t="str">
        <f t="shared" si="53"/>
        <v/>
      </c>
      <c r="S102" s="36" t="str">
        <f t="shared" si="54"/>
        <v/>
      </c>
      <c r="T102" s="36">
        <f t="shared" si="55"/>
        <v>0</v>
      </c>
      <c r="U102" s="203">
        <f t="shared" si="56"/>
        <v>0</v>
      </c>
      <c r="V102" s="36">
        <f t="shared" si="57"/>
        <v>0</v>
      </c>
      <c r="W102" s="36">
        <f t="shared" si="58"/>
        <v>0</v>
      </c>
      <c r="X102" s="203">
        <f t="shared" si="59"/>
        <v>0</v>
      </c>
      <c r="Y102" s="203">
        <f t="shared" si="68"/>
        <v>0</v>
      </c>
      <c r="Z102" s="203">
        <f t="shared" si="60"/>
        <v>0</v>
      </c>
      <c r="AA102" s="36" t="str">
        <f t="shared" si="61"/>
        <v/>
      </c>
      <c r="AB102" s="36">
        <f t="shared" si="62"/>
        <v>0</v>
      </c>
      <c r="AC102" s="203">
        <f t="shared" si="63"/>
        <v>0</v>
      </c>
      <c r="AD102" s="36">
        <f t="shared" si="64"/>
        <v>0</v>
      </c>
      <c r="AE102" s="36">
        <f t="shared" si="65"/>
        <v>0</v>
      </c>
      <c r="AF102" s="203">
        <f t="shared" si="66"/>
        <v>0</v>
      </c>
      <c r="AG102" s="203">
        <f t="shared" si="69"/>
        <v>0</v>
      </c>
      <c r="AH102" s="203">
        <f t="shared" si="67"/>
        <v>0</v>
      </c>
    </row>
    <row r="103" spans="1:34" x14ac:dyDescent="0.4">
      <c r="A103" s="203">
        <v>91</v>
      </c>
      <c r="B103" s="1"/>
      <c r="C103" s="44"/>
      <c r="D103" s="45"/>
      <c r="E103" s="45"/>
      <c r="F103" s="45"/>
      <c r="G103" s="45"/>
      <c r="H103" s="46" t="str">
        <f t="shared" si="46"/>
        <v/>
      </c>
      <c r="I103" s="203">
        <f t="shared" si="47"/>
        <v>0</v>
      </c>
      <c r="J103" s="203">
        <f t="shared" si="48"/>
        <v>0</v>
      </c>
      <c r="K103" s="43" t="str">
        <f t="shared" si="49"/>
        <v/>
      </c>
      <c r="O103" s="35" t="str">
        <f t="shared" si="50"/>
        <v/>
      </c>
      <c r="P103" s="36" t="str">
        <f t="shared" si="51"/>
        <v/>
      </c>
      <c r="Q103" s="36" t="str">
        <f t="shared" si="52"/>
        <v/>
      </c>
      <c r="R103" s="36" t="str">
        <f t="shared" si="53"/>
        <v/>
      </c>
      <c r="S103" s="36" t="str">
        <f t="shared" si="54"/>
        <v/>
      </c>
      <c r="T103" s="36">
        <f t="shared" si="55"/>
        <v>0</v>
      </c>
      <c r="U103" s="203">
        <f t="shared" si="56"/>
        <v>0</v>
      </c>
      <c r="V103" s="36">
        <f t="shared" si="57"/>
        <v>0</v>
      </c>
      <c r="W103" s="36">
        <f t="shared" si="58"/>
        <v>0</v>
      </c>
      <c r="X103" s="203">
        <f t="shared" si="59"/>
        <v>0</v>
      </c>
      <c r="Y103" s="203">
        <f t="shared" si="68"/>
        <v>0</v>
      </c>
      <c r="Z103" s="203">
        <f t="shared" si="60"/>
        <v>0</v>
      </c>
      <c r="AA103" s="36" t="str">
        <f t="shared" si="61"/>
        <v/>
      </c>
      <c r="AB103" s="36">
        <f t="shared" si="62"/>
        <v>0</v>
      </c>
      <c r="AC103" s="203">
        <f t="shared" si="63"/>
        <v>0</v>
      </c>
      <c r="AD103" s="36">
        <f t="shared" si="64"/>
        <v>0</v>
      </c>
      <c r="AE103" s="36">
        <f t="shared" si="65"/>
        <v>0</v>
      </c>
      <c r="AF103" s="203">
        <f t="shared" si="66"/>
        <v>0</v>
      </c>
      <c r="AG103" s="203">
        <f t="shared" si="69"/>
        <v>0</v>
      </c>
      <c r="AH103" s="203">
        <f t="shared" si="67"/>
        <v>0</v>
      </c>
    </row>
    <row r="104" spans="1:34" x14ac:dyDescent="0.4">
      <c r="A104" s="203">
        <v>92</v>
      </c>
      <c r="B104" s="1"/>
      <c r="C104" s="44"/>
      <c r="D104" s="45"/>
      <c r="E104" s="45"/>
      <c r="F104" s="45"/>
      <c r="G104" s="45"/>
      <c r="H104" s="46" t="str">
        <f t="shared" si="46"/>
        <v/>
      </c>
      <c r="I104" s="203">
        <f t="shared" si="47"/>
        <v>0</v>
      </c>
      <c r="J104" s="203">
        <f t="shared" si="48"/>
        <v>0</v>
      </c>
      <c r="K104" s="43" t="str">
        <f t="shared" si="49"/>
        <v/>
      </c>
      <c r="O104" s="35" t="str">
        <f t="shared" si="50"/>
        <v/>
      </c>
      <c r="P104" s="36" t="str">
        <f t="shared" si="51"/>
        <v/>
      </c>
      <c r="Q104" s="36" t="str">
        <f t="shared" si="52"/>
        <v/>
      </c>
      <c r="R104" s="36" t="str">
        <f t="shared" si="53"/>
        <v/>
      </c>
      <c r="S104" s="36" t="str">
        <f t="shared" si="54"/>
        <v/>
      </c>
      <c r="T104" s="36">
        <f t="shared" si="55"/>
        <v>0</v>
      </c>
      <c r="U104" s="203">
        <f t="shared" si="56"/>
        <v>0</v>
      </c>
      <c r="V104" s="36">
        <f t="shared" si="57"/>
        <v>0</v>
      </c>
      <c r="W104" s="36">
        <f t="shared" si="58"/>
        <v>0</v>
      </c>
      <c r="X104" s="203">
        <f t="shared" si="59"/>
        <v>0</v>
      </c>
      <c r="Y104" s="203">
        <f t="shared" si="68"/>
        <v>0</v>
      </c>
      <c r="Z104" s="203">
        <f t="shared" si="60"/>
        <v>0</v>
      </c>
      <c r="AA104" s="36" t="str">
        <f t="shared" si="61"/>
        <v/>
      </c>
      <c r="AB104" s="36">
        <f t="shared" si="62"/>
        <v>0</v>
      </c>
      <c r="AC104" s="203">
        <f t="shared" si="63"/>
        <v>0</v>
      </c>
      <c r="AD104" s="36">
        <f t="shared" si="64"/>
        <v>0</v>
      </c>
      <c r="AE104" s="36">
        <f t="shared" si="65"/>
        <v>0</v>
      </c>
      <c r="AF104" s="203">
        <f t="shared" si="66"/>
        <v>0</v>
      </c>
      <c r="AG104" s="203">
        <f t="shared" si="69"/>
        <v>0</v>
      </c>
      <c r="AH104" s="203">
        <f t="shared" si="67"/>
        <v>0</v>
      </c>
    </row>
    <row r="105" spans="1:34" x14ac:dyDescent="0.4">
      <c r="A105" s="203">
        <v>93</v>
      </c>
      <c r="B105" s="1"/>
      <c r="C105" s="44"/>
      <c r="D105" s="45"/>
      <c r="E105" s="45"/>
      <c r="F105" s="45"/>
      <c r="G105" s="45"/>
      <c r="H105" s="46" t="str">
        <f t="shared" si="46"/>
        <v/>
      </c>
      <c r="I105" s="203">
        <f t="shared" si="47"/>
        <v>0</v>
      </c>
      <c r="J105" s="203">
        <f t="shared" si="48"/>
        <v>0</v>
      </c>
      <c r="K105" s="43" t="str">
        <f t="shared" si="49"/>
        <v/>
      </c>
      <c r="O105" s="35" t="str">
        <f t="shared" si="50"/>
        <v/>
      </c>
      <c r="P105" s="36" t="str">
        <f t="shared" si="51"/>
        <v/>
      </c>
      <c r="Q105" s="36" t="str">
        <f t="shared" si="52"/>
        <v/>
      </c>
      <c r="R105" s="36" t="str">
        <f t="shared" si="53"/>
        <v/>
      </c>
      <c r="S105" s="36" t="str">
        <f t="shared" si="54"/>
        <v/>
      </c>
      <c r="T105" s="36">
        <f t="shared" si="55"/>
        <v>0</v>
      </c>
      <c r="U105" s="203">
        <f t="shared" si="56"/>
        <v>0</v>
      </c>
      <c r="V105" s="36">
        <f t="shared" si="57"/>
        <v>0</v>
      </c>
      <c r="W105" s="36">
        <f t="shared" si="58"/>
        <v>0</v>
      </c>
      <c r="X105" s="203">
        <f t="shared" si="59"/>
        <v>0</v>
      </c>
      <c r="Y105" s="203">
        <f t="shared" si="68"/>
        <v>0</v>
      </c>
      <c r="Z105" s="203">
        <f t="shared" si="60"/>
        <v>0</v>
      </c>
      <c r="AA105" s="36" t="str">
        <f t="shared" si="61"/>
        <v/>
      </c>
      <c r="AB105" s="36">
        <f t="shared" si="62"/>
        <v>0</v>
      </c>
      <c r="AC105" s="203">
        <f t="shared" si="63"/>
        <v>0</v>
      </c>
      <c r="AD105" s="36">
        <f t="shared" si="64"/>
        <v>0</v>
      </c>
      <c r="AE105" s="36">
        <f t="shared" si="65"/>
        <v>0</v>
      </c>
      <c r="AF105" s="203">
        <f t="shared" si="66"/>
        <v>0</v>
      </c>
      <c r="AG105" s="203">
        <f t="shared" si="69"/>
        <v>0</v>
      </c>
      <c r="AH105" s="203">
        <f t="shared" si="67"/>
        <v>0</v>
      </c>
    </row>
    <row r="106" spans="1:34" x14ac:dyDescent="0.4">
      <c r="A106" s="203">
        <v>94</v>
      </c>
      <c r="B106" s="1"/>
      <c r="C106" s="44"/>
      <c r="D106" s="45"/>
      <c r="E106" s="45"/>
      <c r="F106" s="45"/>
      <c r="G106" s="45"/>
      <c r="H106" s="46" t="str">
        <f t="shared" si="46"/>
        <v/>
      </c>
      <c r="I106" s="203">
        <f t="shared" si="47"/>
        <v>0</v>
      </c>
      <c r="J106" s="203">
        <f t="shared" si="48"/>
        <v>0</v>
      </c>
      <c r="K106" s="43" t="str">
        <f t="shared" si="49"/>
        <v/>
      </c>
      <c r="O106" s="35" t="str">
        <f t="shared" si="50"/>
        <v/>
      </c>
      <c r="P106" s="36" t="str">
        <f t="shared" si="51"/>
        <v/>
      </c>
      <c r="Q106" s="36" t="str">
        <f t="shared" si="52"/>
        <v/>
      </c>
      <c r="R106" s="36" t="str">
        <f t="shared" si="53"/>
        <v/>
      </c>
      <c r="S106" s="36" t="str">
        <f t="shared" si="54"/>
        <v/>
      </c>
      <c r="T106" s="36">
        <f t="shared" si="55"/>
        <v>0</v>
      </c>
      <c r="U106" s="203">
        <f t="shared" si="56"/>
        <v>0</v>
      </c>
      <c r="V106" s="36">
        <f t="shared" si="57"/>
        <v>0</v>
      </c>
      <c r="W106" s="36">
        <f t="shared" si="58"/>
        <v>0</v>
      </c>
      <c r="X106" s="203">
        <f t="shared" si="59"/>
        <v>0</v>
      </c>
      <c r="Y106" s="203">
        <f t="shared" si="68"/>
        <v>0</v>
      </c>
      <c r="Z106" s="203">
        <f t="shared" si="60"/>
        <v>0</v>
      </c>
      <c r="AA106" s="36" t="str">
        <f t="shared" si="61"/>
        <v/>
      </c>
      <c r="AB106" s="36">
        <f t="shared" si="62"/>
        <v>0</v>
      </c>
      <c r="AC106" s="203">
        <f t="shared" si="63"/>
        <v>0</v>
      </c>
      <c r="AD106" s="36">
        <f t="shared" si="64"/>
        <v>0</v>
      </c>
      <c r="AE106" s="36">
        <f t="shared" si="65"/>
        <v>0</v>
      </c>
      <c r="AF106" s="203">
        <f t="shared" si="66"/>
        <v>0</v>
      </c>
      <c r="AG106" s="203">
        <f t="shared" si="69"/>
        <v>0</v>
      </c>
      <c r="AH106" s="203">
        <f t="shared" si="67"/>
        <v>0</v>
      </c>
    </row>
    <row r="107" spans="1:34" x14ac:dyDescent="0.4">
      <c r="A107" s="203">
        <v>95</v>
      </c>
      <c r="B107" s="1"/>
      <c r="C107" s="44"/>
      <c r="D107" s="45"/>
      <c r="E107" s="45"/>
      <c r="F107" s="45"/>
      <c r="G107" s="45"/>
      <c r="H107" s="46" t="str">
        <f t="shared" si="46"/>
        <v/>
      </c>
      <c r="I107" s="203">
        <f t="shared" si="47"/>
        <v>0</v>
      </c>
      <c r="J107" s="203">
        <f t="shared" si="48"/>
        <v>0</v>
      </c>
      <c r="K107" s="43" t="str">
        <f t="shared" si="49"/>
        <v/>
      </c>
      <c r="O107" s="35" t="str">
        <f t="shared" si="50"/>
        <v/>
      </c>
      <c r="P107" s="36" t="str">
        <f t="shared" si="51"/>
        <v/>
      </c>
      <c r="Q107" s="36" t="str">
        <f t="shared" si="52"/>
        <v/>
      </c>
      <c r="R107" s="36" t="str">
        <f t="shared" si="53"/>
        <v/>
      </c>
      <c r="S107" s="36" t="str">
        <f t="shared" si="54"/>
        <v/>
      </c>
      <c r="T107" s="36">
        <f t="shared" si="55"/>
        <v>0</v>
      </c>
      <c r="U107" s="203">
        <f t="shared" si="56"/>
        <v>0</v>
      </c>
      <c r="V107" s="36">
        <f t="shared" si="57"/>
        <v>0</v>
      </c>
      <c r="W107" s="36">
        <f t="shared" si="58"/>
        <v>0</v>
      </c>
      <c r="X107" s="203">
        <f t="shared" si="59"/>
        <v>0</v>
      </c>
      <c r="Y107" s="203">
        <f t="shared" si="68"/>
        <v>0</v>
      </c>
      <c r="Z107" s="203">
        <f t="shared" si="60"/>
        <v>0</v>
      </c>
      <c r="AA107" s="36" t="str">
        <f t="shared" si="61"/>
        <v/>
      </c>
      <c r="AB107" s="36">
        <f t="shared" si="62"/>
        <v>0</v>
      </c>
      <c r="AC107" s="203">
        <f t="shared" si="63"/>
        <v>0</v>
      </c>
      <c r="AD107" s="36">
        <f t="shared" si="64"/>
        <v>0</v>
      </c>
      <c r="AE107" s="36">
        <f t="shared" si="65"/>
        <v>0</v>
      </c>
      <c r="AF107" s="203">
        <f t="shared" si="66"/>
        <v>0</v>
      </c>
      <c r="AG107" s="203">
        <f t="shared" si="69"/>
        <v>0</v>
      </c>
      <c r="AH107" s="203">
        <f t="shared" si="67"/>
        <v>0</v>
      </c>
    </row>
    <row r="108" spans="1:34" x14ac:dyDescent="0.4">
      <c r="A108" s="203">
        <v>96</v>
      </c>
      <c r="B108" s="1"/>
      <c r="C108" s="44"/>
      <c r="D108" s="45"/>
      <c r="E108" s="45"/>
      <c r="F108" s="45"/>
      <c r="G108" s="45"/>
      <c r="H108" s="46" t="str">
        <f t="shared" si="46"/>
        <v/>
      </c>
      <c r="I108" s="203">
        <f t="shared" si="47"/>
        <v>0</v>
      </c>
      <c r="J108" s="203">
        <f t="shared" si="48"/>
        <v>0</v>
      </c>
      <c r="K108" s="43" t="str">
        <f t="shared" si="49"/>
        <v/>
      </c>
      <c r="O108" s="35" t="str">
        <f t="shared" si="50"/>
        <v/>
      </c>
      <c r="P108" s="36" t="str">
        <f t="shared" si="51"/>
        <v/>
      </c>
      <c r="Q108" s="36" t="str">
        <f t="shared" si="52"/>
        <v/>
      </c>
      <c r="R108" s="36" t="str">
        <f t="shared" si="53"/>
        <v/>
      </c>
      <c r="S108" s="36" t="str">
        <f t="shared" si="54"/>
        <v/>
      </c>
      <c r="T108" s="36">
        <f t="shared" si="55"/>
        <v>0</v>
      </c>
      <c r="U108" s="203">
        <f t="shared" si="56"/>
        <v>0</v>
      </c>
      <c r="V108" s="36">
        <f t="shared" si="57"/>
        <v>0</v>
      </c>
      <c r="W108" s="36">
        <f t="shared" si="58"/>
        <v>0</v>
      </c>
      <c r="X108" s="203">
        <f t="shared" si="59"/>
        <v>0</v>
      </c>
      <c r="Y108" s="203">
        <f t="shared" si="68"/>
        <v>0</v>
      </c>
      <c r="Z108" s="203">
        <f t="shared" si="60"/>
        <v>0</v>
      </c>
      <c r="AA108" s="36" t="str">
        <f t="shared" si="61"/>
        <v/>
      </c>
      <c r="AB108" s="36">
        <f t="shared" si="62"/>
        <v>0</v>
      </c>
      <c r="AC108" s="203">
        <f t="shared" si="63"/>
        <v>0</v>
      </c>
      <c r="AD108" s="36">
        <f t="shared" si="64"/>
        <v>0</v>
      </c>
      <c r="AE108" s="36">
        <f t="shared" si="65"/>
        <v>0</v>
      </c>
      <c r="AF108" s="203">
        <f t="shared" si="66"/>
        <v>0</v>
      </c>
      <c r="AG108" s="203">
        <f t="shared" si="69"/>
        <v>0</v>
      </c>
      <c r="AH108" s="203">
        <f t="shared" si="67"/>
        <v>0</v>
      </c>
    </row>
    <row r="109" spans="1:34" x14ac:dyDescent="0.4">
      <c r="A109" s="203">
        <v>97</v>
      </c>
      <c r="B109" s="1"/>
      <c r="C109" s="44"/>
      <c r="D109" s="45"/>
      <c r="E109" s="45"/>
      <c r="F109" s="45"/>
      <c r="G109" s="45"/>
      <c r="H109" s="46" t="str">
        <f t="shared" ref="H109:H132" si="70">IF(OR(C109="", D109="", K109="×", AND(E109&lt;&gt;"", E109&lt;D109), AND(D109=E109, F109=""), AND(F109&lt;&gt;"", OR(F109&lt;D109,F109&lt;E109))), "", IF(E109="",O110, IF(F109="", IF(AND(E109&gt;D109, E109&lt;O110), E109, IF(E109&gt;O110, O110, E109)), IF(OR(F109&lt;=O110, E109&gt;O110), O110, E109))))</f>
        <v/>
      </c>
      <c r="I109" s="203">
        <f t="shared" ref="I109:I132" si="71">IF(K109="×",0,Y110)</f>
        <v>0</v>
      </c>
      <c r="J109" s="203">
        <f t="shared" ref="J109:J132" si="72">IF(K109="×",0,AG110)</f>
        <v>0</v>
      </c>
      <c r="K109" s="43" t="str">
        <f t="shared" ref="K109:K132" si="73">IF(OR(C109="", D109=""),"", IF(OR(AND(E109="", F109&lt;&gt;""), AND(E109&lt;&gt;"", E109&lt;D109), AND(G109&lt;&gt;"", G109&lt;D109), AND(F109&lt;&gt;"", OR(F109&lt;D109, F109&lt;E109,AND(G109&lt;&gt;"",G109&lt;F109)))), "×", IF(AND(D109=E109,OR(F109="", F109&gt;O110)),"×","○")))</f>
        <v/>
      </c>
      <c r="O109" s="35" t="str">
        <f t="shared" si="50"/>
        <v/>
      </c>
      <c r="P109" s="36" t="str">
        <f t="shared" si="51"/>
        <v/>
      </c>
      <c r="Q109" s="36" t="str">
        <f t="shared" si="52"/>
        <v/>
      </c>
      <c r="R109" s="36" t="str">
        <f t="shared" si="53"/>
        <v/>
      </c>
      <c r="S109" s="36" t="str">
        <f t="shared" si="54"/>
        <v/>
      </c>
      <c r="T109" s="36">
        <f t="shared" si="55"/>
        <v>0</v>
      </c>
      <c r="U109" s="203">
        <f t="shared" si="56"/>
        <v>0</v>
      </c>
      <c r="V109" s="36">
        <f t="shared" si="57"/>
        <v>0</v>
      </c>
      <c r="W109" s="36">
        <f t="shared" si="58"/>
        <v>0</v>
      </c>
      <c r="X109" s="203">
        <f t="shared" si="59"/>
        <v>0</v>
      </c>
      <c r="Y109" s="203">
        <f t="shared" si="68"/>
        <v>0</v>
      </c>
      <c r="Z109" s="203">
        <f t="shared" si="60"/>
        <v>0</v>
      </c>
      <c r="AA109" s="36" t="str">
        <f t="shared" si="61"/>
        <v/>
      </c>
      <c r="AB109" s="36">
        <f t="shared" si="62"/>
        <v>0</v>
      </c>
      <c r="AC109" s="203">
        <f t="shared" si="63"/>
        <v>0</v>
      </c>
      <c r="AD109" s="36">
        <f t="shared" si="64"/>
        <v>0</v>
      </c>
      <c r="AE109" s="36">
        <f t="shared" si="65"/>
        <v>0</v>
      </c>
      <c r="AF109" s="203">
        <f t="shared" si="66"/>
        <v>0</v>
      </c>
      <c r="AG109" s="203">
        <f t="shared" si="69"/>
        <v>0</v>
      </c>
      <c r="AH109" s="203">
        <f t="shared" si="67"/>
        <v>0</v>
      </c>
    </row>
    <row r="110" spans="1:34" x14ac:dyDescent="0.4">
      <c r="A110" s="203">
        <v>98</v>
      </c>
      <c r="B110" s="1"/>
      <c r="C110" s="44"/>
      <c r="D110" s="45"/>
      <c r="E110" s="45"/>
      <c r="F110" s="45"/>
      <c r="G110" s="45"/>
      <c r="H110" s="46" t="str">
        <f t="shared" si="70"/>
        <v/>
      </c>
      <c r="I110" s="203">
        <f t="shared" si="71"/>
        <v>0</v>
      </c>
      <c r="J110" s="203">
        <f t="shared" si="72"/>
        <v>0</v>
      </c>
      <c r="K110" s="43" t="str">
        <f t="shared" si="73"/>
        <v/>
      </c>
      <c r="O110" s="35" t="str">
        <f t="shared" ref="O110:O133" si="74">IF(C109&lt;&gt;"有", P110, IF(G109&lt;Q110,Q110, IF(G109&lt;=R110,G109,R110)))</f>
        <v/>
      </c>
      <c r="P110" s="36" t="str">
        <f t="shared" ref="P110:P133" si="75">IF(D109="", "", IF(D109+$P$12&lt;=$AD$11, D109+$P$12, $AD$11))</f>
        <v/>
      </c>
      <c r="Q110" s="36" t="str">
        <f t="shared" ref="Q110:Q133" si="76">IF(D109="", "", IF(D109+$Q$12&lt;=$AD$11, D109+$Q$12, $AD$11))</f>
        <v/>
      </c>
      <c r="R110" s="36" t="str">
        <f t="shared" ref="R110:R133" si="77">IF(D109="", "", IF(D109+$R$12&lt;=$AD$11, D109+$R$12, $AD$11))</f>
        <v/>
      </c>
      <c r="S110" s="36" t="str">
        <f t="shared" ref="S110:S133" si="78">IF(OR(D109="", AND(E109&lt;$U$11, H109&lt;$U$11), D109&gt;$V$11), "", D109)</f>
        <v/>
      </c>
      <c r="T110" s="36">
        <f t="shared" ref="T110:T133" si="79">IF(H109="", 0, IF(H109&lt;=$V$11, H109, $V$11))</f>
        <v>0</v>
      </c>
      <c r="U110" s="203">
        <f t="shared" ref="U110:U133" si="80">IF(OR(S110=0,S110&gt;T110, AND(D109&lt;$V$11, S110=T110)),0, DATEDIF(S110,T110,"D")+1)</f>
        <v>0</v>
      </c>
      <c r="V110" s="36">
        <f t="shared" ref="V110:V133" si="81">IF(OR(E109="", E109&gt;$V$11),0, IF(D109=E109, E109, E109+1))</f>
        <v>0</v>
      </c>
      <c r="W110" s="36">
        <f t="shared" ref="W110:W133" si="82">IF(OR(F109="", AND(E109&gt;$V$11, F109&gt;$V$11)), 0, IF(F109&lt;=$V$11, F109, $V$11))</f>
        <v>0</v>
      </c>
      <c r="X110" s="203">
        <f t="shared" ref="X110:X133" si="83">IF(OR(E109="", V110=0, V110&gt;W110, W110=0, W110&gt;O110, U110=0),0,DATEDIF(V110,W110,"D")+IF(AND(E109=V110, E109+1=F109),1,0)+IF(AND(S110+1=W110, V110=W110),1,0)+IF(AND(F109&gt;$V$11, W110=$V$11),1,0)+IF(D109+1=F109,-1,0))</f>
        <v>0</v>
      </c>
      <c r="Y110" s="203">
        <f t="shared" si="68"/>
        <v>0</v>
      </c>
      <c r="Z110" s="203">
        <f t="shared" ref="Z110:Z133" si="84">IF(F109="",0,IF(AND(F109=G109,F109&lt;$V$11,G111&lt;$V$11),-1,0))</f>
        <v>0</v>
      </c>
      <c r="AA110" s="36" t="str">
        <f t="shared" ref="AA110:AA133" si="85">IF(OR(D109="", AND(E109&lt;$AC$11, H109&lt;$AC$11)), "", IF(D109&gt;=$AC$11, D109, $AC$11))</f>
        <v/>
      </c>
      <c r="AB110" s="36">
        <f t="shared" ref="AB110:AB133" si="86">IF(H109="", 0, IF(H109&gt;=$AC$11, H109, $AD$11))</f>
        <v>0</v>
      </c>
      <c r="AC110" s="203">
        <f t="shared" ref="AC110:AC133" si="87">IF(OR(AA110=0, AA110&gt;AB110, AND(D109=AA110,AA110=AB110,D109=$AD$16)),0, DATEDIF(AA110,AB110,"D")+1)</f>
        <v>0</v>
      </c>
      <c r="AD110" s="36">
        <f t="shared" ref="AD110:AD133" si="88">IF(OR(E109="", F109&lt;$AC$11, H109&lt;$AC$11),0,IF(E109&gt;$AC$11, IF(D109=E109, E109, E109+1), IF(AND(D109&lt;&gt;E109, E109=$AC$11), E109+1, $AC$11)))</f>
        <v>0</v>
      </c>
      <c r="AE110" s="36">
        <f t="shared" ref="AE110:AE133" si="89">IF(OR(F109="", H109&lt;$AC$11), 0, IF(F109&gt;=$AC$11, F109, $AC$11))</f>
        <v>0</v>
      </c>
      <c r="AF110" s="203">
        <f t="shared" ref="AF110:AF133" si="90">IF(OR(E109="", AD110=0, AE110=0, AD110&gt;AE110, AE110&gt;O110, AC110=0),0,DATEDIF(AD110,AE110,"D")+IF(AND(E109=AD110, E109+1=F109),1,0)+IF(AND(D109+1=AE110, AD110=AE110),1,0)+IF(D109+1=F109,-1,0))</f>
        <v>0</v>
      </c>
      <c r="AG110" s="203">
        <f t="shared" si="69"/>
        <v>0</v>
      </c>
      <c r="AH110" s="203">
        <f t="shared" ref="AH110:AH133" si="91">IF(F109="",0,IF(AND(F109=G109,F109&gt;$AC$11,G109&gt;$AC$11),-1,0))</f>
        <v>0</v>
      </c>
    </row>
    <row r="111" spans="1:34" x14ac:dyDescent="0.4">
      <c r="A111" s="203">
        <v>99</v>
      </c>
      <c r="B111" s="1"/>
      <c r="C111" s="44"/>
      <c r="D111" s="45"/>
      <c r="E111" s="45"/>
      <c r="F111" s="45"/>
      <c r="G111" s="45"/>
      <c r="H111" s="46" t="str">
        <f t="shared" si="70"/>
        <v/>
      </c>
      <c r="I111" s="203">
        <f t="shared" si="71"/>
        <v>0</v>
      </c>
      <c r="J111" s="203">
        <f t="shared" si="72"/>
        <v>0</v>
      </c>
      <c r="K111" s="43" t="str">
        <f t="shared" si="73"/>
        <v/>
      </c>
      <c r="O111" s="35" t="str">
        <f t="shared" si="74"/>
        <v/>
      </c>
      <c r="P111" s="36" t="str">
        <f t="shared" si="75"/>
        <v/>
      </c>
      <c r="Q111" s="36" t="str">
        <f t="shared" si="76"/>
        <v/>
      </c>
      <c r="R111" s="36" t="str">
        <f t="shared" si="77"/>
        <v/>
      </c>
      <c r="S111" s="36" t="str">
        <f t="shared" si="78"/>
        <v/>
      </c>
      <c r="T111" s="36">
        <f t="shared" si="79"/>
        <v>0</v>
      </c>
      <c r="U111" s="203">
        <f t="shared" si="80"/>
        <v>0</v>
      </c>
      <c r="V111" s="36">
        <f t="shared" si="81"/>
        <v>0</v>
      </c>
      <c r="W111" s="36">
        <f t="shared" si="82"/>
        <v>0</v>
      </c>
      <c r="X111" s="203">
        <f t="shared" si="83"/>
        <v>0</v>
      </c>
      <c r="Y111" s="203">
        <f t="shared" si="68"/>
        <v>0</v>
      </c>
      <c r="Z111" s="203">
        <f t="shared" si="84"/>
        <v>0</v>
      </c>
      <c r="AA111" s="36" t="str">
        <f t="shared" si="85"/>
        <v/>
      </c>
      <c r="AB111" s="36">
        <f t="shared" si="86"/>
        <v>0</v>
      </c>
      <c r="AC111" s="203">
        <f t="shared" si="87"/>
        <v>0</v>
      </c>
      <c r="AD111" s="36">
        <f t="shared" si="88"/>
        <v>0</v>
      </c>
      <c r="AE111" s="36">
        <f t="shared" si="89"/>
        <v>0</v>
      </c>
      <c r="AF111" s="203">
        <f t="shared" si="90"/>
        <v>0</v>
      </c>
      <c r="AG111" s="203">
        <f t="shared" si="69"/>
        <v>0</v>
      </c>
      <c r="AH111" s="203">
        <f t="shared" si="91"/>
        <v>0</v>
      </c>
    </row>
    <row r="112" spans="1:34" x14ac:dyDescent="0.4">
      <c r="A112" s="203">
        <v>100</v>
      </c>
      <c r="B112" s="1"/>
      <c r="C112" s="44"/>
      <c r="D112" s="45"/>
      <c r="E112" s="45"/>
      <c r="F112" s="45"/>
      <c r="G112" s="45"/>
      <c r="H112" s="46" t="str">
        <f t="shared" si="70"/>
        <v/>
      </c>
      <c r="I112" s="203">
        <f t="shared" si="71"/>
        <v>0</v>
      </c>
      <c r="J112" s="203">
        <f t="shared" si="72"/>
        <v>0</v>
      </c>
      <c r="K112" s="43" t="str">
        <f t="shared" si="73"/>
        <v/>
      </c>
      <c r="O112" s="35" t="str">
        <f t="shared" si="74"/>
        <v/>
      </c>
      <c r="P112" s="36" t="str">
        <f t="shared" si="75"/>
        <v/>
      </c>
      <c r="Q112" s="36" t="str">
        <f t="shared" si="76"/>
        <v/>
      </c>
      <c r="R112" s="36" t="str">
        <f t="shared" si="77"/>
        <v/>
      </c>
      <c r="S112" s="36" t="str">
        <f t="shared" si="78"/>
        <v/>
      </c>
      <c r="T112" s="36">
        <f t="shared" si="79"/>
        <v>0</v>
      </c>
      <c r="U112" s="203">
        <f t="shared" si="80"/>
        <v>0</v>
      </c>
      <c r="V112" s="36">
        <f t="shared" si="81"/>
        <v>0</v>
      </c>
      <c r="W112" s="36">
        <f t="shared" si="82"/>
        <v>0</v>
      </c>
      <c r="X112" s="203">
        <f t="shared" si="83"/>
        <v>0</v>
      </c>
      <c r="Y112" s="203">
        <f t="shared" si="68"/>
        <v>0</v>
      </c>
      <c r="Z112" s="203">
        <f t="shared" si="84"/>
        <v>0</v>
      </c>
      <c r="AA112" s="36" t="str">
        <f t="shared" si="85"/>
        <v/>
      </c>
      <c r="AB112" s="36">
        <f t="shared" si="86"/>
        <v>0</v>
      </c>
      <c r="AC112" s="203">
        <f t="shared" si="87"/>
        <v>0</v>
      </c>
      <c r="AD112" s="36">
        <f t="shared" si="88"/>
        <v>0</v>
      </c>
      <c r="AE112" s="36">
        <f t="shared" si="89"/>
        <v>0</v>
      </c>
      <c r="AF112" s="203">
        <f t="shared" si="90"/>
        <v>0</v>
      </c>
      <c r="AG112" s="203">
        <f t="shared" si="69"/>
        <v>0</v>
      </c>
      <c r="AH112" s="203">
        <f t="shared" si="91"/>
        <v>0</v>
      </c>
    </row>
    <row r="113" spans="1:34" x14ac:dyDescent="0.4">
      <c r="A113" s="203">
        <v>101</v>
      </c>
      <c r="B113" s="1"/>
      <c r="C113" s="44"/>
      <c r="D113" s="45"/>
      <c r="E113" s="45"/>
      <c r="F113" s="45"/>
      <c r="G113" s="45"/>
      <c r="H113" s="46" t="str">
        <f t="shared" si="70"/>
        <v/>
      </c>
      <c r="I113" s="203">
        <f t="shared" si="71"/>
        <v>0</v>
      </c>
      <c r="J113" s="203">
        <f t="shared" si="72"/>
        <v>0</v>
      </c>
      <c r="K113" s="43" t="str">
        <f t="shared" si="73"/>
        <v/>
      </c>
      <c r="O113" s="35" t="str">
        <f t="shared" si="74"/>
        <v/>
      </c>
      <c r="P113" s="36" t="str">
        <f t="shared" si="75"/>
        <v/>
      </c>
      <c r="Q113" s="36" t="str">
        <f t="shared" si="76"/>
        <v/>
      </c>
      <c r="R113" s="36" t="str">
        <f t="shared" si="77"/>
        <v/>
      </c>
      <c r="S113" s="36" t="str">
        <f t="shared" si="78"/>
        <v/>
      </c>
      <c r="T113" s="36">
        <f t="shared" si="79"/>
        <v>0</v>
      </c>
      <c r="U113" s="203">
        <f t="shared" si="80"/>
        <v>0</v>
      </c>
      <c r="V113" s="36">
        <f t="shared" si="81"/>
        <v>0</v>
      </c>
      <c r="W113" s="36">
        <f t="shared" si="82"/>
        <v>0</v>
      </c>
      <c r="X113" s="203">
        <f t="shared" si="83"/>
        <v>0</v>
      </c>
      <c r="Y113" s="203">
        <f t="shared" si="68"/>
        <v>0</v>
      </c>
      <c r="Z113" s="203">
        <f t="shared" si="84"/>
        <v>0</v>
      </c>
      <c r="AA113" s="36" t="str">
        <f t="shared" si="85"/>
        <v/>
      </c>
      <c r="AB113" s="36">
        <f t="shared" si="86"/>
        <v>0</v>
      </c>
      <c r="AC113" s="203">
        <f t="shared" si="87"/>
        <v>0</v>
      </c>
      <c r="AD113" s="36">
        <f t="shared" si="88"/>
        <v>0</v>
      </c>
      <c r="AE113" s="36">
        <f t="shared" si="89"/>
        <v>0</v>
      </c>
      <c r="AF113" s="203">
        <f t="shared" si="90"/>
        <v>0</v>
      </c>
      <c r="AG113" s="203">
        <f t="shared" si="69"/>
        <v>0</v>
      </c>
      <c r="AH113" s="203">
        <f t="shared" si="91"/>
        <v>0</v>
      </c>
    </row>
    <row r="114" spans="1:34" x14ac:dyDescent="0.4">
      <c r="A114" s="203">
        <v>102</v>
      </c>
      <c r="B114" s="1"/>
      <c r="C114" s="44"/>
      <c r="D114" s="45"/>
      <c r="E114" s="45"/>
      <c r="F114" s="45"/>
      <c r="G114" s="45"/>
      <c r="H114" s="46" t="str">
        <f t="shared" si="70"/>
        <v/>
      </c>
      <c r="I114" s="203">
        <f t="shared" si="71"/>
        <v>0</v>
      </c>
      <c r="J114" s="203">
        <f t="shared" si="72"/>
        <v>0</v>
      </c>
      <c r="K114" s="43" t="str">
        <f t="shared" si="73"/>
        <v/>
      </c>
      <c r="O114" s="35" t="str">
        <f t="shared" si="74"/>
        <v/>
      </c>
      <c r="P114" s="36" t="str">
        <f t="shared" si="75"/>
        <v/>
      </c>
      <c r="Q114" s="36" t="str">
        <f t="shared" si="76"/>
        <v/>
      </c>
      <c r="R114" s="36" t="str">
        <f t="shared" si="77"/>
        <v/>
      </c>
      <c r="S114" s="36" t="str">
        <f t="shared" si="78"/>
        <v/>
      </c>
      <c r="T114" s="36">
        <f t="shared" si="79"/>
        <v>0</v>
      </c>
      <c r="U114" s="203">
        <f t="shared" si="80"/>
        <v>0</v>
      </c>
      <c r="V114" s="36">
        <f t="shared" si="81"/>
        <v>0</v>
      </c>
      <c r="W114" s="36">
        <f t="shared" si="82"/>
        <v>0</v>
      </c>
      <c r="X114" s="203">
        <f t="shared" si="83"/>
        <v>0</v>
      </c>
      <c r="Y114" s="203">
        <f t="shared" si="68"/>
        <v>0</v>
      </c>
      <c r="Z114" s="203">
        <f t="shared" si="84"/>
        <v>0</v>
      </c>
      <c r="AA114" s="36" t="str">
        <f t="shared" si="85"/>
        <v/>
      </c>
      <c r="AB114" s="36">
        <f t="shared" si="86"/>
        <v>0</v>
      </c>
      <c r="AC114" s="203">
        <f t="shared" si="87"/>
        <v>0</v>
      </c>
      <c r="AD114" s="36">
        <f t="shared" si="88"/>
        <v>0</v>
      </c>
      <c r="AE114" s="36">
        <f t="shared" si="89"/>
        <v>0</v>
      </c>
      <c r="AF114" s="203">
        <f t="shared" si="90"/>
        <v>0</v>
      </c>
      <c r="AG114" s="203">
        <f t="shared" si="69"/>
        <v>0</v>
      </c>
      <c r="AH114" s="203">
        <f t="shared" si="91"/>
        <v>0</v>
      </c>
    </row>
    <row r="115" spans="1:34" x14ac:dyDescent="0.4">
      <c r="A115" s="203">
        <v>103</v>
      </c>
      <c r="B115" s="1"/>
      <c r="C115" s="44"/>
      <c r="D115" s="45"/>
      <c r="E115" s="45"/>
      <c r="F115" s="45"/>
      <c r="G115" s="45"/>
      <c r="H115" s="46" t="str">
        <f t="shared" si="70"/>
        <v/>
      </c>
      <c r="I115" s="203">
        <f t="shared" si="71"/>
        <v>0</v>
      </c>
      <c r="J115" s="203">
        <f t="shared" si="72"/>
        <v>0</v>
      </c>
      <c r="K115" s="43" t="str">
        <f t="shared" si="73"/>
        <v/>
      </c>
      <c r="O115" s="35" t="str">
        <f t="shared" si="74"/>
        <v/>
      </c>
      <c r="P115" s="36" t="str">
        <f t="shared" si="75"/>
        <v/>
      </c>
      <c r="Q115" s="36" t="str">
        <f t="shared" si="76"/>
        <v/>
      </c>
      <c r="R115" s="36" t="str">
        <f t="shared" si="77"/>
        <v/>
      </c>
      <c r="S115" s="36" t="str">
        <f t="shared" si="78"/>
        <v/>
      </c>
      <c r="T115" s="36">
        <f t="shared" si="79"/>
        <v>0</v>
      </c>
      <c r="U115" s="203">
        <f t="shared" si="80"/>
        <v>0</v>
      </c>
      <c r="V115" s="36">
        <f t="shared" si="81"/>
        <v>0</v>
      </c>
      <c r="W115" s="36">
        <f t="shared" si="82"/>
        <v>0</v>
      </c>
      <c r="X115" s="203">
        <f t="shared" si="83"/>
        <v>0</v>
      </c>
      <c r="Y115" s="203">
        <f t="shared" si="68"/>
        <v>0</v>
      </c>
      <c r="Z115" s="203">
        <f t="shared" si="84"/>
        <v>0</v>
      </c>
      <c r="AA115" s="36" t="str">
        <f t="shared" si="85"/>
        <v/>
      </c>
      <c r="AB115" s="36">
        <f t="shared" si="86"/>
        <v>0</v>
      </c>
      <c r="AC115" s="203">
        <f t="shared" si="87"/>
        <v>0</v>
      </c>
      <c r="AD115" s="36">
        <f t="shared" si="88"/>
        <v>0</v>
      </c>
      <c r="AE115" s="36">
        <f t="shared" si="89"/>
        <v>0</v>
      </c>
      <c r="AF115" s="203">
        <f t="shared" si="90"/>
        <v>0</v>
      </c>
      <c r="AG115" s="203">
        <f t="shared" si="69"/>
        <v>0</v>
      </c>
      <c r="AH115" s="203">
        <f t="shared" si="91"/>
        <v>0</v>
      </c>
    </row>
    <row r="116" spans="1:34" x14ac:dyDescent="0.4">
      <c r="A116" s="203">
        <v>104</v>
      </c>
      <c r="B116" s="1"/>
      <c r="C116" s="44"/>
      <c r="D116" s="45"/>
      <c r="E116" s="45"/>
      <c r="F116" s="45"/>
      <c r="G116" s="45"/>
      <c r="H116" s="46" t="str">
        <f t="shared" si="70"/>
        <v/>
      </c>
      <c r="I116" s="203">
        <f t="shared" si="71"/>
        <v>0</v>
      </c>
      <c r="J116" s="203">
        <f t="shared" si="72"/>
        <v>0</v>
      </c>
      <c r="K116" s="43" t="str">
        <f t="shared" si="73"/>
        <v/>
      </c>
      <c r="O116" s="35" t="str">
        <f t="shared" si="74"/>
        <v/>
      </c>
      <c r="P116" s="36" t="str">
        <f t="shared" si="75"/>
        <v/>
      </c>
      <c r="Q116" s="36" t="str">
        <f t="shared" si="76"/>
        <v/>
      </c>
      <c r="R116" s="36" t="str">
        <f t="shared" si="77"/>
        <v/>
      </c>
      <c r="S116" s="36" t="str">
        <f t="shared" si="78"/>
        <v/>
      </c>
      <c r="T116" s="36">
        <f t="shared" si="79"/>
        <v>0</v>
      </c>
      <c r="U116" s="203">
        <f t="shared" si="80"/>
        <v>0</v>
      </c>
      <c r="V116" s="36">
        <f t="shared" si="81"/>
        <v>0</v>
      </c>
      <c r="W116" s="36">
        <f t="shared" si="82"/>
        <v>0</v>
      </c>
      <c r="X116" s="203">
        <f t="shared" si="83"/>
        <v>0</v>
      </c>
      <c r="Y116" s="203">
        <f t="shared" si="68"/>
        <v>0</v>
      </c>
      <c r="Z116" s="203">
        <f t="shared" si="84"/>
        <v>0</v>
      </c>
      <c r="AA116" s="36" t="str">
        <f t="shared" si="85"/>
        <v/>
      </c>
      <c r="AB116" s="36">
        <f t="shared" si="86"/>
        <v>0</v>
      </c>
      <c r="AC116" s="203">
        <f t="shared" si="87"/>
        <v>0</v>
      </c>
      <c r="AD116" s="36">
        <f t="shared" si="88"/>
        <v>0</v>
      </c>
      <c r="AE116" s="36">
        <f t="shared" si="89"/>
        <v>0</v>
      </c>
      <c r="AF116" s="203">
        <f t="shared" si="90"/>
        <v>0</v>
      </c>
      <c r="AG116" s="203">
        <f t="shared" si="69"/>
        <v>0</v>
      </c>
      <c r="AH116" s="203">
        <f t="shared" si="91"/>
        <v>0</v>
      </c>
    </row>
    <row r="117" spans="1:34" x14ac:dyDescent="0.4">
      <c r="A117" s="203">
        <v>105</v>
      </c>
      <c r="B117" s="1"/>
      <c r="C117" s="44"/>
      <c r="D117" s="45"/>
      <c r="E117" s="45"/>
      <c r="F117" s="45"/>
      <c r="G117" s="45"/>
      <c r="H117" s="46" t="str">
        <f t="shared" si="70"/>
        <v/>
      </c>
      <c r="I117" s="203">
        <f t="shared" si="71"/>
        <v>0</v>
      </c>
      <c r="J117" s="203">
        <f t="shared" si="72"/>
        <v>0</v>
      </c>
      <c r="K117" s="43" t="str">
        <f t="shared" si="73"/>
        <v/>
      </c>
      <c r="O117" s="35" t="str">
        <f t="shared" si="74"/>
        <v/>
      </c>
      <c r="P117" s="36" t="str">
        <f t="shared" si="75"/>
        <v/>
      </c>
      <c r="Q117" s="36" t="str">
        <f t="shared" si="76"/>
        <v/>
      </c>
      <c r="R117" s="36" t="str">
        <f t="shared" si="77"/>
        <v/>
      </c>
      <c r="S117" s="36" t="str">
        <f t="shared" si="78"/>
        <v/>
      </c>
      <c r="T117" s="36">
        <f t="shared" si="79"/>
        <v>0</v>
      </c>
      <c r="U117" s="203">
        <f t="shared" si="80"/>
        <v>0</v>
      </c>
      <c r="V117" s="36">
        <f t="shared" si="81"/>
        <v>0</v>
      </c>
      <c r="W117" s="36">
        <f t="shared" si="82"/>
        <v>0</v>
      </c>
      <c r="X117" s="203">
        <f t="shared" si="83"/>
        <v>0</v>
      </c>
      <c r="Y117" s="203">
        <f t="shared" si="68"/>
        <v>0</v>
      </c>
      <c r="Z117" s="203">
        <f t="shared" si="84"/>
        <v>0</v>
      </c>
      <c r="AA117" s="36" t="str">
        <f t="shared" si="85"/>
        <v/>
      </c>
      <c r="AB117" s="36">
        <f t="shared" si="86"/>
        <v>0</v>
      </c>
      <c r="AC117" s="203">
        <f t="shared" si="87"/>
        <v>0</v>
      </c>
      <c r="AD117" s="36">
        <f t="shared" si="88"/>
        <v>0</v>
      </c>
      <c r="AE117" s="36">
        <f t="shared" si="89"/>
        <v>0</v>
      </c>
      <c r="AF117" s="203">
        <f t="shared" si="90"/>
        <v>0</v>
      </c>
      <c r="AG117" s="203">
        <f t="shared" si="69"/>
        <v>0</v>
      </c>
      <c r="AH117" s="203">
        <f t="shared" si="91"/>
        <v>0</v>
      </c>
    </row>
    <row r="118" spans="1:34" x14ac:dyDescent="0.4">
      <c r="A118" s="203">
        <v>106</v>
      </c>
      <c r="B118" s="1"/>
      <c r="C118" s="44"/>
      <c r="D118" s="45"/>
      <c r="E118" s="45"/>
      <c r="F118" s="45"/>
      <c r="G118" s="45"/>
      <c r="H118" s="46" t="str">
        <f t="shared" si="70"/>
        <v/>
      </c>
      <c r="I118" s="203">
        <f t="shared" si="71"/>
        <v>0</v>
      </c>
      <c r="J118" s="203">
        <f t="shared" si="72"/>
        <v>0</v>
      </c>
      <c r="K118" s="43" t="str">
        <f t="shared" si="73"/>
        <v/>
      </c>
      <c r="O118" s="35" t="str">
        <f t="shared" si="74"/>
        <v/>
      </c>
      <c r="P118" s="36" t="str">
        <f t="shared" si="75"/>
        <v/>
      </c>
      <c r="Q118" s="36" t="str">
        <f t="shared" si="76"/>
        <v/>
      </c>
      <c r="R118" s="36" t="str">
        <f t="shared" si="77"/>
        <v/>
      </c>
      <c r="S118" s="36" t="str">
        <f t="shared" si="78"/>
        <v/>
      </c>
      <c r="T118" s="36">
        <f t="shared" si="79"/>
        <v>0</v>
      </c>
      <c r="U118" s="203">
        <f t="shared" si="80"/>
        <v>0</v>
      </c>
      <c r="V118" s="36">
        <f t="shared" si="81"/>
        <v>0</v>
      </c>
      <c r="W118" s="36">
        <f t="shared" si="82"/>
        <v>0</v>
      </c>
      <c r="X118" s="203">
        <f t="shared" si="83"/>
        <v>0</v>
      </c>
      <c r="Y118" s="203">
        <f t="shared" si="68"/>
        <v>0</v>
      </c>
      <c r="Z118" s="203">
        <f t="shared" si="84"/>
        <v>0</v>
      </c>
      <c r="AA118" s="36" t="str">
        <f t="shared" si="85"/>
        <v/>
      </c>
      <c r="AB118" s="36">
        <f t="shared" si="86"/>
        <v>0</v>
      </c>
      <c r="AC118" s="203">
        <f t="shared" si="87"/>
        <v>0</v>
      </c>
      <c r="AD118" s="36">
        <f t="shared" si="88"/>
        <v>0</v>
      </c>
      <c r="AE118" s="36">
        <f t="shared" si="89"/>
        <v>0</v>
      </c>
      <c r="AF118" s="203">
        <f t="shared" si="90"/>
        <v>0</v>
      </c>
      <c r="AG118" s="203">
        <f t="shared" si="69"/>
        <v>0</v>
      </c>
      <c r="AH118" s="203">
        <f t="shared" si="91"/>
        <v>0</v>
      </c>
    </row>
    <row r="119" spans="1:34" x14ac:dyDescent="0.4">
      <c r="A119" s="203">
        <v>107</v>
      </c>
      <c r="B119" s="1"/>
      <c r="C119" s="44"/>
      <c r="D119" s="45"/>
      <c r="E119" s="45"/>
      <c r="F119" s="45"/>
      <c r="G119" s="45"/>
      <c r="H119" s="46" t="str">
        <f t="shared" si="70"/>
        <v/>
      </c>
      <c r="I119" s="203">
        <f t="shared" si="71"/>
        <v>0</v>
      </c>
      <c r="J119" s="203">
        <f t="shared" si="72"/>
        <v>0</v>
      </c>
      <c r="K119" s="43" t="str">
        <f t="shared" si="73"/>
        <v/>
      </c>
      <c r="O119" s="35" t="str">
        <f t="shared" si="74"/>
        <v/>
      </c>
      <c r="P119" s="36" t="str">
        <f t="shared" si="75"/>
        <v/>
      </c>
      <c r="Q119" s="36" t="str">
        <f t="shared" si="76"/>
        <v/>
      </c>
      <c r="R119" s="36" t="str">
        <f t="shared" si="77"/>
        <v/>
      </c>
      <c r="S119" s="36" t="str">
        <f t="shared" si="78"/>
        <v/>
      </c>
      <c r="T119" s="36">
        <f t="shared" si="79"/>
        <v>0</v>
      </c>
      <c r="U119" s="203">
        <f t="shared" si="80"/>
        <v>0</v>
      </c>
      <c r="V119" s="36">
        <f t="shared" si="81"/>
        <v>0</v>
      </c>
      <c r="W119" s="36">
        <f t="shared" si="82"/>
        <v>0</v>
      </c>
      <c r="X119" s="203">
        <f t="shared" si="83"/>
        <v>0</v>
      </c>
      <c r="Y119" s="203">
        <f t="shared" si="68"/>
        <v>0</v>
      </c>
      <c r="Z119" s="203">
        <f t="shared" si="84"/>
        <v>0</v>
      </c>
      <c r="AA119" s="36" t="str">
        <f t="shared" si="85"/>
        <v/>
      </c>
      <c r="AB119" s="36">
        <f t="shared" si="86"/>
        <v>0</v>
      </c>
      <c r="AC119" s="203">
        <f t="shared" si="87"/>
        <v>0</v>
      </c>
      <c r="AD119" s="36">
        <f t="shared" si="88"/>
        <v>0</v>
      </c>
      <c r="AE119" s="36">
        <f t="shared" si="89"/>
        <v>0</v>
      </c>
      <c r="AF119" s="203">
        <f t="shared" si="90"/>
        <v>0</v>
      </c>
      <c r="AG119" s="203">
        <f t="shared" si="69"/>
        <v>0</v>
      </c>
      <c r="AH119" s="203">
        <f t="shared" si="91"/>
        <v>0</v>
      </c>
    </row>
    <row r="120" spans="1:34" x14ac:dyDescent="0.4">
      <c r="A120" s="203">
        <v>108</v>
      </c>
      <c r="B120" s="1"/>
      <c r="C120" s="44"/>
      <c r="D120" s="45"/>
      <c r="E120" s="45"/>
      <c r="F120" s="45"/>
      <c r="G120" s="45"/>
      <c r="H120" s="46" t="str">
        <f t="shared" si="70"/>
        <v/>
      </c>
      <c r="I120" s="203">
        <f t="shared" si="71"/>
        <v>0</v>
      </c>
      <c r="J120" s="203">
        <f t="shared" si="72"/>
        <v>0</v>
      </c>
      <c r="K120" s="43" t="str">
        <f t="shared" si="73"/>
        <v/>
      </c>
      <c r="O120" s="35" t="str">
        <f t="shared" si="74"/>
        <v/>
      </c>
      <c r="P120" s="36" t="str">
        <f t="shared" si="75"/>
        <v/>
      </c>
      <c r="Q120" s="36" t="str">
        <f t="shared" si="76"/>
        <v/>
      </c>
      <c r="R120" s="36" t="str">
        <f t="shared" si="77"/>
        <v/>
      </c>
      <c r="S120" s="36" t="str">
        <f t="shared" si="78"/>
        <v/>
      </c>
      <c r="T120" s="36">
        <f t="shared" si="79"/>
        <v>0</v>
      </c>
      <c r="U120" s="203">
        <f t="shared" si="80"/>
        <v>0</v>
      </c>
      <c r="V120" s="36">
        <f t="shared" si="81"/>
        <v>0</v>
      </c>
      <c r="W120" s="36">
        <f t="shared" si="82"/>
        <v>0</v>
      </c>
      <c r="X120" s="203">
        <f t="shared" si="83"/>
        <v>0</v>
      </c>
      <c r="Y120" s="203">
        <f t="shared" si="68"/>
        <v>0</v>
      </c>
      <c r="Z120" s="203">
        <f t="shared" si="84"/>
        <v>0</v>
      </c>
      <c r="AA120" s="36" t="str">
        <f t="shared" si="85"/>
        <v/>
      </c>
      <c r="AB120" s="36">
        <f t="shared" si="86"/>
        <v>0</v>
      </c>
      <c r="AC120" s="203">
        <f t="shared" si="87"/>
        <v>0</v>
      </c>
      <c r="AD120" s="36">
        <f t="shared" si="88"/>
        <v>0</v>
      </c>
      <c r="AE120" s="36">
        <f t="shared" si="89"/>
        <v>0</v>
      </c>
      <c r="AF120" s="203">
        <f t="shared" si="90"/>
        <v>0</v>
      </c>
      <c r="AG120" s="203">
        <f t="shared" si="69"/>
        <v>0</v>
      </c>
      <c r="AH120" s="203">
        <f t="shared" si="91"/>
        <v>0</v>
      </c>
    </row>
    <row r="121" spans="1:34" x14ac:dyDescent="0.4">
      <c r="A121" s="203">
        <v>109</v>
      </c>
      <c r="B121" s="1"/>
      <c r="C121" s="44"/>
      <c r="D121" s="45"/>
      <c r="E121" s="45"/>
      <c r="F121" s="45"/>
      <c r="G121" s="45"/>
      <c r="H121" s="46" t="str">
        <f t="shared" si="70"/>
        <v/>
      </c>
      <c r="I121" s="203">
        <f t="shared" si="71"/>
        <v>0</v>
      </c>
      <c r="J121" s="203">
        <f t="shared" si="72"/>
        <v>0</v>
      </c>
      <c r="K121" s="43" t="str">
        <f t="shared" si="73"/>
        <v/>
      </c>
      <c r="O121" s="35" t="str">
        <f t="shared" si="74"/>
        <v/>
      </c>
      <c r="P121" s="36" t="str">
        <f t="shared" si="75"/>
        <v/>
      </c>
      <c r="Q121" s="36" t="str">
        <f t="shared" si="76"/>
        <v/>
      </c>
      <c r="R121" s="36" t="str">
        <f t="shared" si="77"/>
        <v/>
      </c>
      <c r="S121" s="36" t="str">
        <f t="shared" si="78"/>
        <v/>
      </c>
      <c r="T121" s="36">
        <f t="shared" si="79"/>
        <v>0</v>
      </c>
      <c r="U121" s="203">
        <f t="shared" si="80"/>
        <v>0</v>
      </c>
      <c r="V121" s="36">
        <f t="shared" si="81"/>
        <v>0</v>
      </c>
      <c r="W121" s="36">
        <f t="shared" si="82"/>
        <v>0</v>
      </c>
      <c r="X121" s="203">
        <f t="shared" si="83"/>
        <v>0</v>
      </c>
      <c r="Y121" s="203">
        <f t="shared" si="68"/>
        <v>0</v>
      </c>
      <c r="Z121" s="203">
        <f t="shared" si="84"/>
        <v>0</v>
      </c>
      <c r="AA121" s="36" t="str">
        <f t="shared" si="85"/>
        <v/>
      </c>
      <c r="AB121" s="36">
        <f t="shared" si="86"/>
        <v>0</v>
      </c>
      <c r="AC121" s="203">
        <f t="shared" si="87"/>
        <v>0</v>
      </c>
      <c r="AD121" s="36">
        <f t="shared" si="88"/>
        <v>0</v>
      </c>
      <c r="AE121" s="36">
        <f t="shared" si="89"/>
        <v>0</v>
      </c>
      <c r="AF121" s="203">
        <f t="shared" si="90"/>
        <v>0</v>
      </c>
      <c r="AG121" s="203">
        <f t="shared" si="69"/>
        <v>0</v>
      </c>
      <c r="AH121" s="203">
        <f t="shared" si="91"/>
        <v>0</v>
      </c>
    </row>
    <row r="122" spans="1:34" x14ac:dyDescent="0.4">
      <c r="A122" s="203">
        <v>110</v>
      </c>
      <c r="B122" s="1"/>
      <c r="C122" s="44"/>
      <c r="D122" s="45"/>
      <c r="E122" s="45"/>
      <c r="F122" s="45"/>
      <c r="G122" s="45"/>
      <c r="H122" s="46" t="str">
        <f t="shared" si="70"/>
        <v/>
      </c>
      <c r="I122" s="203">
        <f t="shared" si="71"/>
        <v>0</v>
      </c>
      <c r="J122" s="203">
        <f t="shared" si="72"/>
        <v>0</v>
      </c>
      <c r="K122" s="43" t="str">
        <f t="shared" si="73"/>
        <v/>
      </c>
      <c r="O122" s="35" t="str">
        <f t="shared" si="74"/>
        <v/>
      </c>
      <c r="P122" s="36" t="str">
        <f t="shared" si="75"/>
        <v/>
      </c>
      <c r="Q122" s="36" t="str">
        <f t="shared" si="76"/>
        <v/>
      </c>
      <c r="R122" s="36" t="str">
        <f t="shared" si="77"/>
        <v/>
      </c>
      <c r="S122" s="36" t="str">
        <f t="shared" si="78"/>
        <v/>
      </c>
      <c r="T122" s="36">
        <f t="shared" si="79"/>
        <v>0</v>
      </c>
      <c r="U122" s="203">
        <f t="shared" si="80"/>
        <v>0</v>
      </c>
      <c r="V122" s="36">
        <f t="shared" si="81"/>
        <v>0</v>
      </c>
      <c r="W122" s="36">
        <f t="shared" si="82"/>
        <v>0</v>
      </c>
      <c r="X122" s="203">
        <f t="shared" si="83"/>
        <v>0</v>
      </c>
      <c r="Y122" s="203">
        <f t="shared" si="68"/>
        <v>0</v>
      </c>
      <c r="Z122" s="203">
        <f t="shared" si="84"/>
        <v>0</v>
      </c>
      <c r="AA122" s="36" t="str">
        <f t="shared" si="85"/>
        <v/>
      </c>
      <c r="AB122" s="36">
        <f t="shared" si="86"/>
        <v>0</v>
      </c>
      <c r="AC122" s="203">
        <f t="shared" si="87"/>
        <v>0</v>
      </c>
      <c r="AD122" s="36">
        <f t="shared" si="88"/>
        <v>0</v>
      </c>
      <c r="AE122" s="36">
        <f t="shared" si="89"/>
        <v>0</v>
      </c>
      <c r="AF122" s="203">
        <f t="shared" si="90"/>
        <v>0</v>
      </c>
      <c r="AG122" s="203">
        <f t="shared" si="69"/>
        <v>0</v>
      </c>
      <c r="AH122" s="203">
        <f t="shared" si="91"/>
        <v>0</v>
      </c>
    </row>
    <row r="123" spans="1:34" x14ac:dyDescent="0.4">
      <c r="A123" s="203">
        <v>111</v>
      </c>
      <c r="B123" s="1"/>
      <c r="C123" s="44"/>
      <c r="D123" s="45"/>
      <c r="E123" s="45"/>
      <c r="F123" s="45"/>
      <c r="G123" s="45"/>
      <c r="H123" s="46" t="str">
        <f t="shared" si="70"/>
        <v/>
      </c>
      <c r="I123" s="203">
        <f t="shared" si="71"/>
        <v>0</v>
      </c>
      <c r="J123" s="203">
        <f t="shared" si="72"/>
        <v>0</v>
      </c>
      <c r="K123" s="43" t="str">
        <f t="shared" si="73"/>
        <v/>
      </c>
      <c r="O123" s="35" t="str">
        <f t="shared" si="74"/>
        <v/>
      </c>
      <c r="P123" s="36" t="str">
        <f t="shared" si="75"/>
        <v/>
      </c>
      <c r="Q123" s="36" t="str">
        <f t="shared" si="76"/>
        <v/>
      </c>
      <c r="R123" s="36" t="str">
        <f t="shared" si="77"/>
        <v/>
      </c>
      <c r="S123" s="36" t="str">
        <f t="shared" si="78"/>
        <v/>
      </c>
      <c r="T123" s="36">
        <f t="shared" si="79"/>
        <v>0</v>
      </c>
      <c r="U123" s="203">
        <f t="shared" si="80"/>
        <v>0</v>
      </c>
      <c r="V123" s="36">
        <f t="shared" si="81"/>
        <v>0</v>
      </c>
      <c r="W123" s="36">
        <f t="shared" si="82"/>
        <v>0</v>
      </c>
      <c r="X123" s="203">
        <f t="shared" si="83"/>
        <v>0</v>
      </c>
      <c r="Y123" s="203">
        <f t="shared" si="68"/>
        <v>0</v>
      </c>
      <c r="Z123" s="203">
        <f t="shared" si="84"/>
        <v>0</v>
      </c>
      <c r="AA123" s="36" t="str">
        <f t="shared" si="85"/>
        <v/>
      </c>
      <c r="AB123" s="36">
        <f t="shared" si="86"/>
        <v>0</v>
      </c>
      <c r="AC123" s="203">
        <f t="shared" si="87"/>
        <v>0</v>
      </c>
      <c r="AD123" s="36">
        <f t="shared" si="88"/>
        <v>0</v>
      </c>
      <c r="AE123" s="36">
        <f t="shared" si="89"/>
        <v>0</v>
      </c>
      <c r="AF123" s="203">
        <f t="shared" si="90"/>
        <v>0</v>
      </c>
      <c r="AG123" s="203">
        <f t="shared" si="69"/>
        <v>0</v>
      </c>
      <c r="AH123" s="203">
        <f t="shared" si="91"/>
        <v>0</v>
      </c>
    </row>
    <row r="124" spans="1:34" x14ac:dyDescent="0.4">
      <c r="A124" s="203">
        <v>112</v>
      </c>
      <c r="B124" s="1"/>
      <c r="C124" s="44"/>
      <c r="D124" s="45"/>
      <c r="E124" s="45"/>
      <c r="F124" s="45"/>
      <c r="G124" s="45"/>
      <c r="H124" s="46" t="str">
        <f t="shared" si="70"/>
        <v/>
      </c>
      <c r="I124" s="203">
        <f t="shared" si="71"/>
        <v>0</v>
      </c>
      <c r="J124" s="203">
        <f t="shared" si="72"/>
        <v>0</v>
      </c>
      <c r="K124" s="43" t="str">
        <f t="shared" si="73"/>
        <v/>
      </c>
      <c r="O124" s="35" t="str">
        <f t="shared" si="74"/>
        <v/>
      </c>
      <c r="P124" s="36" t="str">
        <f t="shared" si="75"/>
        <v/>
      </c>
      <c r="Q124" s="36" t="str">
        <f t="shared" si="76"/>
        <v/>
      </c>
      <c r="R124" s="36" t="str">
        <f t="shared" si="77"/>
        <v/>
      </c>
      <c r="S124" s="36" t="str">
        <f t="shared" si="78"/>
        <v/>
      </c>
      <c r="T124" s="36">
        <f t="shared" si="79"/>
        <v>0</v>
      </c>
      <c r="U124" s="203">
        <f t="shared" si="80"/>
        <v>0</v>
      </c>
      <c r="V124" s="36">
        <f t="shared" si="81"/>
        <v>0</v>
      </c>
      <c r="W124" s="36">
        <f t="shared" si="82"/>
        <v>0</v>
      </c>
      <c r="X124" s="203">
        <f t="shared" si="83"/>
        <v>0</v>
      </c>
      <c r="Y124" s="203">
        <f t="shared" si="68"/>
        <v>0</v>
      </c>
      <c r="Z124" s="203">
        <f t="shared" si="84"/>
        <v>0</v>
      </c>
      <c r="AA124" s="36" t="str">
        <f t="shared" si="85"/>
        <v/>
      </c>
      <c r="AB124" s="36">
        <f t="shared" si="86"/>
        <v>0</v>
      </c>
      <c r="AC124" s="203">
        <f t="shared" si="87"/>
        <v>0</v>
      </c>
      <c r="AD124" s="36">
        <f t="shared" si="88"/>
        <v>0</v>
      </c>
      <c r="AE124" s="36">
        <f t="shared" si="89"/>
        <v>0</v>
      </c>
      <c r="AF124" s="203">
        <f t="shared" si="90"/>
        <v>0</v>
      </c>
      <c r="AG124" s="203">
        <f t="shared" si="69"/>
        <v>0</v>
      </c>
      <c r="AH124" s="203">
        <f t="shared" si="91"/>
        <v>0</v>
      </c>
    </row>
    <row r="125" spans="1:34" x14ac:dyDescent="0.4">
      <c r="A125" s="203">
        <v>113</v>
      </c>
      <c r="B125" s="1"/>
      <c r="C125" s="44"/>
      <c r="D125" s="45"/>
      <c r="E125" s="45"/>
      <c r="F125" s="45"/>
      <c r="G125" s="45"/>
      <c r="H125" s="46" t="str">
        <f t="shared" si="70"/>
        <v/>
      </c>
      <c r="I125" s="203">
        <f t="shared" si="71"/>
        <v>0</v>
      </c>
      <c r="J125" s="203">
        <f t="shared" si="72"/>
        <v>0</v>
      </c>
      <c r="K125" s="43" t="str">
        <f t="shared" si="73"/>
        <v/>
      </c>
      <c r="O125" s="35" t="str">
        <f t="shared" si="74"/>
        <v/>
      </c>
      <c r="P125" s="36" t="str">
        <f t="shared" si="75"/>
        <v/>
      </c>
      <c r="Q125" s="36" t="str">
        <f t="shared" si="76"/>
        <v/>
      </c>
      <c r="R125" s="36" t="str">
        <f t="shared" si="77"/>
        <v/>
      </c>
      <c r="S125" s="36" t="str">
        <f t="shared" si="78"/>
        <v/>
      </c>
      <c r="T125" s="36">
        <f t="shared" si="79"/>
        <v>0</v>
      </c>
      <c r="U125" s="203">
        <f t="shared" si="80"/>
        <v>0</v>
      </c>
      <c r="V125" s="36">
        <f t="shared" si="81"/>
        <v>0</v>
      </c>
      <c r="W125" s="36">
        <f t="shared" si="82"/>
        <v>0</v>
      </c>
      <c r="X125" s="203">
        <f t="shared" si="83"/>
        <v>0</v>
      </c>
      <c r="Y125" s="203">
        <f t="shared" si="68"/>
        <v>0</v>
      </c>
      <c r="Z125" s="203">
        <f t="shared" si="84"/>
        <v>0</v>
      </c>
      <c r="AA125" s="36" t="str">
        <f t="shared" si="85"/>
        <v/>
      </c>
      <c r="AB125" s="36">
        <f t="shared" si="86"/>
        <v>0</v>
      </c>
      <c r="AC125" s="203">
        <f t="shared" si="87"/>
        <v>0</v>
      </c>
      <c r="AD125" s="36">
        <f t="shared" si="88"/>
        <v>0</v>
      </c>
      <c r="AE125" s="36">
        <f t="shared" si="89"/>
        <v>0</v>
      </c>
      <c r="AF125" s="203">
        <f t="shared" si="90"/>
        <v>0</v>
      </c>
      <c r="AG125" s="203">
        <f t="shared" si="69"/>
        <v>0</v>
      </c>
      <c r="AH125" s="203">
        <f t="shared" si="91"/>
        <v>0</v>
      </c>
    </row>
    <row r="126" spans="1:34" x14ac:dyDescent="0.4">
      <c r="A126" s="203">
        <v>114</v>
      </c>
      <c r="B126" s="1"/>
      <c r="C126" s="44"/>
      <c r="D126" s="45"/>
      <c r="E126" s="45"/>
      <c r="F126" s="45"/>
      <c r="G126" s="45"/>
      <c r="H126" s="46" t="str">
        <f t="shared" si="70"/>
        <v/>
      </c>
      <c r="I126" s="203">
        <f t="shared" si="71"/>
        <v>0</v>
      </c>
      <c r="J126" s="203">
        <f t="shared" si="72"/>
        <v>0</v>
      </c>
      <c r="K126" s="43" t="str">
        <f t="shared" si="73"/>
        <v/>
      </c>
      <c r="O126" s="35" t="str">
        <f t="shared" si="74"/>
        <v/>
      </c>
      <c r="P126" s="36" t="str">
        <f t="shared" si="75"/>
        <v/>
      </c>
      <c r="Q126" s="36" t="str">
        <f t="shared" si="76"/>
        <v/>
      </c>
      <c r="R126" s="36" t="str">
        <f t="shared" si="77"/>
        <v/>
      </c>
      <c r="S126" s="36" t="str">
        <f t="shared" si="78"/>
        <v/>
      </c>
      <c r="T126" s="36">
        <f t="shared" si="79"/>
        <v>0</v>
      </c>
      <c r="U126" s="203">
        <f t="shared" si="80"/>
        <v>0</v>
      </c>
      <c r="V126" s="36">
        <f t="shared" si="81"/>
        <v>0</v>
      </c>
      <c r="W126" s="36">
        <f t="shared" si="82"/>
        <v>0</v>
      </c>
      <c r="X126" s="203">
        <f t="shared" si="83"/>
        <v>0</v>
      </c>
      <c r="Y126" s="203">
        <f t="shared" si="68"/>
        <v>0</v>
      </c>
      <c r="Z126" s="203">
        <f t="shared" si="84"/>
        <v>0</v>
      </c>
      <c r="AA126" s="36" t="str">
        <f t="shared" si="85"/>
        <v/>
      </c>
      <c r="AB126" s="36">
        <f t="shared" si="86"/>
        <v>0</v>
      </c>
      <c r="AC126" s="203">
        <f t="shared" si="87"/>
        <v>0</v>
      </c>
      <c r="AD126" s="36">
        <f t="shared" si="88"/>
        <v>0</v>
      </c>
      <c r="AE126" s="36">
        <f t="shared" si="89"/>
        <v>0</v>
      </c>
      <c r="AF126" s="203">
        <f t="shared" si="90"/>
        <v>0</v>
      </c>
      <c r="AG126" s="203">
        <f t="shared" si="69"/>
        <v>0</v>
      </c>
      <c r="AH126" s="203">
        <f t="shared" si="91"/>
        <v>0</v>
      </c>
    </row>
    <row r="127" spans="1:34" x14ac:dyDescent="0.4">
      <c r="A127" s="203">
        <v>115</v>
      </c>
      <c r="B127" s="1"/>
      <c r="C127" s="44"/>
      <c r="D127" s="45"/>
      <c r="E127" s="45"/>
      <c r="F127" s="45"/>
      <c r="G127" s="45"/>
      <c r="H127" s="46" t="str">
        <f t="shared" si="70"/>
        <v/>
      </c>
      <c r="I127" s="203">
        <f t="shared" si="71"/>
        <v>0</v>
      </c>
      <c r="J127" s="203">
        <f t="shared" si="72"/>
        <v>0</v>
      </c>
      <c r="K127" s="43" t="str">
        <f t="shared" si="73"/>
        <v/>
      </c>
      <c r="O127" s="35" t="str">
        <f t="shared" si="74"/>
        <v/>
      </c>
      <c r="P127" s="36" t="str">
        <f t="shared" si="75"/>
        <v/>
      </c>
      <c r="Q127" s="36" t="str">
        <f t="shared" si="76"/>
        <v/>
      </c>
      <c r="R127" s="36" t="str">
        <f t="shared" si="77"/>
        <v/>
      </c>
      <c r="S127" s="36" t="str">
        <f t="shared" si="78"/>
        <v/>
      </c>
      <c r="T127" s="36">
        <f t="shared" si="79"/>
        <v>0</v>
      </c>
      <c r="U127" s="203">
        <f t="shared" si="80"/>
        <v>0</v>
      </c>
      <c r="V127" s="36">
        <f t="shared" si="81"/>
        <v>0</v>
      </c>
      <c r="W127" s="36">
        <f t="shared" si="82"/>
        <v>0</v>
      </c>
      <c r="X127" s="203">
        <f t="shared" si="83"/>
        <v>0</v>
      </c>
      <c r="Y127" s="203">
        <f t="shared" si="68"/>
        <v>0</v>
      </c>
      <c r="Z127" s="203">
        <f t="shared" si="84"/>
        <v>0</v>
      </c>
      <c r="AA127" s="36" t="str">
        <f t="shared" si="85"/>
        <v/>
      </c>
      <c r="AB127" s="36">
        <f t="shared" si="86"/>
        <v>0</v>
      </c>
      <c r="AC127" s="203">
        <f t="shared" si="87"/>
        <v>0</v>
      </c>
      <c r="AD127" s="36">
        <f t="shared" si="88"/>
        <v>0</v>
      </c>
      <c r="AE127" s="36">
        <f t="shared" si="89"/>
        <v>0</v>
      </c>
      <c r="AF127" s="203">
        <f t="shared" si="90"/>
        <v>0</v>
      </c>
      <c r="AG127" s="203">
        <f t="shared" si="69"/>
        <v>0</v>
      </c>
      <c r="AH127" s="203">
        <f t="shared" si="91"/>
        <v>0</v>
      </c>
    </row>
    <row r="128" spans="1:34" x14ac:dyDescent="0.4">
      <c r="A128" s="203">
        <v>116</v>
      </c>
      <c r="B128" s="1"/>
      <c r="C128" s="44"/>
      <c r="D128" s="45"/>
      <c r="E128" s="45"/>
      <c r="F128" s="45"/>
      <c r="G128" s="45"/>
      <c r="H128" s="46" t="str">
        <f t="shared" si="70"/>
        <v/>
      </c>
      <c r="I128" s="203">
        <f t="shared" si="71"/>
        <v>0</v>
      </c>
      <c r="J128" s="203">
        <f t="shared" si="72"/>
        <v>0</v>
      </c>
      <c r="K128" s="43" t="str">
        <f t="shared" si="73"/>
        <v/>
      </c>
      <c r="O128" s="35" t="str">
        <f t="shared" si="74"/>
        <v/>
      </c>
      <c r="P128" s="36" t="str">
        <f t="shared" si="75"/>
        <v/>
      </c>
      <c r="Q128" s="36" t="str">
        <f t="shared" si="76"/>
        <v/>
      </c>
      <c r="R128" s="36" t="str">
        <f t="shared" si="77"/>
        <v/>
      </c>
      <c r="S128" s="36" t="str">
        <f t="shared" si="78"/>
        <v/>
      </c>
      <c r="T128" s="36">
        <f t="shared" si="79"/>
        <v>0</v>
      </c>
      <c r="U128" s="203">
        <f t="shared" si="80"/>
        <v>0</v>
      </c>
      <c r="V128" s="36">
        <f t="shared" si="81"/>
        <v>0</v>
      </c>
      <c r="W128" s="36">
        <f t="shared" si="82"/>
        <v>0</v>
      </c>
      <c r="X128" s="203">
        <f t="shared" si="83"/>
        <v>0</v>
      </c>
      <c r="Y128" s="203">
        <f t="shared" si="68"/>
        <v>0</v>
      </c>
      <c r="Z128" s="203">
        <f t="shared" si="84"/>
        <v>0</v>
      </c>
      <c r="AA128" s="36" t="str">
        <f t="shared" si="85"/>
        <v/>
      </c>
      <c r="AB128" s="36">
        <f t="shared" si="86"/>
        <v>0</v>
      </c>
      <c r="AC128" s="203">
        <f t="shared" si="87"/>
        <v>0</v>
      </c>
      <c r="AD128" s="36">
        <f t="shared" si="88"/>
        <v>0</v>
      </c>
      <c r="AE128" s="36">
        <f t="shared" si="89"/>
        <v>0</v>
      </c>
      <c r="AF128" s="203">
        <f t="shared" si="90"/>
        <v>0</v>
      </c>
      <c r="AG128" s="203">
        <f t="shared" si="69"/>
        <v>0</v>
      </c>
      <c r="AH128" s="203">
        <f t="shared" si="91"/>
        <v>0</v>
      </c>
    </row>
    <row r="129" spans="1:34" x14ac:dyDescent="0.4">
      <c r="A129" s="203">
        <v>117</v>
      </c>
      <c r="B129" s="1"/>
      <c r="C129" s="44"/>
      <c r="D129" s="45"/>
      <c r="E129" s="45"/>
      <c r="F129" s="45"/>
      <c r="G129" s="45"/>
      <c r="H129" s="46" t="str">
        <f t="shared" si="70"/>
        <v/>
      </c>
      <c r="I129" s="203">
        <f t="shared" si="71"/>
        <v>0</v>
      </c>
      <c r="J129" s="203">
        <f t="shared" si="72"/>
        <v>0</v>
      </c>
      <c r="K129" s="43" t="str">
        <f t="shared" si="73"/>
        <v/>
      </c>
      <c r="O129" s="35" t="str">
        <f t="shared" si="74"/>
        <v/>
      </c>
      <c r="P129" s="36" t="str">
        <f t="shared" si="75"/>
        <v/>
      </c>
      <c r="Q129" s="36" t="str">
        <f t="shared" si="76"/>
        <v/>
      </c>
      <c r="R129" s="36" t="str">
        <f t="shared" si="77"/>
        <v/>
      </c>
      <c r="S129" s="36" t="str">
        <f t="shared" si="78"/>
        <v/>
      </c>
      <c r="T129" s="36">
        <f t="shared" si="79"/>
        <v>0</v>
      </c>
      <c r="U129" s="203">
        <f t="shared" si="80"/>
        <v>0</v>
      </c>
      <c r="V129" s="36">
        <f t="shared" si="81"/>
        <v>0</v>
      </c>
      <c r="W129" s="36">
        <f t="shared" si="82"/>
        <v>0</v>
      </c>
      <c r="X129" s="203">
        <f t="shared" si="83"/>
        <v>0</v>
      </c>
      <c r="Y129" s="203">
        <f t="shared" si="68"/>
        <v>0</v>
      </c>
      <c r="Z129" s="203">
        <f t="shared" si="84"/>
        <v>0</v>
      </c>
      <c r="AA129" s="36" t="str">
        <f t="shared" si="85"/>
        <v/>
      </c>
      <c r="AB129" s="36">
        <f t="shared" si="86"/>
        <v>0</v>
      </c>
      <c r="AC129" s="203">
        <f t="shared" si="87"/>
        <v>0</v>
      </c>
      <c r="AD129" s="36">
        <f t="shared" si="88"/>
        <v>0</v>
      </c>
      <c r="AE129" s="36">
        <f t="shared" si="89"/>
        <v>0</v>
      </c>
      <c r="AF129" s="203">
        <f t="shared" si="90"/>
        <v>0</v>
      </c>
      <c r="AG129" s="203">
        <f t="shared" si="69"/>
        <v>0</v>
      </c>
      <c r="AH129" s="203">
        <f t="shared" si="91"/>
        <v>0</v>
      </c>
    </row>
    <row r="130" spans="1:34" x14ac:dyDescent="0.4">
      <c r="A130" s="203">
        <v>118</v>
      </c>
      <c r="B130" s="1"/>
      <c r="C130" s="44"/>
      <c r="D130" s="45"/>
      <c r="E130" s="45"/>
      <c r="F130" s="45"/>
      <c r="G130" s="45"/>
      <c r="H130" s="46" t="str">
        <f t="shared" si="70"/>
        <v/>
      </c>
      <c r="I130" s="203">
        <f t="shared" si="71"/>
        <v>0</v>
      </c>
      <c r="J130" s="203">
        <f t="shared" si="72"/>
        <v>0</v>
      </c>
      <c r="K130" s="43" t="str">
        <f t="shared" si="73"/>
        <v/>
      </c>
      <c r="O130" s="35" t="str">
        <f t="shared" si="74"/>
        <v/>
      </c>
      <c r="P130" s="36" t="str">
        <f t="shared" si="75"/>
        <v/>
      </c>
      <c r="Q130" s="36" t="str">
        <f t="shared" si="76"/>
        <v/>
      </c>
      <c r="R130" s="36" t="str">
        <f t="shared" si="77"/>
        <v/>
      </c>
      <c r="S130" s="36" t="str">
        <f t="shared" si="78"/>
        <v/>
      </c>
      <c r="T130" s="36">
        <f t="shared" si="79"/>
        <v>0</v>
      </c>
      <c r="U130" s="203">
        <f t="shared" si="80"/>
        <v>0</v>
      </c>
      <c r="V130" s="36">
        <f t="shared" si="81"/>
        <v>0</v>
      </c>
      <c r="W130" s="36">
        <f t="shared" si="82"/>
        <v>0</v>
      </c>
      <c r="X130" s="203">
        <f t="shared" si="83"/>
        <v>0</v>
      </c>
      <c r="Y130" s="203">
        <f t="shared" si="68"/>
        <v>0</v>
      </c>
      <c r="Z130" s="203">
        <f t="shared" si="84"/>
        <v>0</v>
      </c>
      <c r="AA130" s="36" t="str">
        <f t="shared" si="85"/>
        <v/>
      </c>
      <c r="AB130" s="36">
        <f t="shared" si="86"/>
        <v>0</v>
      </c>
      <c r="AC130" s="203">
        <f t="shared" si="87"/>
        <v>0</v>
      </c>
      <c r="AD130" s="36">
        <f t="shared" si="88"/>
        <v>0</v>
      </c>
      <c r="AE130" s="36">
        <f t="shared" si="89"/>
        <v>0</v>
      </c>
      <c r="AF130" s="203">
        <f t="shared" si="90"/>
        <v>0</v>
      </c>
      <c r="AG130" s="203">
        <f t="shared" si="69"/>
        <v>0</v>
      </c>
      <c r="AH130" s="203">
        <f t="shared" si="91"/>
        <v>0</v>
      </c>
    </row>
    <row r="131" spans="1:34" x14ac:dyDescent="0.4">
      <c r="A131" s="203">
        <v>119</v>
      </c>
      <c r="B131" s="1"/>
      <c r="C131" s="44"/>
      <c r="D131" s="45"/>
      <c r="E131" s="45"/>
      <c r="F131" s="45"/>
      <c r="G131" s="45"/>
      <c r="H131" s="46" t="str">
        <f t="shared" si="70"/>
        <v/>
      </c>
      <c r="I131" s="203">
        <f t="shared" si="71"/>
        <v>0</v>
      </c>
      <c r="J131" s="203">
        <f t="shared" si="72"/>
        <v>0</v>
      </c>
      <c r="K131" s="43" t="str">
        <f t="shared" si="73"/>
        <v/>
      </c>
      <c r="O131" s="35" t="str">
        <f t="shared" si="74"/>
        <v/>
      </c>
      <c r="P131" s="36" t="str">
        <f t="shared" si="75"/>
        <v/>
      </c>
      <c r="Q131" s="36" t="str">
        <f t="shared" si="76"/>
        <v/>
      </c>
      <c r="R131" s="36" t="str">
        <f t="shared" si="77"/>
        <v/>
      </c>
      <c r="S131" s="36" t="str">
        <f t="shared" si="78"/>
        <v/>
      </c>
      <c r="T131" s="36">
        <f t="shared" si="79"/>
        <v>0</v>
      </c>
      <c r="U131" s="203">
        <f t="shared" si="80"/>
        <v>0</v>
      </c>
      <c r="V131" s="36">
        <f t="shared" si="81"/>
        <v>0</v>
      </c>
      <c r="W131" s="36">
        <f t="shared" si="82"/>
        <v>0</v>
      </c>
      <c r="X131" s="203">
        <f t="shared" si="83"/>
        <v>0</v>
      </c>
      <c r="Y131" s="203">
        <f t="shared" si="68"/>
        <v>0</v>
      </c>
      <c r="Z131" s="203">
        <f t="shared" si="84"/>
        <v>0</v>
      </c>
      <c r="AA131" s="36" t="str">
        <f t="shared" si="85"/>
        <v/>
      </c>
      <c r="AB131" s="36">
        <f t="shared" si="86"/>
        <v>0</v>
      </c>
      <c r="AC131" s="203">
        <f t="shared" si="87"/>
        <v>0</v>
      </c>
      <c r="AD131" s="36">
        <f t="shared" si="88"/>
        <v>0</v>
      </c>
      <c r="AE131" s="36">
        <f t="shared" si="89"/>
        <v>0</v>
      </c>
      <c r="AF131" s="203">
        <f t="shared" si="90"/>
        <v>0</v>
      </c>
      <c r="AG131" s="203">
        <f t="shared" si="69"/>
        <v>0</v>
      </c>
      <c r="AH131" s="203">
        <f t="shared" si="91"/>
        <v>0</v>
      </c>
    </row>
    <row r="132" spans="1:34" x14ac:dyDescent="0.4">
      <c r="A132" s="203">
        <v>120</v>
      </c>
      <c r="B132" s="1"/>
      <c r="C132" s="44"/>
      <c r="D132" s="45"/>
      <c r="E132" s="45"/>
      <c r="F132" s="45"/>
      <c r="G132" s="45"/>
      <c r="H132" s="46" t="str">
        <f t="shared" si="70"/>
        <v/>
      </c>
      <c r="I132" s="203">
        <f t="shared" si="71"/>
        <v>0</v>
      </c>
      <c r="J132" s="203">
        <f t="shared" si="72"/>
        <v>0</v>
      </c>
      <c r="K132" s="43" t="str">
        <f t="shared" si="73"/>
        <v/>
      </c>
      <c r="O132" s="35" t="str">
        <f t="shared" si="74"/>
        <v/>
      </c>
      <c r="P132" s="36" t="str">
        <f t="shared" si="75"/>
        <v/>
      </c>
      <c r="Q132" s="36" t="str">
        <f t="shared" si="76"/>
        <v/>
      </c>
      <c r="R132" s="36" t="str">
        <f t="shared" si="77"/>
        <v/>
      </c>
      <c r="S132" s="36" t="str">
        <f t="shared" si="78"/>
        <v/>
      </c>
      <c r="T132" s="36">
        <f t="shared" si="79"/>
        <v>0</v>
      </c>
      <c r="U132" s="203">
        <f t="shared" si="80"/>
        <v>0</v>
      </c>
      <c r="V132" s="36">
        <f t="shared" si="81"/>
        <v>0</v>
      </c>
      <c r="W132" s="36">
        <f t="shared" si="82"/>
        <v>0</v>
      </c>
      <c r="X132" s="203">
        <f t="shared" si="83"/>
        <v>0</v>
      </c>
      <c r="Y132" s="203">
        <f t="shared" si="68"/>
        <v>0</v>
      </c>
      <c r="Z132" s="203">
        <f t="shared" si="84"/>
        <v>0</v>
      </c>
      <c r="AA132" s="36" t="str">
        <f t="shared" si="85"/>
        <v/>
      </c>
      <c r="AB132" s="36">
        <f t="shared" si="86"/>
        <v>0</v>
      </c>
      <c r="AC132" s="203">
        <f t="shared" si="87"/>
        <v>0</v>
      </c>
      <c r="AD132" s="36">
        <f t="shared" si="88"/>
        <v>0</v>
      </c>
      <c r="AE132" s="36">
        <f t="shared" si="89"/>
        <v>0</v>
      </c>
      <c r="AF132" s="203">
        <f t="shared" si="90"/>
        <v>0</v>
      </c>
      <c r="AG132" s="203">
        <f t="shared" si="69"/>
        <v>0</v>
      </c>
      <c r="AH132" s="203">
        <f t="shared" si="91"/>
        <v>0</v>
      </c>
    </row>
    <row r="133" spans="1:34" x14ac:dyDescent="0.4">
      <c r="O133" s="35" t="str">
        <f t="shared" si="74"/>
        <v/>
      </c>
      <c r="P133" s="36" t="str">
        <f t="shared" si="75"/>
        <v/>
      </c>
      <c r="Q133" s="36" t="str">
        <f t="shared" si="76"/>
        <v/>
      </c>
      <c r="R133" s="36" t="str">
        <f t="shared" si="77"/>
        <v/>
      </c>
      <c r="S133" s="36" t="str">
        <f t="shared" si="78"/>
        <v/>
      </c>
      <c r="T133" s="36">
        <f t="shared" si="79"/>
        <v>0</v>
      </c>
      <c r="U133" s="203">
        <f t="shared" si="80"/>
        <v>0</v>
      </c>
      <c r="V133" s="36">
        <f t="shared" si="81"/>
        <v>0</v>
      </c>
      <c r="W133" s="36">
        <f t="shared" si="82"/>
        <v>0</v>
      </c>
      <c r="X133" s="203">
        <f t="shared" si="83"/>
        <v>0</v>
      </c>
      <c r="Y133" s="203">
        <f t="shared" si="68"/>
        <v>0</v>
      </c>
      <c r="Z133" s="203">
        <f t="shared" si="84"/>
        <v>0</v>
      </c>
      <c r="AA133" s="36" t="str">
        <f t="shared" si="85"/>
        <v/>
      </c>
      <c r="AB133" s="36">
        <f t="shared" si="86"/>
        <v>0</v>
      </c>
      <c r="AC133" s="203">
        <f t="shared" si="87"/>
        <v>0</v>
      </c>
      <c r="AD133" s="36">
        <f t="shared" si="88"/>
        <v>0</v>
      </c>
      <c r="AE133" s="36">
        <f t="shared" si="89"/>
        <v>0</v>
      </c>
      <c r="AF133" s="203">
        <f t="shared" si="90"/>
        <v>0</v>
      </c>
      <c r="AG133" s="203">
        <f t="shared" si="69"/>
        <v>0</v>
      </c>
      <c r="AH133" s="203">
        <f t="shared" si="91"/>
        <v>0</v>
      </c>
    </row>
  </sheetData>
  <sheetProtection password="D2DD" sheet="1" selectLockedCells="1"/>
  <mergeCells count="23">
    <mergeCell ref="J2:K2"/>
    <mergeCell ref="S12:Z12"/>
    <mergeCell ref="AA12:AH12"/>
    <mergeCell ref="J1:K1"/>
    <mergeCell ref="A11:A12"/>
    <mergeCell ref="B11:B12"/>
    <mergeCell ref="C11:C12"/>
    <mergeCell ref="D11:D12"/>
    <mergeCell ref="E11:E12"/>
    <mergeCell ref="B8:C8"/>
    <mergeCell ref="F8:G8"/>
    <mergeCell ref="B9:C9"/>
    <mergeCell ref="F9:G9"/>
    <mergeCell ref="F11:F12"/>
    <mergeCell ref="G11:G12"/>
    <mergeCell ref="H11:H12"/>
    <mergeCell ref="I11:J11"/>
    <mergeCell ref="K11:K12"/>
    <mergeCell ref="A3:K3"/>
    <mergeCell ref="D7:E7"/>
    <mergeCell ref="F7:H7"/>
    <mergeCell ref="C5:E5"/>
    <mergeCell ref="H5:J5"/>
  </mergeCells>
  <phoneticPr fontId="1"/>
  <conditionalFormatting sqref="A13:K132">
    <cfRule type="expression" dxfId="20" priority="3">
      <formula>$K13="×"</formula>
    </cfRule>
  </conditionalFormatting>
  <conditionalFormatting sqref="C13:C132">
    <cfRule type="expression" dxfId="19" priority="2">
      <formula>AND(C13="", D13&lt;&gt;"")</formula>
    </cfRule>
  </conditionalFormatting>
  <conditionalFormatting sqref="G13:G132">
    <cfRule type="expression" dxfId="18" priority="1">
      <formula>$C13="無"</formula>
    </cfRule>
  </conditionalFormatting>
  <dataValidations count="7">
    <dataValidation type="list" allowBlank="1" showInputMessage="1" showErrorMessage="1" sqref="C13:C132">
      <formula1>"有,無"</formula1>
    </dataValidation>
    <dataValidation type="date" imeMode="off" allowBlank="1" showInputMessage="1" showErrorMessage="1" errorTitle="入力エラー" error="2023/1/1～2023/5/7までの日付を半角数字で入力してください。_x000a_（例）2023/1/1_x000a__x000a_※2023/5/8以降に療養した分は入力シートが変わります。" sqref="D13:D132">
      <formula1>44927</formula1>
      <formula2>45053</formula2>
    </dataValidation>
    <dataValidation imeMode="off" allowBlank="1" showInputMessage="1" showErrorMessage="1" sqref="D133:H258"/>
    <dataValidation imeMode="hiragana" allowBlank="1" showInputMessage="1" showErrorMessage="1" sqref="C133:C331 B13:B331"/>
    <dataValidation type="custom" imeMode="off" showInputMessage="1" showErrorMessage="1" errorTitle="入力エラー" error="発症日以降の日付を入力してください。" sqref="E13:E132">
      <formula1>D13&lt;=E13</formula1>
    </dataValidation>
    <dataValidation type="custom" showInputMessage="1" showErrorMessage="1" errorTitle="入力エラー" error="【入院・退所日】より後の日付を入力してください。_x000a__x000a_※【療養再開日】が【療養解除日】と同日の場合は、_x000a_【療養解除日】の入力は不要です。_x000a_【療養解除日】を削除してから入力し直してください。" sqref="F13:F132">
      <formula1>AND(E13&lt;&gt;"",E13&lt;F13)</formula1>
    </dataValidation>
    <dataValidation type="custom" showInputMessage="1" showErrorMessage="1" errorTitle="入力エラー" error="有症状で11日目以降も療養を継続した場合のみ、_x000a_発症日から11日目以降の日付を入力してください。" sqref="G13:G132">
      <formula1>IF(C13&lt;&gt;"有", FALSE, (D13+9)&lt;G13)</formula1>
    </dataValidation>
  </dataValidations>
  <pageMargins left="0.70866141732283472" right="0.39370078740157483" top="0.74803149606299213" bottom="0.74803149606299213"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134"/>
  <sheetViews>
    <sheetView showGridLines="0" view="pageBreakPreview" zoomScale="85" zoomScaleNormal="100" zoomScaleSheetLayoutView="85" workbookViewId="0">
      <selection activeCell="B15" sqref="B15"/>
    </sheetView>
  </sheetViews>
  <sheetFormatPr defaultRowHeight="18.75" x14ac:dyDescent="0.4"/>
  <cols>
    <col min="1" max="1" width="4.5" style="205" bestFit="1" customWidth="1"/>
    <col min="2" max="2" width="14.5" style="205" customWidth="1"/>
    <col min="3" max="3" width="7.375" style="205" bestFit="1" customWidth="1"/>
    <col min="4" max="7" width="10.625" style="57" customWidth="1"/>
    <col min="8" max="8" width="17.5" style="57" customWidth="1"/>
    <col min="9" max="9" width="10.625" style="57" customWidth="1"/>
    <col min="10" max="10" width="9.25" style="205" bestFit="1" customWidth="1"/>
    <col min="11" max="11" width="6.625" style="108" customWidth="1"/>
    <col min="12" max="12" width="7" style="205" customWidth="1"/>
    <col min="13" max="14" width="7.125" style="205" customWidth="1"/>
    <col min="15" max="15" width="7.125" style="57" hidden="1" customWidth="1"/>
    <col min="16" max="16" width="7.125" style="61" hidden="1" customWidth="1"/>
    <col min="17" max="17" width="7.125" style="57" hidden="1" customWidth="1"/>
    <col min="18" max="23" width="7.125" style="61" hidden="1" customWidth="1"/>
    <col min="24" max="24" width="7" style="61" hidden="1" customWidth="1"/>
    <col min="25" max="26" width="7.125" style="205" hidden="1" customWidth="1"/>
    <col min="27" max="27" width="7" style="205" hidden="1" customWidth="1"/>
    <col min="28" max="28" width="5.375" style="61" hidden="1" customWidth="1"/>
    <col min="29" max="29" width="6" style="72" hidden="1" customWidth="1"/>
    <col min="30" max="30" width="6.5" style="205" hidden="1" customWidth="1"/>
    <col min="31" max="31" width="6.25" style="23" hidden="1" customWidth="1"/>
    <col min="32" max="16384" width="9" style="205"/>
  </cols>
  <sheetData>
    <row r="1" spans="1:37" ht="21.75" customHeight="1" x14ac:dyDescent="0.4">
      <c r="A1" s="455" t="s">
        <v>190</v>
      </c>
      <c r="B1" s="456"/>
      <c r="C1" s="456"/>
      <c r="I1" s="205"/>
      <c r="J1" s="355" t="s">
        <v>98</v>
      </c>
      <c r="K1" s="355"/>
      <c r="Q1" s="205"/>
      <c r="R1" s="205"/>
      <c r="S1" s="205"/>
      <c r="T1" s="205"/>
      <c r="U1" s="205"/>
      <c r="V1" s="205"/>
      <c r="AB1" s="205"/>
      <c r="AC1" s="205"/>
      <c r="AE1" s="205"/>
    </row>
    <row r="2" spans="1:37" s="116" customFormat="1" ht="15" customHeight="1" x14ac:dyDescent="0.4">
      <c r="D2" s="278"/>
      <c r="E2" s="278"/>
      <c r="F2" s="278"/>
      <c r="G2" s="278"/>
      <c r="H2" s="278"/>
      <c r="J2" s="544" t="s">
        <v>218</v>
      </c>
      <c r="K2" s="543"/>
      <c r="O2" s="278"/>
      <c r="P2" s="63"/>
      <c r="W2" s="63"/>
      <c r="X2" s="63"/>
    </row>
    <row r="3" spans="1:37" ht="35.25" customHeight="1" x14ac:dyDescent="0.4">
      <c r="A3" s="457" t="s">
        <v>195</v>
      </c>
      <c r="B3" s="457"/>
      <c r="C3" s="457"/>
      <c r="D3" s="457"/>
      <c r="E3" s="457"/>
      <c r="F3" s="457"/>
      <c r="G3" s="457"/>
      <c r="H3" s="457"/>
      <c r="I3" s="457"/>
      <c r="J3" s="457"/>
      <c r="K3" s="457"/>
      <c r="L3" s="22"/>
      <c r="M3" s="22"/>
      <c r="N3" s="22"/>
      <c r="O3" s="22"/>
      <c r="P3" s="62"/>
      <c r="Q3" s="22"/>
      <c r="R3" s="62"/>
      <c r="S3" s="62"/>
      <c r="T3" s="62"/>
      <c r="U3" s="62"/>
    </row>
    <row r="4" spans="1:37" s="23" customFormat="1" ht="8.25" customHeight="1" x14ac:dyDescent="0.4">
      <c r="A4" s="58"/>
      <c r="B4" s="58"/>
      <c r="C4" s="58"/>
      <c r="D4" s="58"/>
      <c r="E4" s="58"/>
      <c r="F4" s="58"/>
      <c r="G4" s="58"/>
      <c r="H4" s="58"/>
      <c r="I4" s="58"/>
      <c r="K4" s="109"/>
      <c r="O4" s="58"/>
      <c r="R4" s="63"/>
      <c r="S4" s="63"/>
      <c r="T4" s="63"/>
      <c r="U4" s="63"/>
      <c r="V4" s="61"/>
      <c r="W4" s="61"/>
      <c r="X4" s="61"/>
      <c r="AB4" s="61"/>
      <c r="AC4" s="72"/>
      <c r="AD4" s="24"/>
    </row>
    <row r="5" spans="1:37" ht="18" customHeight="1" x14ac:dyDescent="0.4">
      <c r="B5" s="314" t="s">
        <v>209</v>
      </c>
      <c r="C5" s="433" t="str">
        <f>チェックリスト!H5&amp;""</f>
        <v/>
      </c>
      <c r="D5" s="433"/>
      <c r="E5" s="433"/>
      <c r="G5" s="12" t="s">
        <v>208</v>
      </c>
      <c r="H5" s="433" t="str">
        <f>チェックリスト!H6&amp;""</f>
        <v/>
      </c>
      <c r="I5" s="433"/>
      <c r="J5" s="433"/>
      <c r="K5" s="47"/>
      <c r="L5" s="294"/>
      <c r="O5" s="205"/>
      <c r="P5" s="205"/>
      <c r="Q5" s="205"/>
      <c r="R5" s="205"/>
      <c r="S5" s="205"/>
      <c r="T5" s="205"/>
      <c r="U5" s="205"/>
      <c r="V5" s="205"/>
      <c r="W5" s="205"/>
      <c r="X5" s="205"/>
      <c r="AB5" s="205"/>
      <c r="AC5" s="205"/>
      <c r="AE5" s="205"/>
      <c r="AJ5" s="24"/>
      <c r="AK5" s="97"/>
    </row>
    <row r="6" spans="1:37" ht="8.25" customHeight="1" thickBot="1" x14ac:dyDescent="0.45">
      <c r="B6" s="98"/>
      <c r="C6" s="98"/>
      <c r="D6" s="99"/>
      <c r="E6" s="99"/>
      <c r="F6" s="99"/>
      <c r="G6" s="99"/>
      <c r="H6" s="99"/>
      <c r="I6" s="204"/>
      <c r="J6" s="100"/>
      <c r="K6" s="109"/>
      <c r="L6" s="25"/>
      <c r="M6" s="25"/>
      <c r="N6" s="25"/>
      <c r="O6" s="59"/>
      <c r="P6" s="64"/>
      <c r="Q6" s="59"/>
      <c r="R6" s="64"/>
      <c r="S6" s="64"/>
      <c r="T6" s="64"/>
      <c r="U6" s="64"/>
      <c r="AD6" s="24"/>
    </row>
    <row r="7" spans="1:37" ht="16.5" customHeight="1" thickBot="1" x14ac:dyDescent="0.45">
      <c r="D7" s="430" t="s">
        <v>63</v>
      </c>
      <c r="E7" s="431"/>
      <c r="F7" s="430" t="s">
        <v>53</v>
      </c>
      <c r="G7" s="432"/>
      <c r="H7" s="431"/>
      <c r="I7" s="75"/>
      <c r="J7" s="100"/>
      <c r="L7" s="25"/>
      <c r="M7" s="25"/>
      <c r="N7" s="25"/>
      <c r="O7" s="59"/>
      <c r="P7" s="64"/>
      <c r="Q7" s="59"/>
      <c r="R7" s="64"/>
      <c r="S7" s="64"/>
      <c r="T7" s="64"/>
      <c r="U7" s="64"/>
      <c r="AD7" s="24"/>
    </row>
    <row r="8" spans="1:37" ht="16.5" customHeight="1" thickBot="1" x14ac:dyDescent="0.45">
      <c r="A8" s="101"/>
      <c r="B8" s="443" t="s">
        <v>83</v>
      </c>
      <c r="C8" s="444"/>
      <c r="D8" s="2">
        <f>SUMIF(K15:K134,"○",J15:J134)</f>
        <v>0</v>
      </c>
      <c r="E8" s="3" t="s">
        <v>62</v>
      </c>
      <c r="F8" s="445">
        <f>SUMIF(K15:K134,"○",J15:J134)*10000</f>
        <v>0</v>
      </c>
      <c r="G8" s="446"/>
      <c r="H8" s="16" t="s">
        <v>38</v>
      </c>
      <c r="J8" s="102"/>
      <c r="K8" s="110"/>
      <c r="L8" s="102"/>
      <c r="M8" s="100"/>
      <c r="N8" s="25"/>
      <c r="O8" s="59"/>
      <c r="P8" s="64"/>
      <c r="Q8" s="189" t="s">
        <v>119</v>
      </c>
      <c r="R8" s="64"/>
      <c r="S8" s="64"/>
      <c r="T8" s="64"/>
      <c r="U8" s="64"/>
      <c r="AD8" s="24"/>
      <c r="AF8" s="24"/>
      <c r="AG8" s="97"/>
    </row>
    <row r="9" spans="1:37" ht="14.1" customHeight="1" x14ac:dyDescent="0.4">
      <c r="B9" s="98"/>
      <c r="C9" s="98"/>
      <c r="D9" s="99"/>
      <c r="E9" s="99"/>
      <c r="F9" s="99"/>
      <c r="G9" s="99"/>
      <c r="H9" s="99"/>
      <c r="I9" s="204"/>
      <c r="J9" s="100"/>
      <c r="K9" s="109"/>
      <c r="L9" s="25"/>
      <c r="M9" s="25"/>
      <c r="N9" s="25"/>
      <c r="O9" s="59"/>
      <c r="P9" s="64"/>
      <c r="Q9" s="189" t="s">
        <v>91</v>
      </c>
      <c r="R9" s="64"/>
      <c r="S9" s="64"/>
      <c r="T9" s="64"/>
      <c r="U9" s="64"/>
      <c r="AD9" s="24"/>
    </row>
    <row r="10" spans="1:37" ht="16.5" customHeight="1" x14ac:dyDescent="0.35">
      <c r="A10" s="101"/>
      <c r="B10" s="463" t="s">
        <v>185</v>
      </c>
      <c r="C10" s="463"/>
      <c r="D10" s="463"/>
      <c r="E10" s="463"/>
      <c r="F10" s="463"/>
      <c r="G10" s="463"/>
      <c r="H10" s="463"/>
      <c r="I10" s="463"/>
      <c r="J10" s="463"/>
      <c r="K10" s="463"/>
      <c r="L10" s="102"/>
      <c r="M10" s="100"/>
      <c r="N10" s="25"/>
      <c r="O10" s="59"/>
      <c r="P10" s="67"/>
      <c r="Q10" s="193" t="s">
        <v>124</v>
      </c>
      <c r="R10" s="64"/>
      <c r="S10" s="64"/>
      <c r="T10" s="64"/>
      <c r="U10" s="64"/>
      <c r="AD10" s="24"/>
      <c r="AF10" s="24"/>
      <c r="AG10" s="97"/>
    </row>
    <row r="11" spans="1:37" ht="16.5" customHeight="1" x14ac:dyDescent="0.35">
      <c r="A11" s="101"/>
      <c r="B11" s="464" t="s">
        <v>215</v>
      </c>
      <c r="C11" s="464"/>
      <c r="D11" s="464"/>
      <c r="E11" s="464"/>
      <c r="F11" s="464"/>
      <c r="G11" s="464"/>
      <c r="H11" s="464"/>
      <c r="I11" s="464"/>
      <c r="J11" s="464"/>
      <c r="K11" s="464"/>
      <c r="L11" s="102"/>
      <c r="M11" s="100"/>
      <c r="N11" s="25"/>
      <c r="O11" s="59"/>
      <c r="P11" s="67"/>
      <c r="Q11" s="59"/>
      <c r="R11" s="64"/>
      <c r="S11" s="64"/>
      <c r="T11" s="64"/>
      <c r="U11" s="64"/>
      <c r="W11" s="85"/>
      <c r="AD11" s="24"/>
      <c r="AF11" s="24"/>
      <c r="AG11" s="97"/>
    </row>
    <row r="12" spans="1:37" ht="16.5" customHeight="1" thickBot="1" x14ac:dyDescent="0.4">
      <c r="B12" s="465" t="s">
        <v>128</v>
      </c>
      <c r="C12" s="465"/>
      <c r="D12" s="465"/>
      <c r="E12" s="465"/>
      <c r="F12" s="465"/>
      <c r="G12" s="465"/>
      <c r="H12" s="465"/>
      <c r="I12" s="465"/>
      <c r="J12" s="465"/>
      <c r="K12" s="465"/>
      <c r="P12" s="78">
        <v>45040</v>
      </c>
      <c r="Q12" s="127">
        <v>45048</v>
      </c>
      <c r="W12" s="78">
        <v>45017</v>
      </c>
      <c r="X12" s="78">
        <v>45054</v>
      </c>
      <c r="Y12" s="26">
        <v>45199</v>
      </c>
      <c r="Z12" s="26"/>
      <c r="AD12" s="24"/>
    </row>
    <row r="13" spans="1:37" ht="31.5" customHeight="1" thickBot="1" x14ac:dyDescent="0.45">
      <c r="A13" s="438" t="s">
        <v>25</v>
      </c>
      <c r="B13" s="438" t="s">
        <v>26</v>
      </c>
      <c r="C13" s="439" t="s">
        <v>81</v>
      </c>
      <c r="D13" s="427" t="s">
        <v>16</v>
      </c>
      <c r="E13" s="441" t="s">
        <v>27</v>
      </c>
      <c r="F13" s="447" t="s">
        <v>70</v>
      </c>
      <c r="G13" s="466" t="s">
        <v>87</v>
      </c>
      <c r="H13" s="461" t="s">
        <v>123</v>
      </c>
      <c r="I13" s="451" t="s">
        <v>71</v>
      </c>
      <c r="J13" s="111" t="s">
        <v>73</v>
      </c>
      <c r="K13" s="427" t="s">
        <v>28</v>
      </c>
      <c r="L13" s="27"/>
      <c r="M13" s="27"/>
      <c r="N13" s="27"/>
      <c r="O13" s="27"/>
      <c r="P13" s="68"/>
      <c r="Q13" s="27"/>
      <c r="R13" s="65">
        <v>6</v>
      </c>
      <c r="S13" s="65">
        <v>9</v>
      </c>
      <c r="T13" s="65">
        <v>10</v>
      </c>
      <c r="U13" s="65">
        <v>14</v>
      </c>
      <c r="V13" s="458" t="s">
        <v>85</v>
      </c>
      <c r="W13" s="459"/>
      <c r="X13" s="459"/>
      <c r="Y13" s="459"/>
      <c r="Z13" s="459"/>
      <c r="AA13" s="459"/>
      <c r="AB13" s="459"/>
      <c r="AC13" s="460"/>
      <c r="AD13" s="453" t="s">
        <v>192</v>
      </c>
      <c r="AE13" s="454"/>
    </row>
    <row r="14" spans="1:37" ht="31.5" customHeight="1" x14ac:dyDescent="0.4">
      <c r="A14" s="428"/>
      <c r="B14" s="428"/>
      <c r="C14" s="440"/>
      <c r="D14" s="428"/>
      <c r="E14" s="442"/>
      <c r="F14" s="448"/>
      <c r="G14" s="467"/>
      <c r="H14" s="462"/>
      <c r="I14" s="452"/>
      <c r="J14" s="111" t="s">
        <v>84</v>
      </c>
      <c r="K14" s="428"/>
      <c r="L14" s="27"/>
      <c r="M14" s="27"/>
      <c r="N14" s="27"/>
      <c r="O14" s="194" t="s">
        <v>127</v>
      </c>
      <c r="P14" s="252" t="s">
        <v>72</v>
      </c>
      <c r="Q14" s="261" t="s">
        <v>92</v>
      </c>
      <c r="R14" s="91">
        <v>7</v>
      </c>
      <c r="S14" s="91">
        <v>10</v>
      </c>
      <c r="T14" s="91">
        <v>11</v>
      </c>
      <c r="U14" s="92">
        <v>15</v>
      </c>
      <c r="V14" s="86" t="s">
        <v>31</v>
      </c>
      <c r="W14" s="79" t="s">
        <v>32</v>
      </c>
      <c r="X14" s="73" t="s">
        <v>33</v>
      </c>
      <c r="Y14" s="32" t="s">
        <v>34</v>
      </c>
      <c r="Z14" s="31" t="s">
        <v>35</v>
      </c>
      <c r="AA14" s="32" t="s">
        <v>36</v>
      </c>
      <c r="AB14" s="73" t="s">
        <v>33</v>
      </c>
      <c r="AC14" s="87" t="s">
        <v>93</v>
      </c>
      <c r="AD14" s="83" t="s">
        <v>94</v>
      </c>
      <c r="AE14" s="84" t="s">
        <v>95</v>
      </c>
    </row>
    <row r="15" spans="1:37" x14ac:dyDescent="0.4">
      <c r="A15" s="260">
        <v>1</v>
      </c>
      <c r="B15" s="1"/>
      <c r="C15" s="44"/>
      <c r="D15" s="45"/>
      <c r="E15" s="94"/>
      <c r="F15" s="45"/>
      <c r="G15" s="45"/>
      <c r="H15" s="45"/>
      <c r="I15" s="46" t="str">
        <f t="shared" ref="I15:I78" si="0">IF(OR(C15="", D15="", K15="×", AND(E15&lt;&gt;"", E15&lt;D15,G15=""), AND(D15=E15, F15=""), AND(F15&lt;&gt;"", OR(F15&lt;D15,F15&lt;E15))), "", IF(E15="",P15, IF(F15="", IF(AND(E15&gt;D15, E15&lt;P15), E15, IF(E15&gt;P15, P15, E15)), IF(OR(F15&lt;=P15, E15&gt;P15), P15, E15))))</f>
        <v/>
      </c>
      <c r="J15" s="69">
        <f t="shared" ref="J15:J45" si="1">IF(K15="×",0,AB15)</f>
        <v>0</v>
      </c>
      <c r="K15" s="80" t="str">
        <f t="shared" ref="K15:K46" si="2">IF(OR(C15="", D15=""),"", IF(OR(AND(E15="", F15&lt;&gt;""),AND(E15&lt;&gt;"", E15&lt;D15), AND(G15&lt;&gt;"", G15&lt;D15), AND(D15=G15),AND(F15&lt;&gt;"", OR(F15&lt;D15, F15&lt;E15,AND(G15&lt;&gt;"",G15&lt;F15))),AND(S15&lt;=$X$12,H15=$Q$10)), "×", IF(AND(D15=E15,OR(F15="", F15&gt;P15)),"×","○")))</f>
        <v/>
      </c>
      <c r="L15" s="319" t="str">
        <f>IF(AND(O15="不可",H15=""),"⇐療養が11日間以上となった理由を選択してください","")</f>
        <v/>
      </c>
      <c r="M15" s="216"/>
      <c r="N15" s="216"/>
      <c r="O15" s="195" t="str">
        <f t="shared" ref="O15:O46" si="3">IF(C15&lt;&gt;"有","",IF(AND(Q15&lt;T15,H15=""),"",IF(OR(H15=$Q$8,H15=$Q$9),"可","不可")))</f>
        <v/>
      </c>
      <c r="P15" s="253">
        <f t="shared" ref="P15:P17" si="4">IF(C15&lt;&gt;"有",IF(AND(E15="",G15=""),D15,IF(AND(E15&lt;&gt;"",G15=""),D15,IF(Q15&lt;R15,Q15,R15))),IF(AND(E15="",G15=""),D15,IF(AND(E15&lt;&gt;"",G15=""),D15,IF(OR(O15="可",O15=""),IF(Q15&lt;U15,Q15,U15),S15))))</f>
        <v>0</v>
      </c>
      <c r="Q15" s="76">
        <f>IF(G15,G15,0)</f>
        <v>0</v>
      </c>
      <c r="R15" s="66" t="str">
        <f>IF(D15="", "", IF(D15+$R$13&lt;=$Y$12, D15+$R$13, $Y$12))</f>
        <v/>
      </c>
      <c r="S15" s="66" t="str">
        <f>IF(D15="", "", IF(D15+$S$13&lt;=$Y$12, D15+$S$13, $Y$12))</f>
        <v/>
      </c>
      <c r="T15" s="66" t="str">
        <f t="shared" ref="T15:T77" si="5">IF(D15="", "", IF(D15+$T$13&lt;=$Y$12, D15+$T$13, $Y$12))</f>
        <v/>
      </c>
      <c r="U15" s="93" t="str">
        <f t="shared" ref="U15:U77" si="6">IF(D15="", "", IF(D15+$U$13&lt;=$Y$12, D15+$U$13, $Y$12))</f>
        <v/>
      </c>
      <c r="V15" s="88">
        <f t="shared" ref="V15:V77" si="7">IF(OR(D15="", AND(E15&lt;$X$12, I15&lt;$X$12,I15&gt;$X$12)), D15, IF(D15&gt;=$X$12,D15, $X$12))</f>
        <v>0</v>
      </c>
      <c r="W15" s="60">
        <f t="shared" ref="W15:W18" si="8">IF(I15="",D15, IF(I15&lt;=$Y$12,I15,$Y$12))</f>
        <v>0</v>
      </c>
      <c r="X15" s="74">
        <f t="shared" ref="X15:X17" si="9">IF(OR(C15="",AND(D15&lt;&gt;"",E15="",G15="")),0,IF(P15&lt;V15,0,IF(AND(V15&lt;=$X$12,W15&lt;=$X$12),1,IF(V15=W15,0,DATEDIF(V15,W15,"D")+1))))</f>
        <v>0</v>
      </c>
      <c r="Y15" s="36">
        <f>IF(OR(E15="",I15&lt;$X$12),0,IF(E15&gt;=$X$12,IF(D15=E15,E15,E15+1),$X$12))</f>
        <v>0</v>
      </c>
      <c r="Z15" s="36">
        <f t="shared" ref="Z15:Z45" si="10">IF(OR(F15="",I15&lt;$X$12),0,IF(F15&gt;=$X$12,F15,$X$12))</f>
        <v>0</v>
      </c>
      <c r="AA15" s="260">
        <f t="shared" ref="AA15:AA45" si="11">IF(OR(E15="",Y15=0, Z15=0, Y15&gt;Z15, Z15&gt;P15, X15=0),0,DATEDIF(Y15,Z15,"D")+IF(AND(D15=E15, E15+1=F15),1,0)+IF(AND(D15+1=Z15,Y15=Z15),1,0)+IF(D15+1=F15,-1,0))</f>
        <v>0</v>
      </c>
      <c r="AB15" s="74">
        <f>X15-AA15+AC15</f>
        <v>0</v>
      </c>
      <c r="AC15" s="89">
        <f>IF(OR(AND(F15=G15,F15&gt;$W$12,G15&gt;$W$12,F15&lt;$Y$12,G15&lt;$Y$12),AND(G15="",V15=W15,V15=$X$12,W15=$X$12)),-1,0)</f>
        <v>0</v>
      </c>
      <c r="AD15" s="81">
        <f>IF(J15=0,0,DATEDIF(D15,I15,"D")+1)</f>
        <v>0</v>
      </c>
      <c r="AE15" s="82">
        <f>AD15-AA15+AC15</f>
        <v>0</v>
      </c>
    </row>
    <row r="16" spans="1:37" x14ac:dyDescent="0.4">
      <c r="A16" s="260">
        <v>2</v>
      </c>
      <c r="B16" s="1"/>
      <c r="C16" s="44"/>
      <c r="D16" s="45"/>
      <c r="E16" s="45"/>
      <c r="F16" s="45"/>
      <c r="G16" s="45"/>
      <c r="H16" s="45"/>
      <c r="I16" s="46" t="str">
        <f t="shared" si="0"/>
        <v/>
      </c>
      <c r="J16" s="69">
        <f t="shared" si="1"/>
        <v>0</v>
      </c>
      <c r="K16" s="80" t="str">
        <f t="shared" si="2"/>
        <v/>
      </c>
      <c r="L16" s="319" t="str">
        <f>IF(AND(O16="不可",H16=""),"⇐療養が11日間以上となった理由を選択してください","")</f>
        <v/>
      </c>
      <c r="M16" s="216"/>
      <c r="N16" s="216"/>
      <c r="O16" s="195" t="str">
        <f t="shared" si="3"/>
        <v/>
      </c>
      <c r="P16" s="253">
        <f t="shared" si="4"/>
        <v>0</v>
      </c>
      <c r="Q16" s="76">
        <f t="shared" ref="Q16:Q78" si="12">IF(G16,G16,0)</f>
        <v>0</v>
      </c>
      <c r="R16" s="66" t="str">
        <f t="shared" ref="R16:R78" si="13">IF(D16="", "", IF(D16+$R$13&lt;=$Y$12, D16+$R$13, $Y$12))</f>
        <v/>
      </c>
      <c r="S16" s="66" t="str">
        <f>IF(D16="", "", IF(D16+$S$13&lt;=$Y$12, D16+$S$13, $Y$12))</f>
        <v/>
      </c>
      <c r="T16" s="66" t="str">
        <f t="shared" si="5"/>
        <v/>
      </c>
      <c r="U16" s="93" t="str">
        <f t="shared" si="6"/>
        <v/>
      </c>
      <c r="V16" s="88">
        <f t="shared" si="7"/>
        <v>0</v>
      </c>
      <c r="W16" s="60">
        <f t="shared" si="8"/>
        <v>0</v>
      </c>
      <c r="X16" s="74">
        <f t="shared" si="9"/>
        <v>0</v>
      </c>
      <c r="Y16" s="36">
        <f t="shared" ref="Y16:Y79" si="14">IF(OR(E16="",I16&lt;$X$12),0,IF(E16&gt;=$X$12,IF(D16=E16,E16,E16+1),$X$12))</f>
        <v>0</v>
      </c>
      <c r="Z16" s="36">
        <f t="shared" si="10"/>
        <v>0</v>
      </c>
      <c r="AA16" s="260">
        <f t="shared" si="11"/>
        <v>0</v>
      </c>
      <c r="AB16" s="74">
        <f t="shared" ref="AB16:AB78" si="15">X16-AA16+AC16</f>
        <v>0</v>
      </c>
      <c r="AC16" s="89">
        <f t="shared" ref="AC16:AC78" si="16">IF(OR(AND(F16=G16,F16&gt;$W$12,G16&gt;$W$12,F16&lt;$Y$12,G16&lt;$Y$12),AND(G16="",V16=W16,V16=$X$12,W16=$X$12)),-1,0)</f>
        <v>0</v>
      </c>
      <c r="AD16" s="81">
        <f t="shared" ref="AD16:AD78" si="17">IF(J16=0,0,DATEDIF(D16,I16,"D")+1)</f>
        <v>0</v>
      </c>
      <c r="AE16" s="82">
        <f t="shared" ref="AE16:AE78" si="18">AD16-AA16+AC16</f>
        <v>0</v>
      </c>
    </row>
    <row r="17" spans="1:31" x14ac:dyDescent="0.4">
      <c r="A17" s="260">
        <v>3</v>
      </c>
      <c r="B17" s="1"/>
      <c r="C17" s="44"/>
      <c r="D17" s="45"/>
      <c r="E17" s="45"/>
      <c r="F17" s="45"/>
      <c r="G17" s="45"/>
      <c r="H17" s="45"/>
      <c r="I17" s="46" t="str">
        <f t="shared" si="0"/>
        <v/>
      </c>
      <c r="J17" s="70">
        <f t="shared" si="1"/>
        <v>0</v>
      </c>
      <c r="K17" s="80" t="str">
        <f t="shared" si="2"/>
        <v/>
      </c>
      <c r="L17" s="319" t="str">
        <f t="shared" ref="L17:L80" si="19">IF(AND(O17="不可",H17=""),"⇐療養が11日間以上となった理由を選択してください","")</f>
        <v/>
      </c>
      <c r="M17" s="216"/>
      <c r="N17" s="216"/>
      <c r="O17" s="195" t="str">
        <f t="shared" si="3"/>
        <v/>
      </c>
      <c r="P17" s="253">
        <f t="shared" si="4"/>
        <v>0</v>
      </c>
      <c r="Q17" s="76">
        <f t="shared" si="12"/>
        <v>0</v>
      </c>
      <c r="R17" s="66" t="str">
        <f t="shared" si="13"/>
        <v/>
      </c>
      <c r="S17" s="66" t="str">
        <f t="shared" ref="S17:S80" si="20">IF(D17="", "", IF(D17+$S$13&lt;=$Y$12, D17+$S$13, $Y$12))</f>
        <v/>
      </c>
      <c r="T17" s="66" t="str">
        <f t="shared" si="5"/>
        <v/>
      </c>
      <c r="U17" s="93" t="str">
        <f t="shared" si="6"/>
        <v/>
      </c>
      <c r="V17" s="88">
        <f t="shared" si="7"/>
        <v>0</v>
      </c>
      <c r="W17" s="60">
        <f t="shared" si="8"/>
        <v>0</v>
      </c>
      <c r="X17" s="74">
        <f t="shared" si="9"/>
        <v>0</v>
      </c>
      <c r="Y17" s="36">
        <f t="shared" si="14"/>
        <v>0</v>
      </c>
      <c r="Z17" s="36">
        <f t="shared" si="10"/>
        <v>0</v>
      </c>
      <c r="AA17" s="260">
        <f t="shared" si="11"/>
        <v>0</v>
      </c>
      <c r="AB17" s="74">
        <f t="shared" si="15"/>
        <v>0</v>
      </c>
      <c r="AC17" s="89">
        <f t="shared" si="16"/>
        <v>0</v>
      </c>
      <c r="AD17" s="81">
        <f t="shared" si="17"/>
        <v>0</v>
      </c>
      <c r="AE17" s="82">
        <f t="shared" si="18"/>
        <v>0</v>
      </c>
    </row>
    <row r="18" spans="1:31" x14ac:dyDescent="0.4">
      <c r="A18" s="260">
        <v>4</v>
      </c>
      <c r="B18" s="1"/>
      <c r="C18" s="44"/>
      <c r="D18" s="45"/>
      <c r="E18" s="45"/>
      <c r="F18" s="45"/>
      <c r="G18" s="45"/>
      <c r="H18" s="45"/>
      <c r="I18" s="77" t="str">
        <f t="shared" si="0"/>
        <v/>
      </c>
      <c r="J18" s="69">
        <f t="shared" si="1"/>
        <v>0</v>
      </c>
      <c r="K18" s="80" t="str">
        <f t="shared" si="2"/>
        <v/>
      </c>
      <c r="L18" s="319" t="str">
        <f t="shared" si="19"/>
        <v/>
      </c>
      <c r="M18" s="131"/>
      <c r="N18" s="131"/>
      <c r="O18" s="195" t="str">
        <f t="shared" si="3"/>
        <v/>
      </c>
      <c r="P18" s="253">
        <f>IF(C18&lt;&gt;"有",IF(AND(E18="",G18=""),D18,IF(AND(E18&lt;&gt;"",G18=""),D18,IF(Q18&lt;R18,Q18,R18))),IF(AND(E18="",G18=""),D18,IF(AND(E18&lt;&gt;"",G18=""),D18,IF(OR(O18="可",O18=""),IF(Q18&lt;U18,Q18,U18),S18))))</f>
        <v>0</v>
      </c>
      <c r="Q18" s="76">
        <f t="shared" si="12"/>
        <v>0</v>
      </c>
      <c r="R18" s="66" t="str">
        <f t="shared" si="13"/>
        <v/>
      </c>
      <c r="S18" s="66" t="str">
        <f t="shared" si="20"/>
        <v/>
      </c>
      <c r="T18" s="66" t="str">
        <f t="shared" si="5"/>
        <v/>
      </c>
      <c r="U18" s="93" t="str">
        <f t="shared" si="6"/>
        <v/>
      </c>
      <c r="V18" s="88">
        <f t="shared" si="7"/>
        <v>0</v>
      </c>
      <c r="W18" s="60">
        <f t="shared" si="8"/>
        <v>0</v>
      </c>
      <c r="X18" s="74">
        <f>IF(OR(C18="",AND(D18&lt;&gt;"",E18="",G18="")),0,IF(P18&lt;V18,0,IF(AND(V18&lt;=$X$12,W18&lt;=$X$12),1,IF(V18=W18,0,DATEDIF(V18,W18,"D")+1))))</f>
        <v>0</v>
      </c>
      <c r="Y18" s="36">
        <f t="shared" si="14"/>
        <v>0</v>
      </c>
      <c r="Z18" s="36">
        <f t="shared" si="10"/>
        <v>0</v>
      </c>
      <c r="AA18" s="260">
        <f t="shared" si="11"/>
        <v>0</v>
      </c>
      <c r="AB18" s="74">
        <f t="shared" si="15"/>
        <v>0</v>
      </c>
      <c r="AC18" s="89">
        <f t="shared" si="16"/>
        <v>0</v>
      </c>
      <c r="AD18" s="81">
        <f t="shared" si="17"/>
        <v>0</v>
      </c>
      <c r="AE18" s="82">
        <f t="shared" si="18"/>
        <v>0</v>
      </c>
    </row>
    <row r="19" spans="1:31" x14ac:dyDescent="0.4">
      <c r="A19" s="260">
        <v>5</v>
      </c>
      <c r="B19" s="1"/>
      <c r="C19" s="44"/>
      <c r="D19" s="45"/>
      <c r="E19" s="45"/>
      <c r="F19" s="45"/>
      <c r="G19" s="45"/>
      <c r="H19" s="45"/>
      <c r="I19" s="46" t="str">
        <f t="shared" si="0"/>
        <v/>
      </c>
      <c r="J19" s="70">
        <f t="shared" si="1"/>
        <v>0</v>
      </c>
      <c r="K19" s="80" t="str">
        <f t="shared" si="2"/>
        <v/>
      </c>
      <c r="L19" s="319" t="str">
        <f t="shared" si="19"/>
        <v/>
      </c>
      <c r="M19" s="131"/>
      <c r="N19" s="131"/>
      <c r="O19" s="195" t="str">
        <f t="shared" si="3"/>
        <v/>
      </c>
      <c r="P19" s="253">
        <f t="shared" ref="P19:P82" si="21">IF(C19&lt;&gt;"有",IF(AND(E19="",G19=""),D19,IF(AND(E19&lt;&gt;"",G19=""),D19,IF(Q19&lt;R19,Q19,R19))),IF(AND(E19="",G19=""),D19,IF(AND(E19&lt;&gt;"",G19=""),D19,IF(OR(O19="可",O19=""),IF(Q19&lt;U19,Q19,U19),S19))))</f>
        <v>0</v>
      </c>
      <c r="Q19" s="76">
        <f>IF(G19,G19,0)</f>
        <v>0</v>
      </c>
      <c r="R19" s="66" t="str">
        <f t="shared" si="13"/>
        <v/>
      </c>
      <c r="S19" s="66" t="str">
        <f t="shared" si="20"/>
        <v/>
      </c>
      <c r="T19" s="66" t="str">
        <f t="shared" si="5"/>
        <v/>
      </c>
      <c r="U19" s="93" t="str">
        <f t="shared" si="6"/>
        <v/>
      </c>
      <c r="V19" s="88">
        <f t="shared" si="7"/>
        <v>0</v>
      </c>
      <c r="W19" s="60">
        <f t="shared" ref="W19:W81" si="22">IF(I19="",D19, IF(I19&lt;=$Y$12,I19,$Y$12))</f>
        <v>0</v>
      </c>
      <c r="X19" s="74">
        <f t="shared" ref="X19:X82" si="23">IF(OR(C19="",AND(D19&lt;&gt;"",E19="",G19="")),0,IF(P19&lt;V19,0,IF(AND(V19&lt;=$X$12,W19&lt;=$X$12),1,IF(V19=W19,0,DATEDIF(V19,W19,"D")+1))))</f>
        <v>0</v>
      </c>
      <c r="Y19" s="36">
        <f t="shared" si="14"/>
        <v>0</v>
      </c>
      <c r="Z19" s="36">
        <f t="shared" si="10"/>
        <v>0</v>
      </c>
      <c r="AA19" s="260">
        <f t="shared" si="11"/>
        <v>0</v>
      </c>
      <c r="AB19" s="74">
        <f t="shared" si="15"/>
        <v>0</v>
      </c>
      <c r="AC19" s="89">
        <f t="shared" si="16"/>
        <v>0</v>
      </c>
      <c r="AD19" s="81">
        <f t="shared" si="17"/>
        <v>0</v>
      </c>
      <c r="AE19" s="82">
        <f t="shared" si="18"/>
        <v>0</v>
      </c>
    </row>
    <row r="20" spans="1:31" x14ac:dyDescent="0.4">
      <c r="A20" s="260">
        <v>6</v>
      </c>
      <c r="B20" s="1"/>
      <c r="C20" s="44"/>
      <c r="D20" s="45"/>
      <c r="E20" s="45"/>
      <c r="F20" s="45"/>
      <c r="G20" s="45"/>
      <c r="H20" s="45"/>
      <c r="I20" s="46" t="str">
        <f t="shared" si="0"/>
        <v/>
      </c>
      <c r="J20" s="260">
        <f t="shared" si="1"/>
        <v>0</v>
      </c>
      <c r="K20" s="80" t="str">
        <f t="shared" si="2"/>
        <v/>
      </c>
      <c r="L20" s="319" t="str">
        <f t="shared" si="19"/>
        <v/>
      </c>
      <c r="M20" s="131"/>
      <c r="N20" s="131"/>
      <c r="O20" s="195" t="str">
        <f t="shared" si="3"/>
        <v/>
      </c>
      <c r="P20" s="253">
        <f t="shared" si="21"/>
        <v>0</v>
      </c>
      <c r="Q20" s="76">
        <f t="shared" si="12"/>
        <v>0</v>
      </c>
      <c r="R20" s="66" t="str">
        <f t="shared" si="13"/>
        <v/>
      </c>
      <c r="S20" s="66" t="str">
        <f t="shared" si="20"/>
        <v/>
      </c>
      <c r="T20" s="66" t="str">
        <f t="shared" si="5"/>
        <v/>
      </c>
      <c r="U20" s="93" t="str">
        <f t="shared" si="6"/>
        <v/>
      </c>
      <c r="V20" s="88">
        <f t="shared" si="7"/>
        <v>0</v>
      </c>
      <c r="W20" s="60">
        <f t="shared" si="22"/>
        <v>0</v>
      </c>
      <c r="X20" s="74">
        <f t="shared" si="23"/>
        <v>0</v>
      </c>
      <c r="Y20" s="36">
        <f t="shared" si="14"/>
        <v>0</v>
      </c>
      <c r="Z20" s="36">
        <f t="shared" si="10"/>
        <v>0</v>
      </c>
      <c r="AA20" s="260">
        <f t="shared" si="11"/>
        <v>0</v>
      </c>
      <c r="AB20" s="74">
        <f t="shared" si="15"/>
        <v>0</v>
      </c>
      <c r="AC20" s="89">
        <f t="shared" si="16"/>
        <v>0</v>
      </c>
      <c r="AD20" s="81">
        <f t="shared" si="17"/>
        <v>0</v>
      </c>
      <c r="AE20" s="82">
        <f t="shared" si="18"/>
        <v>0</v>
      </c>
    </row>
    <row r="21" spans="1:31" x14ac:dyDescent="0.4">
      <c r="A21" s="260">
        <v>7</v>
      </c>
      <c r="B21" s="1"/>
      <c r="C21" s="44"/>
      <c r="D21" s="45"/>
      <c r="E21" s="45"/>
      <c r="F21" s="45"/>
      <c r="G21" s="45"/>
      <c r="H21" s="45"/>
      <c r="I21" s="46" t="str">
        <f t="shared" si="0"/>
        <v/>
      </c>
      <c r="J21" s="260">
        <f t="shared" si="1"/>
        <v>0</v>
      </c>
      <c r="K21" s="80" t="str">
        <f t="shared" si="2"/>
        <v/>
      </c>
      <c r="L21" s="319" t="str">
        <f t="shared" si="19"/>
        <v/>
      </c>
      <c r="M21" s="131"/>
      <c r="N21" s="131"/>
      <c r="O21" s="195" t="str">
        <f t="shared" si="3"/>
        <v/>
      </c>
      <c r="P21" s="253">
        <f t="shared" si="21"/>
        <v>0</v>
      </c>
      <c r="Q21" s="76">
        <f t="shared" si="12"/>
        <v>0</v>
      </c>
      <c r="R21" s="66" t="str">
        <f t="shared" si="13"/>
        <v/>
      </c>
      <c r="S21" s="66" t="str">
        <f t="shared" si="20"/>
        <v/>
      </c>
      <c r="T21" s="66" t="str">
        <f t="shared" si="5"/>
        <v/>
      </c>
      <c r="U21" s="93" t="str">
        <f t="shared" si="6"/>
        <v/>
      </c>
      <c r="V21" s="88">
        <f t="shared" si="7"/>
        <v>0</v>
      </c>
      <c r="W21" s="60">
        <f t="shared" si="22"/>
        <v>0</v>
      </c>
      <c r="X21" s="74">
        <f t="shared" si="23"/>
        <v>0</v>
      </c>
      <c r="Y21" s="36">
        <f t="shared" si="14"/>
        <v>0</v>
      </c>
      <c r="Z21" s="36">
        <f t="shared" si="10"/>
        <v>0</v>
      </c>
      <c r="AA21" s="260">
        <f t="shared" si="11"/>
        <v>0</v>
      </c>
      <c r="AB21" s="74">
        <f t="shared" si="15"/>
        <v>0</v>
      </c>
      <c r="AC21" s="89">
        <f t="shared" si="16"/>
        <v>0</v>
      </c>
      <c r="AD21" s="81">
        <f t="shared" si="17"/>
        <v>0</v>
      </c>
      <c r="AE21" s="82">
        <f t="shared" si="18"/>
        <v>0</v>
      </c>
    </row>
    <row r="22" spans="1:31" x14ac:dyDescent="0.4">
      <c r="A22" s="260">
        <v>8</v>
      </c>
      <c r="B22" s="1"/>
      <c r="C22" s="44"/>
      <c r="D22" s="45"/>
      <c r="E22" s="45"/>
      <c r="F22" s="45"/>
      <c r="G22" s="45"/>
      <c r="H22" s="45"/>
      <c r="I22" s="46" t="str">
        <f t="shared" si="0"/>
        <v/>
      </c>
      <c r="J22" s="70">
        <f t="shared" si="1"/>
        <v>0</v>
      </c>
      <c r="K22" s="80" t="str">
        <f t="shared" si="2"/>
        <v/>
      </c>
      <c r="L22" s="319" t="str">
        <f t="shared" si="19"/>
        <v/>
      </c>
      <c r="M22" s="131"/>
      <c r="N22" s="131"/>
      <c r="O22" s="195" t="str">
        <f t="shared" si="3"/>
        <v/>
      </c>
      <c r="P22" s="253">
        <f t="shared" si="21"/>
        <v>0</v>
      </c>
      <c r="Q22" s="76">
        <f>IF(G22,G22,0)</f>
        <v>0</v>
      </c>
      <c r="R22" s="66" t="str">
        <f t="shared" si="13"/>
        <v/>
      </c>
      <c r="S22" s="66" t="str">
        <f t="shared" si="20"/>
        <v/>
      </c>
      <c r="T22" s="66" t="str">
        <f t="shared" si="5"/>
        <v/>
      </c>
      <c r="U22" s="93" t="str">
        <f t="shared" si="6"/>
        <v/>
      </c>
      <c r="V22" s="88">
        <f t="shared" si="7"/>
        <v>0</v>
      </c>
      <c r="W22" s="60">
        <f t="shared" si="22"/>
        <v>0</v>
      </c>
      <c r="X22" s="74">
        <f t="shared" si="23"/>
        <v>0</v>
      </c>
      <c r="Y22" s="36">
        <f t="shared" si="14"/>
        <v>0</v>
      </c>
      <c r="Z22" s="36">
        <f t="shared" si="10"/>
        <v>0</v>
      </c>
      <c r="AA22" s="260">
        <f t="shared" si="11"/>
        <v>0</v>
      </c>
      <c r="AB22" s="74">
        <f t="shared" si="15"/>
        <v>0</v>
      </c>
      <c r="AC22" s="89">
        <f t="shared" si="16"/>
        <v>0</v>
      </c>
      <c r="AD22" s="81">
        <f t="shared" si="17"/>
        <v>0</v>
      </c>
      <c r="AE22" s="82">
        <f t="shared" si="18"/>
        <v>0</v>
      </c>
    </row>
    <row r="23" spans="1:31" x14ac:dyDescent="0.4">
      <c r="A23" s="260">
        <v>9</v>
      </c>
      <c r="B23" s="1"/>
      <c r="C23" s="44"/>
      <c r="D23" s="45"/>
      <c r="E23" s="45"/>
      <c r="F23" s="45"/>
      <c r="G23" s="45"/>
      <c r="H23" s="45"/>
      <c r="I23" s="46" t="str">
        <f t="shared" si="0"/>
        <v/>
      </c>
      <c r="J23" s="260">
        <f t="shared" si="1"/>
        <v>0</v>
      </c>
      <c r="K23" s="80" t="str">
        <f t="shared" si="2"/>
        <v/>
      </c>
      <c r="L23" s="319" t="str">
        <f t="shared" si="19"/>
        <v/>
      </c>
      <c r="M23" s="131"/>
      <c r="N23" s="131"/>
      <c r="O23" s="195" t="str">
        <f t="shared" si="3"/>
        <v/>
      </c>
      <c r="P23" s="253">
        <f t="shared" si="21"/>
        <v>0</v>
      </c>
      <c r="Q23" s="76">
        <f t="shared" si="12"/>
        <v>0</v>
      </c>
      <c r="R23" s="66" t="str">
        <f t="shared" si="13"/>
        <v/>
      </c>
      <c r="S23" s="66" t="str">
        <f t="shared" si="20"/>
        <v/>
      </c>
      <c r="T23" s="66" t="str">
        <f t="shared" si="5"/>
        <v/>
      </c>
      <c r="U23" s="93" t="str">
        <f t="shared" si="6"/>
        <v/>
      </c>
      <c r="V23" s="88">
        <f t="shared" si="7"/>
        <v>0</v>
      </c>
      <c r="W23" s="60">
        <f t="shared" si="22"/>
        <v>0</v>
      </c>
      <c r="X23" s="74">
        <f t="shared" si="23"/>
        <v>0</v>
      </c>
      <c r="Y23" s="36">
        <f t="shared" si="14"/>
        <v>0</v>
      </c>
      <c r="Z23" s="36">
        <f t="shared" si="10"/>
        <v>0</v>
      </c>
      <c r="AA23" s="260">
        <f t="shared" si="11"/>
        <v>0</v>
      </c>
      <c r="AB23" s="74">
        <f t="shared" si="15"/>
        <v>0</v>
      </c>
      <c r="AC23" s="89">
        <f t="shared" si="16"/>
        <v>0</v>
      </c>
      <c r="AD23" s="81">
        <f t="shared" si="17"/>
        <v>0</v>
      </c>
      <c r="AE23" s="82">
        <f t="shared" si="18"/>
        <v>0</v>
      </c>
    </row>
    <row r="24" spans="1:31" x14ac:dyDescent="0.4">
      <c r="A24" s="260">
        <v>10</v>
      </c>
      <c r="B24" s="1"/>
      <c r="C24" s="44"/>
      <c r="D24" s="45"/>
      <c r="E24" s="45"/>
      <c r="F24" s="45"/>
      <c r="G24" s="45"/>
      <c r="H24" s="45"/>
      <c r="I24" s="46" t="str">
        <f t="shared" si="0"/>
        <v/>
      </c>
      <c r="J24" s="69">
        <f t="shared" si="1"/>
        <v>0</v>
      </c>
      <c r="K24" s="80" t="str">
        <f t="shared" si="2"/>
        <v/>
      </c>
      <c r="L24" s="319" t="str">
        <f t="shared" si="19"/>
        <v/>
      </c>
      <c r="M24" s="131"/>
      <c r="N24" s="131"/>
      <c r="O24" s="195" t="str">
        <f t="shared" si="3"/>
        <v/>
      </c>
      <c r="P24" s="253">
        <f t="shared" si="21"/>
        <v>0</v>
      </c>
      <c r="Q24" s="76">
        <f t="shared" si="12"/>
        <v>0</v>
      </c>
      <c r="R24" s="66" t="str">
        <f t="shared" si="13"/>
        <v/>
      </c>
      <c r="S24" s="66" t="str">
        <f t="shared" si="20"/>
        <v/>
      </c>
      <c r="T24" s="66" t="str">
        <f t="shared" si="5"/>
        <v/>
      </c>
      <c r="U24" s="93" t="str">
        <f t="shared" si="6"/>
        <v/>
      </c>
      <c r="V24" s="88">
        <f t="shared" si="7"/>
        <v>0</v>
      </c>
      <c r="W24" s="60">
        <f t="shared" si="22"/>
        <v>0</v>
      </c>
      <c r="X24" s="74">
        <f t="shared" si="23"/>
        <v>0</v>
      </c>
      <c r="Y24" s="36">
        <f t="shared" si="14"/>
        <v>0</v>
      </c>
      <c r="Z24" s="36">
        <f t="shared" si="10"/>
        <v>0</v>
      </c>
      <c r="AA24" s="260">
        <f t="shared" si="11"/>
        <v>0</v>
      </c>
      <c r="AB24" s="74">
        <f t="shared" si="15"/>
        <v>0</v>
      </c>
      <c r="AC24" s="89">
        <f t="shared" si="16"/>
        <v>0</v>
      </c>
      <c r="AD24" s="81">
        <f t="shared" si="17"/>
        <v>0</v>
      </c>
      <c r="AE24" s="82">
        <f t="shared" si="18"/>
        <v>0</v>
      </c>
    </row>
    <row r="25" spans="1:31" x14ac:dyDescent="0.4">
      <c r="A25" s="260">
        <v>11</v>
      </c>
      <c r="B25" s="1"/>
      <c r="C25" s="44"/>
      <c r="D25" s="45"/>
      <c r="E25" s="45"/>
      <c r="F25" s="45"/>
      <c r="G25" s="45"/>
      <c r="H25" s="45"/>
      <c r="I25" s="46" t="str">
        <f t="shared" si="0"/>
        <v/>
      </c>
      <c r="J25" s="260">
        <f t="shared" si="1"/>
        <v>0</v>
      </c>
      <c r="K25" s="80" t="str">
        <f t="shared" si="2"/>
        <v/>
      </c>
      <c r="L25" s="319" t="str">
        <f t="shared" si="19"/>
        <v/>
      </c>
      <c r="M25" s="131"/>
      <c r="N25" s="131"/>
      <c r="O25" s="195" t="str">
        <f t="shared" si="3"/>
        <v/>
      </c>
      <c r="P25" s="253">
        <f t="shared" si="21"/>
        <v>0</v>
      </c>
      <c r="Q25" s="76">
        <f>IF(G25,G25,0)</f>
        <v>0</v>
      </c>
      <c r="R25" s="66" t="str">
        <f t="shared" si="13"/>
        <v/>
      </c>
      <c r="S25" s="66" t="str">
        <f t="shared" si="20"/>
        <v/>
      </c>
      <c r="T25" s="66" t="str">
        <f t="shared" si="5"/>
        <v/>
      </c>
      <c r="U25" s="93" t="str">
        <f t="shared" si="6"/>
        <v/>
      </c>
      <c r="V25" s="88">
        <f t="shared" si="7"/>
        <v>0</v>
      </c>
      <c r="W25" s="60">
        <f t="shared" si="22"/>
        <v>0</v>
      </c>
      <c r="X25" s="74">
        <f t="shared" si="23"/>
        <v>0</v>
      </c>
      <c r="Y25" s="36">
        <f t="shared" si="14"/>
        <v>0</v>
      </c>
      <c r="Z25" s="36">
        <f t="shared" si="10"/>
        <v>0</v>
      </c>
      <c r="AA25" s="260">
        <f t="shared" si="11"/>
        <v>0</v>
      </c>
      <c r="AB25" s="74">
        <f t="shared" si="15"/>
        <v>0</v>
      </c>
      <c r="AC25" s="89">
        <f t="shared" si="16"/>
        <v>0</v>
      </c>
      <c r="AD25" s="81">
        <f t="shared" si="17"/>
        <v>0</v>
      </c>
      <c r="AE25" s="82">
        <f t="shared" si="18"/>
        <v>0</v>
      </c>
    </row>
    <row r="26" spans="1:31" x14ac:dyDescent="0.4">
      <c r="A26" s="260">
        <v>12</v>
      </c>
      <c r="B26" s="1"/>
      <c r="C26" s="44"/>
      <c r="D26" s="45"/>
      <c r="E26" s="45"/>
      <c r="F26" s="45"/>
      <c r="G26" s="45"/>
      <c r="H26" s="45"/>
      <c r="I26" s="77" t="str">
        <f t="shared" si="0"/>
        <v/>
      </c>
      <c r="J26" s="69">
        <f t="shared" si="1"/>
        <v>0</v>
      </c>
      <c r="K26" s="80" t="str">
        <f t="shared" si="2"/>
        <v/>
      </c>
      <c r="L26" s="319" t="str">
        <f t="shared" si="19"/>
        <v/>
      </c>
      <c r="M26" s="131"/>
      <c r="N26" s="131"/>
      <c r="O26" s="195" t="str">
        <f t="shared" si="3"/>
        <v/>
      </c>
      <c r="P26" s="253">
        <f t="shared" si="21"/>
        <v>0</v>
      </c>
      <c r="Q26" s="76">
        <f t="shared" si="12"/>
        <v>0</v>
      </c>
      <c r="R26" s="66" t="str">
        <f t="shared" si="13"/>
        <v/>
      </c>
      <c r="S26" s="66" t="str">
        <f t="shared" si="20"/>
        <v/>
      </c>
      <c r="T26" s="66" t="str">
        <f t="shared" si="5"/>
        <v/>
      </c>
      <c r="U26" s="93" t="str">
        <f t="shared" si="6"/>
        <v/>
      </c>
      <c r="V26" s="88">
        <f t="shared" si="7"/>
        <v>0</v>
      </c>
      <c r="W26" s="60">
        <f t="shared" si="22"/>
        <v>0</v>
      </c>
      <c r="X26" s="74">
        <f t="shared" si="23"/>
        <v>0</v>
      </c>
      <c r="Y26" s="36">
        <f t="shared" si="14"/>
        <v>0</v>
      </c>
      <c r="Z26" s="36">
        <f t="shared" si="10"/>
        <v>0</v>
      </c>
      <c r="AA26" s="260">
        <f t="shared" si="11"/>
        <v>0</v>
      </c>
      <c r="AB26" s="74">
        <f t="shared" si="15"/>
        <v>0</v>
      </c>
      <c r="AC26" s="89">
        <f t="shared" si="16"/>
        <v>0</v>
      </c>
      <c r="AD26" s="81">
        <f t="shared" si="17"/>
        <v>0</v>
      </c>
      <c r="AE26" s="82">
        <f t="shared" si="18"/>
        <v>0</v>
      </c>
    </row>
    <row r="27" spans="1:31" x14ac:dyDescent="0.4">
      <c r="A27" s="260">
        <v>13</v>
      </c>
      <c r="B27" s="1"/>
      <c r="C27" s="44"/>
      <c r="D27" s="45"/>
      <c r="E27" s="45"/>
      <c r="F27" s="45"/>
      <c r="G27" s="45"/>
      <c r="H27" s="45"/>
      <c r="I27" s="46" t="str">
        <f t="shared" si="0"/>
        <v/>
      </c>
      <c r="J27" s="260">
        <f t="shared" si="1"/>
        <v>0</v>
      </c>
      <c r="K27" s="80" t="str">
        <f t="shared" si="2"/>
        <v/>
      </c>
      <c r="L27" s="319" t="str">
        <f t="shared" si="19"/>
        <v/>
      </c>
      <c r="M27" s="131"/>
      <c r="N27" s="131"/>
      <c r="O27" s="195" t="str">
        <f t="shared" si="3"/>
        <v/>
      </c>
      <c r="P27" s="253">
        <f t="shared" si="21"/>
        <v>0</v>
      </c>
      <c r="Q27" s="76">
        <f t="shared" si="12"/>
        <v>0</v>
      </c>
      <c r="R27" s="66" t="str">
        <f t="shared" si="13"/>
        <v/>
      </c>
      <c r="S27" s="66" t="str">
        <f t="shared" si="20"/>
        <v/>
      </c>
      <c r="T27" s="66" t="str">
        <f t="shared" si="5"/>
        <v/>
      </c>
      <c r="U27" s="93" t="str">
        <f t="shared" si="6"/>
        <v/>
      </c>
      <c r="V27" s="88">
        <f t="shared" si="7"/>
        <v>0</v>
      </c>
      <c r="W27" s="60">
        <f t="shared" si="22"/>
        <v>0</v>
      </c>
      <c r="X27" s="74">
        <f t="shared" si="23"/>
        <v>0</v>
      </c>
      <c r="Y27" s="36">
        <f t="shared" si="14"/>
        <v>0</v>
      </c>
      <c r="Z27" s="36">
        <f t="shared" si="10"/>
        <v>0</v>
      </c>
      <c r="AA27" s="260">
        <f t="shared" si="11"/>
        <v>0</v>
      </c>
      <c r="AB27" s="74">
        <f t="shared" si="15"/>
        <v>0</v>
      </c>
      <c r="AC27" s="89">
        <f t="shared" si="16"/>
        <v>0</v>
      </c>
      <c r="AD27" s="81">
        <f t="shared" si="17"/>
        <v>0</v>
      </c>
      <c r="AE27" s="82">
        <f t="shared" si="18"/>
        <v>0</v>
      </c>
    </row>
    <row r="28" spans="1:31" x14ac:dyDescent="0.4">
      <c r="A28" s="260">
        <v>14</v>
      </c>
      <c r="B28" s="1"/>
      <c r="C28" s="44"/>
      <c r="D28" s="45"/>
      <c r="E28" s="45"/>
      <c r="F28" s="45"/>
      <c r="G28" s="45"/>
      <c r="H28" s="45"/>
      <c r="I28" s="46" t="str">
        <f t="shared" si="0"/>
        <v/>
      </c>
      <c r="J28" s="260">
        <f t="shared" si="1"/>
        <v>0</v>
      </c>
      <c r="K28" s="80" t="str">
        <f t="shared" si="2"/>
        <v/>
      </c>
      <c r="L28" s="319" t="str">
        <f t="shared" si="19"/>
        <v/>
      </c>
      <c r="M28" s="131"/>
      <c r="N28" s="131"/>
      <c r="O28" s="195" t="str">
        <f t="shared" si="3"/>
        <v/>
      </c>
      <c r="P28" s="253">
        <f t="shared" si="21"/>
        <v>0</v>
      </c>
      <c r="Q28" s="76">
        <f t="shared" si="12"/>
        <v>0</v>
      </c>
      <c r="R28" s="66" t="str">
        <f t="shared" si="13"/>
        <v/>
      </c>
      <c r="S28" s="66" t="str">
        <f t="shared" si="20"/>
        <v/>
      </c>
      <c r="T28" s="66" t="str">
        <f t="shared" si="5"/>
        <v/>
      </c>
      <c r="U28" s="93" t="str">
        <f t="shared" si="6"/>
        <v/>
      </c>
      <c r="V28" s="88">
        <f t="shared" si="7"/>
        <v>0</v>
      </c>
      <c r="W28" s="60">
        <f t="shared" si="22"/>
        <v>0</v>
      </c>
      <c r="X28" s="74">
        <f t="shared" si="23"/>
        <v>0</v>
      </c>
      <c r="Y28" s="36">
        <f t="shared" si="14"/>
        <v>0</v>
      </c>
      <c r="Z28" s="36">
        <f t="shared" si="10"/>
        <v>0</v>
      </c>
      <c r="AA28" s="260">
        <f t="shared" si="11"/>
        <v>0</v>
      </c>
      <c r="AB28" s="74">
        <f t="shared" si="15"/>
        <v>0</v>
      </c>
      <c r="AC28" s="89">
        <f t="shared" si="16"/>
        <v>0</v>
      </c>
      <c r="AD28" s="81">
        <f t="shared" si="17"/>
        <v>0</v>
      </c>
      <c r="AE28" s="82">
        <f t="shared" si="18"/>
        <v>0</v>
      </c>
    </row>
    <row r="29" spans="1:31" x14ac:dyDescent="0.4">
      <c r="A29" s="260">
        <v>15</v>
      </c>
      <c r="B29" s="1"/>
      <c r="C29" s="44"/>
      <c r="D29" s="45"/>
      <c r="E29" s="45"/>
      <c r="F29" s="45"/>
      <c r="G29" s="45"/>
      <c r="H29" s="45"/>
      <c r="I29" s="46" t="str">
        <f t="shared" si="0"/>
        <v/>
      </c>
      <c r="J29" s="260">
        <f t="shared" si="1"/>
        <v>0</v>
      </c>
      <c r="K29" s="80" t="str">
        <f t="shared" si="2"/>
        <v/>
      </c>
      <c r="L29" s="319" t="str">
        <f t="shared" si="19"/>
        <v/>
      </c>
      <c r="M29" s="131"/>
      <c r="N29" s="131"/>
      <c r="O29" s="195" t="str">
        <f t="shared" si="3"/>
        <v/>
      </c>
      <c r="P29" s="253">
        <f t="shared" si="21"/>
        <v>0</v>
      </c>
      <c r="Q29" s="76">
        <f t="shared" si="12"/>
        <v>0</v>
      </c>
      <c r="R29" s="66" t="str">
        <f t="shared" si="13"/>
        <v/>
      </c>
      <c r="S29" s="66" t="str">
        <f t="shared" si="20"/>
        <v/>
      </c>
      <c r="T29" s="66" t="str">
        <f t="shared" si="5"/>
        <v/>
      </c>
      <c r="U29" s="93" t="str">
        <f t="shared" si="6"/>
        <v/>
      </c>
      <c r="V29" s="88">
        <f t="shared" si="7"/>
        <v>0</v>
      </c>
      <c r="W29" s="60">
        <f t="shared" si="22"/>
        <v>0</v>
      </c>
      <c r="X29" s="74">
        <f t="shared" si="23"/>
        <v>0</v>
      </c>
      <c r="Y29" s="36">
        <f t="shared" si="14"/>
        <v>0</v>
      </c>
      <c r="Z29" s="36">
        <f t="shared" si="10"/>
        <v>0</v>
      </c>
      <c r="AA29" s="260">
        <f t="shared" si="11"/>
        <v>0</v>
      </c>
      <c r="AB29" s="74">
        <f t="shared" si="15"/>
        <v>0</v>
      </c>
      <c r="AC29" s="89">
        <f t="shared" si="16"/>
        <v>0</v>
      </c>
      <c r="AD29" s="81">
        <f t="shared" si="17"/>
        <v>0</v>
      </c>
      <c r="AE29" s="82">
        <f t="shared" si="18"/>
        <v>0</v>
      </c>
    </row>
    <row r="30" spans="1:31" x14ac:dyDescent="0.4">
      <c r="A30" s="260">
        <v>16</v>
      </c>
      <c r="B30" s="1"/>
      <c r="C30" s="44"/>
      <c r="D30" s="45"/>
      <c r="E30" s="45"/>
      <c r="F30" s="45"/>
      <c r="G30" s="45"/>
      <c r="H30" s="45"/>
      <c r="I30" s="46" t="str">
        <f t="shared" si="0"/>
        <v/>
      </c>
      <c r="J30" s="70">
        <f t="shared" si="1"/>
        <v>0</v>
      </c>
      <c r="K30" s="80" t="str">
        <f t="shared" si="2"/>
        <v/>
      </c>
      <c r="L30" s="319" t="str">
        <f t="shared" si="19"/>
        <v/>
      </c>
      <c r="M30" s="131"/>
      <c r="N30" s="131"/>
      <c r="O30" s="195" t="str">
        <f t="shared" si="3"/>
        <v/>
      </c>
      <c r="P30" s="253">
        <f t="shared" si="21"/>
        <v>0</v>
      </c>
      <c r="Q30" s="76">
        <f t="shared" si="12"/>
        <v>0</v>
      </c>
      <c r="R30" s="66" t="str">
        <f t="shared" si="13"/>
        <v/>
      </c>
      <c r="S30" s="66" t="str">
        <f t="shared" si="20"/>
        <v/>
      </c>
      <c r="T30" s="66" t="str">
        <f t="shared" si="5"/>
        <v/>
      </c>
      <c r="U30" s="93" t="str">
        <f t="shared" si="6"/>
        <v/>
      </c>
      <c r="V30" s="88">
        <f t="shared" si="7"/>
        <v>0</v>
      </c>
      <c r="W30" s="60">
        <f t="shared" si="22"/>
        <v>0</v>
      </c>
      <c r="X30" s="74">
        <f t="shared" si="23"/>
        <v>0</v>
      </c>
      <c r="Y30" s="36">
        <f t="shared" si="14"/>
        <v>0</v>
      </c>
      <c r="Z30" s="36">
        <f t="shared" si="10"/>
        <v>0</v>
      </c>
      <c r="AA30" s="260">
        <f t="shared" si="11"/>
        <v>0</v>
      </c>
      <c r="AB30" s="74">
        <f t="shared" si="15"/>
        <v>0</v>
      </c>
      <c r="AC30" s="89">
        <f t="shared" si="16"/>
        <v>0</v>
      </c>
      <c r="AD30" s="81">
        <f t="shared" si="17"/>
        <v>0</v>
      </c>
      <c r="AE30" s="82">
        <f t="shared" si="18"/>
        <v>0</v>
      </c>
    </row>
    <row r="31" spans="1:31" x14ac:dyDescent="0.4">
      <c r="A31" s="260">
        <v>17</v>
      </c>
      <c r="B31" s="1"/>
      <c r="C31" s="44"/>
      <c r="D31" s="45"/>
      <c r="E31" s="45"/>
      <c r="F31" s="45"/>
      <c r="G31" s="45"/>
      <c r="H31" s="45"/>
      <c r="I31" s="46" t="str">
        <f t="shared" si="0"/>
        <v/>
      </c>
      <c r="J31" s="69">
        <f t="shared" si="1"/>
        <v>0</v>
      </c>
      <c r="K31" s="80" t="str">
        <f t="shared" si="2"/>
        <v/>
      </c>
      <c r="L31" s="319" t="str">
        <f t="shared" si="19"/>
        <v/>
      </c>
      <c r="O31" s="195" t="str">
        <f t="shared" si="3"/>
        <v/>
      </c>
      <c r="P31" s="253">
        <f t="shared" si="21"/>
        <v>0</v>
      </c>
      <c r="Q31" s="76">
        <f t="shared" si="12"/>
        <v>0</v>
      </c>
      <c r="R31" s="66" t="str">
        <f t="shared" si="13"/>
        <v/>
      </c>
      <c r="S31" s="66" t="str">
        <f t="shared" si="20"/>
        <v/>
      </c>
      <c r="T31" s="66" t="str">
        <f t="shared" si="5"/>
        <v/>
      </c>
      <c r="U31" s="93" t="str">
        <f t="shared" si="6"/>
        <v/>
      </c>
      <c r="V31" s="88">
        <f t="shared" si="7"/>
        <v>0</v>
      </c>
      <c r="W31" s="60">
        <f t="shared" si="22"/>
        <v>0</v>
      </c>
      <c r="X31" s="74">
        <f t="shared" si="23"/>
        <v>0</v>
      </c>
      <c r="Y31" s="36">
        <f t="shared" si="14"/>
        <v>0</v>
      </c>
      <c r="Z31" s="36">
        <f t="shared" si="10"/>
        <v>0</v>
      </c>
      <c r="AA31" s="260">
        <f t="shared" si="11"/>
        <v>0</v>
      </c>
      <c r="AB31" s="74">
        <f t="shared" si="15"/>
        <v>0</v>
      </c>
      <c r="AC31" s="89">
        <f t="shared" si="16"/>
        <v>0</v>
      </c>
      <c r="AD31" s="81">
        <f t="shared" si="17"/>
        <v>0</v>
      </c>
      <c r="AE31" s="82">
        <f t="shared" si="18"/>
        <v>0</v>
      </c>
    </row>
    <row r="32" spans="1:31" x14ac:dyDescent="0.4">
      <c r="A32" s="260">
        <v>18</v>
      </c>
      <c r="B32" s="1"/>
      <c r="C32" s="44"/>
      <c r="D32" s="45"/>
      <c r="E32" s="45"/>
      <c r="F32" s="45"/>
      <c r="G32" s="45"/>
      <c r="H32" s="45"/>
      <c r="I32" s="46" t="str">
        <f t="shared" si="0"/>
        <v/>
      </c>
      <c r="J32" s="70">
        <f t="shared" si="1"/>
        <v>0</v>
      </c>
      <c r="K32" s="80" t="str">
        <f t="shared" si="2"/>
        <v/>
      </c>
      <c r="L32" s="319" t="str">
        <f t="shared" si="19"/>
        <v/>
      </c>
      <c r="O32" s="195" t="str">
        <f t="shared" si="3"/>
        <v/>
      </c>
      <c r="P32" s="253">
        <f t="shared" si="21"/>
        <v>0</v>
      </c>
      <c r="Q32" s="76">
        <f t="shared" si="12"/>
        <v>0</v>
      </c>
      <c r="R32" s="66" t="str">
        <f t="shared" si="13"/>
        <v/>
      </c>
      <c r="S32" s="66" t="str">
        <f t="shared" si="20"/>
        <v/>
      </c>
      <c r="T32" s="66" t="str">
        <f t="shared" si="5"/>
        <v/>
      </c>
      <c r="U32" s="93" t="str">
        <f t="shared" si="6"/>
        <v/>
      </c>
      <c r="V32" s="88">
        <f t="shared" si="7"/>
        <v>0</v>
      </c>
      <c r="W32" s="60">
        <f t="shared" si="22"/>
        <v>0</v>
      </c>
      <c r="X32" s="74">
        <f t="shared" si="23"/>
        <v>0</v>
      </c>
      <c r="Y32" s="36">
        <f t="shared" si="14"/>
        <v>0</v>
      </c>
      <c r="Z32" s="36">
        <f t="shared" si="10"/>
        <v>0</v>
      </c>
      <c r="AA32" s="260">
        <f t="shared" si="11"/>
        <v>0</v>
      </c>
      <c r="AB32" s="74">
        <f t="shared" si="15"/>
        <v>0</v>
      </c>
      <c r="AC32" s="89">
        <f t="shared" si="16"/>
        <v>0</v>
      </c>
      <c r="AD32" s="81">
        <f t="shared" si="17"/>
        <v>0</v>
      </c>
      <c r="AE32" s="82">
        <f t="shared" si="18"/>
        <v>0</v>
      </c>
    </row>
    <row r="33" spans="1:31" x14ac:dyDescent="0.4">
      <c r="A33" s="260">
        <v>19</v>
      </c>
      <c r="B33" s="1"/>
      <c r="C33" s="44"/>
      <c r="D33" s="45"/>
      <c r="E33" s="45"/>
      <c r="F33" s="45"/>
      <c r="G33" s="45"/>
      <c r="H33" s="45"/>
      <c r="I33" s="46" t="str">
        <f t="shared" si="0"/>
        <v/>
      </c>
      <c r="J33" s="260">
        <f t="shared" si="1"/>
        <v>0</v>
      </c>
      <c r="K33" s="80" t="str">
        <f t="shared" si="2"/>
        <v/>
      </c>
      <c r="L33" s="319" t="str">
        <f t="shared" si="19"/>
        <v/>
      </c>
      <c r="O33" s="195" t="str">
        <f t="shared" si="3"/>
        <v/>
      </c>
      <c r="P33" s="253">
        <f t="shared" si="21"/>
        <v>0</v>
      </c>
      <c r="Q33" s="76">
        <f t="shared" si="12"/>
        <v>0</v>
      </c>
      <c r="R33" s="66" t="str">
        <f t="shared" si="13"/>
        <v/>
      </c>
      <c r="S33" s="66" t="str">
        <f t="shared" si="20"/>
        <v/>
      </c>
      <c r="T33" s="66" t="str">
        <f t="shared" si="5"/>
        <v/>
      </c>
      <c r="U33" s="93" t="str">
        <f t="shared" si="6"/>
        <v/>
      </c>
      <c r="V33" s="88">
        <f t="shared" si="7"/>
        <v>0</v>
      </c>
      <c r="W33" s="60">
        <f t="shared" si="22"/>
        <v>0</v>
      </c>
      <c r="X33" s="74">
        <f t="shared" si="23"/>
        <v>0</v>
      </c>
      <c r="Y33" s="36">
        <f t="shared" si="14"/>
        <v>0</v>
      </c>
      <c r="Z33" s="36">
        <f t="shared" si="10"/>
        <v>0</v>
      </c>
      <c r="AA33" s="260">
        <f t="shared" si="11"/>
        <v>0</v>
      </c>
      <c r="AB33" s="74">
        <f t="shared" si="15"/>
        <v>0</v>
      </c>
      <c r="AC33" s="89">
        <f t="shared" si="16"/>
        <v>0</v>
      </c>
      <c r="AD33" s="81">
        <f t="shared" si="17"/>
        <v>0</v>
      </c>
      <c r="AE33" s="82">
        <f t="shared" si="18"/>
        <v>0</v>
      </c>
    </row>
    <row r="34" spans="1:31" x14ac:dyDescent="0.4">
      <c r="A34" s="260">
        <v>20</v>
      </c>
      <c r="B34" s="1"/>
      <c r="C34" s="44"/>
      <c r="D34" s="45"/>
      <c r="E34" s="45"/>
      <c r="F34" s="45"/>
      <c r="G34" s="45"/>
      <c r="H34" s="45"/>
      <c r="I34" s="46" t="str">
        <f t="shared" si="0"/>
        <v/>
      </c>
      <c r="J34" s="260">
        <f t="shared" si="1"/>
        <v>0</v>
      </c>
      <c r="K34" s="80" t="str">
        <f t="shared" si="2"/>
        <v/>
      </c>
      <c r="L34" s="319" t="str">
        <f t="shared" si="19"/>
        <v/>
      </c>
      <c r="O34" s="195" t="str">
        <f t="shared" si="3"/>
        <v/>
      </c>
      <c r="P34" s="253">
        <f t="shared" si="21"/>
        <v>0</v>
      </c>
      <c r="Q34" s="76">
        <f t="shared" si="12"/>
        <v>0</v>
      </c>
      <c r="R34" s="66" t="str">
        <f t="shared" si="13"/>
        <v/>
      </c>
      <c r="S34" s="66" t="str">
        <f t="shared" si="20"/>
        <v/>
      </c>
      <c r="T34" s="66" t="str">
        <f t="shared" si="5"/>
        <v/>
      </c>
      <c r="U34" s="93" t="str">
        <f t="shared" si="6"/>
        <v/>
      </c>
      <c r="V34" s="88">
        <f t="shared" si="7"/>
        <v>0</v>
      </c>
      <c r="W34" s="60">
        <f t="shared" si="22"/>
        <v>0</v>
      </c>
      <c r="X34" s="74">
        <f t="shared" si="23"/>
        <v>0</v>
      </c>
      <c r="Y34" s="36">
        <f t="shared" si="14"/>
        <v>0</v>
      </c>
      <c r="Z34" s="36">
        <f t="shared" si="10"/>
        <v>0</v>
      </c>
      <c r="AA34" s="260">
        <f t="shared" si="11"/>
        <v>0</v>
      </c>
      <c r="AB34" s="74">
        <f t="shared" si="15"/>
        <v>0</v>
      </c>
      <c r="AC34" s="89">
        <f t="shared" si="16"/>
        <v>0</v>
      </c>
      <c r="AD34" s="81">
        <f t="shared" si="17"/>
        <v>0</v>
      </c>
      <c r="AE34" s="82">
        <f t="shared" si="18"/>
        <v>0</v>
      </c>
    </row>
    <row r="35" spans="1:31" x14ac:dyDescent="0.4">
      <c r="A35" s="260">
        <v>21</v>
      </c>
      <c r="B35" s="1"/>
      <c r="C35" s="44"/>
      <c r="D35" s="45"/>
      <c r="E35" s="45"/>
      <c r="F35" s="45"/>
      <c r="G35" s="45"/>
      <c r="H35" s="45"/>
      <c r="I35" s="46" t="str">
        <f t="shared" si="0"/>
        <v/>
      </c>
      <c r="J35" s="70">
        <f t="shared" si="1"/>
        <v>0</v>
      </c>
      <c r="K35" s="80" t="str">
        <f t="shared" si="2"/>
        <v/>
      </c>
      <c r="L35" s="319" t="str">
        <f t="shared" si="19"/>
        <v/>
      </c>
      <c r="O35" s="195" t="str">
        <f t="shared" si="3"/>
        <v/>
      </c>
      <c r="P35" s="253">
        <f t="shared" si="21"/>
        <v>0</v>
      </c>
      <c r="Q35" s="76">
        <f t="shared" si="12"/>
        <v>0</v>
      </c>
      <c r="R35" s="66" t="str">
        <f t="shared" si="13"/>
        <v/>
      </c>
      <c r="S35" s="66" t="str">
        <f t="shared" si="20"/>
        <v/>
      </c>
      <c r="T35" s="66" t="str">
        <f t="shared" si="5"/>
        <v/>
      </c>
      <c r="U35" s="93" t="str">
        <f t="shared" si="6"/>
        <v/>
      </c>
      <c r="V35" s="88">
        <f t="shared" si="7"/>
        <v>0</v>
      </c>
      <c r="W35" s="60">
        <f t="shared" si="22"/>
        <v>0</v>
      </c>
      <c r="X35" s="74">
        <f t="shared" si="23"/>
        <v>0</v>
      </c>
      <c r="Y35" s="36">
        <f t="shared" si="14"/>
        <v>0</v>
      </c>
      <c r="Z35" s="36">
        <f t="shared" si="10"/>
        <v>0</v>
      </c>
      <c r="AA35" s="260">
        <f t="shared" si="11"/>
        <v>0</v>
      </c>
      <c r="AB35" s="74">
        <f t="shared" si="15"/>
        <v>0</v>
      </c>
      <c r="AC35" s="89">
        <f t="shared" si="16"/>
        <v>0</v>
      </c>
      <c r="AD35" s="81">
        <f t="shared" si="17"/>
        <v>0</v>
      </c>
      <c r="AE35" s="82">
        <f t="shared" si="18"/>
        <v>0</v>
      </c>
    </row>
    <row r="36" spans="1:31" x14ac:dyDescent="0.4">
      <c r="A36" s="260">
        <v>22</v>
      </c>
      <c r="B36" s="1"/>
      <c r="C36" s="44"/>
      <c r="D36" s="45"/>
      <c r="E36" s="45"/>
      <c r="F36" s="45"/>
      <c r="G36" s="45"/>
      <c r="H36" s="45"/>
      <c r="I36" s="46" t="str">
        <f t="shared" si="0"/>
        <v/>
      </c>
      <c r="J36" s="70">
        <f t="shared" si="1"/>
        <v>0</v>
      </c>
      <c r="K36" s="80" t="str">
        <f t="shared" si="2"/>
        <v/>
      </c>
      <c r="L36" s="319" t="str">
        <f t="shared" si="19"/>
        <v/>
      </c>
      <c r="O36" s="195" t="str">
        <f t="shared" si="3"/>
        <v/>
      </c>
      <c r="P36" s="253">
        <f t="shared" si="21"/>
        <v>0</v>
      </c>
      <c r="Q36" s="76">
        <f t="shared" si="12"/>
        <v>0</v>
      </c>
      <c r="R36" s="66" t="str">
        <f t="shared" si="13"/>
        <v/>
      </c>
      <c r="S36" s="66" t="str">
        <f t="shared" si="20"/>
        <v/>
      </c>
      <c r="T36" s="66" t="str">
        <f t="shared" si="5"/>
        <v/>
      </c>
      <c r="U36" s="93" t="str">
        <f t="shared" si="6"/>
        <v/>
      </c>
      <c r="V36" s="88">
        <f t="shared" si="7"/>
        <v>0</v>
      </c>
      <c r="W36" s="60">
        <f t="shared" si="22"/>
        <v>0</v>
      </c>
      <c r="X36" s="74">
        <f t="shared" si="23"/>
        <v>0</v>
      </c>
      <c r="Y36" s="36">
        <f t="shared" si="14"/>
        <v>0</v>
      </c>
      <c r="Z36" s="36">
        <f t="shared" si="10"/>
        <v>0</v>
      </c>
      <c r="AA36" s="260">
        <f t="shared" si="11"/>
        <v>0</v>
      </c>
      <c r="AB36" s="74">
        <f t="shared" si="15"/>
        <v>0</v>
      </c>
      <c r="AC36" s="89">
        <f t="shared" si="16"/>
        <v>0</v>
      </c>
      <c r="AD36" s="81">
        <f t="shared" si="17"/>
        <v>0</v>
      </c>
      <c r="AE36" s="82">
        <f t="shared" si="18"/>
        <v>0</v>
      </c>
    </row>
    <row r="37" spans="1:31" x14ac:dyDescent="0.4">
      <c r="A37" s="260">
        <v>23</v>
      </c>
      <c r="B37" s="1"/>
      <c r="C37" s="44"/>
      <c r="D37" s="45"/>
      <c r="E37" s="45"/>
      <c r="F37" s="45"/>
      <c r="G37" s="45"/>
      <c r="H37" s="45"/>
      <c r="I37" s="46" t="str">
        <f t="shared" si="0"/>
        <v/>
      </c>
      <c r="J37" s="70">
        <f t="shared" si="1"/>
        <v>0</v>
      </c>
      <c r="K37" s="80" t="str">
        <f t="shared" si="2"/>
        <v/>
      </c>
      <c r="L37" s="319" t="str">
        <f t="shared" si="19"/>
        <v/>
      </c>
      <c r="O37" s="195" t="str">
        <f t="shared" si="3"/>
        <v/>
      </c>
      <c r="P37" s="253">
        <f t="shared" si="21"/>
        <v>0</v>
      </c>
      <c r="Q37" s="76">
        <f t="shared" si="12"/>
        <v>0</v>
      </c>
      <c r="R37" s="66" t="str">
        <f t="shared" si="13"/>
        <v/>
      </c>
      <c r="S37" s="66" t="str">
        <f t="shared" si="20"/>
        <v/>
      </c>
      <c r="T37" s="66" t="str">
        <f t="shared" si="5"/>
        <v/>
      </c>
      <c r="U37" s="93" t="str">
        <f t="shared" si="6"/>
        <v/>
      </c>
      <c r="V37" s="88">
        <f t="shared" si="7"/>
        <v>0</v>
      </c>
      <c r="W37" s="60">
        <f t="shared" si="22"/>
        <v>0</v>
      </c>
      <c r="X37" s="74">
        <f t="shared" si="23"/>
        <v>0</v>
      </c>
      <c r="Y37" s="36">
        <f t="shared" si="14"/>
        <v>0</v>
      </c>
      <c r="Z37" s="36">
        <f t="shared" si="10"/>
        <v>0</v>
      </c>
      <c r="AA37" s="260">
        <f t="shared" si="11"/>
        <v>0</v>
      </c>
      <c r="AB37" s="74">
        <f t="shared" si="15"/>
        <v>0</v>
      </c>
      <c r="AC37" s="89">
        <f t="shared" si="16"/>
        <v>0</v>
      </c>
      <c r="AD37" s="81">
        <f t="shared" si="17"/>
        <v>0</v>
      </c>
      <c r="AE37" s="82">
        <f t="shared" si="18"/>
        <v>0</v>
      </c>
    </row>
    <row r="38" spans="1:31" x14ac:dyDescent="0.4">
      <c r="A38" s="260">
        <v>24</v>
      </c>
      <c r="B38" s="1"/>
      <c r="C38" s="44"/>
      <c r="D38" s="45"/>
      <c r="E38" s="45"/>
      <c r="F38" s="45"/>
      <c r="G38" s="45"/>
      <c r="H38" s="45"/>
      <c r="I38" s="46" t="str">
        <f t="shared" si="0"/>
        <v/>
      </c>
      <c r="J38" s="70">
        <f t="shared" si="1"/>
        <v>0</v>
      </c>
      <c r="K38" s="80" t="str">
        <f t="shared" si="2"/>
        <v/>
      </c>
      <c r="L38" s="319" t="str">
        <f t="shared" si="19"/>
        <v/>
      </c>
      <c r="O38" s="195" t="str">
        <f t="shared" si="3"/>
        <v/>
      </c>
      <c r="P38" s="253">
        <f t="shared" si="21"/>
        <v>0</v>
      </c>
      <c r="Q38" s="76">
        <f t="shared" si="12"/>
        <v>0</v>
      </c>
      <c r="R38" s="66" t="str">
        <f t="shared" si="13"/>
        <v/>
      </c>
      <c r="S38" s="66" t="str">
        <f t="shared" si="20"/>
        <v/>
      </c>
      <c r="T38" s="66" t="str">
        <f t="shared" si="5"/>
        <v/>
      </c>
      <c r="U38" s="93" t="str">
        <f t="shared" si="6"/>
        <v/>
      </c>
      <c r="V38" s="88">
        <f t="shared" si="7"/>
        <v>0</v>
      </c>
      <c r="W38" s="60">
        <f t="shared" si="22"/>
        <v>0</v>
      </c>
      <c r="X38" s="74">
        <f t="shared" si="23"/>
        <v>0</v>
      </c>
      <c r="Y38" s="36">
        <f t="shared" si="14"/>
        <v>0</v>
      </c>
      <c r="Z38" s="36">
        <f t="shared" si="10"/>
        <v>0</v>
      </c>
      <c r="AA38" s="260">
        <f t="shared" si="11"/>
        <v>0</v>
      </c>
      <c r="AB38" s="74">
        <f t="shared" si="15"/>
        <v>0</v>
      </c>
      <c r="AC38" s="89">
        <f t="shared" si="16"/>
        <v>0</v>
      </c>
      <c r="AD38" s="81">
        <f t="shared" si="17"/>
        <v>0</v>
      </c>
      <c r="AE38" s="82">
        <f t="shared" si="18"/>
        <v>0</v>
      </c>
    </row>
    <row r="39" spans="1:31" x14ac:dyDescent="0.4">
      <c r="A39" s="260">
        <v>25</v>
      </c>
      <c r="B39" s="1"/>
      <c r="C39" s="44"/>
      <c r="D39" s="45"/>
      <c r="E39" s="45"/>
      <c r="F39" s="45"/>
      <c r="G39" s="45"/>
      <c r="H39" s="45"/>
      <c r="I39" s="46" t="str">
        <f t="shared" si="0"/>
        <v/>
      </c>
      <c r="J39" s="70">
        <f t="shared" si="1"/>
        <v>0</v>
      </c>
      <c r="K39" s="80" t="str">
        <f t="shared" si="2"/>
        <v/>
      </c>
      <c r="L39" s="319" t="str">
        <f t="shared" si="19"/>
        <v/>
      </c>
      <c r="O39" s="195" t="str">
        <f t="shared" si="3"/>
        <v/>
      </c>
      <c r="P39" s="253">
        <f t="shared" si="21"/>
        <v>0</v>
      </c>
      <c r="Q39" s="76">
        <f t="shared" si="12"/>
        <v>0</v>
      </c>
      <c r="R39" s="66" t="str">
        <f t="shared" si="13"/>
        <v/>
      </c>
      <c r="S39" s="66" t="str">
        <f t="shared" si="20"/>
        <v/>
      </c>
      <c r="T39" s="66" t="str">
        <f t="shared" si="5"/>
        <v/>
      </c>
      <c r="U39" s="93" t="str">
        <f t="shared" si="6"/>
        <v/>
      </c>
      <c r="V39" s="88">
        <f t="shared" si="7"/>
        <v>0</v>
      </c>
      <c r="W39" s="60">
        <f t="shared" si="22"/>
        <v>0</v>
      </c>
      <c r="X39" s="74">
        <f t="shared" si="23"/>
        <v>0</v>
      </c>
      <c r="Y39" s="36">
        <f t="shared" si="14"/>
        <v>0</v>
      </c>
      <c r="Z39" s="36">
        <f t="shared" si="10"/>
        <v>0</v>
      </c>
      <c r="AA39" s="260">
        <f t="shared" si="11"/>
        <v>0</v>
      </c>
      <c r="AB39" s="74">
        <f t="shared" si="15"/>
        <v>0</v>
      </c>
      <c r="AC39" s="89">
        <f t="shared" si="16"/>
        <v>0</v>
      </c>
      <c r="AD39" s="81">
        <f t="shared" si="17"/>
        <v>0</v>
      </c>
      <c r="AE39" s="82">
        <f t="shared" si="18"/>
        <v>0</v>
      </c>
    </row>
    <row r="40" spans="1:31" x14ac:dyDescent="0.4">
      <c r="A40" s="260">
        <v>26</v>
      </c>
      <c r="B40" s="1"/>
      <c r="C40" s="44"/>
      <c r="D40" s="45"/>
      <c r="E40" s="45"/>
      <c r="F40" s="45"/>
      <c r="G40" s="45"/>
      <c r="H40" s="45"/>
      <c r="I40" s="46" t="str">
        <f t="shared" si="0"/>
        <v/>
      </c>
      <c r="J40" s="260">
        <f t="shared" si="1"/>
        <v>0</v>
      </c>
      <c r="K40" s="80" t="str">
        <f t="shared" si="2"/>
        <v/>
      </c>
      <c r="L40" s="319" t="str">
        <f t="shared" si="19"/>
        <v/>
      </c>
      <c r="O40" s="195" t="str">
        <f t="shared" si="3"/>
        <v/>
      </c>
      <c r="P40" s="253">
        <f t="shared" si="21"/>
        <v>0</v>
      </c>
      <c r="Q40" s="76">
        <f t="shared" si="12"/>
        <v>0</v>
      </c>
      <c r="R40" s="66" t="str">
        <f t="shared" si="13"/>
        <v/>
      </c>
      <c r="S40" s="66" t="str">
        <f t="shared" si="20"/>
        <v/>
      </c>
      <c r="T40" s="66" t="str">
        <f t="shared" si="5"/>
        <v/>
      </c>
      <c r="U40" s="93" t="str">
        <f t="shared" si="6"/>
        <v/>
      </c>
      <c r="V40" s="88">
        <f t="shared" si="7"/>
        <v>0</v>
      </c>
      <c r="W40" s="60">
        <f t="shared" si="22"/>
        <v>0</v>
      </c>
      <c r="X40" s="74">
        <f t="shared" si="23"/>
        <v>0</v>
      </c>
      <c r="Y40" s="36">
        <f t="shared" si="14"/>
        <v>0</v>
      </c>
      <c r="Z40" s="36">
        <f t="shared" si="10"/>
        <v>0</v>
      </c>
      <c r="AA40" s="260">
        <f t="shared" si="11"/>
        <v>0</v>
      </c>
      <c r="AB40" s="74">
        <f t="shared" si="15"/>
        <v>0</v>
      </c>
      <c r="AC40" s="89">
        <f t="shared" si="16"/>
        <v>0</v>
      </c>
      <c r="AD40" s="81">
        <f t="shared" si="17"/>
        <v>0</v>
      </c>
      <c r="AE40" s="82">
        <f t="shared" si="18"/>
        <v>0</v>
      </c>
    </row>
    <row r="41" spans="1:31" s="108" customFormat="1" x14ac:dyDescent="0.4">
      <c r="A41" s="70">
        <v>27</v>
      </c>
      <c r="B41" s="284"/>
      <c r="C41" s="285"/>
      <c r="D41" s="286"/>
      <c r="E41" s="286"/>
      <c r="F41" s="286"/>
      <c r="G41" s="286"/>
      <c r="H41" s="286"/>
      <c r="I41" s="46" t="str">
        <f t="shared" si="0"/>
        <v/>
      </c>
      <c r="J41" s="70">
        <f t="shared" si="1"/>
        <v>0</v>
      </c>
      <c r="K41" s="80" t="str">
        <f t="shared" si="2"/>
        <v/>
      </c>
      <c r="L41" s="319" t="str">
        <f t="shared" si="19"/>
        <v/>
      </c>
      <c r="O41" s="195" t="str">
        <f t="shared" si="3"/>
        <v/>
      </c>
      <c r="P41" s="253">
        <f t="shared" si="21"/>
        <v>0</v>
      </c>
      <c r="Q41" s="279">
        <f t="shared" si="12"/>
        <v>0</v>
      </c>
      <c r="R41" s="66" t="str">
        <f t="shared" si="13"/>
        <v/>
      </c>
      <c r="S41" s="66" t="str">
        <f t="shared" si="20"/>
        <v/>
      </c>
      <c r="T41" s="66" t="str">
        <f t="shared" si="5"/>
        <v/>
      </c>
      <c r="U41" s="280" t="str">
        <f t="shared" si="6"/>
        <v/>
      </c>
      <c r="V41" s="253">
        <f t="shared" si="7"/>
        <v>0</v>
      </c>
      <c r="W41" s="66">
        <f t="shared" si="22"/>
        <v>0</v>
      </c>
      <c r="X41" s="74">
        <f t="shared" si="23"/>
        <v>0</v>
      </c>
      <c r="Y41" s="35">
        <f t="shared" si="14"/>
        <v>0</v>
      </c>
      <c r="Z41" s="35">
        <f t="shared" si="10"/>
        <v>0</v>
      </c>
      <c r="AA41" s="70">
        <f t="shared" si="11"/>
        <v>0</v>
      </c>
      <c r="AB41" s="281">
        <f t="shared" si="15"/>
        <v>0</v>
      </c>
      <c r="AC41" s="89">
        <f t="shared" si="16"/>
        <v>0</v>
      </c>
      <c r="AD41" s="282">
        <f t="shared" si="17"/>
        <v>0</v>
      </c>
      <c r="AE41" s="283">
        <f t="shared" si="18"/>
        <v>0</v>
      </c>
    </row>
    <row r="42" spans="1:31" x14ac:dyDescent="0.4">
      <c r="A42" s="260">
        <v>28</v>
      </c>
      <c r="B42" s="1"/>
      <c r="C42" s="44"/>
      <c r="D42" s="45"/>
      <c r="E42" s="45"/>
      <c r="F42" s="45"/>
      <c r="G42" s="45"/>
      <c r="H42" s="45"/>
      <c r="I42" s="46" t="str">
        <f t="shared" si="0"/>
        <v/>
      </c>
      <c r="J42" s="260">
        <f t="shared" si="1"/>
        <v>0</v>
      </c>
      <c r="K42" s="80" t="str">
        <f t="shared" si="2"/>
        <v/>
      </c>
      <c r="L42" s="319" t="str">
        <f t="shared" si="19"/>
        <v/>
      </c>
      <c r="O42" s="195" t="str">
        <f t="shared" si="3"/>
        <v/>
      </c>
      <c r="P42" s="253">
        <f t="shared" si="21"/>
        <v>0</v>
      </c>
      <c r="Q42" s="76">
        <f t="shared" si="12"/>
        <v>0</v>
      </c>
      <c r="R42" s="66" t="str">
        <f t="shared" si="13"/>
        <v/>
      </c>
      <c r="S42" s="66" t="str">
        <f t="shared" si="20"/>
        <v/>
      </c>
      <c r="T42" s="66" t="str">
        <f t="shared" si="5"/>
        <v/>
      </c>
      <c r="U42" s="93" t="str">
        <f t="shared" si="6"/>
        <v/>
      </c>
      <c r="V42" s="88">
        <f t="shared" si="7"/>
        <v>0</v>
      </c>
      <c r="W42" s="60">
        <f t="shared" si="22"/>
        <v>0</v>
      </c>
      <c r="X42" s="74">
        <f t="shared" si="23"/>
        <v>0</v>
      </c>
      <c r="Y42" s="36">
        <f t="shared" si="14"/>
        <v>0</v>
      </c>
      <c r="Z42" s="36">
        <f t="shared" si="10"/>
        <v>0</v>
      </c>
      <c r="AA42" s="260">
        <f t="shared" si="11"/>
        <v>0</v>
      </c>
      <c r="AB42" s="74">
        <f t="shared" si="15"/>
        <v>0</v>
      </c>
      <c r="AC42" s="89">
        <f t="shared" si="16"/>
        <v>0</v>
      </c>
      <c r="AD42" s="81">
        <f t="shared" si="17"/>
        <v>0</v>
      </c>
      <c r="AE42" s="82">
        <f t="shared" si="18"/>
        <v>0</v>
      </c>
    </row>
    <row r="43" spans="1:31" x14ac:dyDescent="0.4">
      <c r="A43" s="260">
        <v>29</v>
      </c>
      <c r="B43" s="1"/>
      <c r="C43" s="44"/>
      <c r="D43" s="45"/>
      <c r="E43" s="45"/>
      <c r="F43" s="45"/>
      <c r="G43" s="45"/>
      <c r="H43" s="45"/>
      <c r="I43" s="46" t="str">
        <f t="shared" si="0"/>
        <v/>
      </c>
      <c r="J43" s="260">
        <f t="shared" si="1"/>
        <v>0</v>
      </c>
      <c r="K43" s="80" t="str">
        <f t="shared" si="2"/>
        <v/>
      </c>
      <c r="L43" s="319" t="str">
        <f t="shared" si="19"/>
        <v/>
      </c>
      <c r="O43" s="195" t="str">
        <f t="shared" si="3"/>
        <v/>
      </c>
      <c r="P43" s="253">
        <f t="shared" si="21"/>
        <v>0</v>
      </c>
      <c r="Q43" s="76">
        <f t="shared" si="12"/>
        <v>0</v>
      </c>
      <c r="R43" s="66" t="str">
        <f t="shared" si="13"/>
        <v/>
      </c>
      <c r="S43" s="66" t="str">
        <f t="shared" si="20"/>
        <v/>
      </c>
      <c r="T43" s="66" t="str">
        <f t="shared" si="5"/>
        <v/>
      </c>
      <c r="U43" s="93" t="str">
        <f t="shared" si="6"/>
        <v/>
      </c>
      <c r="V43" s="88">
        <f t="shared" si="7"/>
        <v>0</v>
      </c>
      <c r="W43" s="60">
        <f t="shared" si="22"/>
        <v>0</v>
      </c>
      <c r="X43" s="74">
        <f t="shared" si="23"/>
        <v>0</v>
      </c>
      <c r="Y43" s="36">
        <f t="shared" si="14"/>
        <v>0</v>
      </c>
      <c r="Z43" s="36">
        <f t="shared" si="10"/>
        <v>0</v>
      </c>
      <c r="AA43" s="260">
        <f t="shared" si="11"/>
        <v>0</v>
      </c>
      <c r="AB43" s="74">
        <f t="shared" si="15"/>
        <v>0</v>
      </c>
      <c r="AC43" s="89">
        <f t="shared" si="16"/>
        <v>0</v>
      </c>
      <c r="AD43" s="81">
        <f t="shared" si="17"/>
        <v>0</v>
      </c>
      <c r="AE43" s="82">
        <f t="shared" si="18"/>
        <v>0</v>
      </c>
    </row>
    <row r="44" spans="1:31" x14ac:dyDescent="0.4">
      <c r="A44" s="260">
        <v>30</v>
      </c>
      <c r="B44" s="1"/>
      <c r="C44" s="44"/>
      <c r="D44" s="45"/>
      <c r="E44" s="45"/>
      <c r="F44" s="45"/>
      <c r="G44" s="45"/>
      <c r="H44" s="45"/>
      <c r="I44" s="46" t="str">
        <f t="shared" si="0"/>
        <v/>
      </c>
      <c r="J44" s="260">
        <f t="shared" si="1"/>
        <v>0</v>
      </c>
      <c r="K44" s="80" t="str">
        <f t="shared" si="2"/>
        <v/>
      </c>
      <c r="L44" s="319" t="str">
        <f t="shared" si="19"/>
        <v/>
      </c>
      <c r="O44" s="195" t="str">
        <f t="shared" si="3"/>
        <v/>
      </c>
      <c r="P44" s="253">
        <f t="shared" si="21"/>
        <v>0</v>
      </c>
      <c r="Q44" s="76">
        <f t="shared" si="12"/>
        <v>0</v>
      </c>
      <c r="R44" s="66" t="str">
        <f t="shared" si="13"/>
        <v/>
      </c>
      <c r="S44" s="66" t="str">
        <f t="shared" si="20"/>
        <v/>
      </c>
      <c r="T44" s="66" t="str">
        <f t="shared" si="5"/>
        <v/>
      </c>
      <c r="U44" s="93" t="str">
        <f t="shared" si="6"/>
        <v/>
      </c>
      <c r="V44" s="88">
        <f t="shared" si="7"/>
        <v>0</v>
      </c>
      <c r="W44" s="60">
        <f t="shared" si="22"/>
        <v>0</v>
      </c>
      <c r="X44" s="74">
        <f t="shared" si="23"/>
        <v>0</v>
      </c>
      <c r="Y44" s="36">
        <f t="shared" si="14"/>
        <v>0</v>
      </c>
      <c r="Z44" s="36">
        <f t="shared" si="10"/>
        <v>0</v>
      </c>
      <c r="AA44" s="260">
        <f t="shared" si="11"/>
        <v>0</v>
      </c>
      <c r="AB44" s="74">
        <f t="shared" si="15"/>
        <v>0</v>
      </c>
      <c r="AC44" s="89">
        <f t="shared" si="16"/>
        <v>0</v>
      </c>
      <c r="AD44" s="81">
        <f t="shared" si="17"/>
        <v>0</v>
      </c>
      <c r="AE44" s="82">
        <f t="shared" si="18"/>
        <v>0</v>
      </c>
    </row>
    <row r="45" spans="1:31" x14ac:dyDescent="0.4">
      <c r="A45" s="260">
        <v>31</v>
      </c>
      <c r="B45" s="1"/>
      <c r="C45" s="44"/>
      <c r="D45" s="45"/>
      <c r="E45" s="45"/>
      <c r="F45" s="45"/>
      <c r="G45" s="45"/>
      <c r="H45" s="45"/>
      <c r="I45" s="46" t="str">
        <f t="shared" si="0"/>
        <v/>
      </c>
      <c r="J45" s="260">
        <f t="shared" si="1"/>
        <v>0</v>
      </c>
      <c r="K45" s="80" t="str">
        <f t="shared" si="2"/>
        <v/>
      </c>
      <c r="L45" s="319" t="str">
        <f t="shared" si="19"/>
        <v/>
      </c>
      <c r="O45" s="195" t="str">
        <f t="shared" si="3"/>
        <v/>
      </c>
      <c r="P45" s="253">
        <f t="shared" si="21"/>
        <v>0</v>
      </c>
      <c r="Q45" s="76">
        <f t="shared" si="12"/>
        <v>0</v>
      </c>
      <c r="R45" s="66" t="str">
        <f t="shared" si="13"/>
        <v/>
      </c>
      <c r="S45" s="66" t="str">
        <f t="shared" si="20"/>
        <v/>
      </c>
      <c r="T45" s="66" t="str">
        <f t="shared" si="5"/>
        <v/>
      </c>
      <c r="U45" s="93" t="str">
        <f t="shared" si="6"/>
        <v/>
      </c>
      <c r="V45" s="88">
        <f t="shared" si="7"/>
        <v>0</v>
      </c>
      <c r="W45" s="60">
        <f t="shared" si="22"/>
        <v>0</v>
      </c>
      <c r="X45" s="74">
        <f t="shared" si="23"/>
        <v>0</v>
      </c>
      <c r="Y45" s="36">
        <f t="shared" si="14"/>
        <v>0</v>
      </c>
      <c r="Z45" s="36">
        <f t="shared" si="10"/>
        <v>0</v>
      </c>
      <c r="AA45" s="260">
        <f t="shared" si="11"/>
        <v>0</v>
      </c>
      <c r="AB45" s="74">
        <f t="shared" si="15"/>
        <v>0</v>
      </c>
      <c r="AC45" s="89">
        <f t="shared" si="16"/>
        <v>0</v>
      </c>
      <c r="AD45" s="81">
        <f t="shared" si="17"/>
        <v>0</v>
      </c>
      <c r="AE45" s="82">
        <f t="shared" si="18"/>
        <v>0</v>
      </c>
    </row>
    <row r="46" spans="1:31" x14ac:dyDescent="0.4">
      <c r="A46" s="260">
        <v>32</v>
      </c>
      <c r="B46" s="1"/>
      <c r="C46" s="44"/>
      <c r="D46" s="45"/>
      <c r="E46" s="45"/>
      <c r="F46" s="45"/>
      <c r="G46" s="45"/>
      <c r="H46" s="45"/>
      <c r="I46" s="46" t="str">
        <f t="shared" si="0"/>
        <v/>
      </c>
      <c r="J46" s="260">
        <f t="shared" ref="J46:J77" si="24">IF(K46="×",0,AB46)</f>
        <v>0</v>
      </c>
      <c r="K46" s="80" t="str">
        <f t="shared" si="2"/>
        <v/>
      </c>
      <c r="L46" s="319" t="str">
        <f t="shared" si="19"/>
        <v/>
      </c>
      <c r="O46" s="195" t="str">
        <f t="shared" si="3"/>
        <v/>
      </c>
      <c r="P46" s="253">
        <f t="shared" si="21"/>
        <v>0</v>
      </c>
      <c r="Q46" s="76">
        <f t="shared" si="12"/>
        <v>0</v>
      </c>
      <c r="R46" s="66" t="str">
        <f t="shared" si="13"/>
        <v/>
      </c>
      <c r="S46" s="66" t="str">
        <f t="shared" si="20"/>
        <v/>
      </c>
      <c r="T46" s="66" t="str">
        <f t="shared" si="5"/>
        <v/>
      </c>
      <c r="U46" s="93" t="str">
        <f t="shared" si="6"/>
        <v/>
      </c>
      <c r="V46" s="88">
        <f t="shared" si="7"/>
        <v>0</v>
      </c>
      <c r="W46" s="60">
        <f t="shared" si="22"/>
        <v>0</v>
      </c>
      <c r="X46" s="74">
        <f t="shared" si="23"/>
        <v>0</v>
      </c>
      <c r="Y46" s="36">
        <f t="shared" si="14"/>
        <v>0</v>
      </c>
      <c r="Z46" s="36">
        <f t="shared" ref="Z46:Z77" si="25">IF(OR(F46="",I46&lt;$X$12),0,IF(F46&gt;=$X$12,F46,$X$12))</f>
        <v>0</v>
      </c>
      <c r="AA46" s="260">
        <f t="shared" ref="AA46:AA77" si="26">IF(OR(E46="",Y46=0, Z46=0, Y46&gt;Z46, Z46&gt;P46, X46=0),0,DATEDIF(Y46,Z46,"D")+IF(AND(D46=E46, E46+1=F46),1,0)+IF(AND(D46+1=Z46,Y46=Z46),1,0)+IF(D46+1=F46,-1,0))</f>
        <v>0</v>
      </c>
      <c r="AB46" s="74">
        <f t="shared" si="15"/>
        <v>0</v>
      </c>
      <c r="AC46" s="89">
        <f t="shared" si="16"/>
        <v>0</v>
      </c>
      <c r="AD46" s="81">
        <f t="shared" si="17"/>
        <v>0</v>
      </c>
      <c r="AE46" s="82">
        <f t="shared" si="18"/>
        <v>0</v>
      </c>
    </row>
    <row r="47" spans="1:31" x14ac:dyDescent="0.4">
      <c r="A47" s="260">
        <v>33</v>
      </c>
      <c r="B47" s="1"/>
      <c r="C47" s="44"/>
      <c r="D47" s="45"/>
      <c r="E47" s="45"/>
      <c r="F47" s="45"/>
      <c r="G47" s="45"/>
      <c r="H47" s="45"/>
      <c r="I47" s="46" t="str">
        <f t="shared" si="0"/>
        <v/>
      </c>
      <c r="J47" s="260">
        <f t="shared" si="24"/>
        <v>0</v>
      </c>
      <c r="K47" s="80" t="str">
        <f t="shared" ref="K47:K78" si="27">IF(OR(C47="", D47=""),"", IF(OR(AND(E47="", F47&lt;&gt;""),AND(E47&lt;&gt;"", E47&lt;D47), AND(G47&lt;&gt;"", G47&lt;D47), AND(D47=G47),AND(F47&lt;&gt;"", OR(F47&lt;D47, F47&lt;E47,AND(G47&lt;&gt;"",G47&lt;F47))),AND(S47&lt;=$X$12,H47=$Q$10)), "×", IF(AND(D47=E47,OR(F47="", F47&gt;P47)),"×","○")))</f>
        <v/>
      </c>
      <c r="L47" s="319" t="str">
        <f t="shared" si="19"/>
        <v/>
      </c>
      <c r="O47" s="195" t="str">
        <f t="shared" ref="O47:O78" si="28">IF(C47&lt;&gt;"有","",IF(AND(Q47&lt;T47,H47=""),"",IF(OR(H47=$Q$8,H47=$Q$9),"可","不可")))</f>
        <v/>
      </c>
      <c r="P47" s="253">
        <f t="shared" si="21"/>
        <v>0</v>
      </c>
      <c r="Q47" s="76">
        <f t="shared" si="12"/>
        <v>0</v>
      </c>
      <c r="R47" s="66" t="str">
        <f t="shared" si="13"/>
        <v/>
      </c>
      <c r="S47" s="66" t="str">
        <f t="shared" si="20"/>
        <v/>
      </c>
      <c r="T47" s="66" t="str">
        <f t="shared" si="5"/>
        <v/>
      </c>
      <c r="U47" s="93" t="str">
        <f t="shared" si="6"/>
        <v/>
      </c>
      <c r="V47" s="88">
        <f t="shared" si="7"/>
        <v>0</v>
      </c>
      <c r="W47" s="60">
        <f t="shared" si="22"/>
        <v>0</v>
      </c>
      <c r="X47" s="74">
        <f t="shared" si="23"/>
        <v>0</v>
      </c>
      <c r="Y47" s="36">
        <f t="shared" si="14"/>
        <v>0</v>
      </c>
      <c r="Z47" s="36">
        <f t="shared" si="25"/>
        <v>0</v>
      </c>
      <c r="AA47" s="260">
        <f t="shared" si="26"/>
        <v>0</v>
      </c>
      <c r="AB47" s="74">
        <f t="shared" si="15"/>
        <v>0</v>
      </c>
      <c r="AC47" s="89">
        <f t="shared" si="16"/>
        <v>0</v>
      </c>
      <c r="AD47" s="81">
        <f t="shared" si="17"/>
        <v>0</v>
      </c>
      <c r="AE47" s="82">
        <f t="shared" si="18"/>
        <v>0</v>
      </c>
    </row>
    <row r="48" spans="1:31" x14ac:dyDescent="0.4">
      <c r="A48" s="260">
        <v>34</v>
      </c>
      <c r="B48" s="1"/>
      <c r="C48" s="44"/>
      <c r="D48" s="45"/>
      <c r="E48" s="45"/>
      <c r="F48" s="45"/>
      <c r="G48" s="45"/>
      <c r="H48" s="45"/>
      <c r="I48" s="46" t="str">
        <f t="shared" si="0"/>
        <v/>
      </c>
      <c r="J48" s="260">
        <f t="shared" si="24"/>
        <v>0</v>
      </c>
      <c r="K48" s="80" t="str">
        <f t="shared" si="27"/>
        <v/>
      </c>
      <c r="L48" s="319" t="str">
        <f t="shared" si="19"/>
        <v/>
      </c>
      <c r="O48" s="195" t="str">
        <f t="shared" si="28"/>
        <v/>
      </c>
      <c r="P48" s="253">
        <f t="shared" si="21"/>
        <v>0</v>
      </c>
      <c r="Q48" s="76">
        <f t="shared" si="12"/>
        <v>0</v>
      </c>
      <c r="R48" s="66" t="str">
        <f t="shared" si="13"/>
        <v/>
      </c>
      <c r="S48" s="66" t="str">
        <f t="shared" si="20"/>
        <v/>
      </c>
      <c r="T48" s="66" t="str">
        <f t="shared" si="5"/>
        <v/>
      </c>
      <c r="U48" s="93" t="str">
        <f t="shared" si="6"/>
        <v/>
      </c>
      <c r="V48" s="88">
        <f t="shared" si="7"/>
        <v>0</v>
      </c>
      <c r="W48" s="60">
        <f t="shared" si="22"/>
        <v>0</v>
      </c>
      <c r="X48" s="74">
        <f t="shared" si="23"/>
        <v>0</v>
      </c>
      <c r="Y48" s="36">
        <f t="shared" si="14"/>
        <v>0</v>
      </c>
      <c r="Z48" s="36">
        <f t="shared" si="25"/>
        <v>0</v>
      </c>
      <c r="AA48" s="260">
        <f t="shared" si="26"/>
        <v>0</v>
      </c>
      <c r="AB48" s="74">
        <f t="shared" si="15"/>
        <v>0</v>
      </c>
      <c r="AC48" s="89">
        <f t="shared" si="16"/>
        <v>0</v>
      </c>
      <c r="AD48" s="81">
        <f t="shared" si="17"/>
        <v>0</v>
      </c>
      <c r="AE48" s="82">
        <f t="shared" si="18"/>
        <v>0</v>
      </c>
    </row>
    <row r="49" spans="1:31" x14ac:dyDescent="0.4">
      <c r="A49" s="260">
        <v>35</v>
      </c>
      <c r="B49" s="1"/>
      <c r="C49" s="44"/>
      <c r="D49" s="45"/>
      <c r="E49" s="45"/>
      <c r="F49" s="45"/>
      <c r="G49" s="45"/>
      <c r="H49" s="45"/>
      <c r="I49" s="46" t="str">
        <f t="shared" si="0"/>
        <v/>
      </c>
      <c r="J49" s="260">
        <f t="shared" si="24"/>
        <v>0</v>
      </c>
      <c r="K49" s="80" t="str">
        <f t="shared" si="27"/>
        <v/>
      </c>
      <c r="L49" s="319" t="str">
        <f t="shared" si="19"/>
        <v/>
      </c>
      <c r="O49" s="195" t="str">
        <f t="shared" si="28"/>
        <v/>
      </c>
      <c r="P49" s="253">
        <f t="shared" si="21"/>
        <v>0</v>
      </c>
      <c r="Q49" s="76">
        <f t="shared" si="12"/>
        <v>0</v>
      </c>
      <c r="R49" s="66" t="str">
        <f t="shared" si="13"/>
        <v/>
      </c>
      <c r="S49" s="66" t="str">
        <f t="shared" si="20"/>
        <v/>
      </c>
      <c r="T49" s="66" t="str">
        <f t="shared" si="5"/>
        <v/>
      </c>
      <c r="U49" s="93" t="str">
        <f t="shared" si="6"/>
        <v/>
      </c>
      <c r="V49" s="88">
        <f t="shared" si="7"/>
        <v>0</v>
      </c>
      <c r="W49" s="60">
        <f t="shared" si="22"/>
        <v>0</v>
      </c>
      <c r="X49" s="74">
        <f t="shared" si="23"/>
        <v>0</v>
      </c>
      <c r="Y49" s="36">
        <f t="shared" si="14"/>
        <v>0</v>
      </c>
      <c r="Z49" s="36">
        <f t="shared" si="25"/>
        <v>0</v>
      </c>
      <c r="AA49" s="260">
        <f t="shared" si="26"/>
        <v>0</v>
      </c>
      <c r="AB49" s="74">
        <f t="shared" si="15"/>
        <v>0</v>
      </c>
      <c r="AC49" s="89">
        <f t="shared" si="16"/>
        <v>0</v>
      </c>
      <c r="AD49" s="81">
        <f t="shared" si="17"/>
        <v>0</v>
      </c>
      <c r="AE49" s="82">
        <f t="shared" si="18"/>
        <v>0</v>
      </c>
    </row>
    <row r="50" spans="1:31" x14ac:dyDescent="0.4">
      <c r="A50" s="260">
        <v>36</v>
      </c>
      <c r="B50" s="1"/>
      <c r="C50" s="44"/>
      <c r="D50" s="45"/>
      <c r="E50" s="45"/>
      <c r="F50" s="45"/>
      <c r="G50" s="45"/>
      <c r="H50" s="45"/>
      <c r="I50" s="46" t="str">
        <f t="shared" si="0"/>
        <v/>
      </c>
      <c r="J50" s="260">
        <f t="shared" si="24"/>
        <v>0</v>
      </c>
      <c r="K50" s="80" t="str">
        <f t="shared" si="27"/>
        <v/>
      </c>
      <c r="L50" s="319" t="str">
        <f t="shared" si="19"/>
        <v/>
      </c>
      <c r="O50" s="195" t="str">
        <f t="shared" si="28"/>
        <v/>
      </c>
      <c r="P50" s="253">
        <f t="shared" si="21"/>
        <v>0</v>
      </c>
      <c r="Q50" s="76">
        <f t="shared" si="12"/>
        <v>0</v>
      </c>
      <c r="R50" s="66" t="str">
        <f t="shared" si="13"/>
        <v/>
      </c>
      <c r="S50" s="66" t="str">
        <f t="shared" si="20"/>
        <v/>
      </c>
      <c r="T50" s="66" t="str">
        <f t="shared" si="5"/>
        <v/>
      </c>
      <c r="U50" s="93" t="str">
        <f t="shared" si="6"/>
        <v/>
      </c>
      <c r="V50" s="88">
        <f t="shared" si="7"/>
        <v>0</v>
      </c>
      <c r="W50" s="60">
        <f t="shared" si="22"/>
        <v>0</v>
      </c>
      <c r="X50" s="74">
        <f t="shared" si="23"/>
        <v>0</v>
      </c>
      <c r="Y50" s="36">
        <f t="shared" si="14"/>
        <v>0</v>
      </c>
      <c r="Z50" s="36">
        <f t="shared" si="25"/>
        <v>0</v>
      </c>
      <c r="AA50" s="260">
        <f t="shared" si="26"/>
        <v>0</v>
      </c>
      <c r="AB50" s="74">
        <f t="shared" si="15"/>
        <v>0</v>
      </c>
      <c r="AC50" s="89">
        <f t="shared" si="16"/>
        <v>0</v>
      </c>
      <c r="AD50" s="81">
        <f t="shared" si="17"/>
        <v>0</v>
      </c>
      <c r="AE50" s="82">
        <f t="shared" si="18"/>
        <v>0</v>
      </c>
    </row>
    <row r="51" spans="1:31" x14ac:dyDescent="0.4">
      <c r="A51" s="260">
        <v>37</v>
      </c>
      <c r="B51" s="1"/>
      <c r="C51" s="44"/>
      <c r="D51" s="45"/>
      <c r="E51" s="45"/>
      <c r="F51" s="45"/>
      <c r="G51" s="45"/>
      <c r="H51" s="45"/>
      <c r="I51" s="46" t="str">
        <f t="shared" si="0"/>
        <v/>
      </c>
      <c r="J51" s="260">
        <f t="shared" si="24"/>
        <v>0</v>
      </c>
      <c r="K51" s="80" t="str">
        <f t="shared" si="27"/>
        <v/>
      </c>
      <c r="L51" s="319" t="str">
        <f t="shared" si="19"/>
        <v/>
      </c>
      <c r="O51" s="195" t="str">
        <f t="shared" si="28"/>
        <v/>
      </c>
      <c r="P51" s="253">
        <f t="shared" si="21"/>
        <v>0</v>
      </c>
      <c r="Q51" s="76">
        <f t="shared" si="12"/>
        <v>0</v>
      </c>
      <c r="R51" s="66" t="str">
        <f t="shared" si="13"/>
        <v/>
      </c>
      <c r="S51" s="66" t="str">
        <f t="shared" si="20"/>
        <v/>
      </c>
      <c r="T51" s="66" t="str">
        <f t="shared" si="5"/>
        <v/>
      </c>
      <c r="U51" s="93" t="str">
        <f t="shared" si="6"/>
        <v/>
      </c>
      <c r="V51" s="88">
        <f t="shared" si="7"/>
        <v>0</v>
      </c>
      <c r="W51" s="60">
        <f t="shared" si="22"/>
        <v>0</v>
      </c>
      <c r="X51" s="74">
        <f t="shared" si="23"/>
        <v>0</v>
      </c>
      <c r="Y51" s="36">
        <f t="shared" si="14"/>
        <v>0</v>
      </c>
      <c r="Z51" s="36">
        <f t="shared" si="25"/>
        <v>0</v>
      </c>
      <c r="AA51" s="260">
        <f t="shared" si="26"/>
        <v>0</v>
      </c>
      <c r="AB51" s="74">
        <f t="shared" si="15"/>
        <v>0</v>
      </c>
      <c r="AC51" s="89">
        <f t="shared" si="16"/>
        <v>0</v>
      </c>
      <c r="AD51" s="81">
        <f t="shared" si="17"/>
        <v>0</v>
      </c>
      <c r="AE51" s="82">
        <f t="shared" si="18"/>
        <v>0</v>
      </c>
    </row>
    <row r="52" spans="1:31" x14ac:dyDescent="0.4">
      <c r="A52" s="260">
        <v>38</v>
      </c>
      <c r="B52" s="1"/>
      <c r="C52" s="44"/>
      <c r="D52" s="45"/>
      <c r="E52" s="45"/>
      <c r="F52" s="45"/>
      <c r="G52" s="45"/>
      <c r="H52" s="45"/>
      <c r="I52" s="46" t="str">
        <f t="shared" si="0"/>
        <v/>
      </c>
      <c r="J52" s="260">
        <f t="shared" si="24"/>
        <v>0</v>
      </c>
      <c r="K52" s="80" t="str">
        <f t="shared" si="27"/>
        <v/>
      </c>
      <c r="L52" s="319" t="str">
        <f t="shared" si="19"/>
        <v/>
      </c>
      <c r="O52" s="195" t="str">
        <f t="shared" si="28"/>
        <v/>
      </c>
      <c r="P52" s="253">
        <f t="shared" si="21"/>
        <v>0</v>
      </c>
      <c r="Q52" s="76">
        <f t="shared" si="12"/>
        <v>0</v>
      </c>
      <c r="R52" s="66" t="str">
        <f t="shared" si="13"/>
        <v/>
      </c>
      <c r="S52" s="66" t="str">
        <f t="shared" si="20"/>
        <v/>
      </c>
      <c r="T52" s="66" t="str">
        <f t="shared" si="5"/>
        <v/>
      </c>
      <c r="U52" s="93" t="str">
        <f t="shared" si="6"/>
        <v/>
      </c>
      <c r="V52" s="88">
        <f t="shared" si="7"/>
        <v>0</v>
      </c>
      <c r="W52" s="60">
        <f t="shared" si="22"/>
        <v>0</v>
      </c>
      <c r="X52" s="74">
        <f t="shared" si="23"/>
        <v>0</v>
      </c>
      <c r="Y52" s="36">
        <f t="shared" si="14"/>
        <v>0</v>
      </c>
      <c r="Z52" s="36">
        <f t="shared" si="25"/>
        <v>0</v>
      </c>
      <c r="AA52" s="260">
        <f t="shared" si="26"/>
        <v>0</v>
      </c>
      <c r="AB52" s="74">
        <f t="shared" si="15"/>
        <v>0</v>
      </c>
      <c r="AC52" s="89">
        <f t="shared" si="16"/>
        <v>0</v>
      </c>
      <c r="AD52" s="81">
        <f t="shared" si="17"/>
        <v>0</v>
      </c>
      <c r="AE52" s="82">
        <f t="shared" si="18"/>
        <v>0</v>
      </c>
    </row>
    <row r="53" spans="1:31" x14ac:dyDescent="0.4">
      <c r="A53" s="260">
        <v>39</v>
      </c>
      <c r="B53" s="1"/>
      <c r="C53" s="44"/>
      <c r="D53" s="45"/>
      <c r="E53" s="45"/>
      <c r="F53" s="45"/>
      <c r="G53" s="45"/>
      <c r="H53" s="45"/>
      <c r="I53" s="46" t="str">
        <f t="shared" si="0"/>
        <v/>
      </c>
      <c r="J53" s="260">
        <f t="shared" si="24"/>
        <v>0</v>
      </c>
      <c r="K53" s="80" t="str">
        <f t="shared" si="27"/>
        <v/>
      </c>
      <c r="L53" s="319" t="str">
        <f t="shared" si="19"/>
        <v/>
      </c>
      <c r="O53" s="195" t="str">
        <f t="shared" si="28"/>
        <v/>
      </c>
      <c r="P53" s="253">
        <f t="shared" si="21"/>
        <v>0</v>
      </c>
      <c r="Q53" s="76">
        <f t="shared" si="12"/>
        <v>0</v>
      </c>
      <c r="R53" s="66" t="str">
        <f t="shared" si="13"/>
        <v/>
      </c>
      <c r="S53" s="66" t="str">
        <f t="shared" si="20"/>
        <v/>
      </c>
      <c r="T53" s="66" t="str">
        <f t="shared" si="5"/>
        <v/>
      </c>
      <c r="U53" s="93" t="str">
        <f t="shared" si="6"/>
        <v/>
      </c>
      <c r="V53" s="88">
        <f t="shared" si="7"/>
        <v>0</v>
      </c>
      <c r="W53" s="60">
        <f t="shared" si="22"/>
        <v>0</v>
      </c>
      <c r="X53" s="74">
        <f t="shared" si="23"/>
        <v>0</v>
      </c>
      <c r="Y53" s="36">
        <f t="shared" si="14"/>
        <v>0</v>
      </c>
      <c r="Z53" s="36">
        <f t="shared" si="25"/>
        <v>0</v>
      </c>
      <c r="AA53" s="260">
        <f t="shared" si="26"/>
        <v>0</v>
      </c>
      <c r="AB53" s="74">
        <f t="shared" si="15"/>
        <v>0</v>
      </c>
      <c r="AC53" s="89">
        <f t="shared" si="16"/>
        <v>0</v>
      </c>
      <c r="AD53" s="81">
        <f t="shared" si="17"/>
        <v>0</v>
      </c>
      <c r="AE53" s="82">
        <f t="shared" si="18"/>
        <v>0</v>
      </c>
    </row>
    <row r="54" spans="1:31" x14ac:dyDescent="0.4">
      <c r="A54" s="260">
        <v>40</v>
      </c>
      <c r="B54" s="1"/>
      <c r="C54" s="44"/>
      <c r="D54" s="45"/>
      <c r="E54" s="45"/>
      <c r="F54" s="45"/>
      <c r="G54" s="45"/>
      <c r="H54" s="45"/>
      <c r="I54" s="46" t="str">
        <f t="shared" si="0"/>
        <v/>
      </c>
      <c r="J54" s="260">
        <f t="shared" si="24"/>
        <v>0</v>
      </c>
      <c r="K54" s="80" t="str">
        <f t="shared" si="27"/>
        <v/>
      </c>
      <c r="L54" s="319" t="str">
        <f t="shared" si="19"/>
        <v/>
      </c>
      <c r="O54" s="195" t="str">
        <f t="shared" si="28"/>
        <v/>
      </c>
      <c r="P54" s="253">
        <f t="shared" si="21"/>
        <v>0</v>
      </c>
      <c r="Q54" s="76">
        <f t="shared" si="12"/>
        <v>0</v>
      </c>
      <c r="R54" s="66" t="str">
        <f t="shared" si="13"/>
        <v/>
      </c>
      <c r="S54" s="66" t="str">
        <f t="shared" si="20"/>
        <v/>
      </c>
      <c r="T54" s="66" t="str">
        <f t="shared" si="5"/>
        <v/>
      </c>
      <c r="U54" s="93" t="str">
        <f t="shared" si="6"/>
        <v/>
      </c>
      <c r="V54" s="88">
        <f t="shared" si="7"/>
        <v>0</v>
      </c>
      <c r="W54" s="60">
        <f t="shared" si="22"/>
        <v>0</v>
      </c>
      <c r="X54" s="74">
        <f t="shared" si="23"/>
        <v>0</v>
      </c>
      <c r="Y54" s="36">
        <f t="shared" si="14"/>
        <v>0</v>
      </c>
      <c r="Z54" s="36">
        <f t="shared" si="25"/>
        <v>0</v>
      </c>
      <c r="AA54" s="260">
        <f t="shared" si="26"/>
        <v>0</v>
      </c>
      <c r="AB54" s="74">
        <f t="shared" si="15"/>
        <v>0</v>
      </c>
      <c r="AC54" s="89">
        <f t="shared" si="16"/>
        <v>0</v>
      </c>
      <c r="AD54" s="81">
        <f t="shared" si="17"/>
        <v>0</v>
      </c>
      <c r="AE54" s="82">
        <f t="shared" si="18"/>
        <v>0</v>
      </c>
    </row>
    <row r="55" spans="1:31" x14ac:dyDescent="0.4">
      <c r="A55" s="260">
        <v>41</v>
      </c>
      <c r="B55" s="1"/>
      <c r="C55" s="44"/>
      <c r="D55" s="45"/>
      <c r="E55" s="45"/>
      <c r="F55" s="45"/>
      <c r="G55" s="45"/>
      <c r="H55" s="45"/>
      <c r="I55" s="46" t="str">
        <f t="shared" si="0"/>
        <v/>
      </c>
      <c r="J55" s="260">
        <f t="shared" si="24"/>
        <v>0</v>
      </c>
      <c r="K55" s="80" t="str">
        <f t="shared" si="27"/>
        <v/>
      </c>
      <c r="L55" s="319" t="str">
        <f t="shared" si="19"/>
        <v/>
      </c>
      <c r="O55" s="195" t="str">
        <f t="shared" si="28"/>
        <v/>
      </c>
      <c r="P55" s="253">
        <f t="shared" si="21"/>
        <v>0</v>
      </c>
      <c r="Q55" s="76">
        <f t="shared" si="12"/>
        <v>0</v>
      </c>
      <c r="R55" s="66" t="str">
        <f t="shared" si="13"/>
        <v/>
      </c>
      <c r="S55" s="66" t="str">
        <f t="shared" si="20"/>
        <v/>
      </c>
      <c r="T55" s="66" t="str">
        <f t="shared" si="5"/>
        <v/>
      </c>
      <c r="U55" s="93" t="str">
        <f t="shared" si="6"/>
        <v/>
      </c>
      <c r="V55" s="88">
        <f t="shared" si="7"/>
        <v>0</v>
      </c>
      <c r="W55" s="60">
        <f t="shared" si="22"/>
        <v>0</v>
      </c>
      <c r="X55" s="74">
        <f t="shared" si="23"/>
        <v>0</v>
      </c>
      <c r="Y55" s="36">
        <f t="shared" si="14"/>
        <v>0</v>
      </c>
      <c r="Z55" s="36">
        <f t="shared" si="25"/>
        <v>0</v>
      </c>
      <c r="AA55" s="260">
        <f t="shared" si="26"/>
        <v>0</v>
      </c>
      <c r="AB55" s="74">
        <f t="shared" si="15"/>
        <v>0</v>
      </c>
      <c r="AC55" s="89">
        <f t="shared" si="16"/>
        <v>0</v>
      </c>
      <c r="AD55" s="81">
        <f t="shared" si="17"/>
        <v>0</v>
      </c>
      <c r="AE55" s="82">
        <f t="shared" si="18"/>
        <v>0</v>
      </c>
    </row>
    <row r="56" spans="1:31" x14ac:dyDescent="0.4">
      <c r="A56" s="260">
        <v>42</v>
      </c>
      <c r="B56" s="1"/>
      <c r="C56" s="44"/>
      <c r="D56" s="45"/>
      <c r="E56" s="45"/>
      <c r="F56" s="45"/>
      <c r="G56" s="45"/>
      <c r="H56" s="45"/>
      <c r="I56" s="46" t="str">
        <f t="shared" si="0"/>
        <v/>
      </c>
      <c r="J56" s="260">
        <f t="shared" si="24"/>
        <v>0</v>
      </c>
      <c r="K56" s="80" t="str">
        <f t="shared" si="27"/>
        <v/>
      </c>
      <c r="L56" s="319" t="str">
        <f t="shared" si="19"/>
        <v/>
      </c>
      <c r="O56" s="195" t="str">
        <f t="shared" si="28"/>
        <v/>
      </c>
      <c r="P56" s="253">
        <f t="shared" si="21"/>
        <v>0</v>
      </c>
      <c r="Q56" s="76">
        <f t="shared" si="12"/>
        <v>0</v>
      </c>
      <c r="R56" s="66" t="str">
        <f t="shared" si="13"/>
        <v/>
      </c>
      <c r="S56" s="66" t="str">
        <f t="shared" si="20"/>
        <v/>
      </c>
      <c r="T56" s="66" t="str">
        <f t="shared" si="5"/>
        <v/>
      </c>
      <c r="U56" s="93" t="str">
        <f t="shared" si="6"/>
        <v/>
      </c>
      <c r="V56" s="88">
        <f t="shared" si="7"/>
        <v>0</v>
      </c>
      <c r="W56" s="60">
        <f t="shared" si="22"/>
        <v>0</v>
      </c>
      <c r="X56" s="74">
        <f t="shared" si="23"/>
        <v>0</v>
      </c>
      <c r="Y56" s="36">
        <f t="shared" si="14"/>
        <v>0</v>
      </c>
      <c r="Z56" s="36">
        <f t="shared" si="25"/>
        <v>0</v>
      </c>
      <c r="AA56" s="260">
        <f t="shared" si="26"/>
        <v>0</v>
      </c>
      <c r="AB56" s="74">
        <f t="shared" si="15"/>
        <v>0</v>
      </c>
      <c r="AC56" s="89">
        <f t="shared" si="16"/>
        <v>0</v>
      </c>
      <c r="AD56" s="81">
        <f t="shared" si="17"/>
        <v>0</v>
      </c>
      <c r="AE56" s="82">
        <f t="shared" si="18"/>
        <v>0</v>
      </c>
    </row>
    <row r="57" spans="1:31" x14ac:dyDescent="0.4">
      <c r="A57" s="260">
        <v>43</v>
      </c>
      <c r="B57" s="1"/>
      <c r="C57" s="44"/>
      <c r="D57" s="45"/>
      <c r="E57" s="45"/>
      <c r="F57" s="45"/>
      <c r="G57" s="45"/>
      <c r="H57" s="45"/>
      <c r="I57" s="46" t="str">
        <f t="shared" si="0"/>
        <v/>
      </c>
      <c r="J57" s="260">
        <f t="shared" si="24"/>
        <v>0</v>
      </c>
      <c r="K57" s="80" t="str">
        <f t="shared" si="27"/>
        <v/>
      </c>
      <c r="L57" s="319" t="str">
        <f t="shared" si="19"/>
        <v/>
      </c>
      <c r="O57" s="195" t="str">
        <f t="shared" si="28"/>
        <v/>
      </c>
      <c r="P57" s="253">
        <f t="shared" si="21"/>
        <v>0</v>
      </c>
      <c r="Q57" s="76">
        <f t="shared" si="12"/>
        <v>0</v>
      </c>
      <c r="R57" s="66" t="str">
        <f t="shared" si="13"/>
        <v/>
      </c>
      <c r="S57" s="66" t="str">
        <f t="shared" si="20"/>
        <v/>
      </c>
      <c r="T57" s="66" t="str">
        <f t="shared" si="5"/>
        <v/>
      </c>
      <c r="U57" s="93" t="str">
        <f t="shared" si="6"/>
        <v/>
      </c>
      <c r="V57" s="88">
        <f t="shared" si="7"/>
        <v>0</v>
      </c>
      <c r="W57" s="60">
        <f t="shared" si="22"/>
        <v>0</v>
      </c>
      <c r="X57" s="74">
        <f t="shared" si="23"/>
        <v>0</v>
      </c>
      <c r="Y57" s="36">
        <f t="shared" si="14"/>
        <v>0</v>
      </c>
      <c r="Z57" s="36">
        <f t="shared" si="25"/>
        <v>0</v>
      </c>
      <c r="AA57" s="260">
        <f t="shared" si="26"/>
        <v>0</v>
      </c>
      <c r="AB57" s="74">
        <f t="shared" si="15"/>
        <v>0</v>
      </c>
      <c r="AC57" s="89">
        <f t="shared" si="16"/>
        <v>0</v>
      </c>
      <c r="AD57" s="81">
        <f t="shared" si="17"/>
        <v>0</v>
      </c>
      <c r="AE57" s="82">
        <f t="shared" si="18"/>
        <v>0</v>
      </c>
    </row>
    <row r="58" spans="1:31" x14ac:dyDescent="0.4">
      <c r="A58" s="260">
        <v>44</v>
      </c>
      <c r="B58" s="1"/>
      <c r="C58" s="44"/>
      <c r="D58" s="45"/>
      <c r="E58" s="45"/>
      <c r="F58" s="45"/>
      <c r="G58" s="45"/>
      <c r="H58" s="45"/>
      <c r="I58" s="46" t="str">
        <f t="shared" si="0"/>
        <v/>
      </c>
      <c r="J58" s="260">
        <f t="shared" si="24"/>
        <v>0</v>
      </c>
      <c r="K58" s="80" t="str">
        <f t="shared" si="27"/>
        <v/>
      </c>
      <c r="L58" s="319" t="str">
        <f t="shared" si="19"/>
        <v/>
      </c>
      <c r="O58" s="195" t="str">
        <f t="shared" si="28"/>
        <v/>
      </c>
      <c r="P58" s="253">
        <f t="shared" si="21"/>
        <v>0</v>
      </c>
      <c r="Q58" s="76">
        <f t="shared" si="12"/>
        <v>0</v>
      </c>
      <c r="R58" s="66" t="str">
        <f t="shared" si="13"/>
        <v/>
      </c>
      <c r="S58" s="66" t="str">
        <f t="shared" si="20"/>
        <v/>
      </c>
      <c r="T58" s="66" t="str">
        <f t="shared" si="5"/>
        <v/>
      </c>
      <c r="U58" s="93" t="str">
        <f t="shared" si="6"/>
        <v/>
      </c>
      <c r="V58" s="88">
        <f t="shared" si="7"/>
        <v>0</v>
      </c>
      <c r="W58" s="60">
        <f t="shared" si="22"/>
        <v>0</v>
      </c>
      <c r="X58" s="74">
        <f t="shared" si="23"/>
        <v>0</v>
      </c>
      <c r="Y58" s="36">
        <f t="shared" si="14"/>
        <v>0</v>
      </c>
      <c r="Z58" s="36">
        <f t="shared" si="25"/>
        <v>0</v>
      </c>
      <c r="AA58" s="260">
        <f t="shared" si="26"/>
        <v>0</v>
      </c>
      <c r="AB58" s="74">
        <f t="shared" si="15"/>
        <v>0</v>
      </c>
      <c r="AC58" s="89">
        <f t="shared" si="16"/>
        <v>0</v>
      </c>
      <c r="AD58" s="81">
        <f t="shared" si="17"/>
        <v>0</v>
      </c>
      <c r="AE58" s="82">
        <f t="shared" si="18"/>
        <v>0</v>
      </c>
    </row>
    <row r="59" spans="1:31" x14ac:dyDescent="0.4">
      <c r="A59" s="260">
        <v>45</v>
      </c>
      <c r="B59" s="1"/>
      <c r="C59" s="44"/>
      <c r="D59" s="45"/>
      <c r="E59" s="45"/>
      <c r="F59" s="45"/>
      <c r="G59" s="45"/>
      <c r="H59" s="45"/>
      <c r="I59" s="46" t="str">
        <f t="shared" si="0"/>
        <v/>
      </c>
      <c r="J59" s="260">
        <f t="shared" si="24"/>
        <v>0</v>
      </c>
      <c r="K59" s="80" t="str">
        <f t="shared" si="27"/>
        <v/>
      </c>
      <c r="L59" s="319" t="str">
        <f t="shared" si="19"/>
        <v/>
      </c>
      <c r="O59" s="195" t="str">
        <f t="shared" si="28"/>
        <v/>
      </c>
      <c r="P59" s="253">
        <f t="shared" si="21"/>
        <v>0</v>
      </c>
      <c r="Q59" s="76">
        <f t="shared" si="12"/>
        <v>0</v>
      </c>
      <c r="R59" s="66" t="str">
        <f t="shared" si="13"/>
        <v/>
      </c>
      <c r="S59" s="66" t="str">
        <f t="shared" si="20"/>
        <v/>
      </c>
      <c r="T59" s="66" t="str">
        <f t="shared" si="5"/>
        <v/>
      </c>
      <c r="U59" s="93" t="str">
        <f t="shared" si="6"/>
        <v/>
      </c>
      <c r="V59" s="88">
        <f t="shared" si="7"/>
        <v>0</v>
      </c>
      <c r="W59" s="60">
        <f t="shared" si="22"/>
        <v>0</v>
      </c>
      <c r="X59" s="74">
        <f t="shared" si="23"/>
        <v>0</v>
      </c>
      <c r="Y59" s="36">
        <f t="shared" si="14"/>
        <v>0</v>
      </c>
      <c r="Z59" s="36">
        <f t="shared" si="25"/>
        <v>0</v>
      </c>
      <c r="AA59" s="260">
        <f t="shared" si="26"/>
        <v>0</v>
      </c>
      <c r="AB59" s="74">
        <f t="shared" si="15"/>
        <v>0</v>
      </c>
      <c r="AC59" s="89">
        <f t="shared" si="16"/>
        <v>0</v>
      </c>
      <c r="AD59" s="81">
        <f t="shared" si="17"/>
        <v>0</v>
      </c>
      <c r="AE59" s="82">
        <f t="shared" si="18"/>
        <v>0</v>
      </c>
    </row>
    <row r="60" spans="1:31" x14ac:dyDescent="0.4">
      <c r="A60" s="260">
        <v>46</v>
      </c>
      <c r="B60" s="1"/>
      <c r="C60" s="44"/>
      <c r="D60" s="45"/>
      <c r="E60" s="45"/>
      <c r="F60" s="45"/>
      <c r="G60" s="45"/>
      <c r="H60" s="45"/>
      <c r="I60" s="46" t="str">
        <f t="shared" si="0"/>
        <v/>
      </c>
      <c r="J60" s="260">
        <f t="shared" si="24"/>
        <v>0</v>
      </c>
      <c r="K60" s="80" t="str">
        <f t="shared" si="27"/>
        <v/>
      </c>
      <c r="L60" s="319" t="str">
        <f t="shared" si="19"/>
        <v/>
      </c>
      <c r="O60" s="195" t="str">
        <f t="shared" si="28"/>
        <v/>
      </c>
      <c r="P60" s="253">
        <f t="shared" si="21"/>
        <v>0</v>
      </c>
      <c r="Q60" s="76">
        <f t="shared" si="12"/>
        <v>0</v>
      </c>
      <c r="R60" s="66" t="str">
        <f t="shared" si="13"/>
        <v/>
      </c>
      <c r="S60" s="66" t="str">
        <f t="shared" si="20"/>
        <v/>
      </c>
      <c r="T60" s="66" t="str">
        <f t="shared" si="5"/>
        <v/>
      </c>
      <c r="U60" s="93" t="str">
        <f t="shared" si="6"/>
        <v/>
      </c>
      <c r="V60" s="88">
        <f t="shared" si="7"/>
        <v>0</v>
      </c>
      <c r="W60" s="60">
        <f t="shared" si="22"/>
        <v>0</v>
      </c>
      <c r="X60" s="74">
        <f t="shared" si="23"/>
        <v>0</v>
      </c>
      <c r="Y60" s="36">
        <f t="shared" si="14"/>
        <v>0</v>
      </c>
      <c r="Z60" s="36">
        <f t="shared" si="25"/>
        <v>0</v>
      </c>
      <c r="AA60" s="260">
        <f t="shared" si="26"/>
        <v>0</v>
      </c>
      <c r="AB60" s="74">
        <f t="shared" si="15"/>
        <v>0</v>
      </c>
      <c r="AC60" s="89">
        <f t="shared" si="16"/>
        <v>0</v>
      </c>
      <c r="AD60" s="81">
        <f t="shared" si="17"/>
        <v>0</v>
      </c>
      <c r="AE60" s="82">
        <f t="shared" si="18"/>
        <v>0</v>
      </c>
    </row>
    <row r="61" spans="1:31" x14ac:dyDescent="0.4">
      <c r="A61" s="260">
        <v>47</v>
      </c>
      <c r="B61" s="1"/>
      <c r="C61" s="44"/>
      <c r="D61" s="45"/>
      <c r="E61" s="45"/>
      <c r="F61" s="45"/>
      <c r="G61" s="45"/>
      <c r="H61" s="45"/>
      <c r="I61" s="46" t="str">
        <f t="shared" si="0"/>
        <v/>
      </c>
      <c r="J61" s="260">
        <f t="shared" si="24"/>
        <v>0</v>
      </c>
      <c r="K61" s="80" t="str">
        <f t="shared" si="27"/>
        <v/>
      </c>
      <c r="L61" s="319" t="str">
        <f t="shared" si="19"/>
        <v/>
      </c>
      <c r="O61" s="195" t="str">
        <f t="shared" si="28"/>
        <v/>
      </c>
      <c r="P61" s="253">
        <f t="shared" si="21"/>
        <v>0</v>
      </c>
      <c r="Q61" s="76">
        <f t="shared" si="12"/>
        <v>0</v>
      </c>
      <c r="R61" s="66" t="str">
        <f t="shared" si="13"/>
        <v/>
      </c>
      <c r="S61" s="66" t="str">
        <f t="shared" si="20"/>
        <v/>
      </c>
      <c r="T61" s="66" t="str">
        <f t="shared" si="5"/>
        <v/>
      </c>
      <c r="U61" s="93" t="str">
        <f t="shared" si="6"/>
        <v/>
      </c>
      <c r="V61" s="88">
        <f t="shared" si="7"/>
        <v>0</v>
      </c>
      <c r="W61" s="60">
        <f t="shared" si="22"/>
        <v>0</v>
      </c>
      <c r="X61" s="74">
        <f t="shared" si="23"/>
        <v>0</v>
      </c>
      <c r="Y61" s="36">
        <f t="shared" si="14"/>
        <v>0</v>
      </c>
      <c r="Z61" s="36">
        <f t="shared" si="25"/>
        <v>0</v>
      </c>
      <c r="AA61" s="260">
        <f t="shared" si="26"/>
        <v>0</v>
      </c>
      <c r="AB61" s="74">
        <f t="shared" si="15"/>
        <v>0</v>
      </c>
      <c r="AC61" s="89">
        <f t="shared" si="16"/>
        <v>0</v>
      </c>
      <c r="AD61" s="81">
        <f t="shared" si="17"/>
        <v>0</v>
      </c>
      <c r="AE61" s="82">
        <f t="shared" si="18"/>
        <v>0</v>
      </c>
    </row>
    <row r="62" spans="1:31" x14ac:dyDescent="0.4">
      <c r="A62" s="260">
        <v>48</v>
      </c>
      <c r="B62" s="1"/>
      <c r="C62" s="44"/>
      <c r="D62" s="45"/>
      <c r="E62" s="45"/>
      <c r="F62" s="45"/>
      <c r="G62" s="45"/>
      <c r="H62" s="45"/>
      <c r="I62" s="46" t="str">
        <f t="shared" si="0"/>
        <v/>
      </c>
      <c r="J62" s="260">
        <f t="shared" si="24"/>
        <v>0</v>
      </c>
      <c r="K62" s="80" t="str">
        <f t="shared" si="27"/>
        <v/>
      </c>
      <c r="L62" s="319" t="str">
        <f t="shared" si="19"/>
        <v/>
      </c>
      <c r="O62" s="195" t="str">
        <f t="shared" si="28"/>
        <v/>
      </c>
      <c r="P62" s="253">
        <f t="shared" si="21"/>
        <v>0</v>
      </c>
      <c r="Q62" s="76">
        <f t="shared" si="12"/>
        <v>0</v>
      </c>
      <c r="R62" s="66" t="str">
        <f t="shared" si="13"/>
        <v/>
      </c>
      <c r="S62" s="66" t="str">
        <f t="shared" si="20"/>
        <v/>
      </c>
      <c r="T62" s="66" t="str">
        <f t="shared" si="5"/>
        <v/>
      </c>
      <c r="U62" s="93" t="str">
        <f t="shared" si="6"/>
        <v/>
      </c>
      <c r="V62" s="88">
        <f t="shared" si="7"/>
        <v>0</v>
      </c>
      <c r="W62" s="60">
        <f t="shared" si="22"/>
        <v>0</v>
      </c>
      <c r="X62" s="74">
        <f t="shared" si="23"/>
        <v>0</v>
      </c>
      <c r="Y62" s="36">
        <f t="shared" si="14"/>
        <v>0</v>
      </c>
      <c r="Z62" s="36">
        <f t="shared" si="25"/>
        <v>0</v>
      </c>
      <c r="AA62" s="260">
        <f t="shared" si="26"/>
        <v>0</v>
      </c>
      <c r="AB62" s="74">
        <f t="shared" si="15"/>
        <v>0</v>
      </c>
      <c r="AC62" s="89">
        <f t="shared" si="16"/>
        <v>0</v>
      </c>
      <c r="AD62" s="81">
        <f t="shared" si="17"/>
        <v>0</v>
      </c>
      <c r="AE62" s="82">
        <f t="shared" si="18"/>
        <v>0</v>
      </c>
    </row>
    <row r="63" spans="1:31" x14ac:dyDescent="0.4">
      <c r="A63" s="260">
        <v>49</v>
      </c>
      <c r="B63" s="1"/>
      <c r="C63" s="44"/>
      <c r="D63" s="45"/>
      <c r="E63" s="45"/>
      <c r="F63" s="45"/>
      <c r="G63" s="45"/>
      <c r="H63" s="45"/>
      <c r="I63" s="46" t="str">
        <f t="shared" si="0"/>
        <v/>
      </c>
      <c r="J63" s="260">
        <f t="shared" si="24"/>
        <v>0</v>
      </c>
      <c r="K63" s="80" t="str">
        <f t="shared" si="27"/>
        <v/>
      </c>
      <c r="L63" s="319" t="str">
        <f t="shared" si="19"/>
        <v/>
      </c>
      <c r="O63" s="195" t="str">
        <f t="shared" si="28"/>
        <v/>
      </c>
      <c r="P63" s="253">
        <f t="shared" si="21"/>
        <v>0</v>
      </c>
      <c r="Q63" s="76">
        <f t="shared" si="12"/>
        <v>0</v>
      </c>
      <c r="R63" s="66" t="str">
        <f t="shared" si="13"/>
        <v/>
      </c>
      <c r="S63" s="66" t="str">
        <f t="shared" si="20"/>
        <v/>
      </c>
      <c r="T63" s="66" t="str">
        <f t="shared" si="5"/>
        <v/>
      </c>
      <c r="U63" s="93" t="str">
        <f t="shared" si="6"/>
        <v/>
      </c>
      <c r="V63" s="88">
        <f t="shared" si="7"/>
        <v>0</v>
      </c>
      <c r="W63" s="60">
        <f t="shared" si="22"/>
        <v>0</v>
      </c>
      <c r="X63" s="74">
        <f t="shared" si="23"/>
        <v>0</v>
      </c>
      <c r="Y63" s="36">
        <f t="shared" si="14"/>
        <v>0</v>
      </c>
      <c r="Z63" s="36">
        <f t="shared" si="25"/>
        <v>0</v>
      </c>
      <c r="AA63" s="260">
        <f t="shared" si="26"/>
        <v>0</v>
      </c>
      <c r="AB63" s="74">
        <f t="shared" si="15"/>
        <v>0</v>
      </c>
      <c r="AC63" s="89">
        <f t="shared" si="16"/>
        <v>0</v>
      </c>
      <c r="AD63" s="81">
        <f t="shared" si="17"/>
        <v>0</v>
      </c>
      <c r="AE63" s="82">
        <f t="shared" si="18"/>
        <v>0</v>
      </c>
    </row>
    <row r="64" spans="1:31" x14ac:dyDescent="0.4">
      <c r="A64" s="260">
        <v>50</v>
      </c>
      <c r="B64" s="1"/>
      <c r="C64" s="44"/>
      <c r="D64" s="45"/>
      <c r="E64" s="45"/>
      <c r="F64" s="45"/>
      <c r="G64" s="45"/>
      <c r="H64" s="45"/>
      <c r="I64" s="46" t="str">
        <f t="shared" si="0"/>
        <v/>
      </c>
      <c r="J64" s="260">
        <f t="shared" si="24"/>
        <v>0</v>
      </c>
      <c r="K64" s="80" t="str">
        <f t="shared" si="27"/>
        <v/>
      </c>
      <c r="L64" s="319" t="str">
        <f t="shared" si="19"/>
        <v/>
      </c>
      <c r="O64" s="195" t="str">
        <f t="shared" si="28"/>
        <v/>
      </c>
      <c r="P64" s="253">
        <f t="shared" si="21"/>
        <v>0</v>
      </c>
      <c r="Q64" s="76">
        <f t="shared" si="12"/>
        <v>0</v>
      </c>
      <c r="R64" s="66" t="str">
        <f t="shared" si="13"/>
        <v/>
      </c>
      <c r="S64" s="66" t="str">
        <f t="shared" si="20"/>
        <v/>
      </c>
      <c r="T64" s="66" t="str">
        <f t="shared" si="5"/>
        <v/>
      </c>
      <c r="U64" s="93" t="str">
        <f t="shared" si="6"/>
        <v/>
      </c>
      <c r="V64" s="88">
        <f t="shared" si="7"/>
        <v>0</v>
      </c>
      <c r="W64" s="60">
        <f t="shared" si="22"/>
        <v>0</v>
      </c>
      <c r="X64" s="74">
        <f t="shared" si="23"/>
        <v>0</v>
      </c>
      <c r="Y64" s="36">
        <f t="shared" si="14"/>
        <v>0</v>
      </c>
      <c r="Z64" s="36">
        <f t="shared" si="25"/>
        <v>0</v>
      </c>
      <c r="AA64" s="260">
        <f t="shared" si="26"/>
        <v>0</v>
      </c>
      <c r="AB64" s="74">
        <f t="shared" si="15"/>
        <v>0</v>
      </c>
      <c r="AC64" s="89">
        <f t="shared" si="16"/>
        <v>0</v>
      </c>
      <c r="AD64" s="81">
        <f t="shared" si="17"/>
        <v>0</v>
      </c>
      <c r="AE64" s="82">
        <f t="shared" si="18"/>
        <v>0</v>
      </c>
    </row>
    <row r="65" spans="1:31" x14ac:dyDescent="0.4">
      <c r="A65" s="260">
        <v>51</v>
      </c>
      <c r="B65" s="1"/>
      <c r="C65" s="44"/>
      <c r="D65" s="45"/>
      <c r="E65" s="45"/>
      <c r="F65" s="45"/>
      <c r="G65" s="45"/>
      <c r="H65" s="45"/>
      <c r="I65" s="46" t="str">
        <f t="shared" si="0"/>
        <v/>
      </c>
      <c r="J65" s="260">
        <f t="shared" si="24"/>
        <v>0</v>
      </c>
      <c r="K65" s="80" t="str">
        <f t="shared" si="27"/>
        <v/>
      </c>
      <c r="L65" s="319" t="str">
        <f t="shared" si="19"/>
        <v/>
      </c>
      <c r="O65" s="195" t="str">
        <f t="shared" si="28"/>
        <v/>
      </c>
      <c r="P65" s="253">
        <f t="shared" si="21"/>
        <v>0</v>
      </c>
      <c r="Q65" s="76">
        <f t="shared" si="12"/>
        <v>0</v>
      </c>
      <c r="R65" s="66" t="str">
        <f t="shared" si="13"/>
        <v/>
      </c>
      <c r="S65" s="66" t="str">
        <f t="shared" si="20"/>
        <v/>
      </c>
      <c r="T65" s="66" t="str">
        <f t="shared" si="5"/>
        <v/>
      </c>
      <c r="U65" s="93" t="str">
        <f t="shared" si="6"/>
        <v/>
      </c>
      <c r="V65" s="88">
        <f t="shared" si="7"/>
        <v>0</v>
      </c>
      <c r="W65" s="60">
        <f t="shared" si="22"/>
        <v>0</v>
      </c>
      <c r="X65" s="74">
        <f t="shared" si="23"/>
        <v>0</v>
      </c>
      <c r="Y65" s="36">
        <f t="shared" si="14"/>
        <v>0</v>
      </c>
      <c r="Z65" s="36">
        <f t="shared" si="25"/>
        <v>0</v>
      </c>
      <c r="AA65" s="260">
        <f t="shared" si="26"/>
        <v>0</v>
      </c>
      <c r="AB65" s="74">
        <f t="shared" si="15"/>
        <v>0</v>
      </c>
      <c r="AC65" s="89">
        <f t="shared" si="16"/>
        <v>0</v>
      </c>
      <c r="AD65" s="81">
        <f t="shared" si="17"/>
        <v>0</v>
      </c>
      <c r="AE65" s="82">
        <f t="shared" si="18"/>
        <v>0</v>
      </c>
    </row>
    <row r="66" spans="1:31" x14ac:dyDescent="0.4">
      <c r="A66" s="260">
        <v>52</v>
      </c>
      <c r="B66" s="1"/>
      <c r="C66" s="44"/>
      <c r="D66" s="45"/>
      <c r="E66" s="45"/>
      <c r="F66" s="45"/>
      <c r="G66" s="45"/>
      <c r="H66" s="45"/>
      <c r="I66" s="46" t="str">
        <f t="shared" si="0"/>
        <v/>
      </c>
      <c r="J66" s="260">
        <f t="shared" si="24"/>
        <v>0</v>
      </c>
      <c r="K66" s="80" t="str">
        <f t="shared" si="27"/>
        <v/>
      </c>
      <c r="L66" s="319" t="str">
        <f t="shared" si="19"/>
        <v/>
      </c>
      <c r="O66" s="195" t="str">
        <f t="shared" si="28"/>
        <v/>
      </c>
      <c r="P66" s="253">
        <f t="shared" si="21"/>
        <v>0</v>
      </c>
      <c r="Q66" s="76">
        <f t="shared" si="12"/>
        <v>0</v>
      </c>
      <c r="R66" s="66" t="str">
        <f t="shared" si="13"/>
        <v/>
      </c>
      <c r="S66" s="66" t="str">
        <f t="shared" si="20"/>
        <v/>
      </c>
      <c r="T66" s="66" t="str">
        <f t="shared" si="5"/>
        <v/>
      </c>
      <c r="U66" s="93" t="str">
        <f t="shared" si="6"/>
        <v/>
      </c>
      <c r="V66" s="88">
        <f t="shared" si="7"/>
        <v>0</v>
      </c>
      <c r="W66" s="60">
        <f t="shared" si="22"/>
        <v>0</v>
      </c>
      <c r="X66" s="74">
        <f t="shared" si="23"/>
        <v>0</v>
      </c>
      <c r="Y66" s="36">
        <f t="shared" si="14"/>
        <v>0</v>
      </c>
      <c r="Z66" s="36">
        <f t="shared" si="25"/>
        <v>0</v>
      </c>
      <c r="AA66" s="260">
        <f t="shared" si="26"/>
        <v>0</v>
      </c>
      <c r="AB66" s="74">
        <f t="shared" si="15"/>
        <v>0</v>
      </c>
      <c r="AC66" s="89">
        <f t="shared" si="16"/>
        <v>0</v>
      </c>
      <c r="AD66" s="81">
        <f t="shared" si="17"/>
        <v>0</v>
      </c>
      <c r="AE66" s="82">
        <f t="shared" si="18"/>
        <v>0</v>
      </c>
    </row>
    <row r="67" spans="1:31" x14ac:dyDescent="0.4">
      <c r="A67" s="260">
        <v>53</v>
      </c>
      <c r="B67" s="1"/>
      <c r="C67" s="44"/>
      <c r="D67" s="45"/>
      <c r="E67" s="45"/>
      <c r="F67" s="45"/>
      <c r="G67" s="45"/>
      <c r="H67" s="45"/>
      <c r="I67" s="46" t="str">
        <f t="shared" si="0"/>
        <v/>
      </c>
      <c r="J67" s="260">
        <f t="shared" si="24"/>
        <v>0</v>
      </c>
      <c r="K67" s="80" t="str">
        <f t="shared" si="27"/>
        <v/>
      </c>
      <c r="L67" s="319" t="str">
        <f t="shared" si="19"/>
        <v/>
      </c>
      <c r="O67" s="195" t="str">
        <f t="shared" si="28"/>
        <v/>
      </c>
      <c r="P67" s="253">
        <f t="shared" si="21"/>
        <v>0</v>
      </c>
      <c r="Q67" s="76">
        <f t="shared" si="12"/>
        <v>0</v>
      </c>
      <c r="R67" s="66" t="str">
        <f t="shared" si="13"/>
        <v/>
      </c>
      <c r="S67" s="66" t="str">
        <f t="shared" si="20"/>
        <v/>
      </c>
      <c r="T67" s="66" t="str">
        <f t="shared" si="5"/>
        <v/>
      </c>
      <c r="U67" s="93" t="str">
        <f t="shared" si="6"/>
        <v/>
      </c>
      <c r="V67" s="88">
        <f t="shared" si="7"/>
        <v>0</v>
      </c>
      <c r="W67" s="60">
        <f t="shared" si="22"/>
        <v>0</v>
      </c>
      <c r="X67" s="74">
        <f t="shared" si="23"/>
        <v>0</v>
      </c>
      <c r="Y67" s="36">
        <f t="shared" si="14"/>
        <v>0</v>
      </c>
      <c r="Z67" s="36">
        <f t="shared" si="25"/>
        <v>0</v>
      </c>
      <c r="AA67" s="260">
        <f t="shared" si="26"/>
        <v>0</v>
      </c>
      <c r="AB67" s="74">
        <f t="shared" si="15"/>
        <v>0</v>
      </c>
      <c r="AC67" s="89">
        <f t="shared" si="16"/>
        <v>0</v>
      </c>
      <c r="AD67" s="81">
        <f t="shared" si="17"/>
        <v>0</v>
      </c>
      <c r="AE67" s="82">
        <f t="shared" si="18"/>
        <v>0</v>
      </c>
    </row>
    <row r="68" spans="1:31" x14ac:dyDescent="0.4">
      <c r="A68" s="260">
        <v>54</v>
      </c>
      <c r="B68" s="1"/>
      <c r="C68" s="44"/>
      <c r="D68" s="45"/>
      <c r="E68" s="45"/>
      <c r="F68" s="45"/>
      <c r="G68" s="45"/>
      <c r="H68" s="45"/>
      <c r="I68" s="46" t="str">
        <f t="shared" si="0"/>
        <v/>
      </c>
      <c r="J68" s="260">
        <f t="shared" si="24"/>
        <v>0</v>
      </c>
      <c r="K68" s="80" t="str">
        <f t="shared" si="27"/>
        <v/>
      </c>
      <c r="L68" s="319" t="str">
        <f t="shared" si="19"/>
        <v/>
      </c>
      <c r="O68" s="195" t="str">
        <f t="shared" si="28"/>
        <v/>
      </c>
      <c r="P68" s="253">
        <f t="shared" si="21"/>
        <v>0</v>
      </c>
      <c r="Q68" s="76">
        <f t="shared" si="12"/>
        <v>0</v>
      </c>
      <c r="R68" s="66" t="str">
        <f t="shared" si="13"/>
        <v/>
      </c>
      <c r="S68" s="66" t="str">
        <f t="shared" si="20"/>
        <v/>
      </c>
      <c r="T68" s="66" t="str">
        <f t="shared" si="5"/>
        <v/>
      </c>
      <c r="U68" s="93" t="str">
        <f t="shared" si="6"/>
        <v/>
      </c>
      <c r="V68" s="88">
        <f t="shared" si="7"/>
        <v>0</v>
      </c>
      <c r="W68" s="60">
        <f t="shared" si="22"/>
        <v>0</v>
      </c>
      <c r="X68" s="74">
        <f t="shared" si="23"/>
        <v>0</v>
      </c>
      <c r="Y68" s="36">
        <f t="shared" si="14"/>
        <v>0</v>
      </c>
      <c r="Z68" s="36">
        <f t="shared" si="25"/>
        <v>0</v>
      </c>
      <c r="AA68" s="260">
        <f t="shared" si="26"/>
        <v>0</v>
      </c>
      <c r="AB68" s="74">
        <f t="shared" si="15"/>
        <v>0</v>
      </c>
      <c r="AC68" s="89">
        <f t="shared" si="16"/>
        <v>0</v>
      </c>
      <c r="AD68" s="81">
        <f t="shared" si="17"/>
        <v>0</v>
      </c>
      <c r="AE68" s="82">
        <f t="shared" si="18"/>
        <v>0</v>
      </c>
    </row>
    <row r="69" spans="1:31" x14ac:dyDescent="0.4">
      <c r="A69" s="260">
        <v>55</v>
      </c>
      <c r="B69" s="1"/>
      <c r="C69" s="44"/>
      <c r="D69" s="45"/>
      <c r="E69" s="45"/>
      <c r="F69" s="45"/>
      <c r="G69" s="45"/>
      <c r="H69" s="45"/>
      <c r="I69" s="46" t="str">
        <f t="shared" si="0"/>
        <v/>
      </c>
      <c r="J69" s="260">
        <f t="shared" si="24"/>
        <v>0</v>
      </c>
      <c r="K69" s="80" t="str">
        <f t="shared" si="27"/>
        <v/>
      </c>
      <c r="L69" s="319" t="str">
        <f t="shared" si="19"/>
        <v/>
      </c>
      <c r="O69" s="195" t="str">
        <f t="shared" si="28"/>
        <v/>
      </c>
      <c r="P69" s="253">
        <f t="shared" si="21"/>
        <v>0</v>
      </c>
      <c r="Q69" s="76">
        <f t="shared" si="12"/>
        <v>0</v>
      </c>
      <c r="R69" s="66" t="str">
        <f t="shared" si="13"/>
        <v/>
      </c>
      <c r="S69" s="66" t="str">
        <f t="shared" si="20"/>
        <v/>
      </c>
      <c r="T69" s="66" t="str">
        <f t="shared" si="5"/>
        <v/>
      </c>
      <c r="U69" s="93" t="str">
        <f t="shared" si="6"/>
        <v/>
      </c>
      <c r="V69" s="88">
        <f t="shared" si="7"/>
        <v>0</v>
      </c>
      <c r="W69" s="60">
        <f t="shared" si="22"/>
        <v>0</v>
      </c>
      <c r="X69" s="74">
        <f t="shared" si="23"/>
        <v>0</v>
      </c>
      <c r="Y69" s="36">
        <f t="shared" si="14"/>
        <v>0</v>
      </c>
      <c r="Z69" s="36">
        <f t="shared" si="25"/>
        <v>0</v>
      </c>
      <c r="AA69" s="260">
        <f t="shared" si="26"/>
        <v>0</v>
      </c>
      <c r="AB69" s="74">
        <f t="shared" si="15"/>
        <v>0</v>
      </c>
      <c r="AC69" s="89">
        <f t="shared" si="16"/>
        <v>0</v>
      </c>
      <c r="AD69" s="81">
        <f t="shared" si="17"/>
        <v>0</v>
      </c>
      <c r="AE69" s="82">
        <f t="shared" si="18"/>
        <v>0</v>
      </c>
    </row>
    <row r="70" spans="1:31" x14ac:dyDescent="0.4">
      <c r="A70" s="260">
        <v>56</v>
      </c>
      <c r="B70" s="1"/>
      <c r="C70" s="44"/>
      <c r="D70" s="45"/>
      <c r="E70" s="45"/>
      <c r="F70" s="45"/>
      <c r="G70" s="45"/>
      <c r="H70" s="45"/>
      <c r="I70" s="46" t="str">
        <f t="shared" si="0"/>
        <v/>
      </c>
      <c r="J70" s="260">
        <f t="shared" si="24"/>
        <v>0</v>
      </c>
      <c r="K70" s="80" t="str">
        <f t="shared" si="27"/>
        <v/>
      </c>
      <c r="L70" s="319" t="str">
        <f t="shared" si="19"/>
        <v/>
      </c>
      <c r="O70" s="195" t="str">
        <f t="shared" si="28"/>
        <v/>
      </c>
      <c r="P70" s="253">
        <f t="shared" si="21"/>
        <v>0</v>
      </c>
      <c r="Q70" s="76">
        <f t="shared" si="12"/>
        <v>0</v>
      </c>
      <c r="R70" s="66" t="str">
        <f t="shared" si="13"/>
        <v/>
      </c>
      <c r="S70" s="66" t="str">
        <f t="shared" si="20"/>
        <v/>
      </c>
      <c r="T70" s="66" t="str">
        <f t="shared" si="5"/>
        <v/>
      </c>
      <c r="U70" s="93" t="str">
        <f t="shared" si="6"/>
        <v/>
      </c>
      <c r="V70" s="88">
        <f t="shared" si="7"/>
        <v>0</v>
      </c>
      <c r="W70" s="60">
        <f t="shared" si="22"/>
        <v>0</v>
      </c>
      <c r="X70" s="74">
        <f t="shared" si="23"/>
        <v>0</v>
      </c>
      <c r="Y70" s="36">
        <f t="shared" si="14"/>
        <v>0</v>
      </c>
      <c r="Z70" s="36">
        <f t="shared" si="25"/>
        <v>0</v>
      </c>
      <c r="AA70" s="260">
        <f t="shared" si="26"/>
        <v>0</v>
      </c>
      <c r="AB70" s="74">
        <f t="shared" si="15"/>
        <v>0</v>
      </c>
      <c r="AC70" s="89">
        <f t="shared" si="16"/>
        <v>0</v>
      </c>
      <c r="AD70" s="81">
        <f t="shared" si="17"/>
        <v>0</v>
      </c>
      <c r="AE70" s="82">
        <f t="shared" si="18"/>
        <v>0</v>
      </c>
    </row>
    <row r="71" spans="1:31" x14ac:dyDescent="0.4">
      <c r="A71" s="260">
        <v>57</v>
      </c>
      <c r="B71" s="1"/>
      <c r="C71" s="44"/>
      <c r="D71" s="45"/>
      <c r="E71" s="45"/>
      <c r="F71" s="45"/>
      <c r="G71" s="45"/>
      <c r="H71" s="45"/>
      <c r="I71" s="46" t="str">
        <f t="shared" si="0"/>
        <v/>
      </c>
      <c r="J71" s="260">
        <f t="shared" si="24"/>
        <v>0</v>
      </c>
      <c r="K71" s="80" t="str">
        <f t="shared" si="27"/>
        <v/>
      </c>
      <c r="L71" s="319" t="str">
        <f t="shared" si="19"/>
        <v/>
      </c>
      <c r="O71" s="195" t="str">
        <f t="shared" si="28"/>
        <v/>
      </c>
      <c r="P71" s="253">
        <f t="shared" si="21"/>
        <v>0</v>
      </c>
      <c r="Q71" s="76">
        <f t="shared" si="12"/>
        <v>0</v>
      </c>
      <c r="R71" s="66" t="str">
        <f t="shared" si="13"/>
        <v/>
      </c>
      <c r="S71" s="66" t="str">
        <f t="shared" si="20"/>
        <v/>
      </c>
      <c r="T71" s="66" t="str">
        <f t="shared" si="5"/>
        <v/>
      </c>
      <c r="U71" s="93" t="str">
        <f t="shared" si="6"/>
        <v/>
      </c>
      <c r="V71" s="88">
        <f t="shared" si="7"/>
        <v>0</v>
      </c>
      <c r="W71" s="60">
        <f t="shared" si="22"/>
        <v>0</v>
      </c>
      <c r="X71" s="74">
        <f t="shared" si="23"/>
        <v>0</v>
      </c>
      <c r="Y71" s="36">
        <f t="shared" si="14"/>
        <v>0</v>
      </c>
      <c r="Z71" s="36">
        <f t="shared" si="25"/>
        <v>0</v>
      </c>
      <c r="AA71" s="260">
        <f t="shared" si="26"/>
        <v>0</v>
      </c>
      <c r="AB71" s="74">
        <f t="shared" si="15"/>
        <v>0</v>
      </c>
      <c r="AC71" s="89">
        <f t="shared" si="16"/>
        <v>0</v>
      </c>
      <c r="AD71" s="81">
        <f t="shared" si="17"/>
        <v>0</v>
      </c>
      <c r="AE71" s="82">
        <f t="shared" si="18"/>
        <v>0</v>
      </c>
    </row>
    <row r="72" spans="1:31" x14ac:dyDescent="0.4">
      <c r="A72" s="260">
        <v>58</v>
      </c>
      <c r="B72" s="1"/>
      <c r="C72" s="44"/>
      <c r="D72" s="45"/>
      <c r="E72" s="45"/>
      <c r="F72" s="45"/>
      <c r="G72" s="45"/>
      <c r="H72" s="45"/>
      <c r="I72" s="46" t="str">
        <f t="shared" si="0"/>
        <v/>
      </c>
      <c r="J72" s="260">
        <f t="shared" si="24"/>
        <v>0</v>
      </c>
      <c r="K72" s="80" t="str">
        <f t="shared" si="27"/>
        <v/>
      </c>
      <c r="L72" s="319" t="str">
        <f t="shared" si="19"/>
        <v/>
      </c>
      <c r="O72" s="195" t="str">
        <f t="shared" si="28"/>
        <v/>
      </c>
      <c r="P72" s="253">
        <f t="shared" si="21"/>
        <v>0</v>
      </c>
      <c r="Q72" s="76">
        <f t="shared" si="12"/>
        <v>0</v>
      </c>
      <c r="R72" s="66" t="str">
        <f t="shared" si="13"/>
        <v/>
      </c>
      <c r="S72" s="66" t="str">
        <f t="shared" si="20"/>
        <v/>
      </c>
      <c r="T72" s="66" t="str">
        <f t="shared" si="5"/>
        <v/>
      </c>
      <c r="U72" s="93" t="str">
        <f t="shared" si="6"/>
        <v/>
      </c>
      <c r="V72" s="88">
        <f t="shared" si="7"/>
        <v>0</v>
      </c>
      <c r="W72" s="60">
        <f t="shared" si="22"/>
        <v>0</v>
      </c>
      <c r="X72" s="74">
        <f t="shared" si="23"/>
        <v>0</v>
      </c>
      <c r="Y72" s="36">
        <f t="shared" si="14"/>
        <v>0</v>
      </c>
      <c r="Z72" s="36">
        <f t="shared" si="25"/>
        <v>0</v>
      </c>
      <c r="AA72" s="260">
        <f t="shared" si="26"/>
        <v>0</v>
      </c>
      <c r="AB72" s="74">
        <f t="shared" si="15"/>
        <v>0</v>
      </c>
      <c r="AC72" s="89">
        <f t="shared" si="16"/>
        <v>0</v>
      </c>
      <c r="AD72" s="81">
        <f t="shared" si="17"/>
        <v>0</v>
      </c>
      <c r="AE72" s="82">
        <f t="shared" si="18"/>
        <v>0</v>
      </c>
    </row>
    <row r="73" spans="1:31" x14ac:dyDescent="0.4">
      <c r="A73" s="260">
        <v>59</v>
      </c>
      <c r="B73" s="1"/>
      <c r="C73" s="44"/>
      <c r="D73" s="45"/>
      <c r="E73" s="45"/>
      <c r="F73" s="45"/>
      <c r="G73" s="45"/>
      <c r="H73" s="45"/>
      <c r="I73" s="46" t="str">
        <f t="shared" si="0"/>
        <v/>
      </c>
      <c r="J73" s="260">
        <f t="shared" si="24"/>
        <v>0</v>
      </c>
      <c r="K73" s="80" t="str">
        <f t="shared" si="27"/>
        <v/>
      </c>
      <c r="L73" s="319" t="str">
        <f t="shared" si="19"/>
        <v/>
      </c>
      <c r="O73" s="195" t="str">
        <f t="shared" si="28"/>
        <v/>
      </c>
      <c r="P73" s="253">
        <f t="shared" si="21"/>
        <v>0</v>
      </c>
      <c r="Q73" s="76">
        <f t="shared" si="12"/>
        <v>0</v>
      </c>
      <c r="R73" s="66" t="str">
        <f t="shared" si="13"/>
        <v/>
      </c>
      <c r="S73" s="66" t="str">
        <f t="shared" si="20"/>
        <v/>
      </c>
      <c r="T73" s="66" t="str">
        <f t="shared" si="5"/>
        <v/>
      </c>
      <c r="U73" s="93" t="str">
        <f t="shared" si="6"/>
        <v/>
      </c>
      <c r="V73" s="88">
        <f t="shared" si="7"/>
        <v>0</v>
      </c>
      <c r="W73" s="60">
        <f t="shared" si="22"/>
        <v>0</v>
      </c>
      <c r="X73" s="74">
        <f t="shared" si="23"/>
        <v>0</v>
      </c>
      <c r="Y73" s="36">
        <f t="shared" si="14"/>
        <v>0</v>
      </c>
      <c r="Z73" s="36">
        <f t="shared" si="25"/>
        <v>0</v>
      </c>
      <c r="AA73" s="260">
        <f t="shared" si="26"/>
        <v>0</v>
      </c>
      <c r="AB73" s="74">
        <f t="shared" si="15"/>
        <v>0</v>
      </c>
      <c r="AC73" s="89">
        <f t="shared" si="16"/>
        <v>0</v>
      </c>
      <c r="AD73" s="81">
        <f t="shared" si="17"/>
        <v>0</v>
      </c>
      <c r="AE73" s="82">
        <f t="shared" si="18"/>
        <v>0</v>
      </c>
    </row>
    <row r="74" spans="1:31" x14ac:dyDescent="0.4">
      <c r="A74" s="260">
        <v>60</v>
      </c>
      <c r="B74" s="1"/>
      <c r="C74" s="44"/>
      <c r="D74" s="45"/>
      <c r="E74" s="45"/>
      <c r="F74" s="45"/>
      <c r="G74" s="45"/>
      <c r="H74" s="45"/>
      <c r="I74" s="46" t="str">
        <f t="shared" si="0"/>
        <v/>
      </c>
      <c r="J74" s="260">
        <f t="shared" si="24"/>
        <v>0</v>
      </c>
      <c r="K74" s="80" t="str">
        <f t="shared" si="27"/>
        <v/>
      </c>
      <c r="L74" s="319" t="str">
        <f t="shared" si="19"/>
        <v/>
      </c>
      <c r="O74" s="195" t="str">
        <f t="shared" si="28"/>
        <v/>
      </c>
      <c r="P74" s="253">
        <f t="shared" si="21"/>
        <v>0</v>
      </c>
      <c r="Q74" s="76">
        <f t="shared" si="12"/>
        <v>0</v>
      </c>
      <c r="R74" s="66" t="str">
        <f t="shared" si="13"/>
        <v/>
      </c>
      <c r="S74" s="66" t="str">
        <f t="shared" si="20"/>
        <v/>
      </c>
      <c r="T74" s="66" t="str">
        <f t="shared" si="5"/>
        <v/>
      </c>
      <c r="U74" s="93" t="str">
        <f t="shared" si="6"/>
        <v/>
      </c>
      <c r="V74" s="88">
        <f t="shared" si="7"/>
        <v>0</v>
      </c>
      <c r="W74" s="60">
        <f t="shared" si="22"/>
        <v>0</v>
      </c>
      <c r="X74" s="74">
        <f t="shared" si="23"/>
        <v>0</v>
      </c>
      <c r="Y74" s="36">
        <f t="shared" si="14"/>
        <v>0</v>
      </c>
      <c r="Z74" s="36">
        <f t="shared" si="25"/>
        <v>0</v>
      </c>
      <c r="AA74" s="260">
        <f t="shared" si="26"/>
        <v>0</v>
      </c>
      <c r="AB74" s="74">
        <f t="shared" si="15"/>
        <v>0</v>
      </c>
      <c r="AC74" s="89">
        <f t="shared" si="16"/>
        <v>0</v>
      </c>
      <c r="AD74" s="81">
        <f t="shared" si="17"/>
        <v>0</v>
      </c>
      <c r="AE74" s="82">
        <f t="shared" si="18"/>
        <v>0</v>
      </c>
    </row>
    <row r="75" spans="1:31" x14ac:dyDescent="0.4">
      <c r="A75" s="260">
        <v>61</v>
      </c>
      <c r="B75" s="1"/>
      <c r="C75" s="44"/>
      <c r="D75" s="45"/>
      <c r="E75" s="45"/>
      <c r="F75" s="45"/>
      <c r="G75" s="45"/>
      <c r="H75" s="45"/>
      <c r="I75" s="46" t="str">
        <f t="shared" si="0"/>
        <v/>
      </c>
      <c r="J75" s="260">
        <f t="shared" si="24"/>
        <v>0</v>
      </c>
      <c r="K75" s="80" t="str">
        <f t="shared" si="27"/>
        <v/>
      </c>
      <c r="L75" s="319" t="str">
        <f t="shared" si="19"/>
        <v/>
      </c>
      <c r="O75" s="195" t="str">
        <f t="shared" si="28"/>
        <v/>
      </c>
      <c r="P75" s="253">
        <f t="shared" si="21"/>
        <v>0</v>
      </c>
      <c r="Q75" s="76">
        <f t="shared" si="12"/>
        <v>0</v>
      </c>
      <c r="R75" s="66" t="str">
        <f t="shared" si="13"/>
        <v/>
      </c>
      <c r="S75" s="66" t="str">
        <f t="shared" si="20"/>
        <v/>
      </c>
      <c r="T75" s="66" t="str">
        <f t="shared" si="5"/>
        <v/>
      </c>
      <c r="U75" s="93" t="str">
        <f t="shared" si="6"/>
        <v/>
      </c>
      <c r="V75" s="88">
        <f t="shared" si="7"/>
        <v>0</v>
      </c>
      <c r="W75" s="60">
        <f t="shared" si="22"/>
        <v>0</v>
      </c>
      <c r="X75" s="74">
        <f t="shared" si="23"/>
        <v>0</v>
      </c>
      <c r="Y75" s="36">
        <f t="shared" si="14"/>
        <v>0</v>
      </c>
      <c r="Z75" s="36">
        <f t="shared" si="25"/>
        <v>0</v>
      </c>
      <c r="AA75" s="260">
        <f t="shared" si="26"/>
        <v>0</v>
      </c>
      <c r="AB75" s="74">
        <f t="shared" si="15"/>
        <v>0</v>
      </c>
      <c r="AC75" s="89">
        <f t="shared" si="16"/>
        <v>0</v>
      </c>
      <c r="AD75" s="81">
        <f t="shared" si="17"/>
        <v>0</v>
      </c>
      <c r="AE75" s="82">
        <f t="shared" si="18"/>
        <v>0</v>
      </c>
    </row>
    <row r="76" spans="1:31" x14ac:dyDescent="0.4">
      <c r="A76" s="260">
        <v>62</v>
      </c>
      <c r="B76" s="1"/>
      <c r="C76" s="44"/>
      <c r="D76" s="45"/>
      <c r="E76" s="45"/>
      <c r="F76" s="45"/>
      <c r="G76" s="45"/>
      <c r="H76" s="45"/>
      <c r="I76" s="46" t="str">
        <f t="shared" si="0"/>
        <v/>
      </c>
      <c r="J76" s="260">
        <f t="shared" si="24"/>
        <v>0</v>
      </c>
      <c r="K76" s="80" t="str">
        <f t="shared" si="27"/>
        <v/>
      </c>
      <c r="L76" s="319" t="str">
        <f t="shared" si="19"/>
        <v/>
      </c>
      <c r="O76" s="195" t="str">
        <f t="shared" si="28"/>
        <v/>
      </c>
      <c r="P76" s="253">
        <f t="shared" si="21"/>
        <v>0</v>
      </c>
      <c r="Q76" s="76">
        <f t="shared" si="12"/>
        <v>0</v>
      </c>
      <c r="R76" s="66" t="str">
        <f t="shared" si="13"/>
        <v/>
      </c>
      <c r="S76" s="66" t="str">
        <f t="shared" si="20"/>
        <v/>
      </c>
      <c r="T76" s="66" t="str">
        <f t="shared" si="5"/>
        <v/>
      </c>
      <c r="U76" s="93" t="str">
        <f t="shared" si="6"/>
        <v/>
      </c>
      <c r="V76" s="88">
        <f t="shared" si="7"/>
        <v>0</v>
      </c>
      <c r="W76" s="60">
        <f t="shared" si="22"/>
        <v>0</v>
      </c>
      <c r="X76" s="74">
        <f t="shared" si="23"/>
        <v>0</v>
      </c>
      <c r="Y76" s="36">
        <f t="shared" si="14"/>
        <v>0</v>
      </c>
      <c r="Z76" s="36">
        <f t="shared" si="25"/>
        <v>0</v>
      </c>
      <c r="AA76" s="260">
        <f t="shared" si="26"/>
        <v>0</v>
      </c>
      <c r="AB76" s="74">
        <f t="shared" si="15"/>
        <v>0</v>
      </c>
      <c r="AC76" s="89">
        <f t="shared" si="16"/>
        <v>0</v>
      </c>
      <c r="AD76" s="81">
        <f t="shared" si="17"/>
        <v>0</v>
      </c>
      <c r="AE76" s="82">
        <f t="shared" si="18"/>
        <v>0</v>
      </c>
    </row>
    <row r="77" spans="1:31" x14ac:dyDescent="0.4">
      <c r="A77" s="260">
        <v>63</v>
      </c>
      <c r="B77" s="1"/>
      <c r="C77" s="44"/>
      <c r="D77" s="45"/>
      <c r="E77" s="45"/>
      <c r="F77" s="45"/>
      <c r="G77" s="45"/>
      <c r="H77" s="45"/>
      <c r="I77" s="46" t="str">
        <f t="shared" si="0"/>
        <v/>
      </c>
      <c r="J77" s="260">
        <f t="shared" si="24"/>
        <v>0</v>
      </c>
      <c r="K77" s="80" t="str">
        <f t="shared" si="27"/>
        <v/>
      </c>
      <c r="L77" s="319" t="str">
        <f t="shared" si="19"/>
        <v/>
      </c>
      <c r="O77" s="195" t="str">
        <f t="shared" si="28"/>
        <v/>
      </c>
      <c r="P77" s="253">
        <f t="shared" si="21"/>
        <v>0</v>
      </c>
      <c r="Q77" s="76">
        <f t="shared" si="12"/>
        <v>0</v>
      </c>
      <c r="R77" s="66" t="str">
        <f t="shared" si="13"/>
        <v/>
      </c>
      <c r="S77" s="66" t="str">
        <f t="shared" si="20"/>
        <v/>
      </c>
      <c r="T77" s="66" t="str">
        <f t="shared" si="5"/>
        <v/>
      </c>
      <c r="U77" s="93" t="str">
        <f t="shared" si="6"/>
        <v/>
      </c>
      <c r="V77" s="88">
        <f t="shared" si="7"/>
        <v>0</v>
      </c>
      <c r="W77" s="60">
        <f t="shared" si="22"/>
        <v>0</v>
      </c>
      <c r="X77" s="74">
        <f t="shared" si="23"/>
        <v>0</v>
      </c>
      <c r="Y77" s="36">
        <f t="shared" si="14"/>
        <v>0</v>
      </c>
      <c r="Z77" s="36">
        <f t="shared" si="25"/>
        <v>0</v>
      </c>
      <c r="AA77" s="260">
        <f t="shared" si="26"/>
        <v>0</v>
      </c>
      <c r="AB77" s="74">
        <f t="shared" si="15"/>
        <v>0</v>
      </c>
      <c r="AC77" s="89">
        <f t="shared" si="16"/>
        <v>0</v>
      </c>
      <c r="AD77" s="81">
        <f t="shared" si="17"/>
        <v>0</v>
      </c>
      <c r="AE77" s="82">
        <f t="shared" si="18"/>
        <v>0</v>
      </c>
    </row>
    <row r="78" spans="1:31" x14ac:dyDescent="0.4">
      <c r="A78" s="260">
        <v>64</v>
      </c>
      <c r="B78" s="1"/>
      <c r="C78" s="44"/>
      <c r="D78" s="45"/>
      <c r="E78" s="45"/>
      <c r="F78" s="45"/>
      <c r="G78" s="45"/>
      <c r="H78" s="45"/>
      <c r="I78" s="46" t="str">
        <f t="shared" si="0"/>
        <v/>
      </c>
      <c r="J78" s="260">
        <f t="shared" ref="J78:J109" si="29">IF(K78="×",0,AB78)</f>
        <v>0</v>
      </c>
      <c r="K78" s="80" t="str">
        <f t="shared" si="27"/>
        <v/>
      </c>
      <c r="L78" s="319" t="str">
        <f t="shared" si="19"/>
        <v/>
      </c>
      <c r="O78" s="195" t="str">
        <f t="shared" si="28"/>
        <v/>
      </c>
      <c r="P78" s="253">
        <f t="shared" si="21"/>
        <v>0</v>
      </c>
      <c r="Q78" s="76">
        <f t="shared" si="12"/>
        <v>0</v>
      </c>
      <c r="R78" s="66" t="str">
        <f t="shared" si="13"/>
        <v/>
      </c>
      <c r="S78" s="66" t="str">
        <f t="shared" si="20"/>
        <v/>
      </c>
      <c r="T78" s="66" t="str">
        <f t="shared" ref="T78:T133" si="30">IF(D78="", "", IF(D78+$T$13&lt;=$Y$12, D78+$T$13, $Y$12))</f>
        <v/>
      </c>
      <c r="U78" s="93" t="str">
        <f t="shared" ref="U78:U133" si="31">IF(D78="", "", IF(D78+$U$13&lt;=$Y$12, D78+$U$13, $Y$12))</f>
        <v/>
      </c>
      <c r="V78" s="88">
        <f t="shared" ref="V78:V133" si="32">IF(OR(D78="", AND(E78&lt;$X$12, I78&lt;$X$12,I78&gt;$X$12)), D78, IF(D78&gt;=$X$12,D78, $X$12))</f>
        <v>0</v>
      </c>
      <c r="W78" s="60">
        <f t="shared" si="22"/>
        <v>0</v>
      </c>
      <c r="X78" s="74">
        <f t="shared" si="23"/>
        <v>0</v>
      </c>
      <c r="Y78" s="36">
        <f t="shared" si="14"/>
        <v>0</v>
      </c>
      <c r="Z78" s="36">
        <f t="shared" ref="Z78:Z109" si="33">IF(OR(F78="",I78&lt;$X$12),0,IF(F78&gt;=$X$12,F78,$X$12))</f>
        <v>0</v>
      </c>
      <c r="AA78" s="260">
        <f t="shared" ref="AA78:AA109" si="34">IF(OR(E78="",Y78=0, Z78=0, Y78&gt;Z78, Z78&gt;P78, X78=0),0,DATEDIF(Y78,Z78,"D")+IF(AND(D78=E78, E78+1=F78),1,0)+IF(AND(D78+1=Z78,Y78=Z78),1,0)+IF(D78+1=F78,-1,0))</f>
        <v>0</v>
      </c>
      <c r="AB78" s="74">
        <f t="shared" si="15"/>
        <v>0</v>
      </c>
      <c r="AC78" s="89">
        <f t="shared" si="16"/>
        <v>0</v>
      </c>
      <c r="AD78" s="81">
        <f t="shared" si="17"/>
        <v>0</v>
      </c>
      <c r="AE78" s="82">
        <f t="shared" si="18"/>
        <v>0</v>
      </c>
    </row>
    <row r="79" spans="1:31" x14ac:dyDescent="0.4">
      <c r="A79" s="260">
        <v>65</v>
      </c>
      <c r="B79" s="1"/>
      <c r="C79" s="44"/>
      <c r="D79" s="45"/>
      <c r="E79" s="45"/>
      <c r="F79" s="45"/>
      <c r="G79" s="45"/>
      <c r="H79" s="45"/>
      <c r="I79" s="46" t="str">
        <f t="shared" ref="I79:I134" si="35">IF(OR(C79="", D79="", K79="×", AND(E79&lt;&gt;"", E79&lt;D79,G79=""), AND(D79=E79, F79=""), AND(F79&lt;&gt;"", OR(F79&lt;D79,F79&lt;E79))), "", IF(E79="",P79, IF(F79="", IF(AND(E79&gt;D79, E79&lt;P79), E79, IF(E79&gt;P79, P79, E79)), IF(OR(F79&lt;=P79, E79&gt;P79), P79, E79))))</f>
        <v/>
      </c>
      <c r="J79" s="260">
        <f t="shared" si="29"/>
        <v>0</v>
      </c>
      <c r="K79" s="80" t="str">
        <f t="shared" ref="K79:K110" si="36">IF(OR(C79="", D79=""),"", IF(OR(AND(E79="", F79&lt;&gt;""),AND(E79&lt;&gt;"", E79&lt;D79), AND(G79&lt;&gt;"", G79&lt;D79), AND(D79=G79),AND(F79&lt;&gt;"", OR(F79&lt;D79, F79&lt;E79,AND(G79&lt;&gt;"",G79&lt;F79))),AND(S79&lt;=$X$12,H79=$Q$10)), "×", IF(AND(D79=E79,OR(F79="", F79&gt;P79)),"×","○")))</f>
        <v/>
      </c>
      <c r="L79" s="319" t="str">
        <f t="shared" si="19"/>
        <v/>
      </c>
      <c r="O79" s="195" t="str">
        <f t="shared" ref="O79:O110" si="37">IF(C79&lt;&gt;"有","",IF(AND(Q79&lt;T79,H79=""),"",IF(OR(H79=$Q$8,H79=$Q$9),"可","不可")))</f>
        <v/>
      </c>
      <c r="P79" s="253">
        <f t="shared" si="21"/>
        <v>0</v>
      </c>
      <c r="Q79" s="76">
        <f t="shared" ref="Q79:Q134" si="38">IF(G79,G79,0)</f>
        <v>0</v>
      </c>
      <c r="R79" s="66" t="str">
        <f t="shared" ref="R79:R133" si="39">IF(D79="", "", IF(D79+$R$13&lt;=$Y$12, D79+$R$13, $Y$12))</f>
        <v/>
      </c>
      <c r="S79" s="66" t="str">
        <f t="shared" si="20"/>
        <v/>
      </c>
      <c r="T79" s="66" t="str">
        <f t="shared" si="30"/>
        <v/>
      </c>
      <c r="U79" s="93" t="str">
        <f t="shared" si="31"/>
        <v/>
      </c>
      <c r="V79" s="88">
        <f t="shared" si="32"/>
        <v>0</v>
      </c>
      <c r="W79" s="60">
        <f t="shared" si="22"/>
        <v>0</v>
      </c>
      <c r="X79" s="74">
        <f t="shared" si="23"/>
        <v>0</v>
      </c>
      <c r="Y79" s="36">
        <f t="shared" si="14"/>
        <v>0</v>
      </c>
      <c r="Z79" s="36">
        <f t="shared" si="33"/>
        <v>0</v>
      </c>
      <c r="AA79" s="260">
        <f t="shared" si="34"/>
        <v>0</v>
      </c>
      <c r="AB79" s="74">
        <f t="shared" ref="AB79:AB133" si="40">X79-AA79+AC79</f>
        <v>0</v>
      </c>
      <c r="AC79" s="89">
        <f t="shared" ref="AC79:AC134" si="41">IF(OR(AND(F79=G79,F79&gt;$W$12,G79&gt;$W$12,F79&lt;$Y$12,G79&lt;$Y$12),AND(G79="",V79=W79,V79=$X$12,W79=$X$12)),-1,0)</f>
        <v>0</v>
      </c>
      <c r="AD79" s="81">
        <f t="shared" ref="AD79:AD133" si="42">IF(J79=0,0,DATEDIF(D79,I79,"D")+1)</f>
        <v>0</v>
      </c>
      <c r="AE79" s="82">
        <f t="shared" ref="AE79:AE133" si="43">AD79-AA79+AC79</f>
        <v>0</v>
      </c>
    </row>
    <row r="80" spans="1:31" x14ac:dyDescent="0.4">
      <c r="A80" s="260">
        <v>66</v>
      </c>
      <c r="B80" s="1"/>
      <c r="C80" s="44"/>
      <c r="D80" s="45"/>
      <c r="E80" s="45"/>
      <c r="F80" s="45"/>
      <c r="G80" s="45"/>
      <c r="H80" s="45"/>
      <c r="I80" s="46" t="str">
        <f t="shared" si="35"/>
        <v/>
      </c>
      <c r="J80" s="260">
        <f t="shared" si="29"/>
        <v>0</v>
      </c>
      <c r="K80" s="80" t="str">
        <f t="shared" si="36"/>
        <v/>
      </c>
      <c r="L80" s="319" t="str">
        <f t="shared" si="19"/>
        <v/>
      </c>
      <c r="O80" s="195" t="str">
        <f t="shared" si="37"/>
        <v/>
      </c>
      <c r="P80" s="253">
        <f t="shared" si="21"/>
        <v>0</v>
      </c>
      <c r="Q80" s="76">
        <f t="shared" si="38"/>
        <v>0</v>
      </c>
      <c r="R80" s="66" t="str">
        <f t="shared" si="39"/>
        <v/>
      </c>
      <c r="S80" s="66" t="str">
        <f t="shared" si="20"/>
        <v/>
      </c>
      <c r="T80" s="66" t="str">
        <f t="shared" si="30"/>
        <v/>
      </c>
      <c r="U80" s="93" t="str">
        <f t="shared" si="31"/>
        <v/>
      </c>
      <c r="V80" s="88">
        <f t="shared" si="32"/>
        <v>0</v>
      </c>
      <c r="W80" s="60">
        <f t="shared" si="22"/>
        <v>0</v>
      </c>
      <c r="X80" s="74">
        <f t="shared" si="23"/>
        <v>0</v>
      </c>
      <c r="Y80" s="36">
        <f t="shared" ref="Y80:Y133" si="44">IF(OR(E80="",I80&lt;$X$12),0,IF(E80&gt;=$X$12,IF(D80=E80,E80,E80+1),$X$12))</f>
        <v>0</v>
      </c>
      <c r="Z80" s="36">
        <f t="shared" si="33"/>
        <v>0</v>
      </c>
      <c r="AA80" s="260">
        <f t="shared" si="34"/>
        <v>0</v>
      </c>
      <c r="AB80" s="74">
        <f t="shared" si="40"/>
        <v>0</v>
      </c>
      <c r="AC80" s="89">
        <f t="shared" si="41"/>
        <v>0</v>
      </c>
      <c r="AD80" s="81">
        <f t="shared" si="42"/>
        <v>0</v>
      </c>
      <c r="AE80" s="82">
        <f t="shared" si="43"/>
        <v>0</v>
      </c>
    </row>
    <row r="81" spans="1:31" x14ac:dyDescent="0.4">
      <c r="A81" s="260">
        <v>67</v>
      </c>
      <c r="B81" s="1"/>
      <c r="C81" s="44"/>
      <c r="D81" s="45"/>
      <c r="E81" s="45"/>
      <c r="F81" s="45"/>
      <c r="G81" s="45"/>
      <c r="H81" s="45"/>
      <c r="I81" s="46" t="str">
        <f t="shared" si="35"/>
        <v/>
      </c>
      <c r="J81" s="260">
        <f t="shared" si="29"/>
        <v>0</v>
      </c>
      <c r="K81" s="80" t="str">
        <f t="shared" si="36"/>
        <v/>
      </c>
      <c r="L81" s="319" t="str">
        <f t="shared" ref="L81:L134" si="45">IF(AND(O81="不可",H81=""),"⇐療養が11日間以上となった理由を選択してください","")</f>
        <v/>
      </c>
      <c r="O81" s="195" t="str">
        <f t="shared" si="37"/>
        <v/>
      </c>
      <c r="P81" s="253">
        <f t="shared" si="21"/>
        <v>0</v>
      </c>
      <c r="Q81" s="76">
        <f t="shared" si="38"/>
        <v>0</v>
      </c>
      <c r="R81" s="66" t="str">
        <f t="shared" si="39"/>
        <v/>
      </c>
      <c r="S81" s="66" t="str">
        <f t="shared" ref="S81:S133" si="46">IF(D81="", "", IF(D81+$S$13&lt;=$Y$12, D81+$S$13, $Y$12))</f>
        <v/>
      </c>
      <c r="T81" s="66" t="str">
        <f t="shared" si="30"/>
        <v/>
      </c>
      <c r="U81" s="93" t="str">
        <f t="shared" si="31"/>
        <v/>
      </c>
      <c r="V81" s="88">
        <f t="shared" si="32"/>
        <v>0</v>
      </c>
      <c r="W81" s="60">
        <f t="shared" si="22"/>
        <v>0</v>
      </c>
      <c r="X81" s="74">
        <f t="shared" si="23"/>
        <v>0</v>
      </c>
      <c r="Y81" s="36">
        <f t="shared" si="44"/>
        <v>0</v>
      </c>
      <c r="Z81" s="36">
        <f t="shared" si="33"/>
        <v>0</v>
      </c>
      <c r="AA81" s="260">
        <f t="shared" si="34"/>
        <v>0</v>
      </c>
      <c r="AB81" s="74">
        <f t="shared" si="40"/>
        <v>0</v>
      </c>
      <c r="AC81" s="89">
        <f t="shared" si="41"/>
        <v>0</v>
      </c>
      <c r="AD81" s="81">
        <f t="shared" si="42"/>
        <v>0</v>
      </c>
      <c r="AE81" s="82">
        <f t="shared" si="43"/>
        <v>0</v>
      </c>
    </row>
    <row r="82" spans="1:31" x14ac:dyDescent="0.4">
      <c r="A82" s="260">
        <v>68</v>
      </c>
      <c r="B82" s="1"/>
      <c r="C82" s="44"/>
      <c r="D82" s="45"/>
      <c r="E82" s="45"/>
      <c r="F82" s="45"/>
      <c r="G82" s="45"/>
      <c r="H82" s="45"/>
      <c r="I82" s="46" t="str">
        <f t="shared" si="35"/>
        <v/>
      </c>
      <c r="J82" s="260">
        <f t="shared" si="29"/>
        <v>0</v>
      </c>
      <c r="K82" s="80" t="str">
        <f t="shared" si="36"/>
        <v/>
      </c>
      <c r="L82" s="319" t="str">
        <f t="shared" si="45"/>
        <v/>
      </c>
      <c r="O82" s="195" t="str">
        <f t="shared" si="37"/>
        <v/>
      </c>
      <c r="P82" s="253">
        <f t="shared" si="21"/>
        <v>0</v>
      </c>
      <c r="Q82" s="76">
        <f t="shared" si="38"/>
        <v>0</v>
      </c>
      <c r="R82" s="66" t="str">
        <f t="shared" si="39"/>
        <v/>
      </c>
      <c r="S82" s="66" t="str">
        <f t="shared" si="46"/>
        <v/>
      </c>
      <c r="T82" s="66" t="str">
        <f t="shared" si="30"/>
        <v/>
      </c>
      <c r="U82" s="93" t="str">
        <f t="shared" si="31"/>
        <v/>
      </c>
      <c r="V82" s="88">
        <f t="shared" si="32"/>
        <v>0</v>
      </c>
      <c r="W82" s="60">
        <f t="shared" ref="W82:W133" si="47">IF(I82="",D82, IF(I82&lt;=$Y$12,I82,$Y$12))</f>
        <v>0</v>
      </c>
      <c r="X82" s="74">
        <f t="shared" si="23"/>
        <v>0</v>
      </c>
      <c r="Y82" s="36">
        <f t="shared" si="44"/>
        <v>0</v>
      </c>
      <c r="Z82" s="36">
        <f t="shared" si="33"/>
        <v>0</v>
      </c>
      <c r="AA82" s="260">
        <f t="shared" si="34"/>
        <v>0</v>
      </c>
      <c r="AB82" s="74">
        <f t="shared" si="40"/>
        <v>0</v>
      </c>
      <c r="AC82" s="89">
        <f t="shared" si="41"/>
        <v>0</v>
      </c>
      <c r="AD82" s="81">
        <f t="shared" si="42"/>
        <v>0</v>
      </c>
      <c r="AE82" s="82">
        <f t="shared" si="43"/>
        <v>0</v>
      </c>
    </row>
    <row r="83" spans="1:31" x14ac:dyDescent="0.4">
      <c r="A83" s="260">
        <v>69</v>
      </c>
      <c r="B83" s="1"/>
      <c r="C83" s="44"/>
      <c r="D83" s="45"/>
      <c r="E83" s="45"/>
      <c r="F83" s="45"/>
      <c r="G83" s="45"/>
      <c r="H83" s="45"/>
      <c r="I83" s="46" t="str">
        <f t="shared" si="35"/>
        <v/>
      </c>
      <c r="J83" s="260">
        <f t="shared" si="29"/>
        <v>0</v>
      </c>
      <c r="K83" s="80" t="str">
        <f t="shared" si="36"/>
        <v/>
      </c>
      <c r="L83" s="319" t="str">
        <f t="shared" si="45"/>
        <v/>
      </c>
      <c r="O83" s="195" t="str">
        <f t="shared" si="37"/>
        <v/>
      </c>
      <c r="P83" s="253">
        <f t="shared" ref="P83:P134" si="48">IF(C83&lt;&gt;"有",IF(AND(E83="",G83=""),D83,IF(AND(E83&lt;&gt;"",G83=""),D83,IF(Q83&lt;R83,Q83,R83))),IF(AND(E83="",G83=""),D83,IF(AND(E83&lt;&gt;"",G83=""),D83,IF(OR(O83="可",O83=""),IF(Q83&lt;U83,Q83,U83),S83))))</f>
        <v>0</v>
      </c>
      <c r="Q83" s="76">
        <f t="shared" si="38"/>
        <v>0</v>
      </c>
      <c r="R83" s="66" t="str">
        <f t="shared" si="39"/>
        <v/>
      </c>
      <c r="S83" s="66" t="str">
        <f t="shared" si="46"/>
        <v/>
      </c>
      <c r="T83" s="66" t="str">
        <f t="shared" si="30"/>
        <v/>
      </c>
      <c r="U83" s="93" t="str">
        <f t="shared" si="31"/>
        <v/>
      </c>
      <c r="V83" s="88">
        <f t="shared" si="32"/>
        <v>0</v>
      </c>
      <c r="W83" s="60">
        <f t="shared" si="47"/>
        <v>0</v>
      </c>
      <c r="X83" s="74">
        <f t="shared" ref="X83:X134" si="49">IF(OR(C83="",AND(D83&lt;&gt;"",E83="",G83="")),0,IF(P83&lt;V83,0,IF(AND(V83&lt;=$X$12,W83&lt;=$X$12),1,IF(V83=W83,0,DATEDIF(V83,W83,"D")+1))))</f>
        <v>0</v>
      </c>
      <c r="Y83" s="36">
        <f t="shared" si="44"/>
        <v>0</v>
      </c>
      <c r="Z83" s="36">
        <f t="shared" si="33"/>
        <v>0</v>
      </c>
      <c r="AA83" s="260">
        <f t="shared" si="34"/>
        <v>0</v>
      </c>
      <c r="AB83" s="74">
        <f t="shared" si="40"/>
        <v>0</v>
      </c>
      <c r="AC83" s="89">
        <f t="shared" si="41"/>
        <v>0</v>
      </c>
      <c r="AD83" s="81">
        <f t="shared" si="42"/>
        <v>0</v>
      </c>
      <c r="AE83" s="82">
        <f t="shared" si="43"/>
        <v>0</v>
      </c>
    </row>
    <row r="84" spans="1:31" x14ac:dyDescent="0.4">
      <c r="A84" s="260">
        <v>70</v>
      </c>
      <c r="B84" s="1"/>
      <c r="C84" s="44"/>
      <c r="D84" s="45"/>
      <c r="E84" s="45"/>
      <c r="F84" s="45"/>
      <c r="G84" s="45"/>
      <c r="H84" s="45"/>
      <c r="I84" s="46" t="str">
        <f t="shared" si="35"/>
        <v/>
      </c>
      <c r="J84" s="260">
        <f t="shared" si="29"/>
        <v>0</v>
      </c>
      <c r="K84" s="80" t="str">
        <f t="shared" si="36"/>
        <v/>
      </c>
      <c r="L84" s="319" t="str">
        <f t="shared" si="45"/>
        <v/>
      </c>
      <c r="O84" s="195" t="str">
        <f t="shared" si="37"/>
        <v/>
      </c>
      <c r="P84" s="253">
        <f t="shared" si="48"/>
        <v>0</v>
      </c>
      <c r="Q84" s="76">
        <f t="shared" si="38"/>
        <v>0</v>
      </c>
      <c r="R84" s="66" t="str">
        <f t="shared" si="39"/>
        <v/>
      </c>
      <c r="S84" s="66" t="str">
        <f t="shared" si="46"/>
        <v/>
      </c>
      <c r="T84" s="66" t="str">
        <f t="shared" si="30"/>
        <v/>
      </c>
      <c r="U84" s="93" t="str">
        <f t="shared" si="31"/>
        <v/>
      </c>
      <c r="V84" s="88">
        <f t="shared" si="32"/>
        <v>0</v>
      </c>
      <c r="W84" s="60">
        <f t="shared" si="47"/>
        <v>0</v>
      </c>
      <c r="X84" s="74">
        <f t="shared" si="49"/>
        <v>0</v>
      </c>
      <c r="Y84" s="36">
        <f t="shared" si="44"/>
        <v>0</v>
      </c>
      <c r="Z84" s="36">
        <f t="shared" si="33"/>
        <v>0</v>
      </c>
      <c r="AA84" s="260">
        <f t="shared" si="34"/>
        <v>0</v>
      </c>
      <c r="AB84" s="74">
        <f t="shared" si="40"/>
        <v>0</v>
      </c>
      <c r="AC84" s="89">
        <f t="shared" si="41"/>
        <v>0</v>
      </c>
      <c r="AD84" s="81">
        <f t="shared" si="42"/>
        <v>0</v>
      </c>
      <c r="AE84" s="82">
        <f t="shared" si="43"/>
        <v>0</v>
      </c>
    </row>
    <row r="85" spans="1:31" x14ac:dyDescent="0.4">
      <c r="A85" s="260">
        <v>71</v>
      </c>
      <c r="B85" s="1"/>
      <c r="C85" s="44"/>
      <c r="D85" s="45"/>
      <c r="E85" s="45"/>
      <c r="F85" s="45"/>
      <c r="G85" s="45"/>
      <c r="H85" s="45"/>
      <c r="I85" s="46" t="str">
        <f t="shared" si="35"/>
        <v/>
      </c>
      <c r="J85" s="260">
        <f t="shared" si="29"/>
        <v>0</v>
      </c>
      <c r="K85" s="80" t="str">
        <f t="shared" si="36"/>
        <v/>
      </c>
      <c r="L85" s="319" t="str">
        <f t="shared" si="45"/>
        <v/>
      </c>
      <c r="O85" s="195" t="str">
        <f t="shared" si="37"/>
        <v/>
      </c>
      <c r="P85" s="253">
        <f t="shared" si="48"/>
        <v>0</v>
      </c>
      <c r="Q85" s="76">
        <f t="shared" si="38"/>
        <v>0</v>
      </c>
      <c r="R85" s="66" t="str">
        <f t="shared" si="39"/>
        <v/>
      </c>
      <c r="S85" s="66" t="str">
        <f t="shared" si="46"/>
        <v/>
      </c>
      <c r="T85" s="66" t="str">
        <f t="shared" si="30"/>
        <v/>
      </c>
      <c r="U85" s="93" t="str">
        <f t="shared" si="31"/>
        <v/>
      </c>
      <c r="V85" s="88">
        <f t="shared" si="32"/>
        <v>0</v>
      </c>
      <c r="W85" s="60">
        <f t="shared" si="47"/>
        <v>0</v>
      </c>
      <c r="X85" s="74">
        <f t="shared" si="49"/>
        <v>0</v>
      </c>
      <c r="Y85" s="36">
        <f t="shared" si="44"/>
        <v>0</v>
      </c>
      <c r="Z85" s="36">
        <f t="shared" si="33"/>
        <v>0</v>
      </c>
      <c r="AA85" s="260">
        <f t="shared" si="34"/>
        <v>0</v>
      </c>
      <c r="AB85" s="74">
        <f t="shared" si="40"/>
        <v>0</v>
      </c>
      <c r="AC85" s="89">
        <f t="shared" si="41"/>
        <v>0</v>
      </c>
      <c r="AD85" s="81">
        <f t="shared" si="42"/>
        <v>0</v>
      </c>
      <c r="AE85" s="82">
        <f t="shared" si="43"/>
        <v>0</v>
      </c>
    </row>
    <row r="86" spans="1:31" x14ac:dyDescent="0.4">
      <c r="A86" s="260">
        <v>72</v>
      </c>
      <c r="B86" s="1"/>
      <c r="C86" s="44"/>
      <c r="D86" s="45"/>
      <c r="E86" s="45"/>
      <c r="F86" s="45"/>
      <c r="G86" s="45"/>
      <c r="H86" s="45"/>
      <c r="I86" s="46" t="str">
        <f t="shared" si="35"/>
        <v/>
      </c>
      <c r="J86" s="260">
        <f t="shared" si="29"/>
        <v>0</v>
      </c>
      <c r="K86" s="80" t="str">
        <f t="shared" si="36"/>
        <v/>
      </c>
      <c r="L86" s="319" t="str">
        <f t="shared" si="45"/>
        <v/>
      </c>
      <c r="O86" s="195" t="str">
        <f t="shared" si="37"/>
        <v/>
      </c>
      <c r="P86" s="253">
        <f t="shared" si="48"/>
        <v>0</v>
      </c>
      <c r="Q86" s="76">
        <f t="shared" si="38"/>
        <v>0</v>
      </c>
      <c r="R86" s="66" t="str">
        <f t="shared" si="39"/>
        <v/>
      </c>
      <c r="S86" s="66" t="str">
        <f t="shared" si="46"/>
        <v/>
      </c>
      <c r="T86" s="66" t="str">
        <f t="shared" si="30"/>
        <v/>
      </c>
      <c r="U86" s="93" t="str">
        <f t="shared" si="31"/>
        <v/>
      </c>
      <c r="V86" s="88">
        <f t="shared" si="32"/>
        <v>0</v>
      </c>
      <c r="W86" s="60">
        <f t="shared" si="47"/>
        <v>0</v>
      </c>
      <c r="X86" s="74">
        <f t="shared" si="49"/>
        <v>0</v>
      </c>
      <c r="Y86" s="36">
        <f t="shared" si="44"/>
        <v>0</v>
      </c>
      <c r="Z86" s="36">
        <f t="shared" si="33"/>
        <v>0</v>
      </c>
      <c r="AA86" s="260">
        <f t="shared" si="34"/>
        <v>0</v>
      </c>
      <c r="AB86" s="74">
        <f t="shared" si="40"/>
        <v>0</v>
      </c>
      <c r="AC86" s="89">
        <f t="shared" si="41"/>
        <v>0</v>
      </c>
      <c r="AD86" s="81">
        <f t="shared" si="42"/>
        <v>0</v>
      </c>
      <c r="AE86" s="82">
        <f t="shared" si="43"/>
        <v>0</v>
      </c>
    </row>
    <row r="87" spans="1:31" x14ac:dyDescent="0.4">
      <c r="A87" s="260">
        <v>73</v>
      </c>
      <c r="B87" s="1"/>
      <c r="C87" s="44"/>
      <c r="D87" s="45"/>
      <c r="E87" s="45"/>
      <c r="F87" s="45"/>
      <c r="G87" s="45"/>
      <c r="H87" s="45"/>
      <c r="I87" s="46" t="str">
        <f t="shared" si="35"/>
        <v/>
      </c>
      <c r="J87" s="260">
        <f t="shared" si="29"/>
        <v>0</v>
      </c>
      <c r="K87" s="80" t="str">
        <f t="shared" si="36"/>
        <v/>
      </c>
      <c r="L87" s="319" t="str">
        <f t="shared" si="45"/>
        <v/>
      </c>
      <c r="O87" s="195" t="str">
        <f t="shared" si="37"/>
        <v/>
      </c>
      <c r="P87" s="253">
        <f t="shared" si="48"/>
        <v>0</v>
      </c>
      <c r="Q87" s="76">
        <f t="shared" si="38"/>
        <v>0</v>
      </c>
      <c r="R87" s="66" t="str">
        <f t="shared" si="39"/>
        <v/>
      </c>
      <c r="S87" s="66" t="str">
        <f t="shared" si="46"/>
        <v/>
      </c>
      <c r="T87" s="66" t="str">
        <f t="shared" si="30"/>
        <v/>
      </c>
      <c r="U87" s="93" t="str">
        <f t="shared" si="31"/>
        <v/>
      </c>
      <c r="V87" s="88">
        <f t="shared" si="32"/>
        <v>0</v>
      </c>
      <c r="W87" s="60">
        <f t="shared" si="47"/>
        <v>0</v>
      </c>
      <c r="X87" s="74">
        <f t="shared" si="49"/>
        <v>0</v>
      </c>
      <c r="Y87" s="36">
        <f t="shared" si="44"/>
        <v>0</v>
      </c>
      <c r="Z87" s="36">
        <f t="shared" si="33"/>
        <v>0</v>
      </c>
      <c r="AA87" s="260">
        <f t="shared" si="34"/>
        <v>0</v>
      </c>
      <c r="AB87" s="74">
        <f t="shared" si="40"/>
        <v>0</v>
      </c>
      <c r="AC87" s="89">
        <f t="shared" si="41"/>
        <v>0</v>
      </c>
      <c r="AD87" s="81">
        <f t="shared" si="42"/>
        <v>0</v>
      </c>
      <c r="AE87" s="82">
        <f t="shared" si="43"/>
        <v>0</v>
      </c>
    </row>
    <row r="88" spans="1:31" x14ac:dyDescent="0.4">
      <c r="A88" s="260">
        <v>74</v>
      </c>
      <c r="B88" s="1"/>
      <c r="C88" s="44"/>
      <c r="D88" s="45"/>
      <c r="E88" s="45"/>
      <c r="F88" s="45"/>
      <c r="G88" s="45"/>
      <c r="H88" s="45"/>
      <c r="I88" s="46" t="str">
        <f t="shared" si="35"/>
        <v/>
      </c>
      <c r="J88" s="260">
        <f t="shared" si="29"/>
        <v>0</v>
      </c>
      <c r="K88" s="80" t="str">
        <f t="shared" si="36"/>
        <v/>
      </c>
      <c r="L88" s="319" t="str">
        <f t="shared" si="45"/>
        <v/>
      </c>
      <c r="O88" s="195" t="str">
        <f t="shared" si="37"/>
        <v/>
      </c>
      <c r="P88" s="253">
        <f t="shared" si="48"/>
        <v>0</v>
      </c>
      <c r="Q88" s="76">
        <f t="shared" si="38"/>
        <v>0</v>
      </c>
      <c r="R88" s="66" t="str">
        <f t="shared" si="39"/>
        <v/>
      </c>
      <c r="S88" s="66" t="str">
        <f t="shared" si="46"/>
        <v/>
      </c>
      <c r="T88" s="66" t="str">
        <f t="shared" si="30"/>
        <v/>
      </c>
      <c r="U88" s="93" t="str">
        <f t="shared" si="31"/>
        <v/>
      </c>
      <c r="V88" s="88">
        <f t="shared" si="32"/>
        <v>0</v>
      </c>
      <c r="W88" s="60">
        <f t="shared" si="47"/>
        <v>0</v>
      </c>
      <c r="X88" s="74">
        <f t="shared" si="49"/>
        <v>0</v>
      </c>
      <c r="Y88" s="36">
        <f t="shared" si="44"/>
        <v>0</v>
      </c>
      <c r="Z88" s="36">
        <f t="shared" si="33"/>
        <v>0</v>
      </c>
      <c r="AA88" s="260">
        <f t="shared" si="34"/>
        <v>0</v>
      </c>
      <c r="AB88" s="74">
        <f t="shared" si="40"/>
        <v>0</v>
      </c>
      <c r="AC88" s="89">
        <f t="shared" si="41"/>
        <v>0</v>
      </c>
      <c r="AD88" s="81">
        <f t="shared" si="42"/>
        <v>0</v>
      </c>
      <c r="AE88" s="82">
        <f t="shared" si="43"/>
        <v>0</v>
      </c>
    </row>
    <row r="89" spans="1:31" x14ac:dyDescent="0.4">
      <c r="A89" s="260">
        <v>75</v>
      </c>
      <c r="B89" s="1"/>
      <c r="C89" s="44"/>
      <c r="D89" s="45"/>
      <c r="E89" s="45"/>
      <c r="F89" s="45"/>
      <c r="G89" s="45"/>
      <c r="H89" s="45"/>
      <c r="I89" s="46" t="str">
        <f t="shared" si="35"/>
        <v/>
      </c>
      <c r="J89" s="260">
        <f t="shared" si="29"/>
        <v>0</v>
      </c>
      <c r="K89" s="80" t="str">
        <f t="shared" si="36"/>
        <v/>
      </c>
      <c r="L89" s="319" t="str">
        <f t="shared" si="45"/>
        <v/>
      </c>
      <c r="O89" s="195" t="str">
        <f t="shared" si="37"/>
        <v/>
      </c>
      <c r="P89" s="253">
        <f t="shared" si="48"/>
        <v>0</v>
      </c>
      <c r="Q89" s="76">
        <f t="shared" si="38"/>
        <v>0</v>
      </c>
      <c r="R89" s="66" t="str">
        <f t="shared" si="39"/>
        <v/>
      </c>
      <c r="S89" s="66" t="str">
        <f t="shared" si="46"/>
        <v/>
      </c>
      <c r="T89" s="66" t="str">
        <f t="shared" si="30"/>
        <v/>
      </c>
      <c r="U89" s="93" t="str">
        <f t="shared" si="31"/>
        <v/>
      </c>
      <c r="V89" s="88">
        <f t="shared" si="32"/>
        <v>0</v>
      </c>
      <c r="W89" s="60">
        <f t="shared" si="47"/>
        <v>0</v>
      </c>
      <c r="X89" s="74">
        <f t="shared" si="49"/>
        <v>0</v>
      </c>
      <c r="Y89" s="36">
        <f t="shared" si="44"/>
        <v>0</v>
      </c>
      <c r="Z89" s="36">
        <f t="shared" si="33"/>
        <v>0</v>
      </c>
      <c r="AA89" s="260">
        <f t="shared" si="34"/>
        <v>0</v>
      </c>
      <c r="AB89" s="74">
        <f t="shared" si="40"/>
        <v>0</v>
      </c>
      <c r="AC89" s="89">
        <f t="shared" si="41"/>
        <v>0</v>
      </c>
      <c r="AD89" s="81">
        <f t="shared" si="42"/>
        <v>0</v>
      </c>
      <c r="AE89" s="82">
        <f t="shared" si="43"/>
        <v>0</v>
      </c>
    </row>
    <row r="90" spans="1:31" x14ac:dyDescent="0.4">
      <c r="A90" s="260">
        <v>76</v>
      </c>
      <c r="B90" s="1"/>
      <c r="C90" s="44"/>
      <c r="D90" s="45"/>
      <c r="E90" s="45"/>
      <c r="F90" s="45"/>
      <c r="G90" s="45"/>
      <c r="H90" s="45"/>
      <c r="I90" s="46" t="str">
        <f t="shared" si="35"/>
        <v/>
      </c>
      <c r="J90" s="260">
        <f t="shared" si="29"/>
        <v>0</v>
      </c>
      <c r="K90" s="80" t="str">
        <f t="shared" si="36"/>
        <v/>
      </c>
      <c r="L90" s="319" t="str">
        <f t="shared" si="45"/>
        <v/>
      </c>
      <c r="O90" s="195" t="str">
        <f t="shared" si="37"/>
        <v/>
      </c>
      <c r="P90" s="253">
        <f t="shared" si="48"/>
        <v>0</v>
      </c>
      <c r="Q90" s="76">
        <f t="shared" si="38"/>
        <v>0</v>
      </c>
      <c r="R90" s="66" t="str">
        <f t="shared" si="39"/>
        <v/>
      </c>
      <c r="S90" s="66" t="str">
        <f t="shared" si="46"/>
        <v/>
      </c>
      <c r="T90" s="66" t="str">
        <f t="shared" si="30"/>
        <v/>
      </c>
      <c r="U90" s="93" t="str">
        <f t="shared" si="31"/>
        <v/>
      </c>
      <c r="V90" s="88">
        <f t="shared" si="32"/>
        <v>0</v>
      </c>
      <c r="W90" s="60">
        <f t="shared" si="47"/>
        <v>0</v>
      </c>
      <c r="X90" s="74">
        <f t="shared" si="49"/>
        <v>0</v>
      </c>
      <c r="Y90" s="36">
        <f t="shared" si="44"/>
        <v>0</v>
      </c>
      <c r="Z90" s="36">
        <f t="shared" si="33"/>
        <v>0</v>
      </c>
      <c r="AA90" s="260">
        <f t="shared" si="34"/>
        <v>0</v>
      </c>
      <c r="AB90" s="74">
        <f t="shared" si="40"/>
        <v>0</v>
      </c>
      <c r="AC90" s="89">
        <f t="shared" si="41"/>
        <v>0</v>
      </c>
      <c r="AD90" s="81">
        <f t="shared" si="42"/>
        <v>0</v>
      </c>
      <c r="AE90" s="82">
        <f t="shared" si="43"/>
        <v>0</v>
      </c>
    </row>
    <row r="91" spans="1:31" x14ac:dyDescent="0.4">
      <c r="A91" s="260">
        <v>77</v>
      </c>
      <c r="B91" s="1"/>
      <c r="C91" s="44"/>
      <c r="D91" s="45"/>
      <c r="E91" s="45"/>
      <c r="F91" s="45"/>
      <c r="G91" s="45"/>
      <c r="H91" s="45"/>
      <c r="I91" s="46" t="str">
        <f t="shared" si="35"/>
        <v/>
      </c>
      <c r="J91" s="260">
        <f t="shared" si="29"/>
        <v>0</v>
      </c>
      <c r="K91" s="80" t="str">
        <f t="shared" si="36"/>
        <v/>
      </c>
      <c r="L91" s="319" t="str">
        <f t="shared" si="45"/>
        <v/>
      </c>
      <c r="O91" s="195" t="str">
        <f t="shared" si="37"/>
        <v/>
      </c>
      <c r="P91" s="253">
        <f t="shared" si="48"/>
        <v>0</v>
      </c>
      <c r="Q91" s="76">
        <f t="shared" si="38"/>
        <v>0</v>
      </c>
      <c r="R91" s="66" t="str">
        <f t="shared" si="39"/>
        <v/>
      </c>
      <c r="S91" s="66" t="str">
        <f t="shared" si="46"/>
        <v/>
      </c>
      <c r="T91" s="66" t="str">
        <f t="shared" si="30"/>
        <v/>
      </c>
      <c r="U91" s="93" t="str">
        <f t="shared" si="31"/>
        <v/>
      </c>
      <c r="V91" s="88">
        <f t="shared" si="32"/>
        <v>0</v>
      </c>
      <c r="W91" s="60">
        <f t="shared" si="47"/>
        <v>0</v>
      </c>
      <c r="X91" s="74">
        <f t="shared" si="49"/>
        <v>0</v>
      </c>
      <c r="Y91" s="36">
        <f t="shared" si="44"/>
        <v>0</v>
      </c>
      <c r="Z91" s="36">
        <f t="shared" si="33"/>
        <v>0</v>
      </c>
      <c r="AA91" s="260">
        <f t="shared" si="34"/>
        <v>0</v>
      </c>
      <c r="AB91" s="74">
        <f t="shared" si="40"/>
        <v>0</v>
      </c>
      <c r="AC91" s="89">
        <f t="shared" si="41"/>
        <v>0</v>
      </c>
      <c r="AD91" s="81">
        <f t="shared" si="42"/>
        <v>0</v>
      </c>
      <c r="AE91" s="82">
        <f t="shared" si="43"/>
        <v>0</v>
      </c>
    </row>
    <row r="92" spans="1:31" x14ac:dyDescent="0.4">
      <c r="A92" s="260">
        <v>78</v>
      </c>
      <c r="B92" s="1"/>
      <c r="C92" s="44"/>
      <c r="D92" s="45"/>
      <c r="E92" s="45"/>
      <c r="F92" s="45"/>
      <c r="G92" s="45"/>
      <c r="H92" s="45"/>
      <c r="I92" s="46" t="str">
        <f t="shared" si="35"/>
        <v/>
      </c>
      <c r="J92" s="260">
        <f t="shared" si="29"/>
        <v>0</v>
      </c>
      <c r="K92" s="80" t="str">
        <f t="shared" si="36"/>
        <v/>
      </c>
      <c r="L92" s="319" t="str">
        <f t="shared" si="45"/>
        <v/>
      </c>
      <c r="O92" s="195" t="str">
        <f t="shared" si="37"/>
        <v/>
      </c>
      <c r="P92" s="253">
        <f t="shared" si="48"/>
        <v>0</v>
      </c>
      <c r="Q92" s="76">
        <f t="shared" si="38"/>
        <v>0</v>
      </c>
      <c r="R92" s="66" t="str">
        <f t="shared" si="39"/>
        <v/>
      </c>
      <c r="S92" s="66" t="str">
        <f t="shared" si="46"/>
        <v/>
      </c>
      <c r="T92" s="66" t="str">
        <f t="shared" si="30"/>
        <v/>
      </c>
      <c r="U92" s="93" t="str">
        <f t="shared" si="31"/>
        <v/>
      </c>
      <c r="V92" s="88">
        <f t="shared" si="32"/>
        <v>0</v>
      </c>
      <c r="W92" s="60">
        <f t="shared" si="47"/>
        <v>0</v>
      </c>
      <c r="X92" s="74">
        <f t="shared" si="49"/>
        <v>0</v>
      </c>
      <c r="Y92" s="36">
        <f t="shared" si="44"/>
        <v>0</v>
      </c>
      <c r="Z92" s="36">
        <f t="shared" si="33"/>
        <v>0</v>
      </c>
      <c r="AA92" s="260">
        <f t="shared" si="34"/>
        <v>0</v>
      </c>
      <c r="AB92" s="74">
        <f t="shared" si="40"/>
        <v>0</v>
      </c>
      <c r="AC92" s="89">
        <f t="shared" si="41"/>
        <v>0</v>
      </c>
      <c r="AD92" s="81">
        <f t="shared" si="42"/>
        <v>0</v>
      </c>
      <c r="AE92" s="82">
        <f t="shared" si="43"/>
        <v>0</v>
      </c>
    </row>
    <row r="93" spans="1:31" x14ac:dyDescent="0.4">
      <c r="A93" s="260">
        <v>79</v>
      </c>
      <c r="B93" s="1"/>
      <c r="C93" s="44"/>
      <c r="D93" s="45"/>
      <c r="E93" s="45"/>
      <c r="F93" s="45"/>
      <c r="G93" s="45"/>
      <c r="H93" s="45"/>
      <c r="I93" s="46" t="str">
        <f t="shared" si="35"/>
        <v/>
      </c>
      <c r="J93" s="260">
        <f t="shared" si="29"/>
        <v>0</v>
      </c>
      <c r="K93" s="80" t="str">
        <f t="shared" si="36"/>
        <v/>
      </c>
      <c r="L93" s="319" t="str">
        <f t="shared" si="45"/>
        <v/>
      </c>
      <c r="O93" s="195" t="str">
        <f t="shared" si="37"/>
        <v/>
      </c>
      <c r="P93" s="253">
        <f t="shared" si="48"/>
        <v>0</v>
      </c>
      <c r="Q93" s="76">
        <f t="shared" si="38"/>
        <v>0</v>
      </c>
      <c r="R93" s="66" t="str">
        <f t="shared" si="39"/>
        <v/>
      </c>
      <c r="S93" s="66" t="str">
        <f t="shared" si="46"/>
        <v/>
      </c>
      <c r="T93" s="66" t="str">
        <f t="shared" si="30"/>
        <v/>
      </c>
      <c r="U93" s="93" t="str">
        <f t="shared" si="31"/>
        <v/>
      </c>
      <c r="V93" s="88">
        <f t="shared" si="32"/>
        <v>0</v>
      </c>
      <c r="W93" s="60">
        <f t="shared" si="47"/>
        <v>0</v>
      </c>
      <c r="X93" s="74">
        <f t="shared" si="49"/>
        <v>0</v>
      </c>
      <c r="Y93" s="36">
        <f t="shared" si="44"/>
        <v>0</v>
      </c>
      <c r="Z93" s="36">
        <f t="shared" si="33"/>
        <v>0</v>
      </c>
      <c r="AA93" s="260">
        <f t="shared" si="34"/>
        <v>0</v>
      </c>
      <c r="AB93" s="74">
        <f t="shared" si="40"/>
        <v>0</v>
      </c>
      <c r="AC93" s="89">
        <f t="shared" si="41"/>
        <v>0</v>
      </c>
      <c r="AD93" s="81">
        <f t="shared" si="42"/>
        <v>0</v>
      </c>
      <c r="AE93" s="82">
        <f t="shared" si="43"/>
        <v>0</v>
      </c>
    </row>
    <row r="94" spans="1:31" x14ac:dyDescent="0.4">
      <c r="A94" s="260">
        <v>80</v>
      </c>
      <c r="B94" s="1"/>
      <c r="C94" s="44"/>
      <c r="D94" s="45"/>
      <c r="E94" s="45"/>
      <c r="F94" s="45"/>
      <c r="G94" s="45"/>
      <c r="H94" s="45"/>
      <c r="I94" s="46" t="str">
        <f t="shared" si="35"/>
        <v/>
      </c>
      <c r="J94" s="260">
        <f t="shared" si="29"/>
        <v>0</v>
      </c>
      <c r="K94" s="80" t="str">
        <f t="shared" si="36"/>
        <v/>
      </c>
      <c r="L94" s="319" t="str">
        <f t="shared" si="45"/>
        <v/>
      </c>
      <c r="O94" s="195" t="str">
        <f t="shared" si="37"/>
        <v/>
      </c>
      <c r="P94" s="253">
        <f t="shared" si="48"/>
        <v>0</v>
      </c>
      <c r="Q94" s="76">
        <f t="shared" si="38"/>
        <v>0</v>
      </c>
      <c r="R94" s="66" t="str">
        <f t="shared" si="39"/>
        <v/>
      </c>
      <c r="S94" s="66" t="str">
        <f t="shared" si="46"/>
        <v/>
      </c>
      <c r="T94" s="66" t="str">
        <f t="shared" si="30"/>
        <v/>
      </c>
      <c r="U94" s="93" t="str">
        <f t="shared" si="31"/>
        <v/>
      </c>
      <c r="V94" s="88">
        <f t="shared" si="32"/>
        <v>0</v>
      </c>
      <c r="W94" s="60">
        <f t="shared" si="47"/>
        <v>0</v>
      </c>
      <c r="X94" s="74">
        <f t="shared" si="49"/>
        <v>0</v>
      </c>
      <c r="Y94" s="36">
        <f t="shared" si="44"/>
        <v>0</v>
      </c>
      <c r="Z94" s="36">
        <f t="shared" si="33"/>
        <v>0</v>
      </c>
      <c r="AA94" s="260">
        <f t="shared" si="34"/>
        <v>0</v>
      </c>
      <c r="AB94" s="74">
        <f t="shared" si="40"/>
        <v>0</v>
      </c>
      <c r="AC94" s="89">
        <f t="shared" si="41"/>
        <v>0</v>
      </c>
      <c r="AD94" s="81">
        <f t="shared" si="42"/>
        <v>0</v>
      </c>
      <c r="AE94" s="82">
        <f t="shared" si="43"/>
        <v>0</v>
      </c>
    </row>
    <row r="95" spans="1:31" x14ac:dyDescent="0.4">
      <c r="A95" s="260">
        <v>81</v>
      </c>
      <c r="B95" s="1"/>
      <c r="C95" s="44"/>
      <c r="D95" s="45"/>
      <c r="E95" s="45"/>
      <c r="F95" s="45"/>
      <c r="G95" s="45"/>
      <c r="H95" s="45"/>
      <c r="I95" s="46" t="str">
        <f t="shared" si="35"/>
        <v/>
      </c>
      <c r="J95" s="260">
        <f t="shared" si="29"/>
        <v>0</v>
      </c>
      <c r="K95" s="80" t="str">
        <f t="shared" si="36"/>
        <v/>
      </c>
      <c r="L95" s="319" t="str">
        <f t="shared" si="45"/>
        <v/>
      </c>
      <c r="O95" s="195" t="str">
        <f t="shared" si="37"/>
        <v/>
      </c>
      <c r="P95" s="253">
        <f t="shared" si="48"/>
        <v>0</v>
      </c>
      <c r="Q95" s="76">
        <f t="shared" si="38"/>
        <v>0</v>
      </c>
      <c r="R95" s="66" t="str">
        <f t="shared" si="39"/>
        <v/>
      </c>
      <c r="S95" s="66" t="str">
        <f t="shared" si="46"/>
        <v/>
      </c>
      <c r="T95" s="66" t="str">
        <f t="shared" si="30"/>
        <v/>
      </c>
      <c r="U95" s="93" t="str">
        <f t="shared" si="31"/>
        <v/>
      </c>
      <c r="V95" s="88">
        <f t="shared" si="32"/>
        <v>0</v>
      </c>
      <c r="W95" s="60">
        <f t="shared" si="47"/>
        <v>0</v>
      </c>
      <c r="X95" s="74">
        <f t="shared" si="49"/>
        <v>0</v>
      </c>
      <c r="Y95" s="36">
        <f t="shared" si="44"/>
        <v>0</v>
      </c>
      <c r="Z95" s="36">
        <f t="shared" si="33"/>
        <v>0</v>
      </c>
      <c r="AA95" s="260">
        <f t="shared" si="34"/>
        <v>0</v>
      </c>
      <c r="AB95" s="74">
        <f t="shared" si="40"/>
        <v>0</v>
      </c>
      <c r="AC95" s="89">
        <f t="shared" si="41"/>
        <v>0</v>
      </c>
      <c r="AD95" s="81">
        <f t="shared" si="42"/>
        <v>0</v>
      </c>
      <c r="AE95" s="82">
        <f t="shared" si="43"/>
        <v>0</v>
      </c>
    </row>
    <row r="96" spans="1:31" x14ac:dyDescent="0.4">
      <c r="A96" s="260">
        <v>82</v>
      </c>
      <c r="B96" s="1"/>
      <c r="C96" s="44"/>
      <c r="D96" s="45"/>
      <c r="E96" s="45"/>
      <c r="F96" s="45"/>
      <c r="G96" s="45"/>
      <c r="H96" s="45"/>
      <c r="I96" s="46" t="str">
        <f t="shared" si="35"/>
        <v/>
      </c>
      <c r="J96" s="260">
        <f t="shared" si="29"/>
        <v>0</v>
      </c>
      <c r="K96" s="80" t="str">
        <f t="shared" si="36"/>
        <v/>
      </c>
      <c r="L96" s="319" t="str">
        <f t="shared" si="45"/>
        <v/>
      </c>
      <c r="O96" s="195" t="str">
        <f t="shared" si="37"/>
        <v/>
      </c>
      <c r="P96" s="253">
        <f t="shared" si="48"/>
        <v>0</v>
      </c>
      <c r="Q96" s="76">
        <f t="shared" si="38"/>
        <v>0</v>
      </c>
      <c r="R96" s="66" t="str">
        <f t="shared" si="39"/>
        <v/>
      </c>
      <c r="S96" s="66" t="str">
        <f t="shared" si="46"/>
        <v/>
      </c>
      <c r="T96" s="66" t="str">
        <f t="shared" si="30"/>
        <v/>
      </c>
      <c r="U96" s="93" t="str">
        <f t="shared" si="31"/>
        <v/>
      </c>
      <c r="V96" s="88">
        <f t="shared" si="32"/>
        <v>0</v>
      </c>
      <c r="W96" s="60">
        <f t="shared" si="47"/>
        <v>0</v>
      </c>
      <c r="X96" s="74">
        <f t="shared" si="49"/>
        <v>0</v>
      </c>
      <c r="Y96" s="36">
        <f t="shared" si="44"/>
        <v>0</v>
      </c>
      <c r="Z96" s="36">
        <f t="shared" si="33"/>
        <v>0</v>
      </c>
      <c r="AA96" s="260">
        <f t="shared" si="34"/>
        <v>0</v>
      </c>
      <c r="AB96" s="74">
        <f t="shared" si="40"/>
        <v>0</v>
      </c>
      <c r="AC96" s="89">
        <f t="shared" si="41"/>
        <v>0</v>
      </c>
      <c r="AD96" s="81">
        <f t="shared" si="42"/>
        <v>0</v>
      </c>
      <c r="AE96" s="82">
        <f t="shared" si="43"/>
        <v>0</v>
      </c>
    </row>
    <row r="97" spans="1:31" x14ac:dyDescent="0.4">
      <c r="A97" s="260">
        <v>83</v>
      </c>
      <c r="B97" s="1"/>
      <c r="C97" s="44"/>
      <c r="D97" s="45"/>
      <c r="E97" s="45"/>
      <c r="F97" s="45"/>
      <c r="G97" s="45"/>
      <c r="H97" s="45"/>
      <c r="I97" s="46" t="str">
        <f t="shared" si="35"/>
        <v/>
      </c>
      <c r="J97" s="260">
        <f t="shared" si="29"/>
        <v>0</v>
      </c>
      <c r="K97" s="80" t="str">
        <f t="shared" si="36"/>
        <v/>
      </c>
      <c r="L97" s="319" t="str">
        <f t="shared" si="45"/>
        <v/>
      </c>
      <c r="O97" s="195" t="str">
        <f t="shared" si="37"/>
        <v/>
      </c>
      <c r="P97" s="253">
        <f t="shared" si="48"/>
        <v>0</v>
      </c>
      <c r="Q97" s="76">
        <f t="shared" si="38"/>
        <v>0</v>
      </c>
      <c r="R97" s="66" t="str">
        <f t="shared" si="39"/>
        <v/>
      </c>
      <c r="S97" s="66" t="str">
        <f t="shared" si="46"/>
        <v/>
      </c>
      <c r="T97" s="66" t="str">
        <f t="shared" si="30"/>
        <v/>
      </c>
      <c r="U97" s="93" t="str">
        <f t="shared" si="31"/>
        <v/>
      </c>
      <c r="V97" s="88">
        <f t="shared" si="32"/>
        <v>0</v>
      </c>
      <c r="W97" s="60">
        <f t="shared" si="47"/>
        <v>0</v>
      </c>
      <c r="X97" s="74">
        <f t="shared" si="49"/>
        <v>0</v>
      </c>
      <c r="Y97" s="36">
        <f t="shared" si="44"/>
        <v>0</v>
      </c>
      <c r="Z97" s="36">
        <f t="shared" si="33"/>
        <v>0</v>
      </c>
      <c r="AA97" s="260">
        <f t="shared" si="34"/>
        <v>0</v>
      </c>
      <c r="AB97" s="74">
        <f t="shared" si="40"/>
        <v>0</v>
      </c>
      <c r="AC97" s="89">
        <f t="shared" si="41"/>
        <v>0</v>
      </c>
      <c r="AD97" s="81">
        <f t="shared" si="42"/>
        <v>0</v>
      </c>
      <c r="AE97" s="82">
        <f t="shared" si="43"/>
        <v>0</v>
      </c>
    </row>
    <row r="98" spans="1:31" x14ac:dyDescent="0.4">
      <c r="A98" s="260">
        <v>84</v>
      </c>
      <c r="B98" s="1"/>
      <c r="C98" s="44"/>
      <c r="D98" s="45"/>
      <c r="E98" s="45"/>
      <c r="F98" s="45"/>
      <c r="G98" s="45"/>
      <c r="H98" s="45"/>
      <c r="I98" s="46" t="str">
        <f t="shared" si="35"/>
        <v/>
      </c>
      <c r="J98" s="260">
        <f t="shared" si="29"/>
        <v>0</v>
      </c>
      <c r="K98" s="80" t="str">
        <f t="shared" si="36"/>
        <v/>
      </c>
      <c r="L98" s="319" t="str">
        <f t="shared" si="45"/>
        <v/>
      </c>
      <c r="O98" s="195" t="str">
        <f t="shared" si="37"/>
        <v/>
      </c>
      <c r="P98" s="253">
        <f t="shared" si="48"/>
        <v>0</v>
      </c>
      <c r="Q98" s="76">
        <f t="shared" si="38"/>
        <v>0</v>
      </c>
      <c r="R98" s="66" t="str">
        <f t="shared" si="39"/>
        <v/>
      </c>
      <c r="S98" s="66" t="str">
        <f t="shared" si="46"/>
        <v/>
      </c>
      <c r="T98" s="66" t="str">
        <f t="shared" si="30"/>
        <v/>
      </c>
      <c r="U98" s="93" t="str">
        <f t="shared" si="31"/>
        <v/>
      </c>
      <c r="V98" s="88">
        <f t="shared" si="32"/>
        <v>0</v>
      </c>
      <c r="W98" s="60">
        <f t="shared" si="47"/>
        <v>0</v>
      </c>
      <c r="X98" s="74">
        <f t="shared" si="49"/>
        <v>0</v>
      </c>
      <c r="Y98" s="36">
        <f t="shared" si="44"/>
        <v>0</v>
      </c>
      <c r="Z98" s="36">
        <f t="shared" si="33"/>
        <v>0</v>
      </c>
      <c r="AA98" s="260">
        <f t="shared" si="34"/>
        <v>0</v>
      </c>
      <c r="AB98" s="74">
        <f t="shared" si="40"/>
        <v>0</v>
      </c>
      <c r="AC98" s="89">
        <f t="shared" si="41"/>
        <v>0</v>
      </c>
      <c r="AD98" s="81">
        <f t="shared" si="42"/>
        <v>0</v>
      </c>
      <c r="AE98" s="82">
        <f t="shared" si="43"/>
        <v>0</v>
      </c>
    </row>
    <row r="99" spans="1:31" x14ac:dyDescent="0.4">
      <c r="A99" s="260">
        <v>85</v>
      </c>
      <c r="B99" s="1"/>
      <c r="C99" s="44"/>
      <c r="D99" s="45"/>
      <c r="E99" s="45"/>
      <c r="F99" s="45"/>
      <c r="G99" s="45"/>
      <c r="H99" s="45"/>
      <c r="I99" s="46" t="str">
        <f t="shared" si="35"/>
        <v/>
      </c>
      <c r="J99" s="260">
        <f t="shared" si="29"/>
        <v>0</v>
      </c>
      <c r="K99" s="80" t="str">
        <f t="shared" si="36"/>
        <v/>
      </c>
      <c r="L99" s="319" t="str">
        <f t="shared" si="45"/>
        <v/>
      </c>
      <c r="O99" s="195" t="str">
        <f t="shared" si="37"/>
        <v/>
      </c>
      <c r="P99" s="253">
        <f t="shared" si="48"/>
        <v>0</v>
      </c>
      <c r="Q99" s="76">
        <f t="shared" si="38"/>
        <v>0</v>
      </c>
      <c r="R99" s="66" t="str">
        <f t="shared" si="39"/>
        <v/>
      </c>
      <c r="S99" s="66" t="str">
        <f t="shared" si="46"/>
        <v/>
      </c>
      <c r="T99" s="66" t="str">
        <f t="shared" si="30"/>
        <v/>
      </c>
      <c r="U99" s="93" t="str">
        <f t="shared" si="31"/>
        <v/>
      </c>
      <c r="V99" s="88">
        <f t="shared" si="32"/>
        <v>0</v>
      </c>
      <c r="W99" s="60">
        <f t="shared" si="47"/>
        <v>0</v>
      </c>
      <c r="X99" s="74">
        <f t="shared" si="49"/>
        <v>0</v>
      </c>
      <c r="Y99" s="36">
        <f t="shared" si="44"/>
        <v>0</v>
      </c>
      <c r="Z99" s="36">
        <f t="shared" si="33"/>
        <v>0</v>
      </c>
      <c r="AA99" s="260">
        <f t="shared" si="34"/>
        <v>0</v>
      </c>
      <c r="AB99" s="74">
        <f t="shared" si="40"/>
        <v>0</v>
      </c>
      <c r="AC99" s="89">
        <f t="shared" si="41"/>
        <v>0</v>
      </c>
      <c r="AD99" s="81">
        <f t="shared" si="42"/>
        <v>0</v>
      </c>
      <c r="AE99" s="82">
        <f t="shared" si="43"/>
        <v>0</v>
      </c>
    </row>
    <row r="100" spans="1:31" x14ac:dyDescent="0.4">
      <c r="A100" s="260">
        <v>86</v>
      </c>
      <c r="B100" s="1"/>
      <c r="C100" s="44"/>
      <c r="D100" s="45"/>
      <c r="E100" s="45"/>
      <c r="F100" s="45"/>
      <c r="G100" s="45"/>
      <c r="H100" s="45"/>
      <c r="I100" s="46" t="str">
        <f t="shared" si="35"/>
        <v/>
      </c>
      <c r="J100" s="260">
        <f t="shared" si="29"/>
        <v>0</v>
      </c>
      <c r="K100" s="80" t="str">
        <f t="shared" si="36"/>
        <v/>
      </c>
      <c r="L100" s="319" t="str">
        <f t="shared" si="45"/>
        <v/>
      </c>
      <c r="O100" s="195" t="str">
        <f t="shared" si="37"/>
        <v/>
      </c>
      <c r="P100" s="253">
        <f t="shared" si="48"/>
        <v>0</v>
      </c>
      <c r="Q100" s="76">
        <f t="shared" si="38"/>
        <v>0</v>
      </c>
      <c r="R100" s="66" t="str">
        <f t="shared" si="39"/>
        <v/>
      </c>
      <c r="S100" s="66" t="str">
        <f t="shared" si="46"/>
        <v/>
      </c>
      <c r="T100" s="66" t="str">
        <f t="shared" si="30"/>
        <v/>
      </c>
      <c r="U100" s="93" t="str">
        <f t="shared" si="31"/>
        <v/>
      </c>
      <c r="V100" s="88">
        <f t="shared" si="32"/>
        <v>0</v>
      </c>
      <c r="W100" s="60">
        <f t="shared" si="47"/>
        <v>0</v>
      </c>
      <c r="X100" s="74">
        <f t="shared" si="49"/>
        <v>0</v>
      </c>
      <c r="Y100" s="36">
        <f t="shared" si="44"/>
        <v>0</v>
      </c>
      <c r="Z100" s="36">
        <f t="shared" si="33"/>
        <v>0</v>
      </c>
      <c r="AA100" s="260">
        <f t="shared" si="34"/>
        <v>0</v>
      </c>
      <c r="AB100" s="74">
        <f t="shared" si="40"/>
        <v>0</v>
      </c>
      <c r="AC100" s="89">
        <f t="shared" si="41"/>
        <v>0</v>
      </c>
      <c r="AD100" s="81">
        <f t="shared" si="42"/>
        <v>0</v>
      </c>
      <c r="AE100" s="82">
        <f t="shared" si="43"/>
        <v>0</v>
      </c>
    </row>
    <row r="101" spans="1:31" x14ac:dyDescent="0.4">
      <c r="A101" s="260">
        <v>87</v>
      </c>
      <c r="B101" s="1"/>
      <c r="C101" s="44"/>
      <c r="D101" s="45"/>
      <c r="E101" s="45"/>
      <c r="F101" s="45"/>
      <c r="G101" s="45"/>
      <c r="H101" s="45"/>
      <c r="I101" s="46" t="str">
        <f t="shared" si="35"/>
        <v/>
      </c>
      <c r="J101" s="260">
        <f t="shared" si="29"/>
        <v>0</v>
      </c>
      <c r="K101" s="80" t="str">
        <f t="shared" si="36"/>
        <v/>
      </c>
      <c r="L101" s="319" t="str">
        <f t="shared" si="45"/>
        <v/>
      </c>
      <c r="O101" s="195" t="str">
        <f t="shared" si="37"/>
        <v/>
      </c>
      <c r="P101" s="253">
        <f t="shared" si="48"/>
        <v>0</v>
      </c>
      <c r="Q101" s="76">
        <f t="shared" si="38"/>
        <v>0</v>
      </c>
      <c r="R101" s="66" t="str">
        <f t="shared" si="39"/>
        <v/>
      </c>
      <c r="S101" s="66" t="str">
        <f t="shared" si="46"/>
        <v/>
      </c>
      <c r="T101" s="66" t="str">
        <f t="shared" si="30"/>
        <v/>
      </c>
      <c r="U101" s="93" t="str">
        <f t="shared" si="31"/>
        <v/>
      </c>
      <c r="V101" s="88">
        <f t="shared" si="32"/>
        <v>0</v>
      </c>
      <c r="W101" s="60">
        <f t="shared" si="47"/>
        <v>0</v>
      </c>
      <c r="X101" s="74">
        <f t="shared" si="49"/>
        <v>0</v>
      </c>
      <c r="Y101" s="36">
        <f t="shared" si="44"/>
        <v>0</v>
      </c>
      <c r="Z101" s="36">
        <f t="shared" si="33"/>
        <v>0</v>
      </c>
      <c r="AA101" s="260">
        <f t="shared" si="34"/>
        <v>0</v>
      </c>
      <c r="AB101" s="74">
        <f t="shared" si="40"/>
        <v>0</v>
      </c>
      <c r="AC101" s="89">
        <f t="shared" si="41"/>
        <v>0</v>
      </c>
      <c r="AD101" s="81">
        <f t="shared" si="42"/>
        <v>0</v>
      </c>
      <c r="AE101" s="82">
        <f t="shared" si="43"/>
        <v>0</v>
      </c>
    </row>
    <row r="102" spans="1:31" x14ac:dyDescent="0.4">
      <c r="A102" s="260">
        <v>88</v>
      </c>
      <c r="B102" s="1"/>
      <c r="C102" s="44"/>
      <c r="D102" s="45"/>
      <c r="E102" s="45"/>
      <c r="F102" s="45"/>
      <c r="G102" s="45"/>
      <c r="H102" s="45"/>
      <c r="I102" s="46" t="str">
        <f t="shared" si="35"/>
        <v/>
      </c>
      <c r="J102" s="260">
        <f t="shared" si="29"/>
        <v>0</v>
      </c>
      <c r="K102" s="80" t="str">
        <f t="shared" si="36"/>
        <v/>
      </c>
      <c r="L102" s="319" t="str">
        <f t="shared" si="45"/>
        <v/>
      </c>
      <c r="O102" s="195" t="str">
        <f t="shared" si="37"/>
        <v/>
      </c>
      <c r="P102" s="253">
        <f t="shared" si="48"/>
        <v>0</v>
      </c>
      <c r="Q102" s="76">
        <f t="shared" si="38"/>
        <v>0</v>
      </c>
      <c r="R102" s="66" t="str">
        <f t="shared" si="39"/>
        <v/>
      </c>
      <c r="S102" s="66" t="str">
        <f t="shared" si="46"/>
        <v/>
      </c>
      <c r="T102" s="66" t="str">
        <f t="shared" si="30"/>
        <v/>
      </c>
      <c r="U102" s="93" t="str">
        <f t="shared" si="31"/>
        <v/>
      </c>
      <c r="V102" s="88">
        <f t="shared" si="32"/>
        <v>0</v>
      </c>
      <c r="W102" s="60">
        <f t="shared" si="47"/>
        <v>0</v>
      </c>
      <c r="X102" s="74">
        <f t="shared" si="49"/>
        <v>0</v>
      </c>
      <c r="Y102" s="36">
        <f t="shared" si="44"/>
        <v>0</v>
      </c>
      <c r="Z102" s="36">
        <f t="shared" si="33"/>
        <v>0</v>
      </c>
      <c r="AA102" s="260">
        <f t="shared" si="34"/>
        <v>0</v>
      </c>
      <c r="AB102" s="74">
        <f t="shared" si="40"/>
        <v>0</v>
      </c>
      <c r="AC102" s="89">
        <f t="shared" si="41"/>
        <v>0</v>
      </c>
      <c r="AD102" s="81">
        <f t="shared" si="42"/>
        <v>0</v>
      </c>
      <c r="AE102" s="82">
        <f t="shared" si="43"/>
        <v>0</v>
      </c>
    </row>
    <row r="103" spans="1:31" x14ac:dyDescent="0.4">
      <c r="A103" s="260">
        <v>89</v>
      </c>
      <c r="B103" s="1"/>
      <c r="C103" s="44"/>
      <c r="D103" s="45"/>
      <c r="E103" s="45"/>
      <c r="F103" s="45"/>
      <c r="G103" s="45"/>
      <c r="H103" s="45"/>
      <c r="I103" s="46" t="str">
        <f t="shared" si="35"/>
        <v/>
      </c>
      <c r="J103" s="260">
        <f t="shared" si="29"/>
        <v>0</v>
      </c>
      <c r="K103" s="80" t="str">
        <f t="shared" si="36"/>
        <v/>
      </c>
      <c r="L103" s="319" t="str">
        <f t="shared" si="45"/>
        <v/>
      </c>
      <c r="O103" s="195" t="str">
        <f t="shared" si="37"/>
        <v/>
      </c>
      <c r="P103" s="253">
        <f t="shared" si="48"/>
        <v>0</v>
      </c>
      <c r="Q103" s="76">
        <f t="shared" si="38"/>
        <v>0</v>
      </c>
      <c r="R103" s="66" t="str">
        <f t="shared" si="39"/>
        <v/>
      </c>
      <c r="S103" s="66" t="str">
        <f t="shared" si="46"/>
        <v/>
      </c>
      <c r="T103" s="66" t="str">
        <f t="shared" si="30"/>
        <v/>
      </c>
      <c r="U103" s="93" t="str">
        <f t="shared" si="31"/>
        <v/>
      </c>
      <c r="V103" s="88">
        <f t="shared" si="32"/>
        <v>0</v>
      </c>
      <c r="W103" s="60">
        <f t="shared" si="47"/>
        <v>0</v>
      </c>
      <c r="X103" s="74">
        <f t="shared" si="49"/>
        <v>0</v>
      </c>
      <c r="Y103" s="36">
        <f t="shared" si="44"/>
        <v>0</v>
      </c>
      <c r="Z103" s="36">
        <f t="shared" si="33"/>
        <v>0</v>
      </c>
      <c r="AA103" s="260">
        <f t="shared" si="34"/>
        <v>0</v>
      </c>
      <c r="AB103" s="74">
        <f t="shared" si="40"/>
        <v>0</v>
      </c>
      <c r="AC103" s="89">
        <f t="shared" si="41"/>
        <v>0</v>
      </c>
      <c r="AD103" s="81">
        <f t="shared" si="42"/>
        <v>0</v>
      </c>
      <c r="AE103" s="82">
        <f t="shared" si="43"/>
        <v>0</v>
      </c>
    </row>
    <row r="104" spans="1:31" x14ac:dyDescent="0.4">
      <c r="A104" s="260">
        <v>90</v>
      </c>
      <c r="B104" s="1"/>
      <c r="C104" s="44"/>
      <c r="D104" s="45"/>
      <c r="E104" s="45"/>
      <c r="F104" s="45"/>
      <c r="G104" s="45"/>
      <c r="H104" s="45"/>
      <c r="I104" s="46" t="str">
        <f t="shared" si="35"/>
        <v/>
      </c>
      <c r="J104" s="260">
        <f t="shared" si="29"/>
        <v>0</v>
      </c>
      <c r="K104" s="80" t="str">
        <f t="shared" si="36"/>
        <v/>
      </c>
      <c r="L104" s="319" t="str">
        <f t="shared" si="45"/>
        <v/>
      </c>
      <c r="O104" s="195" t="str">
        <f t="shared" si="37"/>
        <v/>
      </c>
      <c r="P104" s="253">
        <f t="shared" si="48"/>
        <v>0</v>
      </c>
      <c r="Q104" s="76">
        <f t="shared" si="38"/>
        <v>0</v>
      </c>
      <c r="R104" s="66" t="str">
        <f t="shared" si="39"/>
        <v/>
      </c>
      <c r="S104" s="66" t="str">
        <f t="shared" si="46"/>
        <v/>
      </c>
      <c r="T104" s="66" t="str">
        <f t="shared" si="30"/>
        <v/>
      </c>
      <c r="U104" s="93" t="str">
        <f t="shared" si="31"/>
        <v/>
      </c>
      <c r="V104" s="88">
        <f t="shared" si="32"/>
        <v>0</v>
      </c>
      <c r="W104" s="60">
        <f t="shared" si="47"/>
        <v>0</v>
      </c>
      <c r="X104" s="74">
        <f t="shared" si="49"/>
        <v>0</v>
      </c>
      <c r="Y104" s="36">
        <f t="shared" si="44"/>
        <v>0</v>
      </c>
      <c r="Z104" s="36">
        <f t="shared" si="33"/>
        <v>0</v>
      </c>
      <c r="AA104" s="260">
        <f t="shared" si="34"/>
        <v>0</v>
      </c>
      <c r="AB104" s="74">
        <f t="shared" si="40"/>
        <v>0</v>
      </c>
      <c r="AC104" s="89">
        <f t="shared" si="41"/>
        <v>0</v>
      </c>
      <c r="AD104" s="81">
        <f t="shared" si="42"/>
        <v>0</v>
      </c>
      <c r="AE104" s="82">
        <f t="shared" si="43"/>
        <v>0</v>
      </c>
    </row>
    <row r="105" spans="1:31" x14ac:dyDescent="0.4">
      <c r="A105" s="260">
        <v>91</v>
      </c>
      <c r="B105" s="1"/>
      <c r="C105" s="44"/>
      <c r="D105" s="45"/>
      <c r="E105" s="45"/>
      <c r="F105" s="45"/>
      <c r="G105" s="45"/>
      <c r="H105" s="45"/>
      <c r="I105" s="46" t="str">
        <f t="shared" si="35"/>
        <v/>
      </c>
      <c r="J105" s="260">
        <f t="shared" si="29"/>
        <v>0</v>
      </c>
      <c r="K105" s="80" t="str">
        <f t="shared" si="36"/>
        <v/>
      </c>
      <c r="L105" s="319" t="str">
        <f t="shared" si="45"/>
        <v/>
      </c>
      <c r="O105" s="195" t="str">
        <f t="shared" si="37"/>
        <v/>
      </c>
      <c r="P105" s="253">
        <f t="shared" si="48"/>
        <v>0</v>
      </c>
      <c r="Q105" s="76">
        <f t="shared" si="38"/>
        <v>0</v>
      </c>
      <c r="R105" s="66" t="str">
        <f t="shared" si="39"/>
        <v/>
      </c>
      <c r="S105" s="66" t="str">
        <f t="shared" si="46"/>
        <v/>
      </c>
      <c r="T105" s="66" t="str">
        <f t="shared" si="30"/>
        <v/>
      </c>
      <c r="U105" s="93" t="str">
        <f t="shared" si="31"/>
        <v/>
      </c>
      <c r="V105" s="88">
        <f t="shared" si="32"/>
        <v>0</v>
      </c>
      <c r="W105" s="60">
        <f t="shared" si="47"/>
        <v>0</v>
      </c>
      <c r="X105" s="74">
        <f t="shared" si="49"/>
        <v>0</v>
      </c>
      <c r="Y105" s="36">
        <f t="shared" si="44"/>
        <v>0</v>
      </c>
      <c r="Z105" s="36">
        <f t="shared" si="33"/>
        <v>0</v>
      </c>
      <c r="AA105" s="260">
        <f t="shared" si="34"/>
        <v>0</v>
      </c>
      <c r="AB105" s="74">
        <f t="shared" si="40"/>
        <v>0</v>
      </c>
      <c r="AC105" s="89">
        <f t="shared" si="41"/>
        <v>0</v>
      </c>
      <c r="AD105" s="81">
        <f t="shared" si="42"/>
        <v>0</v>
      </c>
      <c r="AE105" s="82">
        <f t="shared" si="43"/>
        <v>0</v>
      </c>
    </row>
    <row r="106" spans="1:31" x14ac:dyDescent="0.4">
      <c r="A106" s="260">
        <v>92</v>
      </c>
      <c r="B106" s="1"/>
      <c r="C106" s="44"/>
      <c r="D106" s="45"/>
      <c r="E106" s="45"/>
      <c r="F106" s="45"/>
      <c r="G106" s="45"/>
      <c r="H106" s="45"/>
      <c r="I106" s="46" t="str">
        <f t="shared" si="35"/>
        <v/>
      </c>
      <c r="J106" s="260">
        <f t="shared" si="29"/>
        <v>0</v>
      </c>
      <c r="K106" s="80" t="str">
        <f t="shared" si="36"/>
        <v/>
      </c>
      <c r="L106" s="319" t="str">
        <f t="shared" si="45"/>
        <v/>
      </c>
      <c r="O106" s="195" t="str">
        <f t="shared" si="37"/>
        <v/>
      </c>
      <c r="P106" s="253">
        <f t="shared" si="48"/>
        <v>0</v>
      </c>
      <c r="Q106" s="76">
        <f t="shared" si="38"/>
        <v>0</v>
      </c>
      <c r="R106" s="66" t="str">
        <f t="shared" si="39"/>
        <v/>
      </c>
      <c r="S106" s="66" t="str">
        <f t="shared" si="46"/>
        <v/>
      </c>
      <c r="T106" s="66" t="str">
        <f t="shared" si="30"/>
        <v/>
      </c>
      <c r="U106" s="93" t="str">
        <f t="shared" si="31"/>
        <v/>
      </c>
      <c r="V106" s="88">
        <f t="shared" si="32"/>
        <v>0</v>
      </c>
      <c r="W106" s="60">
        <f t="shared" si="47"/>
        <v>0</v>
      </c>
      <c r="X106" s="74">
        <f t="shared" si="49"/>
        <v>0</v>
      </c>
      <c r="Y106" s="36">
        <f t="shared" si="44"/>
        <v>0</v>
      </c>
      <c r="Z106" s="36">
        <f t="shared" si="33"/>
        <v>0</v>
      </c>
      <c r="AA106" s="260">
        <f t="shared" si="34"/>
        <v>0</v>
      </c>
      <c r="AB106" s="74">
        <f t="shared" si="40"/>
        <v>0</v>
      </c>
      <c r="AC106" s="89">
        <f t="shared" si="41"/>
        <v>0</v>
      </c>
      <c r="AD106" s="81">
        <f t="shared" si="42"/>
        <v>0</v>
      </c>
      <c r="AE106" s="82">
        <f t="shared" si="43"/>
        <v>0</v>
      </c>
    </row>
    <row r="107" spans="1:31" x14ac:dyDescent="0.4">
      <c r="A107" s="260">
        <v>93</v>
      </c>
      <c r="B107" s="1"/>
      <c r="C107" s="44"/>
      <c r="D107" s="45"/>
      <c r="E107" s="45"/>
      <c r="F107" s="45"/>
      <c r="G107" s="45"/>
      <c r="H107" s="45"/>
      <c r="I107" s="46" t="str">
        <f t="shared" si="35"/>
        <v/>
      </c>
      <c r="J107" s="260">
        <f t="shared" si="29"/>
        <v>0</v>
      </c>
      <c r="K107" s="80" t="str">
        <f t="shared" si="36"/>
        <v/>
      </c>
      <c r="L107" s="319" t="str">
        <f t="shared" si="45"/>
        <v/>
      </c>
      <c r="O107" s="195" t="str">
        <f t="shared" si="37"/>
        <v/>
      </c>
      <c r="P107" s="253">
        <f t="shared" si="48"/>
        <v>0</v>
      </c>
      <c r="Q107" s="76">
        <f t="shared" si="38"/>
        <v>0</v>
      </c>
      <c r="R107" s="66" t="str">
        <f t="shared" si="39"/>
        <v/>
      </c>
      <c r="S107" s="66" t="str">
        <f t="shared" si="46"/>
        <v/>
      </c>
      <c r="T107" s="66" t="str">
        <f t="shared" si="30"/>
        <v/>
      </c>
      <c r="U107" s="93" t="str">
        <f t="shared" si="31"/>
        <v/>
      </c>
      <c r="V107" s="88">
        <f t="shared" si="32"/>
        <v>0</v>
      </c>
      <c r="W107" s="60">
        <f t="shared" si="47"/>
        <v>0</v>
      </c>
      <c r="X107" s="74">
        <f t="shared" si="49"/>
        <v>0</v>
      </c>
      <c r="Y107" s="36">
        <f t="shared" si="44"/>
        <v>0</v>
      </c>
      <c r="Z107" s="36">
        <f t="shared" si="33"/>
        <v>0</v>
      </c>
      <c r="AA107" s="260">
        <f t="shared" si="34"/>
        <v>0</v>
      </c>
      <c r="AB107" s="74">
        <f t="shared" si="40"/>
        <v>0</v>
      </c>
      <c r="AC107" s="89">
        <f t="shared" si="41"/>
        <v>0</v>
      </c>
      <c r="AD107" s="81">
        <f t="shared" si="42"/>
        <v>0</v>
      </c>
      <c r="AE107" s="82">
        <f t="shared" si="43"/>
        <v>0</v>
      </c>
    </row>
    <row r="108" spans="1:31" x14ac:dyDescent="0.4">
      <c r="A108" s="260">
        <v>94</v>
      </c>
      <c r="B108" s="1"/>
      <c r="C108" s="44"/>
      <c r="D108" s="45"/>
      <c r="E108" s="45"/>
      <c r="F108" s="45"/>
      <c r="G108" s="45"/>
      <c r="H108" s="45"/>
      <c r="I108" s="46" t="str">
        <f t="shared" si="35"/>
        <v/>
      </c>
      <c r="J108" s="260">
        <f t="shared" si="29"/>
        <v>0</v>
      </c>
      <c r="K108" s="80" t="str">
        <f t="shared" si="36"/>
        <v/>
      </c>
      <c r="L108" s="319" t="str">
        <f t="shared" si="45"/>
        <v/>
      </c>
      <c r="O108" s="195" t="str">
        <f t="shared" si="37"/>
        <v/>
      </c>
      <c r="P108" s="253">
        <f t="shared" si="48"/>
        <v>0</v>
      </c>
      <c r="Q108" s="76">
        <f t="shared" si="38"/>
        <v>0</v>
      </c>
      <c r="R108" s="66" t="str">
        <f t="shared" si="39"/>
        <v/>
      </c>
      <c r="S108" s="66" t="str">
        <f t="shared" si="46"/>
        <v/>
      </c>
      <c r="T108" s="66" t="str">
        <f t="shared" si="30"/>
        <v/>
      </c>
      <c r="U108" s="93" t="str">
        <f t="shared" si="31"/>
        <v/>
      </c>
      <c r="V108" s="88">
        <f t="shared" si="32"/>
        <v>0</v>
      </c>
      <c r="W108" s="60">
        <f t="shared" si="47"/>
        <v>0</v>
      </c>
      <c r="X108" s="74">
        <f t="shared" si="49"/>
        <v>0</v>
      </c>
      <c r="Y108" s="36">
        <f t="shared" si="44"/>
        <v>0</v>
      </c>
      <c r="Z108" s="36">
        <f t="shared" si="33"/>
        <v>0</v>
      </c>
      <c r="AA108" s="260">
        <f t="shared" si="34"/>
        <v>0</v>
      </c>
      <c r="AB108" s="74">
        <f t="shared" si="40"/>
        <v>0</v>
      </c>
      <c r="AC108" s="89">
        <f t="shared" si="41"/>
        <v>0</v>
      </c>
      <c r="AD108" s="81">
        <f t="shared" si="42"/>
        <v>0</v>
      </c>
      <c r="AE108" s="82">
        <f t="shared" si="43"/>
        <v>0</v>
      </c>
    </row>
    <row r="109" spans="1:31" x14ac:dyDescent="0.4">
      <c r="A109" s="260">
        <v>95</v>
      </c>
      <c r="B109" s="1"/>
      <c r="C109" s="44"/>
      <c r="D109" s="45"/>
      <c r="E109" s="45"/>
      <c r="F109" s="45"/>
      <c r="G109" s="45"/>
      <c r="H109" s="45"/>
      <c r="I109" s="46" t="str">
        <f t="shared" si="35"/>
        <v/>
      </c>
      <c r="J109" s="260">
        <f t="shared" si="29"/>
        <v>0</v>
      </c>
      <c r="K109" s="80" t="str">
        <f t="shared" si="36"/>
        <v/>
      </c>
      <c r="L109" s="319" t="str">
        <f t="shared" si="45"/>
        <v/>
      </c>
      <c r="O109" s="195" t="str">
        <f t="shared" si="37"/>
        <v/>
      </c>
      <c r="P109" s="253">
        <f t="shared" si="48"/>
        <v>0</v>
      </c>
      <c r="Q109" s="76">
        <f t="shared" si="38"/>
        <v>0</v>
      </c>
      <c r="R109" s="66" t="str">
        <f t="shared" si="39"/>
        <v/>
      </c>
      <c r="S109" s="66" t="str">
        <f t="shared" si="46"/>
        <v/>
      </c>
      <c r="T109" s="66" t="str">
        <f t="shared" si="30"/>
        <v/>
      </c>
      <c r="U109" s="93" t="str">
        <f t="shared" si="31"/>
        <v/>
      </c>
      <c r="V109" s="88">
        <f t="shared" si="32"/>
        <v>0</v>
      </c>
      <c r="W109" s="60">
        <f t="shared" si="47"/>
        <v>0</v>
      </c>
      <c r="X109" s="74">
        <f t="shared" si="49"/>
        <v>0</v>
      </c>
      <c r="Y109" s="36">
        <f t="shared" si="44"/>
        <v>0</v>
      </c>
      <c r="Z109" s="36">
        <f t="shared" si="33"/>
        <v>0</v>
      </c>
      <c r="AA109" s="260">
        <f t="shared" si="34"/>
        <v>0</v>
      </c>
      <c r="AB109" s="74">
        <f t="shared" si="40"/>
        <v>0</v>
      </c>
      <c r="AC109" s="89">
        <f t="shared" si="41"/>
        <v>0</v>
      </c>
      <c r="AD109" s="81">
        <f t="shared" si="42"/>
        <v>0</v>
      </c>
      <c r="AE109" s="82">
        <f t="shared" si="43"/>
        <v>0</v>
      </c>
    </row>
    <row r="110" spans="1:31" x14ac:dyDescent="0.4">
      <c r="A110" s="260">
        <v>96</v>
      </c>
      <c r="B110" s="1"/>
      <c r="C110" s="44"/>
      <c r="D110" s="45"/>
      <c r="E110" s="45"/>
      <c r="F110" s="45"/>
      <c r="G110" s="45"/>
      <c r="H110" s="45"/>
      <c r="I110" s="46" t="str">
        <f t="shared" si="35"/>
        <v/>
      </c>
      <c r="J110" s="260">
        <f t="shared" ref="J110:J134" si="50">IF(K110="×",0,AB110)</f>
        <v>0</v>
      </c>
      <c r="K110" s="80" t="str">
        <f t="shared" si="36"/>
        <v/>
      </c>
      <c r="L110" s="319" t="str">
        <f t="shared" si="45"/>
        <v/>
      </c>
      <c r="O110" s="195" t="str">
        <f t="shared" si="37"/>
        <v/>
      </c>
      <c r="P110" s="253">
        <f t="shared" si="48"/>
        <v>0</v>
      </c>
      <c r="Q110" s="76">
        <f t="shared" si="38"/>
        <v>0</v>
      </c>
      <c r="R110" s="66" t="str">
        <f t="shared" si="39"/>
        <v/>
      </c>
      <c r="S110" s="66" t="str">
        <f t="shared" si="46"/>
        <v/>
      </c>
      <c r="T110" s="66" t="str">
        <f t="shared" si="30"/>
        <v/>
      </c>
      <c r="U110" s="93" t="str">
        <f t="shared" si="31"/>
        <v/>
      </c>
      <c r="V110" s="88">
        <f t="shared" si="32"/>
        <v>0</v>
      </c>
      <c r="W110" s="60">
        <f t="shared" si="47"/>
        <v>0</v>
      </c>
      <c r="X110" s="74">
        <f t="shared" si="49"/>
        <v>0</v>
      </c>
      <c r="Y110" s="36">
        <f t="shared" si="44"/>
        <v>0</v>
      </c>
      <c r="Z110" s="36">
        <f t="shared" ref="Z110:Z133" si="51">IF(OR(F110="",I110&lt;$X$12),0,IF(F110&gt;=$X$12,F110,$X$12))</f>
        <v>0</v>
      </c>
      <c r="AA110" s="260">
        <f t="shared" ref="AA110:AA133" si="52">IF(OR(E110="",Y110=0, Z110=0, Y110&gt;Z110, Z110&gt;P110, X110=0),0,DATEDIF(Y110,Z110,"D")+IF(AND(D110=E110, E110+1=F110),1,0)+IF(AND(D110+1=Z110,Y110=Z110),1,0)+IF(D110+1=F110,-1,0))</f>
        <v>0</v>
      </c>
      <c r="AB110" s="74">
        <f t="shared" si="40"/>
        <v>0</v>
      </c>
      <c r="AC110" s="89">
        <f t="shared" si="41"/>
        <v>0</v>
      </c>
      <c r="AD110" s="81">
        <f t="shared" si="42"/>
        <v>0</v>
      </c>
      <c r="AE110" s="82">
        <f t="shared" si="43"/>
        <v>0</v>
      </c>
    </row>
    <row r="111" spans="1:31" x14ac:dyDescent="0.4">
      <c r="A111" s="260">
        <v>97</v>
      </c>
      <c r="B111" s="1"/>
      <c r="C111" s="44"/>
      <c r="D111" s="45"/>
      <c r="E111" s="45"/>
      <c r="F111" s="45"/>
      <c r="G111" s="45"/>
      <c r="H111" s="45"/>
      <c r="I111" s="46" t="str">
        <f t="shared" si="35"/>
        <v/>
      </c>
      <c r="J111" s="260">
        <f t="shared" si="50"/>
        <v>0</v>
      </c>
      <c r="K111" s="80" t="str">
        <f t="shared" ref="K111:K134" si="53">IF(OR(C111="", D111=""),"", IF(OR(AND(E111="", F111&lt;&gt;""),AND(E111&lt;&gt;"", E111&lt;D111), AND(G111&lt;&gt;"", G111&lt;D111), AND(D111=G111),AND(F111&lt;&gt;"", OR(F111&lt;D111, F111&lt;E111,AND(G111&lt;&gt;"",G111&lt;F111))),AND(S111&lt;=$X$12,H111=$Q$10)), "×", IF(AND(D111=E111,OR(F111="", F111&gt;P111)),"×","○")))</f>
        <v/>
      </c>
      <c r="L111" s="319" t="str">
        <f t="shared" si="45"/>
        <v/>
      </c>
      <c r="O111" s="195" t="str">
        <f t="shared" ref="O111:O134" si="54">IF(C111&lt;&gt;"有","",IF(AND(Q111&lt;T111,H111=""),"",IF(OR(H111=$Q$8,H111=$Q$9),"可","不可")))</f>
        <v/>
      </c>
      <c r="P111" s="253">
        <f t="shared" si="48"/>
        <v>0</v>
      </c>
      <c r="Q111" s="76">
        <f t="shared" si="38"/>
        <v>0</v>
      </c>
      <c r="R111" s="66" t="str">
        <f t="shared" si="39"/>
        <v/>
      </c>
      <c r="S111" s="66" t="str">
        <f t="shared" si="46"/>
        <v/>
      </c>
      <c r="T111" s="66" t="str">
        <f t="shared" si="30"/>
        <v/>
      </c>
      <c r="U111" s="93" t="str">
        <f t="shared" si="31"/>
        <v/>
      </c>
      <c r="V111" s="88">
        <f t="shared" si="32"/>
        <v>0</v>
      </c>
      <c r="W111" s="60">
        <f t="shared" si="47"/>
        <v>0</v>
      </c>
      <c r="X111" s="74">
        <f t="shared" si="49"/>
        <v>0</v>
      </c>
      <c r="Y111" s="36">
        <f t="shared" si="44"/>
        <v>0</v>
      </c>
      <c r="Z111" s="36">
        <f t="shared" si="51"/>
        <v>0</v>
      </c>
      <c r="AA111" s="260">
        <f t="shared" si="52"/>
        <v>0</v>
      </c>
      <c r="AB111" s="74">
        <f t="shared" si="40"/>
        <v>0</v>
      </c>
      <c r="AC111" s="89">
        <f t="shared" si="41"/>
        <v>0</v>
      </c>
      <c r="AD111" s="81">
        <f t="shared" si="42"/>
        <v>0</v>
      </c>
      <c r="AE111" s="82">
        <f t="shared" si="43"/>
        <v>0</v>
      </c>
    </row>
    <row r="112" spans="1:31" x14ac:dyDescent="0.4">
      <c r="A112" s="260">
        <v>98</v>
      </c>
      <c r="B112" s="1"/>
      <c r="C112" s="44"/>
      <c r="D112" s="45"/>
      <c r="E112" s="45"/>
      <c r="F112" s="45"/>
      <c r="G112" s="45"/>
      <c r="H112" s="45"/>
      <c r="I112" s="46" t="str">
        <f t="shared" si="35"/>
        <v/>
      </c>
      <c r="J112" s="260">
        <f t="shared" si="50"/>
        <v>0</v>
      </c>
      <c r="K112" s="80" t="str">
        <f t="shared" si="53"/>
        <v/>
      </c>
      <c r="L112" s="319" t="str">
        <f t="shared" si="45"/>
        <v/>
      </c>
      <c r="O112" s="195" t="str">
        <f t="shared" si="54"/>
        <v/>
      </c>
      <c r="P112" s="253">
        <f t="shared" si="48"/>
        <v>0</v>
      </c>
      <c r="Q112" s="76">
        <f t="shared" si="38"/>
        <v>0</v>
      </c>
      <c r="R112" s="66" t="str">
        <f t="shared" si="39"/>
        <v/>
      </c>
      <c r="S112" s="66" t="str">
        <f t="shared" si="46"/>
        <v/>
      </c>
      <c r="T112" s="66" t="str">
        <f t="shared" si="30"/>
        <v/>
      </c>
      <c r="U112" s="93" t="str">
        <f t="shared" si="31"/>
        <v/>
      </c>
      <c r="V112" s="88">
        <f t="shared" si="32"/>
        <v>0</v>
      </c>
      <c r="W112" s="60">
        <f t="shared" si="47"/>
        <v>0</v>
      </c>
      <c r="X112" s="74">
        <f t="shared" si="49"/>
        <v>0</v>
      </c>
      <c r="Y112" s="36">
        <f t="shared" si="44"/>
        <v>0</v>
      </c>
      <c r="Z112" s="36">
        <f t="shared" si="51"/>
        <v>0</v>
      </c>
      <c r="AA112" s="260">
        <f t="shared" si="52"/>
        <v>0</v>
      </c>
      <c r="AB112" s="74">
        <f t="shared" si="40"/>
        <v>0</v>
      </c>
      <c r="AC112" s="89">
        <f t="shared" si="41"/>
        <v>0</v>
      </c>
      <c r="AD112" s="81">
        <f t="shared" si="42"/>
        <v>0</v>
      </c>
      <c r="AE112" s="82">
        <f t="shared" si="43"/>
        <v>0</v>
      </c>
    </row>
    <row r="113" spans="1:31" x14ac:dyDescent="0.4">
      <c r="A113" s="260">
        <v>99</v>
      </c>
      <c r="B113" s="1"/>
      <c r="C113" s="44"/>
      <c r="D113" s="45"/>
      <c r="E113" s="45"/>
      <c r="F113" s="45"/>
      <c r="G113" s="45"/>
      <c r="H113" s="45"/>
      <c r="I113" s="46" t="str">
        <f t="shared" si="35"/>
        <v/>
      </c>
      <c r="J113" s="260">
        <f t="shared" si="50"/>
        <v>0</v>
      </c>
      <c r="K113" s="80" t="str">
        <f t="shared" si="53"/>
        <v/>
      </c>
      <c r="L113" s="319" t="str">
        <f t="shared" si="45"/>
        <v/>
      </c>
      <c r="O113" s="195" t="str">
        <f t="shared" si="54"/>
        <v/>
      </c>
      <c r="P113" s="253">
        <f t="shared" si="48"/>
        <v>0</v>
      </c>
      <c r="Q113" s="76">
        <f t="shared" si="38"/>
        <v>0</v>
      </c>
      <c r="R113" s="66" t="str">
        <f t="shared" si="39"/>
        <v/>
      </c>
      <c r="S113" s="66" t="str">
        <f t="shared" si="46"/>
        <v/>
      </c>
      <c r="T113" s="66" t="str">
        <f t="shared" si="30"/>
        <v/>
      </c>
      <c r="U113" s="93" t="str">
        <f t="shared" si="31"/>
        <v/>
      </c>
      <c r="V113" s="88">
        <f t="shared" si="32"/>
        <v>0</v>
      </c>
      <c r="W113" s="60">
        <f t="shared" si="47"/>
        <v>0</v>
      </c>
      <c r="X113" s="74">
        <f t="shared" si="49"/>
        <v>0</v>
      </c>
      <c r="Y113" s="36">
        <f t="shared" si="44"/>
        <v>0</v>
      </c>
      <c r="Z113" s="36">
        <f t="shared" si="51"/>
        <v>0</v>
      </c>
      <c r="AA113" s="260">
        <f t="shared" si="52"/>
        <v>0</v>
      </c>
      <c r="AB113" s="74">
        <f t="shared" si="40"/>
        <v>0</v>
      </c>
      <c r="AC113" s="89">
        <f t="shared" si="41"/>
        <v>0</v>
      </c>
      <c r="AD113" s="81">
        <f t="shared" si="42"/>
        <v>0</v>
      </c>
      <c r="AE113" s="82">
        <f t="shared" si="43"/>
        <v>0</v>
      </c>
    </row>
    <row r="114" spans="1:31" x14ac:dyDescent="0.4">
      <c r="A114" s="260">
        <v>100</v>
      </c>
      <c r="B114" s="1"/>
      <c r="C114" s="44"/>
      <c r="D114" s="45"/>
      <c r="E114" s="45"/>
      <c r="F114" s="45"/>
      <c r="G114" s="45"/>
      <c r="H114" s="45"/>
      <c r="I114" s="46" t="str">
        <f t="shared" si="35"/>
        <v/>
      </c>
      <c r="J114" s="260">
        <f t="shared" si="50"/>
        <v>0</v>
      </c>
      <c r="K114" s="80" t="str">
        <f t="shared" si="53"/>
        <v/>
      </c>
      <c r="L114" s="319" t="str">
        <f t="shared" si="45"/>
        <v/>
      </c>
      <c r="O114" s="195" t="str">
        <f t="shared" si="54"/>
        <v/>
      </c>
      <c r="P114" s="253">
        <f t="shared" si="48"/>
        <v>0</v>
      </c>
      <c r="Q114" s="76">
        <f t="shared" si="38"/>
        <v>0</v>
      </c>
      <c r="R114" s="66" t="str">
        <f t="shared" si="39"/>
        <v/>
      </c>
      <c r="S114" s="66" t="str">
        <f t="shared" si="46"/>
        <v/>
      </c>
      <c r="T114" s="66" t="str">
        <f t="shared" si="30"/>
        <v/>
      </c>
      <c r="U114" s="93" t="str">
        <f t="shared" si="31"/>
        <v/>
      </c>
      <c r="V114" s="88">
        <f t="shared" si="32"/>
        <v>0</v>
      </c>
      <c r="W114" s="60">
        <f t="shared" si="47"/>
        <v>0</v>
      </c>
      <c r="X114" s="74">
        <f t="shared" si="49"/>
        <v>0</v>
      </c>
      <c r="Y114" s="36">
        <f t="shared" si="44"/>
        <v>0</v>
      </c>
      <c r="Z114" s="36">
        <f t="shared" si="51"/>
        <v>0</v>
      </c>
      <c r="AA114" s="260">
        <f t="shared" si="52"/>
        <v>0</v>
      </c>
      <c r="AB114" s="74">
        <f t="shared" si="40"/>
        <v>0</v>
      </c>
      <c r="AC114" s="89">
        <f t="shared" si="41"/>
        <v>0</v>
      </c>
      <c r="AD114" s="81">
        <f t="shared" si="42"/>
        <v>0</v>
      </c>
      <c r="AE114" s="82">
        <f t="shared" si="43"/>
        <v>0</v>
      </c>
    </row>
    <row r="115" spans="1:31" x14ac:dyDescent="0.4">
      <c r="A115" s="260">
        <v>101</v>
      </c>
      <c r="B115" s="1"/>
      <c r="C115" s="44"/>
      <c r="D115" s="45"/>
      <c r="E115" s="45"/>
      <c r="F115" s="45"/>
      <c r="G115" s="45"/>
      <c r="H115" s="45"/>
      <c r="I115" s="46" t="str">
        <f t="shared" si="35"/>
        <v/>
      </c>
      <c r="J115" s="260">
        <f t="shared" si="50"/>
        <v>0</v>
      </c>
      <c r="K115" s="80" t="str">
        <f t="shared" si="53"/>
        <v/>
      </c>
      <c r="L115" s="319" t="str">
        <f t="shared" si="45"/>
        <v/>
      </c>
      <c r="O115" s="195" t="str">
        <f t="shared" si="54"/>
        <v/>
      </c>
      <c r="P115" s="253">
        <f t="shared" si="48"/>
        <v>0</v>
      </c>
      <c r="Q115" s="76">
        <f t="shared" si="38"/>
        <v>0</v>
      </c>
      <c r="R115" s="66" t="str">
        <f t="shared" si="39"/>
        <v/>
      </c>
      <c r="S115" s="66" t="str">
        <f t="shared" si="46"/>
        <v/>
      </c>
      <c r="T115" s="66" t="str">
        <f t="shared" si="30"/>
        <v/>
      </c>
      <c r="U115" s="93" t="str">
        <f t="shared" si="31"/>
        <v/>
      </c>
      <c r="V115" s="88">
        <f t="shared" si="32"/>
        <v>0</v>
      </c>
      <c r="W115" s="60">
        <f t="shared" si="47"/>
        <v>0</v>
      </c>
      <c r="X115" s="74">
        <f t="shared" si="49"/>
        <v>0</v>
      </c>
      <c r="Y115" s="36">
        <f t="shared" si="44"/>
        <v>0</v>
      </c>
      <c r="Z115" s="36">
        <f t="shared" si="51"/>
        <v>0</v>
      </c>
      <c r="AA115" s="260">
        <f t="shared" si="52"/>
        <v>0</v>
      </c>
      <c r="AB115" s="74">
        <f t="shared" si="40"/>
        <v>0</v>
      </c>
      <c r="AC115" s="89">
        <f t="shared" si="41"/>
        <v>0</v>
      </c>
      <c r="AD115" s="81">
        <f t="shared" si="42"/>
        <v>0</v>
      </c>
      <c r="AE115" s="82">
        <f t="shared" si="43"/>
        <v>0</v>
      </c>
    </row>
    <row r="116" spans="1:31" x14ac:dyDescent="0.4">
      <c r="A116" s="260">
        <v>102</v>
      </c>
      <c r="B116" s="1"/>
      <c r="C116" s="44"/>
      <c r="D116" s="45"/>
      <c r="E116" s="45"/>
      <c r="F116" s="45"/>
      <c r="G116" s="45"/>
      <c r="H116" s="45"/>
      <c r="I116" s="46" t="str">
        <f t="shared" si="35"/>
        <v/>
      </c>
      <c r="J116" s="260">
        <f t="shared" si="50"/>
        <v>0</v>
      </c>
      <c r="K116" s="80" t="str">
        <f t="shared" si="53"/>
        <v/>
      </c>
      <c r="L116" s="319" t="str">
        <f t="shared" si="45"/>
        <v/>
      </c>
      <c r="O116" s="195" t="str">
        <f t="shared" si="54"/>
        <v/>
      </c>
      <c r="P116" s="253">
        <f t="shared" si="48"/>
        <v>0</v>
      </c>
      <c r="Q116" s="76">
        <f t="shared" si="38"/>
        <v>0</v>
      </c>
      <c r="R116" s="66" t="str">
        <f t="shared" si="39"/>
        <v/>
      </c>
      <c r="S116" s="66" t="str">
        <f t="shared" si="46"/>
        <v/>
      </c>
      <c r="T116" s="66" t="str">
        <f t="shared" si="30"/>
        <v/>
      </c>
      <c r="U116" s="93" t="str">
        <f t="shared" si="31"/>
        <v/>
      </c>
      <c r="V116" s="88">
        <f t="shared" si="32"/>
        <v>0</v>
      </c>
      <c r="W116" s="60">
        <f t="shared" si="47"/>
        <v>0</v>
      </c>
      <c r="X116" s="74">
        <f t="shared" si="49"/>
        <v>0</v>
      </c>
      <c r="Y116" s="36">
        <f t="shared" si="44"/>
        <v>0</v>
      </c>
      <c r="Z116" s="36">
        <f t="shared" si="51"/>
        <v>0</v>
      </c>
      <c r="AA116" s="260">
        <f t="shared" si="52"/>
        <v>0</v>
      </c>
      <c r="AB116" s="74">
        <f t="shared" si="40"/>
        <v>0</v>
      </c>
      <c r="AC116" s="89">
        <f t="shared" si="41"/>
        <v>0</v>
      </c>
      <c r="AD116" s="81">
        <f t="shared" si="42"/>
        <v>0</v>
      </c>
      <c r="AE116" s="82">
        <f t="shared" si="43"/>
        <v>0</v>
      </c>
    </row>
    <row r="117" spans="1:31" x14ac:dyDescent="0.4">
      <c r="A117" s="260">
        <v>103</v>
      </c>
      <c r="B117" s="1"/>
      <c r="C117" s="44"/>
      <c r="D117" s="45"/>
      <c r="E117" s="45"/>
      <c r="F117" s="45"/>
      <c r="G117" s="45"/>
      <c r="H117" s="45"/>
      <c r="I117" s="46" t="str">
        <f t="shared" si="35"/>
        <v/>
      </c>
      <c r="J117" s="260">
        <f t="shared" si="50"/>
        <v>0</v>
      </c>
      <c r="K117" s="80" t="str">
        <f t="shared" si="53"/>
        <v/>
      </c>
      <c r="L117" s="319" t="str">
        <f t="shared" si="45"/>
        <v/>
      </c>
      <c r="O117" s="195" t="str">
        <f t="shared" si="54"/>
        <v/>
      </c>
      <c r="P117" s="253">
        <f t="shared" si="48"/>
        <v>0</v>
      </c>
      <c r="Q117" s="76">
        <f t="shared" si="38"/>
        <v>0</v>
      </c>
      <c r="R117" s="66" t="str">
        <f t="shared" si="39"/>
        <v/>
      </c>
      <c r="S117" s="66" t="str">
        <f t="shared" si="46"/>
        <v/>
      </c>
      <c r="T117" s="66" t="str">
        <f t="shared" si="30"/>
        <v/>
      </c>
      <c r="U117" s="93" t="str">
        <f t="shared" si="31"/>
        <v/>
      </c>
      <c r="V117" s="88">
        <f t="shared" si="32"/>
        <v>0</v>
      </c>
      <c r="W117" s="60">
        <f t="shared" si="47"/>
        <v>0</v>
      </c>
      <c r="X117" s="74">
        <f t="shared" si="49"/>
        <v>0</v>
      </c>
      <c r="Y117" s="36">
        <f t="shared" si="44"/>
        <v>0</v>
      </c>
      <c r="Z117" s="36">
        <f t="shared" si="51"/>
        <v>0</v>
      </c>
      <c r="AA117" s="260">
        <f t="shared" si="52"/>
        <v>0</v>
      </c>
      <c r="AB117" s="74">
        <f t="shared" si="40"/>
        <v>0</v>
      </c>
      <c r="AC117" s="89">
        <f t="shared" si="41"/>
        <v>0</v>
      </c>
      <c r="AD117" s="81">
        <f t="shared" si="42"/>
        <v>0</v>
      </c>
      <c r="AE117" s="82">
        <f t="shared" si="43"/>
        <v>0</v>
      </c>
    </row>
    <row r="118" spans="1:31" x14ac:dyDescent="0.4">
      <c r="A118" s="260">
        <v>104</v>
      </c>
      <c r="B118" s="1"/>
      <c r="C118" s="44"/>
      <c r="D118" s="45"/>
      <c r="E118" s="45"/>
      <c r="F118" s="45"/>
      <c r="G118" s="45"/>
      <c r="H118" s="45"/>
      <c r="I118" s="46" t="str">
        <f t="shared" si="35"/>
        <v/>
      </c>
      <c r="J118" s="260">
        <f t="shared" si="50"/>
        <v>0</v>
      </c>
      <c r="K118" s="80" t="str">
        <f t="shared" si="53"/>
        <v/>
      </c>
      <c r="L118" s="319" t="str">
        <f t="shared" si="45"/>
        <v/>
      </c>
      <c r="O118" s="195" t="str">
        <f t="shared" si="54"/>
        <v/>
      </c>
      <c r="P118" s="253">
        <f t="shared" si="48"/>
        <v>0</v>
      </c>
      <c r="Q118" s="76">
        <f t="shared" si="38"/>
        <v>0</v>
      </c>
      <c r="R118" s="66" t="str">
        <f t="shared" si="39"/>
        <v/>
      </c>
      <c r="S118" s="66" t="str">
        <f t="shared" si="46"/>
        <v/>
      </c>
      <c r="T118" s="66" t="str">
        <f t="shared" si="30"/>
        <v/>
      </c>
      <c r="U118" s="93" t="str">
        <f t="shared" si="31"/>
        <v/>
      </c>
      <c r="V118" s="88">
        <f t="shared" si="32"/>
        <v>0</v>
      </c>
      <c r="W118" s="60">
        <f t="shared" si="47"/>
        <v>0</v>
      </c>
      <c r="X118" s="74">
        <f t="shared" si="49"/>
        <v>0</v>
      </c>
      <c r="Y118" s="36">
        <f t="shared" si="44"/>
        <v>0</v>
      </c>
      <c r="Z118" s="36">
        <f t="shared" si="51"/>
        <v>0</v>
      </c>
      <c r="AA118" s="260">
        <f t="shared" si="52"/>
        <v>0</v>
      </c>
      <c r="AB118" s="74">
        <f t="shared" si="40"/>
        <v>0</v>
      </c>
      <c r="AC118" s="89">
        <f t="shared" si="41"/>
        <v>0</v>
      </c>
      <c r="AD118" s="81">
        <f t="shared" si="42"/>
        <v>0</v>
      </c>
      <c r="AE118" s="82">
        <f t="shared" si="43"/>
        <v>0</v>
      </c>
    </row>
    <row r="119" spans="1:31" x14ac:dyDescent="0.4">
      <c r="A119" s="260">
        <v>105</v>
      </c>
      <c r="B119" s="1"/>
      <c r="C119" s="44"/>
      <c r="D119" s="45"/>
      <c r="E119" s="45"/>
      <c r="F119" s="45"/>
      <c r="G119" s="45"/>
      <c r="H119" s="45"/>
      <c r="I119" s="46" t="str">
        <f t="shared" si="35"/>
        <v/>
      </c>
      <c r="J119" s="260">
        <f t="shared" si="50"/>
        <v>0</v>
      </c>
      <c r="K119" s="80" t="str">
        <f t="shared" si="53"/>
        <v/>
      </c>
      <c r="L119" s="319" t="str">
        <f t="shared" si="45"/>
        <v/>
      </c>
      <c r="O119" s="195" t="str">
        <f t="shared" si="54"/>
        <v/>
      </c>
      <c r="P119" s="253">
        <f t="shared" si="48"/>
        <v>0</v>
      </c>
      <c r="Q119" s="76">
        <f t="shared" si="38"/>
        <v>0</v>
      </c>
      <c r="R119" s="66" t="str">
        <f t="shared" si="39"/>
        <v/>
      </c>
      <c r="S119" s="66" t="str">
        <f t="shared" si="46"/>
        <v/>
      </c>
      <c r="T119" s="66" t="str">
        <f t="shared" si="30"/>
        <v/>
      </c>
      <c r="U119" s="93" t="str">
        <f t="shared" si="31"/>
        <v/>
      </c>
      <c r="V119" s="88">
        <f t="shared" si="32"/>
        <v>0</v>
      </c>
      <c r="W119" s="60">
        <f t="shared" si="47"/>
        <v>0</v>
      </c>
      <c r="X119" s="74">
        <f t="shared" si="49"/>
        <v>0</v>
      </c>
      <c r="Y119" s="36">
        <f t="shared" si="44"/>
        <v>0</v>
      </c>
      <c r="Z119" s="36">
        <f t="shared" si="51"/>
        <v>0</v>
      </c>
      <c r="AA119" s="260">
        <f t="shared" si="52"/>
        <v>0</v>
      </c>
      <c r="AB119" s="74">
        <f t="shared" si="40"/>
        <v>0</v>
      </c>
      <c r="AC119" s="89">
        <f t="shared" si="41"/>
        <v>0</v>
      </c>
      <c r="AD119" s="81">
        <f t="shared" si="42"/>
        <v>0</v>
      </c>
      <c r="AE119" s="82">
        <f t="shared" si="43"/>
        <v>0</v>
      </c>
    </row>
    <row r="120" spans="1:31" x14ac:dyDescent="0.4">
      <c r="A120" s="260">
        <v>106</v>
      </c>
      <c r="B120" s="1"/>
      <c r="C120" s="44"/>
      <c r="D120" s="45"/>
      <c r="E120" s="45"/>
      <c r="F120" s="45"/>
      <c r="G120" s="45"/>
      <c r="H120" s="45"/>
      <c r="I120" s="46" t="str">
        <f t="shared" si="35"/>
        <v/>
      </c>
      <c r="J120" s="260">
        <f t="shared" si="50"/>
        <v>0</v>
      </c>
      <c r="K120" s="80" t="str">
        <f t="shared" si="53"/>
        <v/>
      </c>
      <c r="L120" s="319" t="str">
        <f t="shared" si="45"/>
        <v/>
      </c>
      <c r="O120" s="195" t="str">
        <f t="shared" si="54"/>
        <v/>
      </c>
      <c r="P120" s="253">
        <f t="shared" si="48"/>
        <v>0</v>
      </c>
      <c r="Q120" s="76">
        <f t="shared" si="38"/>
        <v>0</v>
      </c>
      <c r="R120" s="66" t="str">
        <f t="shared" si="39"/>
        <v/>
      </c>
      <c r="S120" s="66" t="str">
        <f t="shared" si="46"/>
        <v/>
      </c>
      <c r="T120" s="66" t="str">
        <f t="shared" si="30"/>
        <v/>
      </c>
      <c r="U120" s="93" t="str">
        <f t="shared" si="31"/>
        <v/>
      </c>
      <c r="V120" s="88">
        <f t="shared" si="32"/>
        <v>0</v>
      </c>
      <c r="W120" s="60">
        <f t="shared" si="47"/>
        <v>0</v>
      </c>
      <c r="X120" s="74">
        <f t="shared" si="49"/>
        <v>0</v>
      </c>
      <c r="Y120" s="36">
        <f t="shared" si="44"/>
        <v>0</v>
      </c>
      <c r="Z120" s="36">
        <f t="shared" si="51"/>
        <v>0</v>
      </c>
      <c r="AA120" s="260">
        <f t="shared" si="52"/>
        <v>0</v>
      </c>
      <c r="AB120" s="74">
        <f t="shared" si="40"/>
        <v>0</v>
      </c>
      <c r="AC120" s="89">
        <f t="shared" si="41"/>
        <v>0</v>
      </c>
      <c r="AD120" s="81">
        <f t="shared" si="42"/>
        <v>0</v>
      </c>
      <c r="AE120" s="82">
        <f t="shared" si="43"/>
        <v>0</v>
      </c>
    </row>
    <row r="121" spans="1:31" x14ac:dyDescent="0.4">
      <c r="A121" s="260">
        <v>107</v>
      </c>
      <c r="B121" s="1"/>
      <c r="C121" s="44"/>
      <c r="D121" s="45"/>
      <c r="E121" s="45"/>
      <c r="F121" s="45"/>
      <c r="G121" s="45"/>
      <c r="H121" s="45"/>
      <c r="I121" s="46" t="str">
        <f t="shared" si="35"/>
        <v/>
      </c>
      <c r="J121" s="260">
        <f t="shared" si="50"/>
        <v>0</v>
      </c>
      <c r="K121" s="80" t="str">
        <f t="shared" si="53"/>
        <v/>
      </c>
      <c r="L121" s="319" t="str">
        <f t="shared" si="45"/>
        <v/>
      </c>
      <c r="O121" s="195" t="str">
        <f t="shared" si="54"/>
        <v/>
      </c>
      <c r="P121" s="253">
        <f t="shared" si="48"/>
        <v>0</v>
      </c>
      <c r="Q121" s="76">
        <f t="shared" si="38"/>
        <v>0</v>
      </c>
      <c r="R121" s="66" t="str">
        <f t="shared" si="39"/>
        <v/>
      </c>
      <c r="S121" s="66" t="str">
        <f t="shared" si="46"/>
        <v/>
      </c>
      <c r="T121" s="66" t="str">
        <f t="shared" si="30"/>
        <v/>
      </c>
      <c r="U121" s="93" t="str">
        <f t="shared" si="31"/>
        <v/>
      </c>
      <c r="V121" s="88">
        <f t="shared" si="32"/>
        <v>0</v>
      </c>
      <c r="W121" s="60">
        <f t="shared" si="47"/>
        <v>0</v>
      </c>
      <c r="X121" s="74">
        <f t="shared" si="49"/>
        <v>0</v>
      </c>
      <c r="Y121" s="36">
        <f t="shared" si="44"/>
        <v>0</v>
      </c>
      <c r="Z121" s="36">
        <f t="shared" si="51"/>
        <v>0</v>
      </c>
      <c r="AA121" s="260">
        <f t="shared" si="52"/>
        <v>0</v>
      </c>
      <c r="AB121" s="74">
        <f t="shared" si="40"/>
        <v>0</v>
      </c>
      <c r="AC121" s="89">
        <f t="shared" si="41"/>
        <v>0</v>
      </c>
      <c r="AD121" s="81">
        <f t="shared" si="42"/>
        <v>0</v>
      </c>
      <c r="AE121" s="82">
        <f t="shared" si="43"/>
        <v>0</v>
      </c>
    </row>
    <row r="122" spans="1:31" x14ac:dyDescent="0.4">
      <c r="A122" s="260">
        <v>108</v>
      </c>
      <c r="B122" s="1"/>
      <c r="C122" s="44"/>
      <c r="D122" s="45"/>
      <c r="E122" s="45"/>
      <c r="F122" s="45"/>
      <c r="G122" s="45"/>
      <c r="H122" s="45"/>
      <c r="I122" s="46" t="str">
        <f t="shared" si="35"/>
        <v/>
      </c>
      <c r="J122" s="260">
        <f t="shared" si="50"/>
        <v>0</v>
      </c>
      <c r="K122" s="80" t="str">
        <f t="shared" si="53"/>
        <v/>
      </c>
      <c r="L122" s="319" t="str">
        <f t="shared" si="45"/>
        <v/>
      </c>
      <c r="O122" s="195" t="str">
        <f t="shared" si="54"/>
        <v/>
      </c>
      <c r="P122" s="253">
        <f t="shared" si="48"/>
        <v>0</v>
      </c>
      <c r="Q122" s="76">
        <f t="shared" si="38"/>
        <v>0</v>
      </c>
      <c r="R122" s="66" t="str">
        <f t="shared" si="39"/>
        <v/>
      </c>
      <c r="S122" s="66" t="str">
        <f t="shared" si="46"/>
        <v/>
      </c>
      <c r="T122" s="66" t="str">
        <f t="shared" si="30"/>
        <v/>
      </c>
      <c r="U122" s="93" t="str">
        <f t="shared" si="31"/>
        <v/>
      </c>
      <c r="V122" s="88">
        <f t="shared" si="32"/>
        <v>0</v>
      </c>
      <c r="W122" s="60">
        <f t="shared" si="47"/>
        <v>0</v>
      </c>
      <c r="X122" s="74">
        <f t="shared" si="49"/>
        <v>0</v>
      </c>
      <c r="Y122" s="36">
        <f t="shared" si="44"/>
        <v>0</v>
      </c>
      <c r="Z122" s="36">
        <f t="shared" si="51"/>
        <v>0</v>
      </c>
      <c r="AA122" s="260">
        <f t="shared" si="52"/>
        <v>0</v>
      </c>
      <c r="AB122" s="74">
        <f t="shared" si="40"/>
        <v>0</v>
      </c>
      <c r="AC122" s="89">
        <f t="shared" si="41"/>
        <v>0</v>
      </c>
      <c r="AD122" s="81">
        <f t="shared" si="42"/>
        <v>0</v>
      </c>
      <c r="AE122" s="82">
        <f t="shared" si="43"/>
        <v>0</v>
      </c>
    </row>
    <row r="123" spans="1:31" x14ac:dyDescent="0.4">
      <c r="A123" s="260">
        <v>109</v>
      </c>
      <c r="B123" s="1"/>
      <c r="C123" s="44"/>
      <c r="D123" s="45"/>
      <c r="E123" s="45"/>
      <c r="F123" s="45"/>
      <c r="G123" s="45"/>
      <c r="H123" s="45"/>
      <c r="I123" s="46" t="str">
        <f t="shared" si="35"/>
        <v/>
      </c>
      <c r="J123" s="260">
        <f t="shared" si="50"/>
        <v>0</v>
      </c>
      <c r="K123" s="80" t="str">
        <f t="shared" si="53"/>
        <v/>
      </c>
      <c r="L123" s="319" t="str">
        <f t="shared" si="45"/>
        <v/>
      </c>
      <c r="O123" s="195" t="str">
        <f t="shared" si="54"/>
        <v/>
      </c>
      <c r="P123" s="253">
        <f t="shared" si="48"/>
        <v>0</v>
      </c>
      <c r="Q123" s="76">
        <f t="shared" si="38"/>
        <v>0</v>
      </c>
      <c r="R123" s="66" t="str">
        <f t="shared" si="39"/>
        <v/>
      </c>
      <c r="S123" s="66" t="str">
        <f t="shared" si="46"/>
        <v/>
      </c>
      <c r="T123" s="66" t="str">
        <f t="shared" si="30"/>
        <v/>
      </c>
      <c r="U123" s="93" t="str">
        <f t="shared" si="31"/>
        <v/>
      </c>
      <c r="V123" s="88">
        <f t="shared" si="32"/>
        <v>0</v>
      </c>
      <c r="W123" s="60">
        <f t="shared" si="47"/>
        <v>0</v>
      </c>
      <c r="X123" s="74">
        <f t="shared" si="49"/>
        <v>0</v>
      </c>
      <c r="Y123" s="36">
        <f t="shared" si="44"/>
        <v>0</v>
      </c>
      <c r="Z123" s="36">
        <f t="shared" si="51"/>
        <v>0</v>
      </c>
      <c r="AA123" s="260">
        <f t="shared" si="52"/>
        <v>0</v>
      </c>
      <c r="AB123" s="74">
        <f t="shared" si="40"/>
        <v>0</v>
      </c>
      <c r="AC123" s="89">
        <f t="shared" si="41"/>
        <v>0</v>
      </c>
      <c r="AD123" s="81">
        <f t="shared" si="42"/>
        <v>0</v>
      </c>
      <c r="AE123" s="82">
        <f t="shared" si="43"/>
        <v>0</v>
      </c>
    </row>
    <row r="124" spans="1:31" x14ac:dyDescent="0.4">
      <c r="A124" s="260">
        <v>110</v>
      </c>
      <c r="B124" s="1"/>
      <c r="C124" s="44"/>
      <c r="D124" s="45"/>
      <c r="E124" s="45"/>
      <c r="F124" s="45"/>
      <c r="G124" s="45"/>
      <c r="H124" s="45"/>
      <c r="I124" s="46" t="str">
        <f t="shared" si="35"/>
        <v/>
      </c>
      <c r="J124" s="260">
        <f t="shared" si="50"/>
        <v>0</v>
      </c>
      <c r="K124" s="80" t="str">
        <f t="shared" si="53"/>
        <v/>
      </c>
      <c r="L124" s="319" t="str">
        <f t="shared" si="45"/>
        <v/>
      </c>
      <c r="O124" s="195" t="str">
        <f t="shared" si="54"/>
        <v/>
      </c>
      <c r="P124" s="253">
        <f t="shared" si="48"/>
        <v>0</v>
      </c>
      <c r="Q124" s="76">
        <f t="shared" si="38"/>
        <v>0</v>
      </c>
      <c r="R124" s="66" t="str">
        <f t="shared" si="39"/>
        <v/>
      </c>
      <c r="S124" s="66" t="str">
        <f t="shared" si="46"/>
        <v/>
      </c>
      <c r="T124" s="66" t="str">
        <f t="shared" si="30"/>
        <v/>
      </c>
      <c r="U124" s="93" t="str">
        <f t="shared" si="31"/>
        <v/>
      </c>
      <c r="V124" s="88">
        <f t="shared" si="32"/>
        <v>0</v>
      </c>
      <c r="W124" s="60">
        <f t="shared" si="47"/>
        <v>0</v>
      </c>
      <c r="X124" s="74">
        <f t="shared" si="49"/>
        <v>0</v>
      </c>
      <c r="Y124" s="36">
        <f t="shared" si="44"/>
        <v>0</v>
      </c>
      <c r="Z124" s="36">
        <f t="shared" si="51"/>
        <v>0</v>
      </c>
      <c r="AA124" s="260">
        <f t="shared" si="52"/>
        <v>0</v>
      </c>
      <c r="AB124" s="74">
        <f t="shared" si="40"/>
        <v>0</v>
      </c>
      <c r="AC124" s="89">
        <f t="shared" si="41"/>
        <v>0</v>
      </c>
      <c r="AD124" s="81">
        <f t="shared" si="42"/>
        <v>0</v>
      </c>
      <c r="AE124" s="82">
        <f t="shared" si="43"/>
        <v>0</v>
      </c>
    </row>
    <row r="125" spans="1:31" x14ac:dyDescent="0.4">
      <c r="A125" s="260">
        <v>111</v>
      </c>
      <c r="B125" s="1"/>
      <c r="C125" s="44"/>
      <c r="D125" s="45"/>
      <c r="E125" s="45"/>
      <c r="F125" s="45"/>
      <c r="G125" s="45"/>
      <c r="H125" s="45"/>
      <c r="I125" s="46" t="str">
        <f t="shared" si="35"/>
        <v/>
      </c>
      <c r="J125" s="260">
        <f t="shared" si="50"/>
        <v>0</v>
      </c>
      <c r="K125" s="80" t="str">
        <f t="shared" si="53"/>
        <v/>
      </c>
      <c r="L125" s="319" t="str">
        <f t="shared" si="45"/>
        <v/>
      </c>
      <c r="O125" s="195" t="str">
        <f t="shared" si="54"/>
        <v/>
      </c>
      <c r="P125" s="253">
        <f t="shared" si="48"/>
        <v>0</v>
      </c>
      <c r="Q125" s="76">
        <f t="shared" si="38"/>
        <v>0</v>
      </c>
      <c r="R125" s="66" t="str">
        <f t="shared" si="39"/>
        <v/>
      </c>
      <c r="S125" s="66" t="str">
        <f t="shared" si="46"/>
        <v/>
      </c>
      <c r="T125" s="66" t="str">
        <f t="shared" si="30"/>
        <v/>
      </c>
      <c r="U125" s="93" t="str">
        <f t="shared" si="31"/>
        <v/>
      </c>
      <c r="V125" s="88">
        <f t="shared" si="32"/>
        <v>0</v>
      </c>
      <c r="W125" s="60">
        <f t="shared" si="47"/>
        <v>0</v>
      </c>
      <c r="X125" s="74">
        <f t="shared" si="49"/>
        <v>0</v>
      </c>
      <c r="Y125" s="36">
        <f t="shared" si="44"/>
        <v>0</v>
      </c>
      <c r="Z125" s="36">
        <f t="shared" si="51"/>
        <v>0</v>
      </c>
      <c r="AA125" s="260">
        <f t="shared" si="52"/>
        <v>0</v>
      </c>
      <c r="AB125" s="74">
        <f t="shared" si="40"/>
        <v>0</v>
      </c>
      <c r="AC125" s="89">
        <f t="shared" si="41"/>
        <v>0</v>
      </c>
      <c r="AD125" s="81">
        <f t="shared" si="42"/>
        <v>0</v>
      </c>
      <c r="AE125" s="82">
        <f t="shared" si="43"/>
        <v>0</v>
      </c>
    </row>
    <row r="126" spans="1:31" x14ac:dyDescent="0.4">
      <c r="A126" s="260">
        <v>112</v>
      </c>
      <c r="B126" s="1"/>
      <c r="C126" s="44"/>
      <c r="D126" s="45"/>
      <c r="E126" s="45"/>
      <c r="F126" s="45"/>
      <c r="G126" s="45"/>
      <c r="H126" s="45"/>
      <c r="I126" s="46" t="str">
        <f t="shared" si="35"/>
        <v/>
      </c>
      <c r="J126" s="260">
        <f t="shared" si="50"/>
        <v>0</v>
      </c>
      <c r="K126" s="80" t="str">
        <f t="shared" si="53"/>
        <v/>
      </c>
      <c r="L126" s="319" t="str">
        <f t="shared" si="45"/>
        <v/>
      </c>
      <c r="O126" s="195" t="str">
        <f t="shared" si="54"/>
        <v/>
      </c>
      <c r="P126" s="253">
        <f t="shared" si="48"/>
        <v>0</v>
      </c>
      <c r="Q126" s="76">
        <f t="shared" si="38"/>
        <v>0</v>
      </c>
      <c r="R126" s="66" t="str">
        <f t="shared" si="39"/>
        <v/>
      </c>
      <c r="S126" s="66" t="str">
        <f t="shared" si="46"/>
        <v/>
      </c>
      <c r="T126" s="66" t="str">
        <f t="shared" si="30"/>
        <v/>
      </c>
      <c r="U126" s="93" t="str">
        <f t="shared" si="31"/>
        <v/>
      </c>
      <c r="V126" s="88">
        <f t="shared" si="32"/>
        <v>0</v>
      </c>
      <c r="W126" s="60">
        <f t="shared" si="47"/>
        <v>0</v>
      </c>
      <c r="X126" s="74">
        <f t="shared" si="49"/>
        <v>0</v>
      </c>
      <c r="Y126" s="36">
        <f t="shared" si="44"/>
        <v>0</v>
      </c>
      <c r="Z126" s="36">
        <f t="shared" si="51"/>
        <v>0</v>
      </c>
      <c r="AA126" s="260">
        <f t="shared" si="52"/>
        <v>0</v>
      </c>
      <c r="AB126" s="74">
        <f t="shared" si="40"/>
        <v>0</v>
      </c>
      <c r="AC126" s="89">
        <f t="shared" si="41"/>
        <v>0</v>
      </c>
      <c r="AD126" s="81">
        <f t="shared" si="42"/>
        <v>0</v>
      </c>
      <c r="AE126" s="82">
        <f t="shared" si="43"/>
        <v>0</v>
      </c>
    </row>
    <row r="127" spans="1:31" x14ac:dyDescent="0.4">
      <c r="A127" s="260">
        <v>113</v>
      </c>
      <c r="B127" s="1"/>
      <c r="C127" s="44"/>
      <c r="D127" s="45"/>
      <c r="E127" s="45"/>
      <c r="F127" s="45"/>
      <c r="G127" s="45"/>
      <c r="H127" s="45"/>
      <c r="I127" s="46" t="str">
        <f t="shared" si="35"/>
        <v/>
      </c>
      <c r="J127" s="260">
        <f t="shared" si="50"/>
        <v>0</v>
      </c>
      <c r="K127" s="80" t="str">
        <f t="shared" si="53"/>
        <v/>
      </c>
      <c r="L127" s="319" t="str">
        <f t="shared" si="45"/>
        <v/>
      </c>
      <c r="O127" s="195" t="str">
        <f t="shared" si="54"/>
        <v/>
      </c>
      <c r="P127" s="253">
        <f t="shared" si="48"/>
        <v>0</v>
      </c>
      <c r="Q127" s="76">
        <f t="shared" si="38"/>
        <v>0</v>
      </c>
      <c r="R127" s="66" t="str">
        <f t="shared" si="39"/>
        <v/>
      </c>
      <c r="S127" s="66" t="str">
        <f t="shared" si="46"/>
        <v/>
      </c>
      <c r="T127" s="66" t="str">
        <f t="shared" si="30"/>
        <v/>
      </c>
      <c r="U127" s="93" t="str">
        <f t="shared" si="31"/>
        <v/>
      </c>
      <c r="V127" s="88">
        <f t="shared" si="32"/>
        <v>0</v>
      </c>
      <c r="W127" s="60">
        <f t="shared" si="47"/>
        <v>0</v>
      </c>
      <c r="X127" s="74">
        <f t="shared" si="49"/>
        <v>0</v>
      </c>
      <c r="Y127" s="36">
        <f t="shared" si="44"/>
        <v>0</v>
      </c>
      <c r="Z127" s="36">
        <f t="shared" si="51"/>
        <v>0</v>
      </c>
      <c r="AA127" s="260">
        <f t="shared" si="52"/>
        <v>0</v>
      </c>
      <c r="AB127" s="74">
        <f t="shared" si="40"/>
        <v>0</v>
      </c>
      <c r="AC127" s="89">
        <f t="shared" si="41"/>
        <v>0</v>
      </c>
      <c r="AD127" s="81">
        <f t="shared" si="42"/>
        <v>0</v>
      </c>
      <c r="AE127" s="82">
        <f t="shared" si="43"/>
        <v>0</v>
      </c>
    </row>
    <row r="128" spans="1:31" x14ac:dyDescent="0.4">
      <c r="A128" s="260">
        <v>114</v>
      </c>
      <c r="B128" s="1"/>
      <c r="C128" s="44"/>
      <c r="D128" s="45"/>
      <c r="E128" s="45"/>
      <c r="F128" s="45"/>
      <c r="G128" s="45"/>
      <c r="H128" s="45"/>
      <c r="I128" s="46" t="str">
        <f t="shared" si="35"/>
        <v/>
      </c>
      <c r="J128" s="260">
        <f t="shared" si="50"/>
        <v>0</v>
      </c>
      <c r="K128" s="80" t="str">
        <f t="shared" si="53"/>
        <v/>
      </c>
      <c r="L128" s="319" t="str">
        <f t="shared" si="45"/>
        <v/>
      </c>
      <c r="O128" s="195" t="str">
        <f t="shared" si="54"/>
        <v/>
      </c>
      <c r="P128" s="253">
        <f t="shared" si="48"/>
        <v>0</v>
      </c>
      <c r="Q128" s="76">
        <f t="shared" si="38"/>
        <v>0</v>
      </c>
      <c r="R128" s="66" t="str">
        <f t="shared" si="39"/>
        <v/>
      </c>
      <c r="S128" s="66" t="str">
        <f t="shared" si="46"/>
        <v/>
      </c>
      <c r="T128" s="66" t="str">
        <f t="shared" si="30"/>
        <v/>
      </c>
      <c r="U128" s="93" t="str">
        <f t="shared" si="31"/>
        <v/>
      </c>
      <c r="V128" s="88">
        <f t="shared" si="32"/>
        <v>0</v>
      </c>
      <c r="W128" s="60">
        <f t="shared" si="47"/>
        <v>0</v>
      </c>
      <c r="X128" s="74">
        <f t="shared" si="49"/>
        <v>0</v>
      </c>
      <c r="Y128" s="36">
        <f t="shared" si="44"/>
        <v>0</v>
      </c>
      <c r="Z128" s="36">
        <f t="shared" si="51"/>
        <v>0</v>
      </c>
      <c r="AA128" s="260">
        <f t="shared" si="52"/>
        <v>0</v>
      </c>
      <c r="AB128" s="74">
        <f t="shared" si="40"/>
        <v>0</v>
      </c>
      <c r="AC128" s="89">
        <f t="shared" si="41"/>
        <v>0</v>
      </c>
      <c r="AD128" s="81">
        <f t="shared" si="42"/>
        <v>0</v>
      </c>
      <c r="AE128" s="82">
        <f t="shared" si="43"/>
        <v>0</v>
      </c>
    </row>
    <row r="129" spans="1:32" x14ac:dyDescent="0.4">
      <c r="A129" s="260">
        <v>115</v>
      </c>
      <c r="B129" s="1"/>
      <c r="C129" s="44"/>
      <c r="D129" s="45"/>
      <c r="E129" s="45"/>
      <c r="F129" s="45"/>
      <c r="G129" s="45"/>
      <c r="H129" s="45"/>
      <c r="I129" s="46" t="str">
        <f t="shared" si="35"/>
        <v/>
      </c>
      <c r="J129" s="260">
        <f t="shared" si="50"/>
        <v>0</v>
      </c>
      <c r="K129" s="80" t="str">
        <f t="shared" si="53"/>
        <v/>
      </c>
      <c r="L129" s="319" t="str">
        <f t="shared" si="45"/>
        <v/>
      </c>
      <c r="O129" s="195" t="str">
        <f t="shared" si="54"/>
        <v/>
      </c>
      <c r="P129" s="253">
        <f t="shared" si="48"/>
        <v>0</v>
      </c>
      <c r="Q129" s="76">
        <f t="shared" si="38"/>
        <v>0</v>
      </c>
      <c r="R129" s="66" t="str">
        <f t="shared" si="39"/>
        <v/>
      </c>
      <c r="S129" s="66" t="str">
        <f t="shared" si="46"/>
        <v/>
      </c>
      <c r="T129" s="66" t="str">
        <f t="shared" si="30"/>
        <v/>
      </c>
      <c r="U129" s="93" t="str">
        <f t="shared" si="31"/>
        <v/>
      </c>
      <c r="V129" s="88">
        <f t="shared" si="32"/>
        <v>0</v>
      </c>
      <c r="W129" s="60">
        <f t="shared" si="47"/>
        <v>0</v>
      </c>
      <c r="X129" s="74">
        <f t="shared" si="49"/>
        <v>0</v>
      </c>
      <c r="Y129" s="36">
        <f t="shared" si="44"/>
        <v>0</v>
      </c>
      <c r="Z129" s="36">
        <f t="shared" si="51"/>
        <v>0</v>
      </c>
      <c r="AA129" s="260">
        <f t="shared" si="52"/>
        <v>0</v>
      </c>
      <c r="AB129" s="74">
        <f t="shared" si="40"/>
        <v>0</v>
      </c>
      <c r="AC129" s="89">
        <f t="shared" si="41"/>
        <v>0</v>
      </c>
      <c r="AD129" s="81">
        <f t="shared" si="42"/>
        <v>0</v>
      </c>
      <c r="AE129" s="82">
        <f t="shared" si="43"/>
        <v>0</v>
      </c>
    </row>
    <row r="130" spans="1:32" x14ac:dyDescent="0.4">
      <c r="A130" s="260">
        <v>116</v>
      </c>
      <c r="B130" s="1"/>
      <c r="C130" s="44"/>
      <c r="D130" s="45"/>
      <c r="E130" s="45"/>
      <c r="F130" s="45"/>
      <c r="G130" s="45"/>
      <c r="H130" s="45"/>
      <c r="I130" s="46" t="str">
        <f t="shared" si="35"/>
        <v/>
      </c>
      <c r="J130" s="260">
        <f t="shared" si="50"/>
        <v>0</v>
      </c>
      <c r="K130" s="80" t="str">
        <f t="shared" si="53"/>
        <v/>
      </c>
      <c r="L130" s="319" t="str">
        <f t="shared" si="45"/>
        <v/>
      </c>
      <c r="O130" s="195" t="str">
        <f t="shared" si="54"/>
        <v/>
      </c>
      <c r="P130" s="253">
        <f t="shared" si="48"/>
        <v>0</v>
      </c>
      <c r="Q130" s="76">
        <f t="shared" si="38"/>
        <v>0</v>
      </c>
      <c r="R130" s="66" t="str">
        <f t="shared" si="39"/>
        <v/>
      </c>
      <c r="S130" s="66" t="str">
        <f t="shared" si="46"/>
        <v/>
      </c>
      <c r="T130" s="66" t="str">
        <f t="shared" si="30"/>
        <v/>
      </c>
      <c r="U130" s="93" t="str">
        <f t="shared" si="31"/>
        <v/>
      </c>
      <c r="V130" s="88">
        <f t="shared" si="32"/>
        <v>0</v>
      </c>
      <c r="W130" s="60">
        <f t="shared" si="47"/>
        <v>0</v>
      </c>
      <c r="X130" s="74">
        <f t="shared" si="49"/>
        <v>0</v>
      </c>
      <c r="Y130" s="36">
        <f t="shared" si="44"/>
        <v>0</v>
      </c>
      <c r="Z130" s="36">
        <f t="shared" si="51"/>
        <v>0</v>
      </c>
      <c r="AA130" s="260">
        <f t="shared" si="52"/>
        <v>0</v>
      </c>
      <c r="AB130" s="74">
        <f t="shared" si="40"/>
        <v>0</v>
      </c>
      <c r="AC130" s="89">
        <f t="shared" si="41"/>
        <v>0</v>
      </c>
      <c r="AD130" s="81">
        <f t="shared" si="42"/>
        <v>0</v>
      </c>
      <c r="AE130" s="82">
        <f t="shared" si="43"/>
        <v>0</v>
      </c>
    </row>
    <row r="131" spans="1:32" x14ac:dyDescent="0.4">
      <c r="A131" s="260">
        <v>117</v>
      </c>
      <c r="B131" s="1"/>
      <c r="C131" s="44"/>
      <c r="D131" s="45"/>
      <c r="E131" s="45"/>
      <c r="F131" s="45"/>
      <c r="G131" s="45"/>
      <c r="H131" s="45"/>
      <c r="I131" s="46" t="str">
        <f t="shared" si="35"/>
        <v/>
      </c>
      <c r="J131" s="260">
        <f t="shared" si="50"/>
        <v>0</v>
      </c>
      <c r="K131" s="80" t="str">
        <f t="shared" si="53"/>
        <v/>
      </c>
      <c r="L131" s="319" t="str">
        <f t="shared" si="45"/>
        <v/>
      </c>
      <c r="M131" s="101"/>
      <c r="N131" s="101"/>
      <c r="O131" s="195" t="str">
        <f t="shared" si="54"/>
        <v/>
      </c>
      <c r="P131" s="253">
        <f t="shared" si="48"/>
        <v>0</v>
      </c>
      <c r="Q131" s="76">
        <f t="shared" si="38"/>
        <v>0</v>
      </c>
      <c r="R131" s="66" t="str">
        <f t="shared" si="39"/>
        <v/>
      </c>
      <c r="S131" s="66" t="str">
        <f t="shared" si="46"/>
        <v/>
      </c>
      <c r="T131" s="66" t="str">
        <f t="shared" si="30"/>
        <v/>
      </c>
      <c r="U131" s="93" t="str">
        <f t="shared" si="31"/>
        <v/>
      </c>
      <c r="V131" s="88">
        <f t="shared" si="32"/>
        <v>0</v>
      </c>
      <c r="W131" s="60">
        <f t="shared" si="47"/>
        <v>0</v>
      </c>
      <c r="X131" s="74">
        <f t="shared" si="49"/>
        <v>0</v>
      </c>
      <c r="Y131" s="36">
        <f t="shared" si="44"/>
        <v>0</v>
      </c>
      <c r="Z131" s="36">
        <f t="shared" si="51"/>
        <v>0</v>
      </c>
      <c r="AA131" s="260">
        <f t="shared" si="52"/>
        <v>0</v>
      </c>
      <c r="AB131" s="74">
        <f t="shared" si="40"/>
        <v>0</v>
      </c>
      <c r="AC131" s="89">
        <f t="shared" si="41"/>
        <v>0</v>
      </c>
      <c r="AD131" s="81">
        <f t="shared" si="42"/>
        <v>0</v>
      </c>
      <c r="AE131" s="82">
        <f t="shared" si="43"/>
        <v>0</v>
      </c>
      <c r="AF131" s="101"/>
    </row>
    <row r="132" spans="1:32" x14ac:dyDescent="0.4">
      <c r="A132" s="260">
        <v>118</v>
      </c>
      <c r="B132" s="1"/>
      <c r="C132" s="44"/>
      <c r="D132" s="45"/>
      <c r="E132" s="186"/>
      <c r="F132" s="186"/>
      <c r="G132" s="45"/>
      <c r="H132" s="186"/>
      <c r="I132" s="187" t="str">
        <f t="shared" si="35"/>
        <v/>
      </c>
      <c r="J132" s="188">
        <f t="shared" si="50"/>
        <v>0</v>
      </c>
      <c r="K132" s="80" t="str">
        <f t="shared" si="53"/>
        <v/>
      </c>
      <c r="L132" s="319" t="str">
        <f t="shared" si="45"/>
        <v/>
      </c>
      <c r="M132" s="101"/>
      <c r="N132" s="101"/>
      <c r="O132" s="195" t="str">
        <f t="shared" si="54"/>
        <v/>
      </c>
      <c r="P132" s="253">
        <f t="shared" si="48"/>
        <v>0</v>
      </c>
      <c r="Q132" s="76">
        <f t="shared" si="38"/>
        <v>0</v>
      </c>
      <c r="R132" s="66" t="str">
        <f t="shared" si="39"/>
        <v/>
      </c>
      <c r="S132" s="66" t="str">
        <f t="shared" si="46"/>
        <v/>
      </c>
      <c r="T132" s="66" t="str">
        <f t="shared" si="30"/>
        <v/>
      </c>
      <c r="U132" s="93" t="str">
        <f t="shared" si="31"/>
        <v/>
      </c>
      <c r="V132" s="88">
        <f t="shared" si="32"/>
        <v>0</v>
      </c>
      <c r="W132" s="60">
        <f t="shared" si="47"/>
        <v>0</v>
      </c>
      <c r="X132" s="74">
        <f t="shared" si="49"/>
        <v>0</v>
      </c>
      <c r="Y132" s="36">
        <f t="shared" si="44"/>
        <v>0</v>
      </c>
      <c r="Z132" s="36">
        <f t="shared" si="51"/>
        <v>0</v>
      </c>
      <c r="AA132" s="260">
        <f t="shared" si="52"/>
        <v>0</v>
      </c>
      <c r="AB132" s="74">
        <f t="shared" si="40"/>
        <v>0</v>
      </c>
      <c r="AC132" s="89">
        <f t="shared" si="41"/>
        <v>0</v>
      </c>
      <c r="AD132" s="81">
        <f t="shared" si="42"/>
        <v>0</v>
      </c>
      <c r="AE132" s="82">
        <f t="shared" si="43"/>
        <v>0</v>
      </c>
      <c r="AF132" s="101"/>
    </row>
    <row r="133" spans="1:32" x14ac:dyDescent="0.4">
      <c r="A133" s="260">
        <v>119</v>
      </c>
      <c r="B133" s="1"/>
      <c r="C133" s="44"/>
      <c r="D133" s="45"/>
      <c r="E133" s="45"/>
      <c r="F133" s="45"/>
      <c r="G133" s="45"/>
      <c r="H133" s="45"/>
      <c r="I133" s="46" t="str">
        <f t="shared" si="35"/>
        <v/>
      </c>
      <c r="J133" s="260">
        <f t="shared" si="50"/>
        <v>0</v>
      </c>
      <c r="K133" s="80" t="str">
        <f t="shared" si="53"/>
        <v/>
      </c>
      <c r="L133" s="319" t="str">
        <f t="shared" si="45"/>
        <v/>
      </c>
      <c r="M133" s="101"/>
      <c r="N133" s="101"/>
      <c r="O133" s="195" t="str">
        <f t="shared" si="54"/>
        <v/>
      </c>
      <c r="P133" s="253">
        <f t="shared" si="48"/>
        <v>0</v>
      </c>
      <c r="Q133" s="76">
        <f t="shared" si="38"/>
        <v>0</v>
      </c>
      <c r="R133" s="66" t="str">
        <f t="shared" si="39"/>
        <v/>
      </c>
      <c r="S133" s="66" t="str">
        <f t="shared" si="46"/>
        <v/>
      </c>
      <c r="T133" s="66" t="str">
        <f t="shared" si="30"/>
        <v/>
      </c>
      <c r="U133" s="93" t="str">
        <f t="shared" si="31"/>
        <v/>
      </c>
      <c r="V133" s="88">
        <f t="shared" si="32"/>
        <v>0</v>
      </c>
      <c r="W133" s="60">
        <f t="shared" si="47"/>
        <v>0</v>
      </c>
      <c r="X133" s="74">
        <f t="shared" si="49"/>
        <v>0</v>
      </c>
      <c r="Y133" s="36">
        <f t="shared" si="44"/>
        <v>0</v>
      </c>
      <c r="Z133" s="36">
        <f t="shared" si="51"/>
        <v>0</v>
      </c>
      <c r="AA133" s="260">
        <f t="shared" si="52"/>
        <v>0</v>
      </c>
      <c r="AB133" s="74">
        <f t="shared" si="40"/>
        <v>0</v>
      </c>
      <c r="AC133" s="89">
        <f t="shared" si="41"/>
        <v>0</v>
      </c>
      <c r="AD133" s="81">
        <f t="shared" si="42"/>
        <v>0</v>
      </c>
      <c r="AE133" s="82">
        <f t="shared" si="43"/>
        <v>0</v>
      </c>
      <c r="AF133" s="101"/>
    </row>
    <row r="134" spans="1:32" ht="19.5" thickBot="1" x14ac:dyDescent="0.45">
      <c r="A134" s="260">
        <v>120</v>
      </c>
      <c r="B134" s="1"/>
      <c r="C134" s="44"/>
      <c r="D134" s="45"/>
      <c r="E134" s="260"/>
      <c r="F134" s="260"/>
      <c r="G134" s="45"/>
      <c r="H134" s="45"/>
      <c r="I134" s="46" t="str">
        <f t="shared" si="35"/>
        <v/>
      </c>
      <c r="J134" s="260">
        <f t="shared" si="50"/>
        <v>0</v>
      </c>
      <c r="K134" s="80" t="str">
        <f t="shared" si="53"/>
        <v/>
      </c>
      <c r="L134" s="319" t="str">
        <f t="shared" si="45"/>
        <v/>
      </c>
      <c r="O134" s="258" t="str">
        <f t="shared" si="54"/>
        <v/>
      </c>
      <c r="P134" s="254">
        <f t="shared" si="48"/>
        <v>0</v>
      </c>
      <c r="Q134" s="255">
        <f t="shared" si="38"/>
        <v>0</v>
      </c>
      <c r="R134" s="256" t="str">
        <f t="shared" ref="R134" si="55">IF(D134="", "", IF(D134+$R$13&lt;=$Y$12, D134+$R$13, $Y$12))</f>
        <v/>
      </c>
      <c r="S134" s="256" t="str">
        <f t="shared" ref="S134" si="56">IF(D134="", "", IF(D134+$S$13&lt;=$Y$12, D134+$S$13, $Y$12))</f>
        <v/>
      </c>
      <c r="T134" s="256" t="str">
        <f t="shared" ref="T134" si="57">IF(D134="", "", IF(D134+$T$13&lt;=$Y$12, D134+$T$13, $Y$12))</f>
        <v/>
      </c>
      <c r="U134" s="257" t="str">
        <f t="shared" ref="U134" si="58">IF(D134="", "", IF(D134+$U$13&lt;=$Y$12, D134+$U$13, $Y$12))</f>
        <v/>
      </c>
      <c r="V134" s="247">
        <f t="shared" ref="V134" si="59">IF(OR(D134="", AND(E134&lt;$X$12, I134&lt;$X$12,I134&gt;$X$12)), D134, IF(D134&gt;=$X$12,D134, $X$12))</f>
        <v>0</v>
      </c>
      <c r="W134" s="248">
        <f t="shared" ref="W134" si="60">IF(I134="",D134, IF(I134&lt;=$Y$12,I134,$Y$12))</f>
        <v>0</v>
      </c>
      <c r="X134" s="249">
        <f t="shared" si="49"/>
        <v>0</v>
      </c>
      <c r="Y134" s="250">
        <f t="shared" ref="Y134" si="61">IF(OR(E134="",I134&lt;$X$12),0,IF(E134&gt;=$X$12,IF(D134=E134,E134,E134+1),$X$12))</f>
        <v>0</v>
      </c>
      <c r="Z134" s="250">
        <f t="shared" ref="Z134" si="62">IF(OR(F134="",I134&lt;$X$12),0,IF(F134&gt;=$X$12,F134,$X$12))</f>
        <v>0</v>
      </c>
      <c r="AA134" s="90">
        <f t="shared" ref="AA134" si="63">IF(OR(E134="",Y134=0, Z134=0, Y134&gt;Z134, Z134&gt;P134, X134=0),0,DATEDIF(Y134,Z134,"D")+IF(AND(D134=E134, E134+1=F134),1,0)+IF(AND(D134+1=Z134,Y134=Z134),1,0)+IF(D134+1=F134,-1,0))</f>
        <v>0</v>
      </c>
      <c r="AB134" s="249">
        <f t="shared" ref="AB134" si="64">X134-AA134+AC134</f>
        <v>0</v>
      </c>
      <c r="AC134" s="251">
        <f t="shared" si="41"/>
        <v>0</v>
      </c>
      <c r="AD134" s="245">
        <f t="shared" ref="AD134" si="65">IF(J134=0,0,DATEDIF(D134,I134,"D")+1)</f>
        <v>0</v>
      </c>
      <c r="AE134" s="246">
        <f t="shared" ref="AE134" si="66">AD134-AA134+AC134</f>
        <v>0</v>
      </c>
    </row>
  </sheetData>
  <sheetProtection password="D2DD" sheet="1" objects="1" scenarios="1" selectLockedCells="1"/>
  <mergeCells count="25">
    <mergeCell ref="C5:E5"/>
    <mergeCell ref="I13:I14"/>
    <mergeCell ref="K13:K14"/>
    <mergeCell ref="B10:K10"/>
    <mergeCell ref="B11:K11"/>
    <mergeCell ref="B12:K12"/>
    <mergeCell ref="F13:F14"/>
    <mergeCell ref="G13:G14"/>
    <mergeCell ref="H5:J5"/>
    <mergeCell ref="AD13:AE13"/>
    <mergeCell ref="A1:C1"/>
    <mergeCell ref="J1:K1"/>
    <mergeCell ref="B8:C8"/>
    <mergeCell ref="A3:K3"/>
    <mergeCell ref="D7:E7"/>
    <mergeCell ref="F7:H7"/>
    <mergeCell ref="F8:G8"/>
    <mergeCell ref="A13:A14"/>
    <mergeCell ref="B13:B14"/>
    <mergeCell ref="C13:C14"/>
    <mergeCell ref="D13:D14"/>
    <mergeCell ref="E13:E14"/>
    <mergeCell ref="V13:AC13"/>
    <mergeCell ref="J2:K2"/>
    <mergeCell ref="H13:H14"/>
  </mergeCells>
  <phoneticPr fontId="1"/>
  <conditionalFormatting sqref="E43:F133 D43:D134 G43:K134 D15:K42 A15:C134">
    <cfRule type="expression" dxfId="17" priority="8">
      <formula>$K15="×"</formula>
    </cfRule>
  </conditionalFormatting>
  <conditionalFormatting sqref="C15:C134">
    <cfRule type="expression" dxfId="16" priority="7">
      <formula>AND(C15="", D15&lt;&gt;"")</formula>
    </cfRule>
  </conditionalFormatting>
  <conditionalFormatting sqref="G15:G134">
    <cfRule type="expression" dxfId="15" priority="4">
      <formula>AND(K15="○",G15="")</formula>
    </cfRule>
  </conditionalFormatting>
  <conditionalFormatting sqref="H15:H134">
    <cfRule type="expression" dxfId="14" priority="9">
      <formula>IF(H15="","",AND(P15&gt;=$X$12,H15=$Q$10))</formula>
    </cfRule>
    <cfRule type="expression" dxfId="13" priority="10">
      <formula>IF(OR(C15&lt;&gt;"有",K15="×",),"",Q15&gt;=T15)</formula>
    </cfRule>
  </conditionalFormatting>
  <dataValidations count="8">
    <dataValidation imeMode="hiragana" allowBlank="1" showInputMessage="1" showErrorMessage="1" sqref="B15:B332 C135:C332"/>
    <dataValidation imeMode="off" allowBlank="1" showInputMessage="1" showErrorMessage="1" sqref="D135:D259 E134:E259 F135:I259"/>
    <dataValidation type="custom" imeMode="off" showInputMessage="1" showErrorMessage="1" errorTitle="入力エラー" error="発症日以降の日付を入力してください。" sqref="E15:E133">
      <formula1>D15&lt;=E15</formula1>
    </dataValidation>
    <dataValidation type="list" allowBlank="1" showInputMessage="1" showErrorMessage="1" sqref="C15:C134">
      <formula1>"有,無"</formula1>
    </dataValidation>
    <dataValidation type="custom" allowBlank="1" showInputMessage="1" showErrorMessage="1" errorTitle="入力エラー" error="【療養再開日】よりも前の日付は入力できません。_x000a__x000a_※【療養解除日】が【療養再開日】と同日になる場合は、この欄への入力は不要のため削除してください。" sqref="G15:G134">
      <formula1>AND(F15&lt;&gt;"",F15&lt;G15)</formula1>
    </dataValidation>
    <dataValidation type="list" allowBlank="1" showInputMessage="1" showErrorMessage="1" sqref="H15:H134">
      <formula1>Q$8:Q$10</formula1>
    </dataValidation>
    <dataValidation type="custom" allowBlank="1" showInputMessage="1" showErrorMessage="1" errorTitle="入力された発症日は補助対象外期間のため入力できません。" error="＜補助対象＞_x000a_【症状　有】2023/4/24以降_x000a_【症状　無】2023/5/2以降_x000a__x000a_※日付はスラッシュを用いて入力してください。" sqref="D15:D134">
      <formula1>IF(C15="有",D15&gt;=$P$12,D15&gt;=$Q$12)</formula1>
    </dataValidation>
    <dataValidation type="date" operator="greaterThan" allowBlank="1" showInputMessage="1" showErrorMessage="1" errorTitle="入力エラー" error="『入院・退所日』よりも前の日付は入力できません。" sqref="F15:F134">
      <formula1>E15</formula1>
    </dataValidation>
  </dataValidations>
  <pageMargins left="0.70866141732283472" right="0.39370078740157483" top="0.74803149606299213" bottom="0.74803149606299213" header="0.31496062992125984" footer="0.31496062992125984"/>
  <pageSetup paperSize="9" scale="72"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AA28E737-4281-477F-9442-FF9CB9B489C1}">
            <xm:f>OR(チェックリスト!$AT$34=TRUE,AND(チェックリスト!$AT$32=FALSE,チェックリスト!$AT$33=FALSE))</xm:f>
            <x14:dxf>
              <fill>
                <patternFill>
                  <bgColor theme="0" tint="-0.34998626667073579"/>
                </patternFill>
              </fill>
            </x14:dxf>
          </x14:cfRule>
          <xm:sqref>A11:K14 E43:F133 D43:D134 G43:K134 A6:K9 D15:K42 A15:C134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134"/>
  <sheetViews>
    <sheetView showGridLines="0" view="pageBreakPreview" zoomScale="85" zoomScaleNormal="100" zoomScaleSheetLayoutView="85" workbookViewId="0">
      <selection activeCell="B15" sqref="B15"/>
    </sheetView>
  </sheetViews>
  <sheetFormatPr defaultRowHeight="18.75" x14ac:dyDescent="0.4"/>
  <cols>
    <col min="1" max="1" width="4.5" style="205" bestFit="1" customWidth="1"/>
    <col min="2" max="2" width="14.5" style="205" customWidth="1"/>
    <col min="3" max="3" width="7.375" style="205" bestFit="1" customWidth="1"/>
    <col min="4" max="7" width="10.625" style="57" customWidth="1"/>
    <col min="8" max="8" width="17.5" style="57" customWidth="1"/>
    <col min="9" max="9" width="10.625" style="57" customWidth="1"/>
    <col min="10" max="10" width="9.25" style="205" bestFit="1" customWidth="1"/>
    <col min="11" max="11" width="6.625" style="108" customWidth="1"/>
    <col min="12" max="12" width="7" style="205" customWidth="1"/>
    <col min="13" max="14" width="7.125" style="205" customWidth="1"/>
    <col min="15" max="15" width="7.125" style="57" hidden="1" customWidth="1"/>
    <col min="16" max="16" width="7.125" style="61" hidden="1" customWidth="1"/>
    <col min="17" max="17" width="7.125" style="57" hidden="1" customWidth="1"/>
    <col min="18" max="23" width="7.125" style="61" hidden="1" customWidth="1"/>
    <col min="24" max="24" width="7" style="61" hidden="1" customWidth="1"/>
    <col min="25" max="26" width="7.125" style="205" hidden="1" customWidth="1"/>
    <col min="27" max="27" width="7" style="205" hidden="1" customWidth="1"/>
    <col min="28" max="28" width="5.375" style="61" hidden="1" customWidth="1"/>
    <col min="29" max="29" width="6" style="72" hidden="1" customWidth="1"/>
    <col min="30" max="30" width="6.5" style="205" hidden="1" customWidth="1"/>
    <col min="31" max="31" width="6.25" style="23" hidden="1" customWidth="1"/>
    <col min="32" max="16384" width="9" style="205"/>
  </cols>
  <sheetData>
    <row r="1" spans="1:37" ht="21.75" customHeight="1" x14ac:dyDescent="0.4">
      <c r="A1" s="455" t="s">
        <v>210</v>
      </c>
      <c r="B1" s="456"/>
      <c r="C1" s="456"/>
      <c r="I1" s="205"/>
      <c r="J1" s="355" t="s">
        <v>98</v>
      </c>
      <c r="K1" s="355"/>
      <c r="Q1" s="205"/>
      <c r="R1" s="205"/>
      <c r="S1" s="205"/>
      <c r="T1" s="205"/>
      <c r="U1" s="205"/>
      <c r="V1" s="205"/>
      <c r="AB1" s="205"/>
      <c r="AC1" s="205"/>
      <c r="AE1" s="205"/>
    </row>
    <row r="2" spans="1:37" s="116" customFormat="1" ht="15" customHeight="1" x14ac:dyDescent="0.4">
      <c r="D2" s="278"/>
      <c r="E2" s="278"/>
      <c r="F2" s="278"/>
      <c r="G2" s="278"/>
      <c r="H2" s="278"/>
      <c r="J2" s="544" t="s">
        <v>218</v>
      </c>
      <c r="K2" s="543"/>
      <c r="O2" s="278"/>
      <c r="P2" s="63"/>
      <c r="W2" s="63"/>
      <c r="X2" s="63"/>
    </row>
    <row r="3" spans="1:37" ht="35.25" customHeight="1" x14ac:dyDescent="0.4">
      <c r="A3" s="457" t="s">
        <v>194</v>
      </c>
      <c r="B3" s="457"/>
      <c r="C3" s="457"/>
      <c r="D3" s="457"/>
      <c r="E3" s="457"/>
      <c r="F3" s="457"/>
      <c r="G3" s="457"/>
      <c r="H3" s="457"/>
      <c r="I3" s="457"/>
      <c r="J3" s="457"/>
      <c r="K3" s="457"/>
      <c r="L3" s="22"/>
      <c r="M3" s="22"/>
      <c r="N3" s="22"/>
      <c r="O3" s="22"/>
      <c r="P3" s="62"/>
      <c r="Q3" s="22"/>
      <c r="R3" s="62"/>
      <c r="S3" s="62"/>
      <c r="T3" s="62"/>
      <c r="U3" s="62"/>
    </row>
    <row r="4" spans="1:37" s="23" customFormat="1" ht="8.25" customHeight="1" x14ac:dyDescent="0.4">
      <c r="A4" s="58"/>
      <c r="B4" s="58"/>
      <c r="C4" s="58"/>
      <c r="D4" s="58"/>
      <c r="E4" s="58"/>
      <c r="F4" s="58"/>
      <c r="G4" s="58"/>
      <c r="H4" s="58"/>
      <c r="I4" s="58"/>
      <c r="K4" s="109"/>
      <c r="O4" s="58"/>
      <c r="R4" s="63"/>
      <c r="S4" s="63"/>
      <c r="T4" s="63"/>
      <c r="U4" s="63"/>
      <c r="V4" s="61"/>
      <c r="W4" s="61"/>
      <c r="X4" s="61"/>
      <c r="AB4" s="61"/>
      <c r="AC4" s="72"/>
      <c r="AD4" s="24"/>
    </row>
    <row r="5" spans="1:37" ht="18" customHeight="1" x14ac:dyDescent="0.4">
      <c r="B5" s="314" t="s">
        <v>209</v>
      </c>
      <c r="C5" s="433" t="str">
        <f>チェックリスト!H5&amp;""</f>
        <v/>
      </c>
      <c r="D5" s="433"/>
      <c r="E5" s="433"/>
      <c r="G5" s="12" t="s">
        <v>208</v>
      </c>
      <c r="H5" s="433" t="str">
        <f>チェックリスト!H6&amp;""</f>
        <v/>
      </c>
      <c r="I5" s="433"/>
      <c r="J5" s="433"/>
      <c r="K5" s="47"/>
      <c r="L5" s="294"/>
      <c r="O5" s="205"/>
      <c r="P5" s="205"/>
      <c r="Q5" s="205"/>
      <c r="R5" s="205"/>
      <c r="S5" s="205"/>
      <c r="T5" s="205"/>
      <c r="U5" s="205"/>
      <c r="V5" s="205"/>
      <c r="W5" s="205"/>
      <c r="X5" s="205"/>
      <c r="AB5" s="205"/>
      <c r="AC5" s="205"/>
      <c r="AE5" s="205"/>
      <c r="AJ5" s="24"/>
      <c r="AK5" s="97"/>
    </row>
    <row r="6" spans="1:37" ht="8.25" customHeight="1" thickBot="1" x14ac:dyDescent="0.45">
      <c r="B6" s="98"/>
      <c r="C6" s="98"/>
      <c r="D6" s="99"/>
      <c r="E6" s="99"/>
      <c r="F6" s="99"/>
      <c r="G6" s="99"/>
      <c r="H6" s="99"/>
      <c r="I6" s="288"/>
      <c r="J6" s="100"/>
      <c r="K6" s="109"/>
      <c r="L6" s="25"/>
      <c r="M6" s="25"/>
      <c r="N6" s="25"/>
      <c r="O6" s="59"/>
      <c r="P6" s="64"/>
      <c r="Q6" s="59"/>
      <c r="R6" s="64"/>
      <c r="S6" s="64"/>
      <c r="T6" s="64"/>
      <c r="U6" s="64"/>
      <c r="AD6" s="24"/>
    </row>
    <row r="7" spans="1:37" ht="16.5" customHeight="1" thickBot="1" x14ac:dyDescent="0.45">
      <c r="D7" s="430" t="s">
        <v>63</v>
      </c>
      <c r="E7" s="431"/>
      <c r="F7" s="430" t="s">
        <v>53</v>
      </c>
      <c r="G7" s="432"/>
      <c r="H7" s="431"/>
      <c r="I7" s="75"/>
      <c r="J7" s="100"/>
      <c r="L7" s="25"/>
      <c r="M7" s="25"/>
      <c r="N7" s="25"/>
      <c r="O7" s="59"/>
      <c r="P7" s="64"/>
      <c r="Q7" s="59"/>
      <c r="R7" s="64"/>
      <c r="S7" s="64"/>
      <c r="T7" s="64"/>
      <c r="U7" s="64"/>
      <c r="AD7" s="24"/>
    </row>
    <row r="8" spans="1:37" ht="16.5" customHeight="1" thickBot="1" x14ac:dyDescent="0.45">
      <c r="A8" s="101"/>
      <c r="B8" s="443" t="s">
        <v>83</v>
      </c>
      <c r="C8" s="444"/>
      <c r="D8" s="2">
        <f>SUMIF(K15:K134,"○",J15:J134)</f>
        <v>0</v>
      </c>
      <c r="E8" s="3" t="s">
        <v>62</v>
      </c>
      <c r="F8" s="445">
        <f>SUMIF(K15:K134,"○",J15:J134)*5000</f>
        <v>0</v>
      </c>
      <c r="G8" s="446"/>
      <c r="H8" s="16" t="s">
        <v>38</v>
      </c>
      <c r="J8" s="102"/>
      <c r="K8" s="110"/>
      <c r="L8" s="102"/>
      <c r="M8" s="100"/>
      <c r="N8" s="25"/>
      <c r="O8" s="59"/>
      <c r="P8" s="64"/>
      <c r="Q8" s="189" t="s">
        <v>119</v>
      </c>
      <c r="R8" s="64"/>
      <c r="S8" s="64"/>
      <c r="T8" s="64"/>
      <c r="U8" s="64"/>
      <c r="AD8" s="24"/>
      <c r="AF8" s="24"/>
      <c r="AG8" s="97"/>
    </row>
    <row r="9" spans="1:37" ht="14.1" customHeight="1" x14ac:dyDescent="0.4">
      <c r="B9" s="98"/>
      <c r="C9" s="98"/>
      <c r="D9" s="99"/>
      <c r="E9" s="99"/>
      <c r="F9" s="99"/>
      <c r="G9" s="99"/>
      <c r="H9" s="99"/>
      <c r="I9" s="288"/>
      <c r="J9" s="100"/>
      <c r="K9" s="109"/>
      <c r="L9" s="25"/>
      <c r="M9" s="25"/>
      <c r="N9" s="25"/>
      <c r="O9" s="59"/>
      <c r="P9" s="64"/>
      <c r="Q9" s="189" t="s">
        <v>91</v>
      </c>
      <c r="R9" s="64"/>
      <c r="S9" s="64"/>
      <c r="T9" s="64"/>
      <c r="U9" s="64"/>
      <c r="AD9" s="24"/>
    </row>
    <row r="10" spans="1:37" ht="16.5" customHeight="1" x14ac:dyDescent="0.35">
      <c r="A10" s="101"/>
      <c r="B10" s="463" t="s">
        <v>185</v>
      </c>
      <c r="C10" s="463"/>
      <c r="D10" s="463"/>
      <c r="E10" s="463"/>
      <c r="F10" s="463"/>
      <c r="G10" s="463"/>
      <c r="H10" s="463"/>
      <c r="I10" s="463"/>
      <c r="J10" s="463"/>
      <c r="K10" s="463"/>
      <c r="L10" s="102"/>
      <c r="M10" s="100"/>
      <c r="N10" s="25"/>
      <c r="O10" s="59"/>
      <c r="P10" s="67"/>
      <c r="Q10" s="193" t="s">
        <v>124</v>
      </c>
      <c r="R10" s="64"/>
      <c r="S10" s="64"/>
      <c r="T10" s="64"/>
      <c r="U10" s="64"/>
      <c r="AD10" s="24"/>
      <c r="AF10" s="24"/>
      <c r="AG10" s="97"/>
    </row>
    <row r="11" spans="1:37" ht="16.5" customHeight="1" x14ac:dyDescent="0.35">
      <c r="A11" s="101"/>
      <c r="B11" s="464" t="s">
        <v>216</v>
      </c>
      <c r="C11" s="464"/>
      <c r="D11" s="464"/>
      <c r="E11" s="464"/>
      <c r="F11" s="464"/>
      <c r="G11" s="464"/>
      <c r="H11" s="464"/>
      <c r="I11" s="464"/>
      <c r="J11" s="464"/>
      <c r="K11" s="464"/>
      <c r="L11" s="102"/>
      <c r="M11" s="100"/>
      <c r="N11" s="25"/>
      <c r="O11" s="59"/>
      <c r="P11" s="67"/>
      <c r="Q11" s="59"/>
      <c r="R11" s="64"/>
      <c r="S11" s="64"/>
      <c r="T11" s="64"/>
      <c r="U11" s="64"/>
      <c r="W11" s="85"/>
      <c r="AD11" s="24"/>
      <c r="AF11" s="24"/>
      <c r="AG11" s="97"/>
    </row>
    <row r="12" spans="1:37" ht="16.5" customHeight="1" thickBot="1" x14ac:dyDescent="0.4">
      <c r="B12" s="465" t="s">
        <v>128</v>
      </c>
      <c r="C12" s="465"/>
      <c r="D12" s="465"/>
      <c r="E12" s="465"/>
      <c r="F12" s="465"/>
      <c r="G12" s="465"/>
      <c r="H12" s="465"/>
      <c r="I12" s="465"/>
      <c r="J12" s="465"/>
      <c r="K12" s="465"/>
      <c r="P12" s="78">
        <v>45186</v>
      </c>
      <c r="Q12" s="127">
        <v>45194</v>
      </c>
      <c r="W12" s="78">
        <v>45186</v>
      </c>
      <c r="X12" s="78">
        <v>45200</v>
      </c>
      <c r="Y12" s="26">
        <v>45382</v>
      </c>
      <c r="Z12" s="26"/>
      <c r="AD12" s="24"/>
    </row>
    <row r="13" spans="1:37" ht="31.5" customHeight="1" thickBot="1" x14ac:dyDescent="0.45">
      <c r="A13" s="438" t="s">
        <v>25</v>
      </c>
      <c r="B13" s="438" t="s">
        <v>26</v>
      </c>
      <c r="C13" s="439" t="s">
        <v>81</v>
      </c>
      <c r="D13" s="427" t="s">
        <v>16</v>
      </c>
      <c r="E13" s="441" t="s">
        <v>27</v>
      </c>
      <c r="F13" s="447" t="s">
        <v>70</v>
      </c>
      <c r="G13" s="466" t="s">
        <v>87</v>
      </c>
      <c r="H13" s="461" t="s">
        <v>214</v>
      </c>
      <c r="I13" s="451" t="s">
        <v>71</v>
      </c>
      <c r="J13" s="111" t="s">
        <v>73</v>
      </c>
      <c r="K13" s="427" t="s">
        <v>28</v>
      </c>
      <c r="L13" s="27"/>
      <c r="M13" s="27"/>
      <c r="N13" s="27"/>
      <c r="O13" s="27"/>
      <c r="P13" s="68"/>
      <c r="Q13" s="27"/>
      <c r="R13" s="65">
        <v>6</v>
      </c>
      <c r="S13" s="65">
        <v>9</v>
      </c>
      <c r="T13" s="65">
        <v>10</v>
      </c>
      <c r="U13" s="65">
        <v>14</v>
      </c>
      <c r="V13" s="458" t="s">
        <v>85</v>
      </c>
      <c r="W13" s="459"/>
      <c r="X13" s="459"/>
      <c r="Y13" s="459"/>
      <c r="Z13" s="459"/>
      <c r="AA13" s="459"/>
      <c r="AB13" s="459"/>
      <c r="AC13" s="460"/>
      <c r="AD13" s="453" t="s">
        <v>192</v>
      </c>
      <c r="AE13" s="454"/>
    </row>
    <row r="14" spans="1:37" ht="31.5" customHeight="1" x14ac:dyDescent="0.4">
      <c r="A14" s="428"/>
      <c r="B14" s="428"/>
      <c r="C14" s="440"/>
      <c r="D14" s="428"/>
      <c r="E14" s="442"/>
      <c r="F14" s="448"/>
      <c r="G14" s="467"/>
      <c r="H14" s="462"/>
      <c r="I14" s="452"/>
      <c r="J14" s="111" t="s">
        <v>84</v>
      </c>
      <c r="K14" s="428"/>
      <c r="L14" s="27"/>
      <c r="M14" s="27"/>
      <c r="N14" s="27"/>
      <c r="O14" s="194" t="s">
        <v>127</v>
      </c>
      <c r="P14" s="252" t="s">
        <v>72</v>
      </c>
      <c r="Q14" s="289" t="s">
        <v>92</v>
      </c>
      <c r="R14" s="91">
        <v>7</v>
      </c>
      <c r="S14" s="91">
        <v>10</v>
      </c>
      <c r="T14" s="91">
        <v>11</v>
      </c>
      <c r="U14" s="92">
        <v>15</v>
      </c>
      <c r="V14" s="86" t="s">
        <v>31</v>
      </c>
      <c r="W14" s="79" t="s">
        <v>32</v>
      </c>
      <c r="X14" s="73" t="s">
        <v>33</v>
      </c>
      <c r="Y14" s="32" t="s">
        <v>34</v>
      </c>
      <c r="Z14" s="31" t="s">
        <v>35</v>
      </c>
      <c r="AA14" s="32" t="s">
        <v>36</v>
      </c>
      <c r="AB14" s="73" t="s">
        <v>33</v>
      </c>
      <c r="AC14" s="87" t="s">
        <v>93</v>
      </c>
      <c r="AD14" s="83" t="s">
        <v>94</v>
      </c>
      <c r="AE14" s="84" t="s">
        <v>95</v>
      </c>
    </row>
    <row r="15" spans="1:37" x14ac:dyDescent="0.4">
      <c r="A15" s="287">
        <v>1</v>
      </c>
      <c r="B15" s="1"/>
      <c r="C15" s="44"/>
      <c r="D15" s="45"/>
      <c r="E15" s="94"/>
      <c r="F15" s="45"/>
      <c r="G15" s="45"/>
      <c r="H15" s="45"/>
      <c r="I15" s="46" t="str">
        <f t="shared" ref="I15:I78" si="0">IF(OR(C15="", D15="", K15="×", AND(E15&lt;&gt;"", E15&lt;D15,G15=""), AND(D15=E15, F15=""), AND(F15&lt;&gt;"", OR(F15&lt;D15,F15&lt;E15))), "", IF(E15="",P15, IF(F15="", IF(AND(E15&gt;D15, E15&lt;P15), E15, IF(E15&gt;P15, P15, E15)), IF(OR(F15&lt;=P15, E15&gt;P15), P15, E15))))</f>
        <v/>
      </c>
      <c r="J15" s="69">
        <f t="shared" ref="J15:J78" si="1">IF(K15="×",0,AB15)</f>
        <v>0</v>
      </c>
      <c r="K15" s="80" t="str">
        <f t="shared" ref="K15:K78" si="2">IF(OR(C15="", D15=""),"", IF(OR(AND(E15="", F15&lt;&gt;""),AND(E15&lt;&gt;"", E15&lt;D15), AND(G15&lt;&gt;"", G15&lt;D15), AND(D15=G15),AND(F15&lt;&gt;"", OR(F15&lt;D15, F15&lt;E15,AND(G15&lt;&gt;"",G15&lt;F15))),AND(S15&lt;=$X$12,H15=$Q$10)), "×", IF(AND(D15=E15,OR(F15="", F15&gt;P15)),"×","○")))</f>
        <v/>
      </c>
      <c r="L15" s="319" t="str">
        <f>IF(AND(O15="不可",H15=""),"⇐療養が11日間以上となった理由を選択してください","")</f>
        <v/>
      </c>
      <c r="M15" s="216"/>
      <c r="N15" s="216"/>
      <c r="O15" s="195" t="str">
        <f t="shared" ref="O15:O78" si="3">IF(C15&lt;&gt;"有","",IF(AND(Q15&lt;T15,H15=""),"",IF(OR(H15=$Q$8,H15=$Q$9),"可","不可")))</f>
        <v/>
      </c>
      <c r="P15" s="253">
        <f>IF(C15&lt;&gt;"有",IF(AND(E15="",G15=""),D15,IF(AND(E15&lt;&gt;"",G15=""),E15,IF(Q15&lt;R15,Q15,R15))),IF(AND(E15="",G15=""),D15,IF(AND(E15&lt;&gt;"",G15=""),D15,IF(OR(O15="可",O15=""),IF(Q15&lt;U15,Q15,U15),S15))))</f>
        <v>0</v>
      </c>
      <c r="Q15" s="76">
        <f>IF(G15,G15,0)</f>
        <v>0</v>
      </c>
      <c r="R15" s="66" t="str">
        <f>IF(D15="", "", IF(D15+$R$13&lt;=$Y$12, D15+$R$13, $Y$12))</f>
        <v/>
      </c>
      <c r="S15" s="66" t="str">
        <f>IF(D15="", "", IF(D15+$S$13&lt;=$Y$12, D15+$S$13, $Y$12))</f>
        <v/>
      </c>
      <c r="T15" s="66" t="str">
        <f t="shared" ref="T15:T78" si="4">IF(D15="", "", IF(D15+$T$13&lt;=$Y$12, D15+$T$13, $Y$12))</f>
        <v/>
      </c>
      <c r="U15" s="93" t="str">
        <f t="shared" ref="U15:U78" si="5">IF(D15="", "", IF(D15+$U$13&lt;=$Y$12, D15+$U$13, $Y$12))</f>
        <v/>
      </c>
      <c r="V15" s="88">
        <f t="shared" ref="V15:V78" si="6">IF(OR(D15="", AND(E15&lt;$X$12, I15&lt;$X$12,I15&gt;$X$12)), D15, IF(D15&gt;=$X$12,D15, $X$12))</f>
        <v>0</v>
      </c>
      <c r="W15" s="60">
        <f t="shared" ref="W15:W78" si="7">IF(I15="",D15, IF(I15&lt;=$Y$12,I15,$Y$12))</f>
        <v>0</v>
      </c>
      <c r="X15" s="74">
        <f t="shared" ref="X15:X17" si="8">IF(OR(C15="",AND(D15&lt;&gt;"",E15="",G15="")),0,IF(P15&lt;V15,0,IF(AND(V15&lt;=$X$12,W15&lt;=$X$12),1,IF(V15=W15,0,DATEDIF(V15,W15,"D")+1))))</f>
        <v>0</v>
      </c>
      <c r="Y15" s="36">
        <f>IF(OR(E15="",I15&lt;$X$12),0,IF(E15&gt;=$X$12,IF(D15=E15,E15,E15+1),$X$12))</f>
        <v>0</v>
      </c>
      <c r="Z15" s="36">
        <f t="shared" ref="Z15:Z78" si="9">IF(OR(F15="",I15&lt;$X$12),0,IF(F15&gt;=$X$12,F15,$X$12))</f>
        <v>0</v>
      </c>
      <c r="AA15" s="287">
        <f t="shared" ref="AA15:AA78" si="10">IF(OR(E15="",Y15=0, Z15=0, Y15&gt;Z15, Z15&gt;P15, X15=0),0,DATEDIF(Y15,Z15,"D")+IF(AND(D15=E15, E15+1=F15),1,0)+IF(AND(D15+1=Z15,Y15=Z15),1,0)+IF(D15+1=F15,-1,0))</f>
        <v>0</v>
      </c>
      <c r="AB15" s="74">
        <f>X15-AA15+AC15</f>
        <v>0</v>
      </c>
      <c r="AC15" s="89">
        <f>IF(OR(AND(F15=G15,F15&gt;$W$12,G15&gt;$W$12,F15&lt;$Y$12,G15&lt;$Y$12),AND(G15="",V15=W15,V15=$X$12,W15=$X$12)),-1,0)</f>
        <v>0</v>
      </c>
      <c r="AD15" s="81">
        <f>IF(J15=0,0,DATEDIF(D15,I15,"D")+1)</f>
        <v>0</v>
      </c>
      <c r="AE15" s="82">
        <f>AD15-AA15+AC15</f>
        <v>0</v>
      </c>
    </row>
    <row r="16" spans="1:37" x14ac:dyDescent="0.4">
      <c r="A16" s="287">
        <v>2</v>
      </c>
      <c r="B16" s="1"/>
      <c r="C16" s="44"/>
      <c r="D16" s="45"/>
      <c r="E16" s="45"/>
      <c r="F16" s="45"/>
      <c r="G16" s="45"/>
      <c r="H16" s="45"/>
      <c r="I16" s="46" t="str">
        <f t="shared" si="0"/>
        <v/>
      </c>
      <c r="J16" s="69">
        <f t="shared" si="1"/>
        <v>0</v>
      </c>
      <c r="K16" s="80" t="str">
        <f t="shared" si="2"/>
        <v/>
      </c>
      <c r="L16" s="319" t="str">
        <f t="shared" ref="L16:L79" si="11">IF(AND(O16="不可",H16=""),"⇐療養が11日間以上となった理由を選択してください","")</f>
        <v/>
      </c>
      <c r="M16" s="216"/>
      <c r="N16" s="216"/>
      <c r="O16" s="195" t="str">
        <f t="shared" si="3"/>
        <v/>
      </c>
      <c r="P16" s="253">
        <f t="shared" ref="P16:P79" si="12">IF(C16&lt;&gt;"有",IF(AND(E16="",G16=""),D16,IF(AND(E16&lt;&gt;"",G16=""),E16,IF(Q16&lt;R16,Q16,R16))),IF(AND(E16="",G16=""),D16,IF(AND(E16&lt;&gt;"",G16=""),D16,IF(OR(O16="可",O16=""),IF(Q16&lt;U16,Q16,U16),S16))))</f>
        <v>0</v>
      </c>
      <c r="Q16" s="76">
        <f t="shared" ref="Q16:Q79" si="13">IF(G16,G16,0)</f>
        <v>0</v>
      </c>
      <c r="R16" s="66" t="str">
        <f t="shared" ref="R16:R79" si="14">IF(D16="", "", IF(D16+$R$13&lt;=$Y$12, D16+$R$13, $Y$12))</f>
        <v/>
      </c>
      <c r="S16" s="66" t="str">
        <f>IF(D16="", "", IF(D16+$S$13&lt;=$Y$12, D16+$S$13, $Y$12))</f>
        <v/>
      </c>
      <c r="T16" s="66" t="str">
        <f t="shared" si="4"/>
        <v/>
      </c>
      <c r="U16" s="93" t="str">
        <f t="shared" si="5"/>
        <v/>
      </c>
      <c r="V16" s="88">
        <f t="shared" si="6"/>
        <v>0</v>
      </c>
      <c r="W16" s="60">
        <f t="shared" si="7"/>
        <v>0</v>
      </c>
      <c r="X16" s="74">
        <f t="shared" si="8"/>
        <v>0</v>
      </c>
      <c r="Y16" s="36">
        <f t="shared" ref="Y16:Y79" si="15">IF(OR(E16="",I16&lt;$X$12),0,IF(E16&gt;=$X$12,IF(D16=E16,E16,E16+1),$X$12))</f>
        <v>0</v>
      </c>
      <c r="Z16" s="36">
        <f t="shared" si="9"/>
        <v>0</v>
      </c>
      <c r="AA16" s="287">
        <f t="shared" si="10"/>
        <v>0</v>
      </c>
      <c r="AB16" s="74">
        <f t="shared" ref="AB16:AB79" si="16">X16-AA16+AC16</f>
        <v>0</v>
      </c>
      <c r="AC16" s="89">
        <f t="shared" ref="AC16:AC79" si="17">IF(OR(AND(F16=G16,F16&gt;$W$12,G16&gt;$W$12,F16&lt;$Y$12,G16&lt;$Y$12),AND(G16="",V16=W16,V16=$X$12,W16=$X$12)),-1,0)</f>
        <v>0</v>
      </c>
      <c r="AD16" s="81">
        <f t="shared" ref="AD16:AD79" si="18">IF(J16=0,0,DATEDIF(D16,I16,"D")+1)</f>
        <v>0</v>
      </c>
      <c r="AE16" s="82">
        <f t="shared" ref="AE16:AE79" si="19">AD16-AA16+AC16</f>
        <v>0</v>
      </c>
    </row>
    <row r="17" spans="1:31" x14ac:dyDescent="0.4">
      <c r="A17" s="287">
        <v>3</v>
      </c>
      <c r="B17" s="1"/>
      <c r="C17" s="44"/>
      <c r="D17" s="45"/>
      <c r="E17" s="45"/>
      <c r="F17" s="45"/>
      <c r="G17" s="45"/>
      <c r="H17" s="45"/>
      <c r="I17" s="46" t="str">
        <f t="shared" si="0"/>
        <v/>
      </c>
      <c r="J17" s="70">
        <f t="shared" si="1"/>
        <v>0</v>
      </c>
      <c r="K17" s="80" t="str">
        <f t="shared" si="2"/>
        <v/>
      </c>
      <c r="L17" s="319" t="str">
        <f t="shared" si="11"/>
        <v/>
      </c>
      <c r="M17" s="216"/>
      <c r="N17" s="216"/>
      <c r="O17" s="195" t="str">
        <f t="shared" si="3"/>
        <v/>
      </c>
      <c r="P17" s="253">
        <f t="shared" si="12"/>
        <v>0</v>
      </c>
      <c r="Q17" s="76">
        <f t="shared" si="13"/>
        <v>0</v>
      </c>
      <c r="R17" s="66" t="str">
        <f t="shared" si="14"/>
        <v/>
      </c>
      <c r="S17" s="66" t="str">
        <f t="shared" ref="S17:S80" si="20">IF(D17="", "", IF(D17+$S$13&lt;=$Y$12, D17+$S$13, $Y$12))</f>
        <v/>
      </c>
      <c r="T17" s="66" t="str">
        <f t="shared" si="4"/>
        <v/>
      </c>
      <c r="U17" s="93" t="str">
        <f t="shared" si="5"/>
        <v/>
      </c>
      <c r="V17" s="88">
        <f t="shared" si="6"/>
        <v>0</v>
      </c>
      <c r="W17" s="60">
        <f t="shared" si="7"/>
        <v>0</v>
      </c>
      <c r="X17" s="74">
        <f t="shared" si="8"/>
        <v>0</v>
      </c>
      <c r="Y17" s="36">
        <f t="shared" si="15"/>
        <v>0</v>
      </c>
      <c r="Z17" s="36">
        <f t="shared" si="9"/>
        <v>0</v>
      </c>
      <c r="AA17" s="287">
        <f t="shared" si="10"/>
        <v>0</v>
      </c>
      <c r="AB17" s="74">
        <f t="shared" si="16"/>
        <v>0</v>
      </c>
      <c r="AC17" s="89">
        <f t="shared" si="17"/>
        <v>0</v>
      </c>
      <c r="AD17" s="81">
        <f t="shared" si="18"/>
        <v>0</v>
      </c>
      <c r="AE17" s="82">
        <f t="shared" si="19"/>
        <v>0</v>
      </c>
    </row>
    <row r="18" spans="1:31" x14ac:dyDescent="0.4">
      <c r="A18" s="287">
        <v>4</v>
      </c>
      <c r="B18" s="1"/>
      <c r="C18" s="44"/>
      <c r="D18" s="45"/>
      <c r="E18" s="45"/>
      <c r="F18" s="45"/>
      <c r="G18" s="45"/>
      <c r="H18" s="45"/>
      <c r="I18" s="77" t="str">
        <f t="shared" si="0"/>
        <v/>
      </c>
      <c r="J18" s="69">
        <f t="shared" si="1"/>
        <v>0</v>
      </c>
      <c r="K18" s="80" t="str">
        <f t="shared" si="2"/>
        <v/>
      </c>
      <c r="L18" s="319" t="str">
        <f t="shared" si="11"/>
        <v/>
      </c>
      <c r="M18" s="131"/>
      <c r="N18" s="131"/>
      <c r="O18" s="195" t="str">
        <f t="shared" si="3"/>
        <v/>
      </c>
      <c r="P18" s="253">
        <f t="shared" si="12"/>
        <v>0</v>
      </c>
      <c r="Q18" s="76">
        <f t="shared" si="13"/>
        <v>0</v>
      </c>
      <c r="R18" s="66" t="str">
        <f t="shared" si="14"/>
        <v/>
      </c>
      <c r="S18" s="66" t="str">
        <f t="shared" si="20"/>
        <v/>
      </c>
      <c r="T18" s="66" t="str">
        <f t="shared" si="4"/>
        <v/>
      </c>
      <c r="U18" s="93" t="str">
        <f t="shared" si="5"/>
        <v/>
      </c>
      <c r="V18" s="88">
        <f t="shared" si="6"/>
        <v>0</v>
      </c>
      <c r="W18" s="60">
        <f t="shared" si="7"/>
        <v>0</v>
      </c>
      <c r="X18" s="74">
        <f>IF(OR(C18="",AND(D18&lt;&gt;"",E18="",G18="")),0,IF(P18&lt;V18,0,IF(AND(V18&lt;=$X$12,W18&lt;=$X$12),1,IF(V18=W18,0,DATEDIF(V18,W18,"D")+1))))</f>
        <v>0</v>
      </c>
      <c r="Y18" s="36">
        <f t="shared" si="15"/>
        <v>0</v>
      </c>
      <c r="Z18" s="36">
        <f t="shared" si="9"/>
        <v>0</v>
      </c>
      <c r="AA18" s="287">
        <f t="shared" si="10"/>
        <v>0</v>
      </c>
      <c r="AB18" s="74">
        <f t="shared" si="16"/>
        <v>0</v>
      </c>
      <c r="AC18" s="89">
        <f t="shared" si="17"/>
        <v>0</v>
      </c>
      <c r="AD18" s="81">
        <f t="shared" si="18"/>
        <v>0</v>
      </c>
      <c r="AE18" s="82">
        <f t="shared" si="19"/>
        <v>0</v>
      </c>
    </row>
    <row r="19" spans="1:31" x14ac:dyDescent="0.4">
      <c r="A19" s="287">
        <v>5</v>
      </c>
      <c r="B19" s="1"/>
      <c r="C19" s="44"/>
      <c r="D19" s="45"/>
      <c r="E19" s="45"/>
      <c r="F19" s="45"/>
      <c r="G19" s="45"/>
      <c r="H19" s="45"/>
      <c r="I19" s="46" t="str">
        <f t="shared" si="0"/>
        <v/>
      </c>
      <c r="J19" s="70">
        <f t="shared" si="1"/>
        <v>0</v>
      </c>
      <c r="K19" s="80" t="str">
        <f t="shared" si="2"/>
        <v/>
      </c>
      <c r="L19" s="319" t="str">
        <f t="shared" si="11"/>
        <v/>
      </c>
      <c r="M19" s="131"/>
      <c r="N19" s="131"/>
      <c r="O19" s="195" t="str">
        <f t="shared" si="3"/>
        <v/>
      </c>
      <c r="P19" s="253">
        <f t="shared" si="12"/>
        <v>0</v>
      </c>
      <c r="Q19" s="76">
        <f>IF(G19,G19,0)</f>
        <v>0</v>
      </c>
      <c r="R19" s="66" t="str">
        <f t="shared" si="14"/>
        <v/>
      </c>
      <c r="S19" s="66" t="str">
        <f t="shared" si="20"/>
        <v/>
      </c>
      <c r="T19" s="66" t="str">
        <f t="shared" si="4"/>
        <v/>
      </c>
      <c r="U19" s="93" t="str">
        <f t="shared" si="5"/>
        <v/>
      </c>
      <c r="V19" s="88">
        <f t="shared" si="6"/>
        <v>0</v>
      </c>
      <c r="W19" s="60">
        <f t="shared" si="7"/>
        <v>0</v>
      </c>
      <c r="X19" s="74">
        <f t="shared" ref="X19:X82" si="21">IF(OR(C19="",AND(D19&lt;&gt;"",E19="",G19="")),0,IF(P19&lt;V19,0,IF(AND(V19&lt;=$X$12,W19&lt;=$X$12),1,IF(V19=W19,0,DATEDIF(V19,W19,"D")+1))))</f>
        <v>0</v>
      </c>
      <c r="Y19" s="36">
        <f t="shared" si="15"/>
        <v>0</v>
      </c>
      <c r="Z19" s="36">
        <f t="shared" si="9"/>
        <v>0</v>
      </c>
      <c r="AA19" s="287">
        <f t="shared" si="10"/>
        <v>0</v>
      </c>
      <c r="AB19" s="74">
        <f t="shared" si="16"/>
        <v>0</v>
      </c>
      <c r="AC19" s="89">
        <f t="shared" si="17"/>
        <v>0</v>
      </c>
      <c r="AD19" s="81">
        <f t="shared" si="18"/>
        <v>0</v>
      </c>
      <c r="AE19" s="82">
        <f t="shared" si="19"/>
        <v>0</v>
      </c>
    </row>
    <row r="20" spans="1:31" x14ac:dyDescent="0.4">
      <c r="A20" s="287">
        <v>6</v>
      </c>
      <c r="B20" s="1"/>
      <c r="C20" s="44"/>
      <c r="D20" s="45"/>
      <c r="E20" s="45"/>
      <c r="F20" s="45"/>
      <c r="G20" s="45"/>
      <c r="H20" s="45"/>
      <c r="I20" s="46" t="str">
        <f t="shared" si="0"/>
        <v/>
      </c>
      <c r="J20" s="287">
        <f t="shared" si="1"/>
        <v>0</v>
      </c>
      <c r="K20" s="80" t="str">
        <f t="shared" si="2"/>
        <v/>
      </c>
      <c r="L20" s="319" t="str">
        <f t="shared" si="11"/>
        <v/>
      </c>
      <c r="M20" s="131"/>
      <c r="N20" s="131"/>
      <c r="O20" s="195" t="str">
        <f t="shared" si="3"/>
        <v/>
      </c>
      <c r="P20" s="253">
        <f t="shared" si="12"/>
        <v>0</v>
      </c>
      <c r="Q20" s="76">
        <f t="shared" si="13"/>
        <v>0</v>
      </c>
      <c r="R20" s="66" t="str">
        <f t="shared" si="14"/>
        <v/>
      </c>
      <c r="S20" s="66" t="str">
        <f t="shared" si="20"/>
        <v/>
      </c>
      <c r="T20" s="66" t="str">
        <f t="shared" si="4"/>
        <v/>
      </c>
      <c r="U20" s="93" t="str">
        <f t="shared" si="5"/>
        <v/>
      </c>
      <c r="V20" s="88">
        <f t="shared" si="6"/>
        <v>0</v>
      </c>
      <c r="W20" s="60">
        <f t="shared" si="7"/>
        <v>0</v>
      </c>
      <c r="X20" s="74">
        <f t="shared" si="21"/>
        <v>0</v>
      </c>
      <c r="Y20" s="36">
        <f t="shared" si="15"/>
        <v>0</v>
      </c>
      <c r="Z20" s="36">
        <f t="shared" si="9"/>
        <v>0</v>
      </c>
      <c r="AA20" s="287">
        <f t="shared" si="10"/>
        <v>0</v>
      </c>
      <c r="AB20" s="74">
        <f t="shared" si="16"/>
        <v>0</v>
      </c>
      <c r="AC20" s="89">
        <f t="shared" si="17"/>
        <v>0</v>
      </c>
      <c r="AD20" s="81">
        <f t="shared" si="18"/>
        <v>0</v>
      </c>
      <c r="AE20" s="82">
        <f t="shared" si="19"/>
        <v>0</v>
      </c>
    </row>
    <row r="21" spans="1:31" x14ac:dyDescent="0.4">
      <c r="A21" s="287">
        <v>7</v>
      </c>
      <c r="B21" s="1"/>
      <c r="C21" s="44"/>
      <c r="D21" s="45"/>
      <c r="E21" s="45"/>
      <c r="F21" s="45"/>
      <c r="G21" s="45"/>
      <c r="H21" s="45"/>
      <c r="I21" s="46" t="str">
        <f t="shared" si="0"/>
        <v/>
      </c>
      <c r="J21" s="287">
        <f t="shared" si="1"/>
        <v>0</v>
      </c>
      <c r="K21" s="80" t="str">
        <f t="shared" si="2"/>
        <v/>
      </c>
      <c r="L21" s="319" t="str">
        <f t="shared" si="11"/>
        <v/>
      </c>
      <c r="M21" s="131"/>
      <c r="N21" s="131"/>
      <c r="O21" s="195" t="str">
        <f t="shared" si="3"/>
        <v/>
      </c>
      <c r="P21" s="253">
        <f t="shared" si="12"/>
        <v>0</v>
      </c>
      <c r="Q21" s="76">
        <f t="shared" si="13"/>
        <v>0</v>
      </c>
      <c r="R21" s="66" t="str">
        <f t="shared" si="14"/>
        <v/>
      </c>
      <c r="S21" s="66" t="str">
        <f t="shared" si="20"/>
        <v/>
      </c>
      <c r="T21" s="66" t="str">
        <f t="shared" si="4"/>
        <v/>
      </c>
      <c r="U21" s="93" t="str">
        <f t="shared" si="5"/>
        <v/>
      </c>
      <c r="V21" s="88">
        <f t="shared" si="6"/>
        <v>0</v>
      </c>
      <c r="W21" s="60">
        <f t="shared" si="7"/>
        <v>0</v>
      </c>
      <c r="X21" s="74">
        <f t="shared" si="21"/>
        <v>0</v>
      </c>
      <c r="Y21" s="36">
        <f t="shared" si="15"/>
        <v>0</v>
      </c>
      <c r="Z21" s="36">
        <f t="shared" si="9"/>
        <v>0</v>
      </c>
      <c r="AA21" s="287">
        <f t="shared" si="10"/>
        <v>0</v>
      </c>
      <c r="AB21" s="74">
        <f t="shared" si="16"/>
        <v>0</v>
      </c>
      <c r="AC21" s="89">
        <f t="shared" si="17"/>
        <v>0</v>
      </c>
      <c r="AD21" s="81">
        <f t="shared" si="18"/>
        <v>0</v>
      </c>
      <c r="AE21" s="82">
        <f t="shared" si="19"/>
        <v>0</v>
      </c>
    </row>
    <row r="22" spans="1:31" x14ac:dyDescent="0.4">
      <c r="A22" s="287">
        <v>8</v>
      </c>
      <c r="B22" s="1"/>
      <c r="C22" s="44"/>
      <c r="D22" s="45"/>
      <c r="E22" s="45"/>
      <c r="F22" s="45"/>
      <c r="G22" s="45"/>
      <c r="H22" s="45"/>
      <c r="I22" s="46" t="str">
        <f t="shared" si="0"/>
        <v/>
      </c>
      <c r="J22" s="287">
        <f t="shared" si="1"/>
        <v>0</v>
      </c>
      <c r="K22" s="80" t="str">
        <f t="shared" si="2"/>
        <v/>
      </c>
      <c r="L22" s="319" t="str">
        <f t="shared" si="11"/>
        <v/>
      </c>
      <c r="M22" s="131"/>
      <c r="N22" s="131"/>
      <c r="O22" s="195" t="str">
        <f t="shared" si="3"/>
        <v/>
      </c>
      <c r="P22" s="253">
        <f t="shared" si="12"/>
        <v>0</v>
      </c>
      <c r="Q22" s="76">
        <f>IF(G22,G22,0)</f>
        <v>0</v>
      </c>
      <c r="R22" s="66" t="str">
        <f t="shared" si="14"/>
        <v/>
      </c>
      <c r="S22" s="66" t="str">
        <f t="shared" si="20"/>
        <v/>
      </c>
      <c r="T22" s="66" t="str">
        <f t="shared" si="4"/>
        <v/>
      </c>
      <c r="U22" s="93" t="str">
        <f t="shared" si="5"/>
        <v/>
      </c>
      <c r="V22" s="88">
        <f t="shared" si="6"/>
        <v>0</v>
      </c>
      <c r="W22" s="60">
        <f t="shared" si="7"/>
        <v>0</v>
      </c>
      <c r="X22" s="74">
        <f t="shared" si="21"/>
        <v>0</v>
      </c>
      <c r="Y22" s="36">
        <f t="shared" si="15"/>
        <v>0</v>
      </c>
      <c r="Z22" s="36">
        <f t="shared" si="9"/>
        <v>0</v>
      </c>
      <c r="AA22" s="287">
        <f t="shared" si="10"/>
        <v>0</v>
      </c>
      <c r="AB22" s="74">
        <f t="shared" si="16"/>
        <v>0</v>
      </c>
      <c r="AC22" s="89">
        <f t="shared" si="17"/>
        <v>0</v>
      </c>
      <c r="AD22" s="81">
        <f t="shared" si="18"/>
        <v>0</v>
      </c>
      <c r="AE22" s="82">
        <f t="shared" si="19"/>
        <v>0</v>
      </c>
    </row>
    <row r="23" spans="1:31" x14ac:dyDescent="0.4">
      <c r="A23" s="287">
        <v>9</v>
      </c>
      <c r="B23" s="1"/>
      <c r="C23" s="44"/>
      <c r="D23" s="45"/>
      <c r="E23" s="45"/>
      <c r="F23" s="45"/>
      <c r="G23" s="45"/>
      <c r="H23" s="45"/>
      <c r="I23" s="46" t="str">
        <f t="shared" si="0"/>
        <v/>
      </c>
      <c r="J23" s="287">
        <f t="shared" si="1"/>
        <v>0</v>
      </c>
      <c r="K23" s="80" t="str">
        <f t="shared" si="2"/>
        <v/>
      </c>
      <c r="L23" s="319" t="str">
        <f t="shared" si="11"/>
        <v/>
      </c>
      <c r="M23" s="131"/>
      <c r="N23" s="131"/>
      <c r="O23" s="195" t="str">
        <f t="shared" si="3"/>
        <v/>
      </c>
      <c r="P23" s="253">
        <f t="shared" si="12"/>
        <v>0</v>
      </c>
      <c r="Q23" s="76">
        <f t="shared" si="13"/>
        <v>0</v>
      </c>
      <c r="R23" s="66" t="str">
        <f t="shared" si="14"/>
        <v/>
      </c>
      <c r="S23" s="66" t="str">
        <f t="shared" si="20"/>
        <v/>
      </c>
      <c r="T23" s="66" t="str">
        <f t="shared" si="4"/>
        <v/>
      </c>
      <c r="U23" s="93" t="str">
        <f t="shared" si="5"/>
        <v/>
      </c>
      <c r="V23" s="88">
        <f t="shared" si="6"/>
        <v>0</v>
      </c>
      <c r="W23" s="60">
        <f t="shared" si="7"/>
        <v>0</v>
      </c>
      <c r="X23" s="74">
        <f t="shared" si="21"/>
        <v>0</v>
      </c>
      <c r="Y23" s="36">
        <f t="shared" si="15"/>
        <v>0</v>
      </c>
      <c r="Z23" s="36">
        <f t="shared" si="9"/>
        <v>0</v>
      </c>
      <c r="AA23" s="287">
        <f t="shared" si="10"/>
        <v>0</v>
      </c>
      <c r="AB23" s="74">
        <f t="shared" si="16"/>
        <v>0</v>
      </c>
      <c r="AC23" s="89">
        <f t="shared" si="17"/>
        <v>0</v>
      </c>
      <c r="AD23" s="81">
        <f t="shared" si="18"/>
        <v>0</v>
      </c>
      <c r="AE23" s="82">
        <f t="shared" si="19"/>
        <v>0</v>
      </c>
    </row>
    <row r="24" spans="1:31" x14ac:dyDescent="0.4">
      <c r="A24" s="287">
        <v>10</v>
      </c>
      <c r="B24" s="1"/>
      <c r="C24" s="44"/>
      <c r="D24" s="45"/>
      <c r="E24" s="45"/>
      <c r="F24" s="45"/>
      <c r="G24" s="45"/>
      <c r="H24" s="45"/>
      <c r="I24" s="46" t="str">
        <f t="shared" si="0"/>
        <v/>
      </c>
      <c r="J24" s="69">
        <f t="shared" si="1"/>
        <v>0</v>
      </c>
      <c r="K24" s="80" t="str">
        <f t="shared" si="2"/>
        <v/>
      </c>
      <c r="L24" s="319" t="str">
        <f t="shared" si="11"/>
        <v/>
      </c>
      <c r="M24" s="131"/>
      <c r="N24" s="131"/>
      <c r="O24" s="195" t="str">
        <f t="shared" si="3"/>
        <v/>
      </c>
      <c r="P24" s="253">
        <f t="shared" si="12"/>
        <v>0</v>
      </c>
      <c r="Q24" s="76">
        <f t="shared" si="13"/>
        <v>0</v>
      </c>
      <c r="R24" s="66" t="str">
        <f t="shared" si="14"/>
        <v/>
      </c>
      <c r="S24" s="66" t="str">
        <f t="shared" si="20"/>
        <v/>
      </c>
      <c r="T24" s="66" t="str">
        <f t="shared" si="4"/>
        <v/>
      </c>
      <c r="U24" s="93" t="str">
        <f t="shared" si="5"/>
        <v/>
      </c>
      <c r="V24" s="88">
        <f t="shared" si="6"/>
        <v>0</v>
      </c>
      <c r="W24" s="60">
        <f t="shared" si="7"/>
        <v>0</v>
      </c>
      <c r="X24" s="74">
        <f t="shared" si="21"/>
        <v>0</v>
      </c>
      <c r="Y24" s="36">
        <f t="shared" si="15"/>
        <v>0</v>
      </c>
      <c r="Z24" s="36">
        <f t="shared" si="9"/>
        <v>0</v>
      </c>
      <c r="AA24" s="287">
        <f t="shared" si="10"/>
        <v>0</v>
      </c>
      <c r="AB24" s="74">
        <f t="shared" si="16"/>
        <v>0</v>
      </c>
      <c r="AC24" s="89">
        <f t="shared" si="17"/>
        <v>0</v>
      </c>
      <c r="AD24" s="81">
        <f t="shared" si="18"/>
        <v>0</v>
      </c>
      <c r="AE24" s="82">
        <f t="shared" si="19"/>
        <v>0</v>
      </c>
    </row>
    <row r="25" spans="1:31" x14ac:dyDescent="0.4">
      <c r="A25" s="287">
        <v>11</v>
      </c>
      <c r="B25" s="1"/>
      <c r="C25" s="44"/>
      <c r="D25" s="45"/>
      <c r="E25" s="45"/>
      <c r="F25" s="45"/>
      <c r="G25" s="45"/>
      <c r="H25" s="45"/>
      <c r="I25" s="46" t="str">
        <f t="shared" si="0"/>
        <v/>
      </c>
      <c r="J25" s="287">
        <f t="shared" si="1"/>
        <v>0</v>
      </c>
      <c r="K25" s="80" t="str">
        <f t="shared" si="2"/>
        <v/>
      </c>
      <c r="L25" s="319" t="str">
        <f t="shared" si="11"/>
        <v/>
      </c>
      <c r="M25" s="131"/>
      <c r="N25" s="131"/>
      <c r="O25" s="195" t="str">
        <f t="shared" si="3"/>
        <v/>
      </c>
      <c r="P25" s="253">
        <f t="shared" si="12"/>
        <v>0</v>
      </c>
      <c r="Q25" s="76">
        <f>IF(G25,G25,0)</f>
        <v>0</v>
      </c>
      <c r="R25" s="66" t="str">
        <f t="shared" si="14"/>
        <v/>
      </c>
      <c r="S25" s="66" t="str">
        <f t="shared" si="20"/>
        <v/>
      </c>
      <c r="T25" s="66" t="str">
        <f t="shared" si="4"/>
        <v/>
      </c>
      <c r="U25" s="93" t="str">
        <f t="shared" si="5"/>
        <v/>
      </c>
      <c r="V25" s="88">
        <f t="shared" si="6"/>
        <v>0</v>
      </c>
      <c r="W25" s="60">
        <f t="shared" si="7"/>
        <v>0</v>
      </c>
      <c r="X25" s="74">
        <f t="shared" si="21"/>
        <v>0</v>
      </c>
      <c r="Y25" s="36">
        <f t="shared" si="15"/>
        <v>0</v>
      </c>
      <c r="Z25" s="36">
        <f t="shared" si="9"/>
        <v>0</v>
      </c>
      <c r="AA25" s="287">
        <f t="shared" si="10"/>
        <v>0</v>
      </c>
      <c r="AB25" s="74">
        <f t="shared" si="16"/>
        <v>0</v>
      </c>
      <c r="AC25" s="89">
        <f t="shared" si="17"/>
        <v>0</v>
      </c>
      <c r="AD25" s="81">
        <f t="shared" si="18"/>
        <v>0</v>
      </c>
      <c r="AE25" s="82">
        <f t="shared" si="19"/>
        <v>0</v>
      </c>
    </row>
    <row r="26" spans="1:31" x14ac:dyDescent="0.4">
      <c r="A26" s="287">
        <v>12</v>
      </c>
      <c r="B26" s="1"/>
      <c r="C26" s="44"/>
      <c r="D26" s="45"/>
      <c r="E26" s="45"/>
      <c r="F26" s="45"/>
      <c r="G26" s="45"/>
      <c r="H26" s="45"/>
      <c r="I26" s="77" t="str">
        <f t="shared" si="0"/>
        <v/>
      </c>
      <c r="J26" s="69">
        <f t="shared" si="1"/>
        <v>0</v>
      </c>
      <c r="K26" s="80" t="str">
        <f t="shared" si="2"/>
        <v/>
      </c>
      <c r="L26" s="319" t="str">
        <f t="shared" si="11"/>
        <v/>
      </c>
      <c r="M26" s="131"/>
      <c r="N26" s="131"/>
      <c r="O26" s="195" t="str">
        <f t="shared" si="3"/>
        <v/>
      </c>
      <c r="P26" s="253">
        <f t="shared" si="12"/>
        <v>0</v>
      </c>
      <c r="Q26" s="76">
        <f t="shared" si="13"/>
        <v>0</v>
      </c>
      <c r="R26" s="66" t="str">
        <f t="shared" si="14"/>
        <v/>
      </c>
      <c r="S26" s="66" t="str">
        <f t="shared" si="20"/>
        <v/>
      </c>
      <c r="T26" s="66" t="str">
        <f t="shared" si="4"/>
        <v/>
      </c>
      <c r="U26" s="93" t="str">
        <f t="shared" si="5"/>
        <v/>
      </c>
      <c r="V26" s="88">
        <f t="shared" si="6"/>
        <v>0</v>
      </c>
      <c r="W26" s="60">
        <f t="shared" si="7"/>
        <v>0</v>
      </c>
      <c r="X26" s="74">
        <f t="shared" si="21"/>
        <v>0</v>
      </c>
      <c r="Y26" s="36">
        <f t="shared" si="15"/>
        <v>0</v>
      </c>
      <c r="Z26" s="36">
        <f t="shared" si="9"/>
        <v>0</v>
      </c>
      <c r="AA26" s="287">
        <f t="shared" si="10"/>
        <v>0</v>
      </c>
      <c r="AB26" s="74">
        <f t="shared" si="16"/>
        <v>0</v>
      </c>
      <c r="AC26" s="89">
        <f t="shared" si="17"/>
        <v>0</v>
      </c>
      <c r="AD26" s="81">
        <f t="shared" si="18"/>
        <v>0</v>
      </c>
      <c r="AE26" s="82">
        <f t="shared" si="19"/>
        <v>0</v>
      </c>
    </row>
    <row r="27" spans="1:31" x14ac:dyDescent="0.4">
      <c r="A27" s="287">
        <v>13</v>
      </c>
      <c r="B27" s="1"/>
      <c r="C27" s="44"/>
      <c r="D27" s="45"/>
      <c r="E27" s="45"/>
      <c r="F27" s="45"/>
      <c r="G27" s="45"/>
      <c r="H27" s="45"/>
      <c r="I27" s="46" t="str">
        <f t="shared" si="0"/>
        <v/>
      </c>
      <c r="J27" s="287">
        <f t="shared" si="1"/>
        <v>0</v>
      </c>
      <c r="K27" s="80" t="str">
        <f t="shared" si="2"/>
        <v/>
      </c>
      <c r="L27" s="319" t="str">
        <f t="shared" si="11"/>
        <v/>
      </c>
      <c r="M27" s="131"/>
      <c r="N27" s="131"/>
      <c r="O27" s="195" t="str">
        <f t="shared" si="3"/>
        <v/>
      </c>
      <c r="P27" s="253">
        <f t="shared" si="12"/>
        <v>0</v>
      </c>
      <c r="Q27" s="76">
        <f t="shared" si="13"/>
        <v>0</v>
      </c>
      <c r="R27" s="66" t="str">
        <f t="shared" si="14"/>
        <v/>
      </c>
      <c r="S27" s="66" t="str">
        <f t="shared" si="20"/>
        <v/>
      </c>
      <c r="T27" s="66" t="str">
        <f t="shared" si="4"/>
        <v/>
      </c>
      <c r="U27" s="93" t="str">
        <f t="shared" si="5"/>
        <v/>
      </c>
      <c r="V27" s="88">
        <f t="shared" si="6"/>
        <v>0</v>
      </c>
      <c r="W27" s="60">
        <f t="shared" si="7"/>
        <v>0</v>
      </c>
      <c r="X27" s="74">
        <f t="shared" si="21"/>
        <v>0</v>
      </c>
      <c r="Y27" s="36">
        <f t="shared" si="15"/>
        <v>0</v>
      </c>
      <c r="Z27" s="36">
        <f t="shared" si="9"/>
        <v>0</v>
      </c>
      <c r="AA27" s="287">
        <f t="shared" si="10"/>
        <v>0</v>
      </c>
      <c r="AB27" s="74">
        <f t="shared" si="16"/>
        <v>0</v>
      </c>
      <c r="AC27" s="89">
        <f t="shared" si="17"/>
        <v>0</v>
      </c>
      <c r="AD27" s="81">
        <f t="shared" si="18"/>
        <v>0</v>
      </c>
      <c r="AE27" s="82">
        <f t="shared" si="19"/>
        <v>0</v>
      </c>
    </row>
    <row r="28" spans="1:31" x14ac:dyDescent="0.4">
      <c r="A28" s="287">
        <v>14</v>
      </c>
      <c r="B28" s="1"/>
      <c r="C28" s="44"/>
      <c r="D28" s="45"/>
      <c r="E28" s="45"/>
      <c r="F28" s="45"/>
      <c r="G28" s="45"/>
      <c r="H28" s="45"/>
      <c r="I28" s="46" t="str">
        <f t="shared" si="0"/>
        <v/>
      </c>
      <c r="J28" s="287">
        <f t="shared" si="1"/>
        <v>0</v>
      </c>
      <c r="K28" s="80" t="str">
        <f t="shared" si="2"/>
        <v/>
      </c>
      <c r="L28" s="319" t="str">
        <f t="shared" si="11"/>
        <v/>
      </c>
      <c r="M28" s="131"/>
      <c r="N28" s="131"/>
      <c r="O28" s="195" t="str">
        <f t="shared" si="3"/>
        <v/>
      </c>
      <c r="P28" s="253">
        <f t="shared" si="12"/>
        <v>0</v>
      </c>
      <c r="Q28" s="76">
        <f t="shared" si="13"/>
        <v>0</v>
      </c>
      <c r="R28" s="66" t="str">
        <f t="shared" si="14"/>
        <v/>
      </c>
      <c r="S28" s="66" t="str">
        <f t="shared" si="20"/>
        <v/>
      </c>
      <c r="T28" s="66" t="str">
        <f t="shared" si="4"/>
        <v/>
      </c>
      <c r="U28" s="93" t="str">
        <f t="shared" si="5"/>
        <v/>
      </c>
      <c r="V28" s="88">
        <f t="shared" si="6"/>
        <v>0</v>
      </c>
      <c r="W28" s="60">
        <f t="shared" si="7"/>
        <v>0</v>
      </c>
      <c r="X28" s="74">
        <f t="shared" si="21"/>
        <v>0</v>
      </c>
      <c r="Y28" s="36">
        <f t="shared" si="15"/>
        <v>0</v>
      </c>
      <c r="Z28" s="36">
        <f t="shared" si="9"/>
        <v>0</v>
      </c>
      <c r="AA28" s="287">
        <f t="shared" si="10"/>
        <v>0</v>
      </c>
      <c r="AB28" s="74">
        <f t="shared" si="16"/>
        <v>0</v>
      </c>
      <c r="AC28" s="89">
        <f t="shared" si="17"/>
        <v>0</v>
      </c>
      <c r="AD28" s="81">
        <f t="shared" si="18"/>
        <v>0</v>
      </c>
      <c r="AE28" s="82">
        <f t="shared" si="19"/>
        <v>0</v>
      </c>
    </row>
    <row r="29" spans="1:31" x14ac:dyDescent="0.4">
      <c r="A29" s="287">
        <v>15</v>
      </c>
      <c r="B29" s="1"/>
      <c r="C29" s="44"/>
      <c r="D29" s="45"/>
      <c r="E29" s="45"/>
      <c r="F29" s="45"/>
      <c r="G29" s="45"/>
      <c r="H29" s="45"/>
      <c r="I29" s="46" t="str">
        <f t="shared" si="0"/>
        <v/>
      </c>
      <c r="J29" s="287">
        <f t="shared" si="1"/>
        <v>0</v>
      </c>
      <c r="K29" s="80" t="str">
        <f t="shared" si="2"/>
        <v/>
      </c>
      <c r="L29" s="319" t="str">
        <f t="shared" si="11"/>
        <v/>
      </c>
      <c r="M29" s="131"/>
      <c r="N29" s="131"/>
      <c r="O29" s="195" t="str">
        <f t="shared" si="3"/>
        <v/>
      </c>
      <c r="P29" s="253">
        <f t="shared" si="12"/>
        <v>0</v>
      </c>
      <c r="Q29" s="76">
        <f t="shared" si="13"/>
        <v>0</v>
      </c>
      <c r="R29" s="66" t="str">
        <f t="shared" si="14"/>
        <v/>
      </c>
      <c r="S29" s="66" t="str">
        <f t="shared" si="20"/>
        <v/>
      </c>
      <c r="T29" s="66" t="str">
        <f t="shared" si="4"/>
        <v/>
      </c>
      <c r="U29" s="93" t="str">
        <f t="shared" si="5"/>
        <v/>
      </c>
      <c r="V29" s="88">
        <f t="shared" si="6"/>
        <v>0</v>
      </c>
      <c r="W29" s="60">
        <f t="shared" si="7"/>
        <v>0</v>
      </c>
      <c r="X29" s="74">
        <f t="shared" si="21"/>
        <v>0</v>
      </c>
      <c r="Y29" s="36">
        <f t="shared" si="15"/>
        <v>0</v>
      </c>
      <c r="Z29" s="36">
        <f t="shared" si="9"/>
        <v>0</v>
      </c>
      <c r="AA29" s="287">
        <f t="shared" si="10"/>
        <v>0</v>
      </c>
      <c r="AB29" s="74">
        <f t="shared" si="16"/>
        <v>0</v>
      </c>
      <c r="AC29" s="89">
        <f t="shared" si="17"/>
        <v>0</v>
      </c>
      <c r="AD29" s="81">
        <f t="shared" si="18"/>
        <v>0</v>
      </c>
      <c r="AE29" s="82">
        <f t="shared" si="19"/>
        <v>0</v>
      </c>
    </row>
    <row r="30" spans="1:31" x14ac:dyDescent="0.4">
      <c r="A30" s="287">
        <v>16</v>
      </c>
      <c r="B30" s="1"/>
      <c r="C30" s="44"/>
      <c r="D30" s="45"/>
      <c r="E30" s="45"/>
      <c r="F30" s="45"/>
      <c r="G30" s="45"/>
      <c r="H30" s="45"/>
      <c r="I30" s="46" t="str">
        <f t="shared" si="0"/>
        <v/>
      </c>
      <c r="J30" s="70">
        <f t="shared" si="1"/>
        <v>0</v>
      </c>
      <c r="K30" s="80" t="str">
        <f t="shared" si="2"/>
        <v/>
      </c>
      <c r="L30" s="319" t="str">
        <f t="shared" si="11"/>
        <v/>
      </c>
      <c r="M30" s="131"/>
      <c r="N30" s="131"/>
      <c r="O30" s="195" t="str">
        <f t="shared" si="3"/>
        <v/>
      </c>
      <c r="P30" s="253">
        <f t="shared" si="12"/>
        <v>0</v>
      </c>
      <c r="Q30" s="76">
        <f t="shared" si="13"/>
        <v>0</v>
      </c>
      <c r="R30" s="66" t="str">
        <f t="shared" si="14"/>
        <v/>
      </c>
      <c r="S30" s="66" t="str">
        <f t="shared" si="20"/>
        <v/>
      </c>
      <c r="T30" s="66" t="str">
        <f t="shared" si="4"/>
        <v/>
      </c>
      <c r="U30" s="93" t="str">
        <f t="shared" si="5"/>
        <v/>
      </c>
      <c r="V30" s="88">
        <f t="shared" si="6"/>
        <v>0</v>
      </c>
      <c r="W30" s="60">
        <f t="shared" si="7"/>
        <v>0</v>
      </c>
      <c r="X30" s="74">
        <f t="shared" si="21"/>
        <v>0</v>
      </c>
      <c r="Y30" s="36">
        <f t="shared" si="15"/>
        <v>0</v>
      </c>
      <c r="Z30" s="36">
        <f t="shared" si="9"/>
        <v>0</v>
      </c>
      <c r="AA30" s="287">
        <f t="shared" si="10"/>
        <v>0</v>
      </c>
      <c r="AB30" s="74">
        <f t="shared" si="16"/>
        <v>0</v>
      </c>
      <c r="AC30" s="89">
        <f t="shared" si="17"/>
        <v>0</v>
      </c>
      <c r="AD30" s="81">
        <f t="shared" si="18"/>
        <v>0</v>
      </c>
      <c r="AE30" s="82">
        <f t="shared" si="19"/>
        <v>0</v>
      </c>
    </row>
    <row r="31" spans="1:31" x14ac:dyDescent="0.4">
      <c r="A31" s="287">
        <v>17</v>
      </c>
      <c r="B31" s="1"/>
      <c r="C31" s="44"/>
      <c r="D31" s="45"/>
      <c r="E31" s="45"/>
      <c r="F31" s="45"/>
      <c r="G31" s="45"/>
      <c r="H31" s="45"/>
      <c r="I31" s="46" t="str">
        <f t="shared" si="0"/>
        <v/>
      </c>
      <c r="J31" s="69">
        <f t="shared" si="1"/>
        <v>0</v>
      </c>
      <c r="K31" s="80" t="str">
        <f t="shared" si="2"/>
        <v/>
      </c>
      <c r="L31" s="319" t="str">
        <f t="shared" si="11"/>
        <v/>
      </c>
      <c r="O31" s="195" t="str">
        <f t="shared" si="3"/>
        <v/>
      </c>
      <c r="P31" s="253">
        <f t="shared" si="12"/>
        <v>0</v>
      </c>
      <c r="Q31" s="76">
        <f t="shared" si="13"/>
        <v>0</v>
      </c>
      <c r="R31" s="66" t="str">
        <f t="shared" si="14"/>
        <v/>
      </c>
      <c r="S31" s="66" t="str">
        <f t="shared" si="20"/>
        <v/>
      </c>
      <c r="T31" s="66" t="str">
        <f t="shared" si="4"/>
        <v/>
      </c>
      <c r="U31" s="93" t="str">
        <f t="shared" si="5"/>
        <v/>
      </c>
      <c r="V31" s="88">
        <f t="shared" si="6"/>
        <v>0</v>
      </c>
      <c r="W31" s="60">
        <f t="shared" si="7"/>
        <v>0</v>
      </c>
      <c r="X31" s="74">
        <f t="shared" si="21"/>
        <v>0</v>
      </c>
      <c r="Y31" s="36">
        <f t="shared" si="15"/>
        <v>0</v>
      </c>
      <c r="Z31" s="36">
        <f t="shared" si="9"/>
        <v>0</v>
      </c>
      <c r="AA31" s="287">
        <f t="shared" si="10"/>
        <v>0</v>
      </c>
      <c r="AB31" s="74">
        <f t="shared" si="16"/>
        <v>0</v>
      </c>
      <c r="AC31" s="89">
        <f t="shared" si="17"/>
        <v>0</v>
      </c>
      <c r="AD31" s="81">
        <f t="shared" si="18"/>
        <v>0</v>
      </c>
      <c r="AE31" s="82">
        <f t="shared" si="19"/>
        <v>0</v>
      </c>
    </row>
    <row r="32" spans="1:31" x14ac:dyDescent="0.4">
      <c r="A32" s="287">
        <v>18</v>
      </c>
      <c r="B32" s="1"/>
      <c r="C32" s="44"/>
      <c r="D32" s="45"/>
      <c r="E32" s="45"/>
      <c r="F32" s="45"/>
      <c r="G32" s="45"/>
      <c r="H32" s="45"/>
      <c r="I32" s="46" t="str">
        <f t="shared" si="0"/>
        <v/>
      </c>
      <c r="J32" s="70">
        <f t="shared" si="1"/>
        <v>0</v>
      </c>
      <c r="K32" s="80" t="str">
        <f t="shared" si="2"/>
        <v/>
      </c>
      <c r="L32" s="319" t="str">
        <f t="shared" si="11"/>
        <v/>
      </c>
      <c r="O32" s="195" t="str">
        <f t="shared" si="3"/>
        <v/>
      </c>
      <c r="P32" s="253">
        <f t="shared" si="12"/>
        <v>0</v>
      </c>
      <c r="Q32" s="76">
        <f t="shared" si="13"/>
        <v>0</v>
      </c>
      <c r="R32" s="66" t="str">
        <f t="shared" si="14"/>
        <v/>
      </c>
      <c r="S32" s="66" t="str">
        <f t="shared" si="20"/>
        <v/>
      </c>
      <c r="T32" s="66" t="str">
        <f t="shared" si="4"/>
        <v/>
      </c>
      <c r="U32" s="93" t="str">
        <f t="shared" si="5"/>
        <v/>
      </c>
      <c r="V32" s="88">
        <f t="shared" si="6"/>
        <v>0</v>
      </c>
      <c r="W32" s="60">
        <f t="shared" si="7"/>
        <v>0</v>
      </c>
      <c r="X32" s="74">
        <f t="shared" si="21"/>
        <v>0</v>
      </c>
      <c r="Y32" s="36">
        <f t="shared" si="15"/>
        <v>0</v>
      </c>
      <c r="Z32" s="36">
        <f t="shared" si="9"/>
        <v>0</v>
      </c>
      <c r="AA32" s="287">
        <f t="shared" si="10"/>
        <v>0</v>
      </c>
      <c r="AB32" s="74">
        <f t="shared" si="16"/>
        <v>0</v>
      </c>
      <c r="AC32" s="89">
        <f t="shared" si="17"/>
        <v>0</v>
      </c>
      <c r="AD32" s="81">
        <f t="shared" si="18"/>
        <v>0</v>
      </c>
      <c r="AE32" s="82">
        <f t="shared" si="19"/>
        <v>0</v>
      </c>
    </row>
    <row r="33" spans="1:31" x14ac:dyDescent="0.4">
      <c r="A33" s="287">
        <v>19</v>
      </c>
      <c r="B33" s="1"/>
      <c r="C33" s="44"/>
      <c r="D33" s="45"/>
      <c r="E33" s="45"/>
      <c r="F33" s="45"/>
      <c r="G33" s="45"/>
      <c r="H33" s="45"/>
      <c r="I33" s="46" t="str">
        <f t="shared" si="0"/>
        <v/>
      </c>
      <c r="J33" s="287">
        <f t="shared" si="1"/>
        <v>0</v>
      </c>
      <c r="K33" s="80" t="str">
        <f t="shared" si="2"/>
        <v/>
      </c>
      <c r="L33" s="319" t="str">
        <f t="shared" si="11"/>
        <v/>
      </c>
      <c r="O33" s="195" t="str">
        <f t="shared" si="3"/>
        <v/>
      </c>
      <c r="P33" s="253">
        <f t="shared" si="12"/>
        <v>0</v>
      </c>
      <c r="Q33" s="76">
        <f t="shared" si="13"/>
        <v>0</v>
      </c>
      <c r="R33" s="66" t="str">
        <f t="shared" si="14"/>
        <v/>
      </c>
      <c r="S33" s="66" t="str">
        <f t="shared" si="20"/>
        <v/>
      </c>
      <c r="T33" s="66" t="str">
        <f t="shared" si="4"/>
        <v/>
      </c>
      <c r="U33" s="93" t="str">
        <f t="shared" si="5"/>
        <v/>
      </c>
      <c r="V33" s="88">
        <f t="shared" si="6"/>
        <v>0</v>
      </c>
      <c r="W33" s="60">
        <f t="shared" si="7"/>
        <v>0</v>
      </c>
      <c r="X33" s="74">
        <f t="shared" si="21"/>
        <v>0</v>
      </c>
      <c r="Y33" s="36">
        <f t="shared" si="15"/>
        <v>0</v>
      </c>
      <c r="Z33" s="36">
        <f t="shared" si="9"/>
        <v>0</v>
      </c>
      <c r="AA33" s="287">
        <f t="shared" si="10"/>
        <v>0</v>
      </c>
      <c r="AB33" s="74">
        <f t="shared" si="16"/>
        <v>0</v>
      </c>
      <c r="AC33" s="89">
        <f t="shared" si="17"/>
        <v>0</v>
      </c>
      <c r="AD33" s="81">
        <f t="shared" si="18"/>
        <v>0</v>
      </c>
      <c r="AE33" s="82">
        <f t="shared" si="19"/>
        <v>0</v>
      </c>
    </row>
    <row r="34" spans="1:31" x14ac:dyDescent="0.4">
      <c r="A34" s="287">
        <v>20</v>
      </c>
      <c r="B34" s="1"/>
      <c r="C34" s="44"/>
      <c r="D34" s="45"/>
      <c r="E34" s="45"/>
      <c r="F34" s="45"/>
      <c r="G34" s="45"/>
      <c r="H34" s="45"/>
      <c r="I34" s="46" t="str">
        <f t="shared" si="0"/>
        <v/>
      </c>
      <c r="J34" s="287">
        <f t="shared" si="1"/>
        <v>0</v>
      </c>
      <c r="K34" s="80" t="str">
        <f t="shared" si="2"/>
        <v/>
      </c>
      <c r="L34" s="319" t="str">
        <f t="shared" si="11"/>
        <v/>
      </c>
      <c r="O34" s="195" t="str">
        <f t="shared" si="3"/>
        <v/>
      </c>
      <c r="P34" s="253">
        <f t="shared" si="12"/>
        <v>0</v>
      </c>
      <c r="Q34" s="76">
        <f t="shared" si="13"/>
        <v>0</v>
      </c>
      <c r="R34" s="66" t="str">
        <f t="shared" si="14"/>
        <v/>
      </c>
      <c r="S34" s="66" t="str">
        <f t="shared" si="20"/>
        <v/>
      </c>
      <c r="T34" s="66" t="str">
        <f t="shared" si="4"/>
        <v/>
      </c>
      <c r="U34" s="93" t="str">
        <f t="shared" si="5"/>
        <v/>
      </c>
      <c r="V34" s="88">
        <f t="shared" si="6"/>
        <v>0</v>
      </c>
      <c r="W34" s="60">
        <f t="shared" si="7"/>
        <v>0</v>
      </c>
      <c r="X34" s="74">
        <f t="shared" si="21"/>
        <v>0</v>
      </c>
      <c r="Y34" s="36">
        <f t="shared" si="15"/>
        <v>0</v>
      </c>
      <c r="Z34" s="36">
        <f t="shared" si="9"/>
        <v>0</v>
      </c>
      <c r="AA34" s="287">
        <f t="shared" si="10"/>
        <v>0</v>
      </c>
      <c r="AB34" s="74">
        <f t="shared" si="16"/>
        <v>0</v>
      </c>
      <c r="AC34" s="89">
        <f t="shared" si="17"/>
        <v>0</v>
      </c>
      <c r="AD34" s="81">
        <f t="shared" si="18"/>
        <v>0</v>
      </c>
      <c r="AE34" s="82">
        <f t="shared" si="19"/>
        <v>0</v>
      </c>
    </row>
    <row r="35" spans="1:31" x14ac:dyDescent="0.4">
      <c r="A35" s="287">
        <v>21</v>
      </c>
      <c r="B35" s="1"/>
      <c r="C35" s="44"/>
      <c r="D35" s="45"/>
      <c r="E35" s="45"/>
      <c r="F35" s="45"/>
      <c r="G35" s="45"/>
      <c r="H35" s="45"/>
      <c r="I35" s="46" t="str">
        <f t="shared" si="0"/>
        <v/>
      </c>
      <c r="J35" s="70">
        <f t="shared" si="1"/>
        <v>0</v>
      </c>
      <c r="K35" s="80" t="str">
        <f t="shared" si="2"/>
        <v/>
      </c>
      <c r="L35" s="319" t="str">
        <f t="shared" si="11"/>
        <v/>
      </c>
      <c r="O35" s="195" t="str">
        <f t="shared" si="3"/>
        <v/>
      </c>
      <c r="P35" s="253">
        <f t="shared" si="12"/>
        <v>0</v>
      </c>
      <c r="Q35" s="76">
        <f t="shared" si="13"/>
        <v>0</v>
      </c>
      <c r="R35" s="66" t="str">
        <f t="shared" si="14"/>
        <v/>
      </c>
      <c r="S35" s="66" t="str">
        <f t="shared" si="20"/>
        <v/>
      </c>
      <c r="T35" s="66" t="str">
        <f t="shared" si="4"/>
        <v/>
      </c>
      <c r="U35" s="93" t="str">
        <f t="shared" si="5"/>
        <v/>
      </c>
      <c r="V35" s="88">
        <f t="shared" si="6"/>
        <v>0</v>
      </c>
      <c r="W35" s="60">
        <f t="shared" si="7"/>
        <v>0</v>
      </c>
      <c r="X35" s="74">
        <f t="shared" si="21"/>
        <v>0</v>
      </c>
      <c r="Y35" s="36">
        <f t="shared" si="15"/>
        <v>0</v>
      </c>
      <c r="Z35" s="36">
        <f t="shared" si="9"/>
        <v>0</v>
      </c>
      <c r="AA35" s="287">
        <f t="shared" si="10"/>
        <v>0</v>
      </c>
      <c r="AB35" s="74">
        <f t="shared" si="16"/>
        <v>0</v>
      </c>
      <c r="AC35" s="89">
        <f t="shared" si="17"/>
        <v>0</v>
      </c>
      <c r="AD35" s="81">
        <f t="shared" si="18"/>
        <v>0</v>
      </c>
      <c r="AE35" s="82">
        <f t="shared" si="19"/>
        <v>0</v>
      </c>
    </row>
    <row r="36" spans="1:31" x14ac:dyDescent="0.4">
      <c r="A36" s="287">
        <v>22</v>
      </c>
      <c r="B36" s="1"/>
      <c r="C36" s="44"/>
      <c r="D36" s="45"/>
      <c r="E36" s="45"/>
      <c r="F36" s="45"/>
      <c r="G36" s="45"/>
      <c r="H36" s="45"/>
      <c r="I36" s="46" t="str">
        <f t="shared" si="0"/>
        <v/>
      </c>
      <c r="J36" s="70">
        <f t="shared" si="1"/>
        <v>0</v>
      </c>
      <c r="K36" s="80" t="str">
        <f t="shared" si="2"/>
        <v/>
      </c>
      <c r="L36" s="319" t="str">
        <f t="shared" si="11"/>
        <v/>
      </c>
      <c r="O36" s="195" t="str">
        <f t="shared" si="3"/>
        <v/>
      </c>
      <c r="P36" s="253">
        <f t="shared" si="12"/>
        <v>0</v>
      </c>
      <c r="Q36" s="76">
        <f t="shared" si="13"/>
        <v>0</v>
      </c>
      <c r="R36" s="66" t="str">
        <f t="shared" si="14"/>
        <v/>
      </c>
      <c r="S36" s="66" t="str">
        <f t="shared" si="20"/>
        <v/>
      </c>
      <c r="T36" s="66" t="str">
        <f t="shared" si="4"/>
        <v/>
      </c>
      <c r="U36" s="93" t="str">
        <f t="shared" si="5"/>
        <v/>
      </c>
      <c r="V36" s="88">
        <f t="shared" si="6"/>
        <v>0</v>
      </c>
      <c r="W36" s="60">
        <f t="shared" si="7"/>
        <v>0</v>
      </c>
      <c r="X36" s="74">
        <f t="shared" si="21"/>
        <v>0</v>
      </c>
      <c r="Y36" s="36">
        <f t="shared" si="15"/>
        <v>0</v>
      </c>
      <c r="Z36" s="36">
        <f t="shared" si="9"/>
        <v>0</v>
      </c>
      <c r="AA36" s="287">
        <f t="shared" si="10"/>
        <v>0</v>
      </c>
      <c r="AB36" s="74">
        <f t="shared" si="16"/>
        <v>0</v>
      </c>
      <c r="AC36" s="89">
        <f t="shared" si="17"/>
        <v>0</v>
      </c>
      <c r="AD36" s="81">
        <f t="shared" si="18"/>
        <v>0</v>
      </c>
      <c r="AE36" s="82">
        <f t="shared" si="19"/>
        <v>0</v>
      </c>
    </row>
    <row r="37" spans="1:31" x14ac:dyDescent="0.4">
      <c r="A37" s="287">
        <v>23</v>
      </c>
      <c r="B37" s="1"/>
      <c r="C37" s="44"/>
      <c r="D37" s="45"/>
      <c r="E37" s="45"/>
      <c r="F37" s="45"/>
      <c r="G37" s="45"/>
      <c r="H37" s="45"/>
      <c r="I37" s="46" t="str">
        <f t="shared" si="0"/>
        <v/>
      </c>
      <c r="J37" s="70">
        <f t="shared" si="1"/>
        <v>0</v>
      </c>
      <c r="K37" s="80" t="str">
        <f t="shared" si="2"/>
        <v/>
      </c>
      <c r="L37" s="319" t="str">
        <f t="shared" si="11"/>
        <v/>
      </c>
      <c r="O37" s="195" t="str">
        <f t="shared" si="3"/>
        <v/>
      </c>
      <c r="P37" s="253">
        <f t="shared" si="12"/>
        <v>0</v>
      </c>
      <c r="Q37" s="76">
        <f t="shared" si="13"/>
        <v>0</v>
      </c>
      <c r="R37" s="66" t="str">
        <f t="shared" si="14"/>
        <v/>
      </c>
      <c r="S37" s="66" t="str">
        <f t="shared" si="20"/>
        <v/>
      </c>
      <c r="T37" s="66" t="str">
        <f t="shared" si="4"/>
        <v/>
      </c>
      <c r="U37" s="93" t="str">
        <f t="shared" si="5"/>
        <v/>
      </c>
      <c r="V37" s="88">
        <f t="shared" si="6"/>
        <v>0</v>
      </c>
      <c r="W37" s="60">
        <f t="shared" si="7"/>
        <v>0</v>
      </c>
      <c r="X37" s="74">
        <f t="shared" si="21"/>
        <v>0</v>
      </c>
      <c r="Y37" s="36">
        <f t="shared" si="15"/>
        <v>0</v>
      </c>
      <c r="Z37" s="36">
        <f t="shared" si="9"/>
        <v>0</v>
      </c>
      <c r="AA37" s="287">
        <f t="shared" si="10"/>
        <v>0</v>
      </c>
      <c r="AB37" s="74">
        <f t="shared" si="16"/>
        <v>0</v>
      </c>
      <c r="AC37" s="89">
        <f t="shared" si="17"/>
        <v>0</v>
      </c>
      <c r="AD37" s="81">
        <f t="shared" si="18"/>
        <v>0</v>
      </c>
      <c r="AE37" s="82">
        <f t="shared" si="19"/>
        <v>0</v>
      </c>
    </row>
    <row r="38" spans="1:31" x14ac:dyDescent="0.4">
      <c r="A38" s="287">
        <v>24</v>
      </c>
      <c r="B38" s="1"/>
      <c r="C38" s="44"/>
      <c r="D38" s="45"/>
      <c r="E38" s="45"/>
      <c r="F38" s="45"/>
      <c r="G38" s="45"/>
      <c r="H38" s="45"/>
      <c r="I38" s="46" t="str">
        <f t="shared" si="0"/>
        <v/>
      </c>
      <c r="J38" s="70">
        <f t="shared" si="1"/>
        <v>0</v>
      </c>
      <c r="K38" s="80" t="str">
        <f t="shared" si="2"/>
        <v/>
      </c>
      <c r="L38" s="319" t="str">
        <f t="shared" si="11"/>
        <v/>
      </c>
      <c r="O38" s="195" t="str">
        <f t="shared" si="3"/>
        <v/>
      </c>
      <c r="P38" s="253">
        <f t="shared" si="12"/>
        <v>0</v>
      </c>
      <c r="Q38" s="76">
        <f t="shared" si="13"/>
        <v>0</v>
      </c>
      <c r="R38" s="66" t="str">
        <f t="shared" si="14"/>
        <v/>
      </c>
      <c r="S38" s="66" t="str">
        <f t="shared" si="20"/>
        <v/>
      </c>
      <c r="T38" s="66" t="str">
        <f t="shared" si="4"/>
        <v/>
      </c>
      <c r="U38" s="93" t="str">
        <f t="shared" si="5"/>
        <v/>
      </c>
      <c r="V38" s="88">
        <f t="shared" si="6"/>
        <v>0</v>
      </c>
      <c r="W38" s="60">
        <f t="shared" si="7"/>
        <v>0</v>
      </c>
      <c r="X38" s="74">
        <f t="shared" si="21"/>
        <v>0</v>
      </c>
      <c r="Y38" s="36">
        <f t="shared" si="15"/>
        <v>0</v>
      </c>
      <c r="Z38" s="36">
        <f t="shared" si="9"/>
        <v>0</v>
      </c>
      <c r="AA38" s="287">
        <f t="shared" si="10"/>
        <v>0</v>
      </c>
      <c r="AB38" s="74">
        <f t="shared" si="16"/>
        <v>0</v>
      </c>
      <c r="AC38" s="89">
        <f t="shared" si="17"/>
        <v>0</v>
      </c>
      <c r="AD38" s="81">
        <f t="shared" si="18"/>
        <v>0</v>
      </c>
      <c r="AE38" s="82">
        <f t="shared" si="19"/>
        <v>0</v>
      </c>
    </row>
    <row r="39" spans="1:31" x14ac:dyDescent="0.4">
      <c r="A39" s="287">
        <v>25</v>
      </c>
      <c r="B39" s="1"/>
      <c r="C39" s="44"/>
      <c r="D39" s="45"/>
      <c r="E39" s="45"/>
      <c r="F39" s="45"/>
      <c r="G39" s="45"/>
      <c r="H39" s="45"/>
      <c r="I39" s="46" t="str">
        <f t="shared" si="0"/>
        <v/>
      </c>
      <c r="J39" s="70">
        <f t="shared" si="1"/>
        <v>0</v>
      </c>
      <c r="K39" s="80" t="str">
        <f t="shared" si="2"/>
        <v/>
      </c>
      <c r="L39" s="319" t="str">
        <f t="shared" si="11"/>
        <v/>
      </c>
      <c r="O39" s="195" t="str">
        <f t="shared" si="3"/>
        <v/>
      </c>
      <c r="P39" s="253">
        <f t="shared" si="12"/>
        <v>0</v>
      </c>
      <c r="Q39" s="76">
        <f t="shared" si="13"/>
        <v>0</v>
      </c>
      <c r="R39" s="66" t="str">
        <f t="shared" si="14"/>
        <v/>
      </c>
      <c r="S39" s="66" t="str">
        <f t="shared" si="20"/>
        <v/>
      </c>
      <c r="T39" s="66" t="str">
        <f t="shared" si="4"/>
        <v/>
      </c>
      <c r="U39" s="93" t="str">
        <f t="shared" si="5"/>
        <v/>
      </c>
      <c r="V39" s="88">
        <f t="shared" si="6"/>
        <v>0</v>
      </c>
      <c r="W39" s="60">
        <f t="shared" si="7"/>
        <v>0</v>
      </c>
      <c r="X39" s="74">
        <f t="shared" si="21"/>
        <v>0</v>
      </c>
      <c r="Y39" s="36">
        <f t="shared" si="15"/>
        <v>0</v>
      </c>
      <c r="Z39" s="36">
        <f t="shared" si="9"/>
        <v>0</v>
      </c>
      <c r="AA39" s="287">
        <f t="shared" si="10"/>
        <v>0</v>
      </c>
      <c r="AB39" s="74">
        <f t="shared" si="16"/>
        <v>0</v>
      </c>
      <c r="AC39" s="89">
        <f t="shared" si="17"/>
        <v>0</v>
      </c>
      <c r="AD39" s="81">
        <f t="shared" si="18"/>
        <v>0</v>
      </c>
      <c r="AE39" s="82">
        <f t="shared" si="19"/>
        <v>0</v>
      </c>
    </row>
    <row r="40" spans="1:31" x14ac:dyDescent="0.4">
      <c r="A40" s="287">
        <v>26</v>
      </c>
      <c r="B40" s="1"/>
      <c r="C40" s="44"/>
      <c r="D40" s="45"/>
      <c r="E40" s="45"/>
      <c r="F40" s="45"/>
      <c r="G40" s="45"/>
      <c r="H40" s="45"/>
      <c r="I40" s="46" t="str">
        <f t="shared" si="0"/>
        <v/>
      </c>
      <c r="J40" s="287">
        <f t="shared" si="1"/>
        <v>0</v>
      </c>
      <c r="K40" s="80" t="str">
        <f t="shared" si="2"/>
        <v/>
      </c>
      <c r="L40" s="319" t="str">
        <f t="shared" si="11"/>
        <v/>
      </c>
      <c r="O40" s="195" t="str">
        <f t="shared" si="3"/>
        <v/>
      </c>
      <c r="P40" s="253">
        <f t="shared" si="12"/>
        <v>0</v>
      </c>
      <c r="Q40" s="76">
        <f t="shared" si="13"/>
        <v>0</v>
      </c>
      <c r="R40" s="66" t="str">
        <f t="shared" si="14"/>
        <v/>
      </c>
      <c r="S40" s="66" t="str">
        <f t="shared" si="20"/>
        <v/>
      </c>
      <c r="T40" s="66" t="str">
        <f t="shared" si="4"/>
        <v/>
      </c>
      <c r="U40" s="93" t="str">
        <f t="shared" si="5"/>
        <v/>
      </c>
      <c r="V40" s="88">
        <f t="shared" si="6"/>
        <v>0</v>
      </c>
      <c r="W40" s="60">
        <f t="shared" si="7"/>
        <v>0</v>
      </c>
      <c r="X40" s="74">
        <f t="shared" si="21"/>
        <v>0</v>
      </c>
      <c r="Y40" s="36">
        <f t="shared" si="15"/>
        <v>0</v>
      </c>
      <c r="Z40" s="36">
        <f t="shared" si="9"/>
        <v>0</v>
      </c>
      <c r="AA40" s="287">
        <f t="shared" si="10"/>
        <v>0</v>
      </c>
      <c r="AB40" s="74">
        <f t="shared" si="16"/>
        <v>0</v>
      </c>
      <c r="AC40" s="89">
        <f t="shared" si="17"/>
        <v>0</v>
      </c>
      <c r="AD40" s="81">
        <f t="shared" si="18"/>
        <v>0</v>
      </c>
      <c r="AE40" s="82">
        <f t="shared" si="19"/>
        <v>0</v>
      </c>
    </row>
    <row r="41" spans="1:31" s="108" customFormat="1" x14ac:dyDescent="0.4">
      <c r="A41" s="70">
        <v>27</v>
      </c>
      <c r="B41" s="1"/>
      <c r="C41" s="44"/>
      <c r="D41" s="45"/>
      <c r="E41" s="286"/>
      <c r="F41" s="286"/>
      <c r="G41" s="45"/>
      <c r="H41" s="286"/>
      <c r="I41" s="46" t="str">
        <f t="shared" si="0"/>
        <v/>
      </c>
      <c r="J41" s="70">
        <f t="shared" si="1"/>
        <v>0</v>
      </c>
      <c r="K41" s="80" t="str">
        <f t="shared" si="2"/>
        <v/>
      </c>
      <c r="L41" s="319" t="str">
        <f t="shared" si="11"/>
        <v/>
      </c>
      <c r="O41" s="195" t="str">
        <f t="shared" si="3"/>
        <v/>
      </c>
      <c r="P41" s="253">
        <f t="shared" si="12"/>
        <v>0</v>
      </c>
      <c r="Q41" s="279">
        <f t="shared" si="13"/>
        <v>0</v>
      </c>
      <c r="R41" s="66" t="str">
        <f t="shared" si="14"/>
        <v/>
      </c>
      <c r="S41" s="66" t="str">
        <f t="shared" si="20"/>
        <v/>
      </c>
      <c r="T41" s="66" t="str">
        <f t="shared" si="4"/>
        <v/>
      </c>
      <c r="U41" s="280" t="str">
        <f t="shared" si="5"/>
        <v/>
      </c>
      <c r="V41" s="253">
        <f t="shared" si="6"/>
        <v>0</v>
      </c>
      <c r="W41" s="66">
        <f t="shared" si="7"/>
        <v>0</v>
      </c>
      <c r="X41" s="74">
        <f t="shared" si="21"/>
        <v>0</v>
      </c>
      <c r="Y41" s="35">
        <f t="shared" si="15"/>
        <v>0</v>
      </c>
      <c r="Z41" s="35">
        <f t="shared" si="9"/>
        <v>0</v>
      </c>
      <c r="AA41" s="70">
        <f t="shared" si="10"/>
        <v>0</v>
      </c>
      <c r="AB41" s="281">
        <f t="shared" si="16"/>
        <v>0</v>
      </c>
      <c r="AC41" s="89">
        <f t="shared" si="17"/>
        <v>0</v>
      </c>
      <c r="AD41" s="282">
        <f t="shared" si="18"/>
        <v>0</v>
      </c>
      <c r="AE41" s="283">
        <f t="shared" si="19"/>
        <v>0</v>
      </c>
    </row>
    <row r="42" spans="1:31" x14ac:dyDescent="0.4">
      <c r="A42" s="287">
        <v>28</v>
      </c>
      <c r="B42" s="1"/>
      <c r="C42" s="44"/>
      <c r="D42" s="45"/>
      <c r="E42" s="45"/>
      <c r="F42" s="45"/>
      <c r="G42" s="45"/>
      <c r="H42" s="45"/>
      <c r="I42" s="46" t="str">
        <f t="shared" si="0"/>
        <v/>
      </c>
      <c r="J42" s="287">
        <f t="shared" si="1"/>
        <v>0</v>
      </c>
      <c r="K42" s="80" t="str">
        <f t="shared" si="2"/>
        <v/>
      </c>
      <c r="L42" s="319" t="str">
        <f t="shared" si="11"/>
        <v/>
      </c>
      <c r="O42" s="195" t="str">
        <f t="shared" si="3"/>
        <v/>
      </c>
      <c r="P42" s="253">
        <f t="shared" si="12"/>
        <v>0</v>
      </c>
      <c r="Q42" s="76">
        <f t="shared" si="13"/>
        <v>0</v>
      </c>
      <c r="R42" s="66" t="str">
        <f t="shared" si="14"/>
        <v/>
      </c>
      <c r="S42" s="66" t="str">
        <f t="shared" si="20"/>
        <v/>
      </c>
      <c r="T42" s="66" t="str">
        <f t="shared" si="4"/>
        <v/>
      </c>
      <c r="U42" s="93" t="str">
        <f t="shared" si="5"/>
        <v/>
      </c>
      <c r="V42" s="88">
        <f t="shared" si="6"/>
        <v>0</v>
      </c>
      <c r="W42" s="60">
        <f t="shared" si="7"/>
        <v>0</v>
      </c>
      <c r="X42" s="74">
        <f t="shared" si="21"/>
        <v>0</v>
      </c>
      <c r="Y42" s="36">
        <f t="shared" si="15"/>
        <v>0</v>
      </c>
      <c r="Z42" s="36">
        <f t="shared" si="9"/>
        <v>0</v>
      </c>
      <c r="AA42" s="287">
        <f t="shared" si="10"/>
        <v>0</v>
      </c>
      <c r="AB42" s="74">
        <f t="shared" si="16"/>
        <v>0</v>
      </c>
      <c r="AC42" s="89">
        <f t="shared" si="17"/>
        <v>0</v>
      </c>
      <c r="AD42" s="81">
        <f t="shared" si="18"/>
        <v>0</v>
      </c>
      <c r="AE42" s="82">
        <f t="shared" si="19"/>
        <v>0</v>
      </c>
    </row>
    <row r="43" spans="1:31" x14ac:dyDescent="0.4">
      <c r="A43" s="287">
        <v>29</v>
      </c>
      <c r="B43" s="1"/>
      <c r="C43" s="44"/>
      <c r="D43" s="45"/>
      <c r="E43" s="45"/>
      <c r="F43" s="45"/>
      <c r="G43" s="45"/>
      <c r="H43" s="45"/>
      <c r="I43" s="46" t="str">
        <f t="shared" si="0"/>
        <v/>
      </c>
      <c r="J43" s="287">
        <f t="shared" si="1"/>
        <v>0</v>
      </c>
      <c r="K43" s="80" t="str">
        <f t="shared" si="2"/>
        <v/>
      </c>
      <c r="L43" s="319" t="str">
        <f t="shared" si="11"/>
        <v/>
      </c>
      <c r="O43" s="195" t="str">
        <f t="shared" si="3"/>
        <v/>
      </c>
      <c r="P43" s="253">
        <f t="shared" si="12"/>
        <v>0</v>
      </c>
      <c r="Q43" s="76">
        <f t="shared" si="13"/>
        <v>0</v>
      </c>
      <c r="R43" s="66" t="str">
        <f t="shared" si="14"/>
        <v/>
      </c>
      <c r="S43" s="66" t="str">
        <f t="shared" si="20"/>
        <v/>
      </c>
      <c r="T43" s="66" t="str">
        <f t="shared" si="4"/>
        <v/>
      </c>
      <c r="U43" s="93" t="str">
        <f t="shared" si="5"/>
        <v/>
      </c>
      <c r="V43" s="88">
        <f t="shared" si="6"/>
        <v>0</v>
      </c>
      <c r="W43" s="60">
        <f t="shared" si="7"/>
        <v>0</v>
      </c>
      <c r="X43" s="74">
        <f t="shared" si="21"/>
        <v>0</v>
      </c>
      <c r="Y43" s="36">
        <f t="shared" si="15"/>
        <v>0</v>
      </c>
      <c r="Z43" s="36">
        <f t="shared" si="9"/>
        <v>0</v>
      </c>
      <c r="AA43" s="287">
        <f t="shared" si="10"/>
        <v>0</v>
      </c>
      <c r="AB43" s="74">
        <f t="shared" si="16"/>
        <v>0</v>
      </c>
      <c r="AC43" s="89">
        <f t="shared" si="17"/>
        <v>0</v>
      </c>
      <c r="AD43" s="81">
        <f t="shared" si="18"/>
        <v>0</v>
      </c>
      <c r="AE43" s="82">
        <f t="shared" si="19"/>
        <v>0</v>
      </c>
    </row>
    <row r="44" spans="1:31" x14ac:dyDescent="0.4">
      <c r="A44" s="287">
        <v>30</v>
      </c>
      <c r="B44" s="1"/>
      <c r="C44" s="44"/>
      <c r="D44" s="45"/>
      <c r="E44" s="45"/>
      <c r="F44" s="45"/>
      <c r="G44" s="45"/>
      <c r="H44" s="45"/>
      <c r="I44" s="46" t="str">
        <f t="shared" si="0"/>
        <v/>
      </c>
      <c r="J44" s="287">
        <f t="shared" si="1"/>
        <v>0</v>
      </c>
      <c r="K44" s="80" t="str">
        <f t="shared" si="2"/>
        <v/>
      </c>
      <c r="L44" s="319" t="str">
        <f t="shared" si="11"/>
        <v/>
      </c>
      <c r="O44" s="195" t="str">
        <f t="shared" si="3"/>
        <v/>
      </c>
      <c r="P44" s="253">
        <f t="shared" si="12"/>
        <v>0</v>
      </c>
      <c r="Q44" s="76">
        <f t="shared" si="13"/>
        <v>0</v>
      </c>
      <c r="R44" s="66" t="str">
        <f t="shared" si="14"/>
        <v/>
      </c>
      <c r="S44" s="66" t="str">
        <f t="shared" si="20"/>
        <v/>
      </c>
      <c r="T44" s="66" t="str">
        <f t="shared" si="4"/>
        <v/>
      </c>
      <c r="U44" s="93" t="str">
        <f t="shared" si="5"/>
        <v/>
      </c>
      <c r="V44" s="88">
        <f t="shared" si="6"/>
        <v>0</v>
      </c>
      <c r="W44" s="60">
        <f t="shared" si="7"/>
        <v>0</v>
      </c>
      <c r="X44" s="74">
        <f t="shared" si="21"/>
        <v>0</v>
      </c>
      <c r="Y44" s="36">
        <f t="shared" si="15"/>
        <v>0</v>
      </c>
      <c r="Z44" s="36">
        <f t="shared" si="9"/>
        <v>0</v>
      </c>
      <c r="AA44" s="287">
        <f t="shared" si="10"/>
        <v>0</v>
      </c>
      <c r="AB44" s="74">
        <f t="shared" si="16"/>
        <v>0</v>
      </c>
      <c r="AC44" s="89">
        <f t="shared" si="17"/>
        <v>0</v>
      </c>
      <c r="AD44" s="81">
        <f t="shared" si="18"/>
        <v>0</v>
      </c>
      <c r="AE44" s="82">
        <f t="shared" si="19"/>
        <v>0</v>
      </c>
    </row>
    <row r="45" spans="1:31" x14ac:dyDescent="0.4">
      <c r="A45" s="287">
        <v>31</v>
      </c>
      <c r="B45" s="1"/>
      <c r="C45" s="44"/>
      <c r="D45" s="45"/>
      <c r="E45" s="45"/>
      <c r="F45" s="45"/>
      <c r="G45" s="45"/>
      <c r="H45" s="45"/>
      <c r="I45" s="46" t="str">
        <f t="shared" si="0"/>
        <v/>
      </c>
      <c r="J45" s="287">
        <f t="shared" si="1"/>
        <v>0</v>
      </c>
      <c r="K45" s="80" t="str">
        <f t="shared" si="2"/>
        <v/>
      </c>
      <c r="L45" s="319" t="str">
        <f t="shared" si="11"/>
        <v/>
      </c>
      <c r="O45" s="195" t="str">
        <f t="shared" si="3"/>
        <v/>
      </c>
      <c r="P45" s="253">
        <f t="shared" si="12"/>
        <v>0</v>
      </c>
      <c r="Q45" s="76">
        <f t="shared" si="13"/>
        <v>0</v>
      </c>
      <c r="R45" s="66" t="str">
        <f t="shared" si="14"/>
        <v/>
      </c>
      <c r="S45" s="66" t="str">
        <f t="shared" si="20"/>
        <v/>
      </c>
      <c r="T45" s="66" t="str">
        <f t="shared" si="4"/>
        <v/>
      </c>
      <c r="U45" s="93" t="str">
        <f t="shared" si="5"/>
        <v/>
      </c>
      <c r="V45" s="88">
        <f t="shared" si="6"/>
        <v>0</v>
      </c>
      <c r="W45" s="60">
        <f t="shared" si="7"/>
        <v>0</v>
      </c>
      <c r="X45" s="74">
        <f t="shared" si="21"/>
        <v>0</v>
      </c>
      <c r="Y45" s="36">
        <f t="shared" si="15"/>
        <v>0</v>
      </c>
      <c r="Z45" s="36">
        <f t="shared" si="9"/>
        <v>0</v>
      </c>
      <c r="AA45" s="287">
        <f t="shared" si="10"/>
        <v>0</v>
      </c>
      <c r="AB45" s="74">
        <f t="shared" si="16"/>
        <v>0</v>
      </c>
      <c r="AC45" s="89">
        <f t="shared" si="17"/>
        <v>0</v>
      </c>
      <c r="AD45" s="81">
        <f t="shared" si="18"/>
        <v>0</v>
      </c>
      <c r="AE45" s="82">
        <f t="shared" si="19"/>
        <v>0</v>
      </c>
    </row>
    <row r="46" spans="1:31" x14ac:dyDescent="0.4">
      <c r="A46" s="287">
        <v>32</v>
      </c>
      <c r="B46" s="1"/>
      <c r="C46" s="44"/>
      <c r="D46" s="45"/>
      <c r="E46" s="45"/>
      <c r="F46" s="45"/>
      <c r="G46" s="45"/>
      <c r="H46" s="45"/>
      <c r="I46" s="46" t="str">
        <f t="shared" si="0"/>
        <v/>
      </c>
      <c r="J46" s="287">
        <f t="shared" si="1"/>
        <v>0</v>
      </c>
      <c r="K46" s="80" t="str">
        <f t="shared" si="2"/>
        <v/>
      </c>
      <c r="L46" s="319" t="str">
        <f t="shared" si="11"/>
        <v/>
      </c>
      <c r="O46" s="195" t="str">
        <f t="shared" si="3"/>
        <v/>
      </c>
      <c r="P46" s="253">
        <f t="shared" si="12"/>
        <v>0</v>
      </c>
      <c r="Q46" s="76">
        <f t="shared" si="13"/>
        <v>0</v>
      </c>
      <c r="R46" s="66" t="str">
        <f t="shared" si="14"/>
        <v/>
      </c>
      <c r="S46" s="66" t="str">
        <f t="shared" si="20"/>
        <v/>
      </c>
      <c r="T46" s="66" t="str">
        <f t="shared" si="4"/>
        <v/>
      </c>
      <c r="U46" s="93" t="str">
        <f t="shared" si="5"/>
        <v/>
      </c>
      <c r="V46" s="88">
        <f t="shared" si="6"/>
        <v>0</v>
      </c>
      <c r="W46" s="60">
        <f t="shared" si="7"/>
        <v>0</v>
      </c>
      <c r="X46" s="74">
        <f t="shared" si="21"/>
        <v>0</v>
      </c>
      <c r="Y46" s="36">
        <f t="shared" si="15"/>
        <v>0</v>
      </c>
      <c r="Z46" s="36">
        <f t="shared" si="9"/>
        <v>0</v>
      </c>
      <c r="AA46" s="287">
        <f t="shared" si="10"/>
        <v>0</v>
      </c>
      <c r="AB46" s="74">
        <f t="shared" si="16"/>
        <v>0</v>
      </c>
      <c r="AC46" s="89">
        <f t="shared" si="17"/>
        <v>0</v>
      </c>
      <c r="AD46" s="81">
        <f t="shared" si="18"/>
        <v>0</v>
      </c>
      <c r="AE46" s="82">
        <f t="shared" si="19"/>
        <v>0</v>
      </c>
    </row>
    <row r="47" spans="1:31" x14ac:dyDescent="0.4">
      <c r="A47" s="287">
        <v>33</v>
      </c>
      <c r="B47" s="1"/>
      <c r="C47" s="44"/>
      <c r="D47" s="45"/>
      <c r="E47" s="45"/>
      <c r="F47" s="45"/>
      <c r="G47" s="45"/>
      <c r="H47" s="45"/>
      <c r="I47" s="46" t="str">
        <f t="shared" si="0"/>
        <v/>
      </c>
      <c r="J47" s="287">
        <f t="shared" si="1"/>
        <v>0</v>
      </c>
      <c r="K47" s="80" t="str">
        <f t="shared" si="2"/>
        <v/>
      </c>
      <c r="L47" s="319" t="str">
        <f t="shared" si="11"/>
        <v/>
      </c>
      <c r="O47" s="195" t="str">
        <f t="shared" si="3"/>
        <v/>
      </c>
      <c r="P47" s="253">
        <f t="shared" si="12"/>
        <v>0</v>
      </c>
      <c r="Q47" s="76">
        <f t="shared" si="13"/>
        <v>0</v>
      </c>
      <c r="R47" s="66" t="str">
        <f t="shared" si="14"/>
        <v/>
      </c>
      <c r="S47" s="66" t="str">
        <f t="shared" si="20"/>
        <v/>
      </c>
      <c r="T47" s="66" t="str">
        <f t="shared" si="4"/>
        <v/>
      </c>
      <c r="U47" s="93" t="str">
        <f t="shared" si="5"/>
        <v/>
      </c>
      <c r="V47" s="88">
        <f t="shared" si="6"/>
        <v>0</v>
      </c>
      <c r="W47" s="60">
        <f t="shared" si="7"/>
        <v>0</v>
      </c>
      <c r="X47" s="74">
        <f t="shared" si="21"/>
        <v>0</v>
      </c>
      <c r="Y47" s="36">
        <f t="shared" si="15"/>
        <v>0</v>
      </c>
      <c r="Z47" s="36">
        <f t="shared" si="9"/>
        <v>0</v>
      </c>
      <c r="AA47" s="287">
        <f t="shared" si="10"/>
        <v>0</v>
      </c>
      <c r="AB47" s="74">
        <f t="shared" si="16"/>
        <v>0</v>
      </c>
      <c r="AC47" s="89">
        <f t="shared" si="17"/>
        <v>0</v>
      </c>
      <c r="AD47" s="81">
        <f t="shared" si="18"/>
        <v>0</v>
      </c>
      <c r="AE47" s="82">
        <f t="shared" si="19"/>
        <v>0</v>
      </c>
    </row>
    <row r="48" spans="1:31" x14ac:dyDescent="0.4">
      <c r="A48" s="287">
        <v>34</v>
      </c>
      <c r="B48" s="1"/>
      <c r="C48" s="44"/>
      <c r="D48" s="45"/>
      <c r="E48" s="45"/>
      <c r="F48" s="45"/>
      <c r="G48" s="45"/>
      <c r="H48" s="45"/>
      <c r="I48" s="46" t="str">
        <f t="shared" si="0"/>
        <v/>
      </c>
      <c r="J48" s="287">
        <f t="shared" si="1"/>
        <v>0</v>
      </c>
      <c r="K48" s="80" t="str">
        <f t="shared" si="2"/>
        <v/>
      </c>
      <c r="L48" s="319" t="str">
        <f t="shared" si="11"/>
        <v/>
      </c>
      <c r="O48" s="195" t="str">
        <f t="shared" si="3"/>
        <v/>
      </c>
      <c r="P48" s="253">
        <f t="shared" si="12"/>
        <v>0</v>
      </c>
      <c r="Q48" s="76">
        <f t="shared" si="13"/>
        <v>0</v>
      </c>
      <c r="R48" s="66" t="str">
        <f t="shared" si="14"/>
        <v/>
      </c>
      <c r="S48" s="66" t="str">
        <f t="shared" si="20"/>
        <v/>
      </c>
      <c r="T48" s="66" t="str">
        <f t="shared" si="4"/>
        <v/>
      </c>
      <c r="U48" s="93" t="str">
        <f t="shared" si="5"/>
        <v/>
      </c>
      <c r="V48" s="88">
        <f t="shared" si="6"/>
        <v>0</v>
      </c>
      <c r="W48" s="60">
        <f t="shared" si="7"/>
        <v>0</v>
      </c>
      <c r="X48" s="74">
        <f t="shared" si="21"/>
        <v>0</v>
      </c>
      <c r="Y48" s="36">
        <f t="shared" si="15"/>
        <v>0</v>
      </c>
      <c r="Z48" s="36">
        <f t="shared" si="9"/>
        <v>0</v>
      </c>
      <c r="AA48" s="287">
        <f t="shared" si="10"/>
        <v>0</v>
      </c>
      <c r="AB48" s="74">
        <f t="shared" si="16"/>
        <v>0</v>
      </c>
      <c r="AC48" s="89">
        <f t="shared" si="17"/>
        <v>0</v>
      </c>
      <c r="AD48" s="81">
        <f t="shared" si="18"/>
        <v>0</v>
      </c>
      <c r="AE48" s="82">
        <f t="shared" si="19"/>
        <v>0</v>
      </c>
    </row>
    <row r="49" spans="1:31" x14ac:dyDescent="0.4">
      <c r="A49" s="287">
        <v>35</v>
      </c>
      <c r="B49" s="1"/>
      <c r="C49" s="44"/>
      <c r="D49" s="45"/>
      <c r="E49" s="45"/>
      <c r="F49" s="45"/>
      <c r="G49" s="45"/>
      <c r="H49" s="45"/>
      <c r="I49" s="46" t="str">
        <f t="shared" si="0"/>
        <v/>
      </c>
      <c r="J49" s="287">
        <f t="shared" si="1"/>
        <v>0</v>
      </c>
      <c r="K49" s="80" t="str">
        <f t="shared" si="2"/>
        <v/>
      </c>
      <c r="L49" s="319" t="str">
        <f t="shared" si="11"/>
        <v/>
      </c>
      <c r="O49" s="195" t="str">
        <f t="shared" si="3"/>
        <v/>
      </c>
      <c r="P49" s="253">
        <f t="shared" si="12"/>
        <v>0</v>
      </c>
      <c r="Q49" s="76">
        <f t="shared" si="13"/>
        <v>0</v>
      </c>
      <c r="R49" s="66" t="str">
        <f t="shared" si="14"/>
        <v/>
      </c>
      <c r="S49" s="66" t="str">
        <f t="shared" si="20"/>
        <v/>
      </c>
      <c r="T49" s="66" t="str">
        <f t="shared" si="4"/>
        <v/>
      </c>
      <c r="U49" s="93" t="str">
        <f t="shared" si="5"/>
        <v/>
      </c>
      <c r="V49" s="88">
        <f t="shared" si="6"/>
        <v>0</v>
      </c>
      <c r="W49" s="60">
        <f t="shared" si="7"/>
        <v>0</v>
      </c>
      <c r="X49" s="74">
        <f t="shared" si="21"/>
        <v>0</v>
      </c>
      <c r="Y49" s="36">
        <f t="shared" si="15"/>
        <v>0</v>
      </c>
      <c r="Z49" s="36">
        <f t="shared" si="9"/>
        <v>0</v>
      </c>
      <c r="AA49" s="287">
        <f t="shared" si="10"/>
        <v>0</v>
      </c>
      <c r="AB49" s="74">
        <f t="shared" si="16"/>
        <v>0</v>
      </c>
      <c r="AC49" s="89">
        <f t="shared" si="17"/>
        <v>0</v>
      </c>
      <c r="AD49" s="81">
        <f t="shared" si="18"/>
        <v>0</v>
      </c>
      <c r="AE49" s="82">
        <f t="shared" si="19"/>
        <v>0</v>
      </c>
    </row>
    <row r="50" spans="1:31" x14ac:dyDescent="0.4">
      <c r="A50" s="287">
        <v>36</v>
      </c>
      <c r="B50" s="1"/>
      <c r="C50" s="44"/>
      <c r="D50" s="45"/>
      <c r="E50" s="45"/>
      <c r="F50" s="45"/>
      <c r="G50" s="45"/>
      <c r="H50" s="45"/>
      <c r="I50" s="46" t="str">
        <f t="shared" si="0"/>
        <v/>
      </c>
      <c r="J50" s="287">
        <f t="shared" si="1"/>
        <v>0</v>
      </c>
      <c r="K50" s="80" t="str">
        <f t="shared" si="2"/>
        <v/>
      </c>
      <c r="L50" s="319" t="str">
        <f t="shared" si="11"/>
        <v/>
      </c>
      <c r="O50" s="195" t="str">
        <f t="shared" si="3"/>
        <v/>
      </c>
      <c r="P50" s="253">
        <f t="shared" si="12"/>
        <v>0</v>
      </c>
      <c r="Q50" s="76">
        <f t="shared" si="13"/>
        <v>0</v>
      </c>
      <c r="R50" s="66" t="str">
        <f t="shared" si="14"/>
        <v/>
      </c>
      <c r="S50" s="66" t="str">
        <f t="shared" si="20"/>
        <v/>
      </c>
      <c r="T50" s="66" t="str">
        <f t="shared" si="4"/>
        <v/>
      </c>
      <c r="U50" s="93" t="str">
        <f t="shared" si="5"/>
        <v/>
      </c>
      <c r="V50" s="88">
        <f t="shared" si="6"/>
        <v>0</v>
      </c>
      <c r="W50" s="60">
        <f t="shared" si="7"/>
        <v>0</v>
      </c>
      <c r="X50" s="74">
        <f t="shared" si="21"/>
        <v>0</v>
      </c>
      <c r="Y50" s="36">
        <f t="shared" si="15"/>
        <v>0</v>
      </c>
      <c r="Z50" s="36">
        <f t="shared" si="9"/>
        <v>0</v>
      </c>
      <c r="AA50" s="287">
        <f t="shared" si="10"/>
        <v>0</v>
      </c>
      <c r="AB50" s="74">
        <f t="shared" si="16"/>
        <v>0</v>
      </c>
      <c r="AC50" s="89">
        <f t="shared" si="17"/>
        <v>0</v>
      </c>
      <c r="AD50" s="81">
        <f t="shared" si="18"/>
        <v>0</v>
      </c>
      <c r="AE50" s="82">
        <f t="shared" si="19"/>
        <v>0</v>
      </c>
    </row>
    <row r="51" spans="1:31" x14ac:dyDescent="0.4">
      <c r="A51" s="287">
        <v>37</v>
      </c>
      <c r="B51" s="1"/>
      <c r="C51" s="44"/>
      <c r="D51" s="45"/>
      <c r="E51" s="45"/>
      <c r="F51" s="45"/>
      <c r="G51" s="45"/>
      <c r="H51" s="45"/>
      <c r="I51" s="46" t="str">
        <f t="shared" si="0"/>
        <v/>
      </c>
      <c r="J51" s="287">
        <f t="shared" si="1"/>
        <v>0</v>
      </c>
      <c r="K51" s="80" t="str">
        <f t="shared" si="2"/>
        <v/>
      </c>
      <c r="L51" s="319" t="str">
        <f t="shared" si="11"/>
        <v/>
      </c>
      <c r="O51" s="195" t="str">
        <f t="shared" si="3"/>
        <v/>
      </c>
      <c r="P51" s="253">
        <f t="shared" si="12"/>
        <v>0</v>
      </c>
      <c r="Q51" s="76">
        <f t="shared" si="13"/>
        <v>0</v>
      </c>
      <c r="R51" s="66" t="str">
        <f t="shared" si="14"/>
        <v/>
      </c>
      <c r="S51" s="66" t="str">
        <f t="shared" si="20"/>
        <v/>
      </c>
      <c r="T51" s="66" t="str">
        <f t="shared" si="4"/>
        <v/>
      </c>
      <c r="U51" s="93" t="str">
        <f t="shared" si="5"/>
        <v/>
      </c>
      <c r="V51" s="88">
        <f t="shared" si="6"/>
        <v>0</v>
      </c>
      <c r="W51" s="60">
        <f t="shared" si="7"/>
        <v>0</v>
      </c>
      <c r="X51" s="74">
        <f t="shared" si="21"/>
        <v>0</v>
      </c>
      <c r="Y51" s="36">
        <f t="shared" si="15"/>
        <v>0</v>
      </c>
      <c r="Z51" s="36">
        <f t="shared" si="9"/>
        <v>0</v>
      </c>
      <c r="AA51" s="287">
        <f t="shared" si="10"/>
        <v>0</v>
      </c>
      <c r="AB51" s="74">
        <f t="shared" si="16"/>
        <v>0</v>
      </c>
      <c r="AC51" s="89">
        <f t="shared" si="17"/>
        <v>0</v>
      </c>
      <c r="AD51" s="81">
        <f t="shared" si="18"/>
        <v>0</v>
      </c>
      <c r="AE51" s="82">
        <f t="shared" si="19"/>
        <v>0</v>
      </c>
    </row>
    <row r="52" spans="1:31" x14ac:dyDescent="0.4">
      <c r="A52" s="287">
        <v>38</v>
      </c>
      <c r="B52" s="1"/>
      <c r="C52" s="44"/>
      <c r="D52" s="45"/>
      <c r="E52" s="45"/>
      <c r="F52" s="45"/>
      <c r="G52" s="45"/>
      <c r="H52" s="45"/>
      <c r="I52" s="46" t="str">
        <f t="shared" si="0"/>
        <v/>
      </c>
      <c r="J52" s="287">
        <f t="shared" si="1"/>
        <v>0</v>
      </c>
      <c r="K52" s="80" t="str">
        <f t="shared" si="2"/>
        <v/>
      </c>
      <c r="L52" s="319" t="str">
        <f t="shared" si="11"/>
        <v/>
      </c>
      <c r="O52" s="195" t="str">
        <f t="shared" si="3"/>
        <v/>
      </c>
      <c r="P52" s="253">
        <f t="shared" si="12"/>
        <v>0</v>
      </c>
      <c r="Q52" s="76">
        <f t="shared" si="13"/>
        <v>0</v>
      </c>
      <c r="R52" s="66" t="str">
        <f t="shared" si="14"/>
        <v/>
      </c>
      <c r="S52" s="66" t="str">
        <f t="shared" si="20"/>
        <v/>
      </c>
      <c r="T52" s="66" t="str">
        <f t="shared" si="4"/>
        <v/>
      </c>
      <c r="U52" s="93" t="str">
        <f t="shared" si="5"/>
        <v/>
      </c>
      <c r="V52" s="88">
        <f t="shared" si="6"/>
        <v>0</v>
      </c>
      <c r="W52" s="60">
        <f t="shared" si="7"/>
        <v>0</v>
      </c>
      <c r="X52" s="74">
        <f t="shared" si="21"/>
        <v>0</v>
      </c>
      <c r="Y52" s="36">
        <f t="shared" si="15"/>
        <v>0</v>
      </c>
      <c r="Z52" s="36">
        <f t="shared" si="9"/>
        <v>0</v>
      </c>
      <c r="AA52" s="287">
        <f t="shared" si="10"/>
        <v>0</v>
      </c>
      <c r="AB52" s="74">
        <f t="shared" si="16"/>
        <v>0</v>
      </c>
      <c r="AC52" s="89">
        <f t="shared" si="17"/>
        <v>0</v>
      </c>
      <c r="AD52" s="81">
        <f t="shared" si="18"/>
        <v>0</v>
      </c>
      <c r="AE52" s="82">
        <f t="shared" si="19"/>
        <v>0</v>
      </c>
    </row>
    <row r="53" spans="1:31" x14ac:dyDescent="0.4">
      <c r="A53" s="287">
        <v>39</v>
      </c>
      <c r="B53" s="1"/>
      <c r="C53" s="44"/>
      <c r="D53" s="45"/>
      <c r="E53" s="45"/>
      <c r="F53" s="45"/>
      <c r="G53" s="45"/>
      <c r="H53" s="45"/>
      <c r="I53" s="46" t="str">
        <f t="shared" si="0"/>
        <v/>
      </c>
      <c r="J53" s="287">
        <f t="shared" si="1"/>
        <v>0</v>
      </c>
      <c r="K53" s="80" t="str">
        <f t="shared" si="2"/>
        <v/>
      </c>
      <c r="L53" s="319" t="str">
        <f t="shared" si="11"/>
        <v/>
      </c>
      <c r="O53" s="195" t="str">
        <f t="shared" si="3"/>
        <v/>
      </c>
      <c r="P53" s="253">
        <f t="shared" si="12"/>
        <v>0</v>
      </c>
      <c r="Q53" s="76">
        <f t="shared" si="13"/>
        <v>0</v>
      </c>
      <c r="R53" s="66" t="str">
        <f t="shared" si="14"/>
        <v/>
      </c>
      <c r="S53" s="66" t="str">
        <f t="shared" si="20"/>
        <v/>
      </c>
      <c r="T53" s="66" t="str">
        <f t="shared" si="4"/>
        <v/>
      </c>
      <c r="U53" s="93" t="str">
        <f t="shared" si="5"/>
        <v/>
      </c>
      <c r="V53" s="88">
        <f t="shared" si="6"/>
        <v>0</v>
      </c>
      <c r="W53" s="60">
        <f t="shared" si="7"/>
        <v>0</v>
      </c>
      <c r="X53" s="74">
        <f t="shared" si="21"/>
        <v>0</v>
      </c>
      <c r="Y53" s="36">
        <f t="shared" si="15"/>
        <v>0</v>
      </c>
      <c r="Z53" s="36">
        <f t="shared" si="9"/>
        <v>0</v>
      </c>
      <c r="AA53" s="287">
        <f t="shared" si="10"/>
        <v>0</v>
      </c>
      <c r="AB53" s="74">
        <f t="shared" si="16"/>
        <v>0</v>
      </c>
      <c r="AC53" s="89">
        <f t="shared" si="17"/>
        <v>0</v>
      </c>
      <c r="AD53" s="81">
        <f t="shared" si="18"/>
        <v>0</v>
      </c>
      <c r="AE53" s="82">
        <f t="shared" si="19"/>
        <v>0</v>
      </c>
    </row>
    <row r="54" spans="1:31" x14ac:dyDescent="0.4">
      <c r="A54" s="287">
        <v>40</v>
      </c>
      <c r="B54" s="1"/>
      <c r="C54" s="44"/>
      <c r="D54" s="45"/>
      <c r="E54" s="45"/>
      <c r="F54" s="45"/>
      <c r="G54" s="45"/>
      <c r="H54" s="45"/>
      <c r="I54" s="46" t="str">
        <f t="shared" si="0"/>
        <v/>
      </c>
      <c r="J54" s="287">
        <f t="shared" si="1"/>
        <v>0</v>
      </c>
      <c r="K54" s="80" t="str">
        <f t="shared" si="2"/>
        <v/>
      </c>
      <c r="L54" s="319" t="str">
        <f t="shared" si="11"/>
        <v/>
      </c>
      <c r="O54" s="195" t="str">
        <f t="shared" si="3"/>
        <v/>
      </c>
      <c r="P54" s="253">
        <f t="shared" si="12"/>
        <v>0</v>
      </c>
      <c r="Q54" s="76">
        <f t="shared" si="13"/>
        <v>0</v>
      </c>
      <c r="R54" s="66" t="str">
        <f t="shared" si="14"/>
        <v/>
      </c>
      <c r="S54" s="66" t="str">
        <f t="shared" si="20"/>
        <v/>
      </c>
      <c r="T54" s="66" t="str">
        <f t="shared" si="4"/>
        <v/>
      </c>
      <c r="U54" s="93" t="str">
        <f t="shared" si="5"/>
        <v/>
      </c>
      <c r="V54" s="88">
        <f t="shared" si="6"/>
        <v>0</v>
      </c>
      <c r="W54" s="60">
        <f t="shared" si="7"/>
        <v>0</v>
      </c>
      <c r="X54" s="74">
        <f t="shared" si="21"/>
        <v>0</v>
      </c>
      <c r="Y54" s="36">
        <f t="shared" si="15"/>
        <v>0</v>
      </c>
      <c r="Z54" s="36">
        <f t="shared" si="9"/>
        <v>0</v>
      </c>
      <c r="AA54" s="287">
        <f t="shared" si="10"/>
        <v>0</v>
      </c>
      <c r="AB54" s="74">
        <f t="shared" si="16"/>
        <v>0</v>
      </c>
      <c r="AC54" s="89">
        <f t="shared" si="17"/>
        <v>0</v>
      </c>
      <c r="AD54" s="81">
        <f t="shared" si="18"/>
        <v>0</v>
      </c>
      <c r="AE54" s="82">
        <f t="shared" si="19"/>
        <v>0</v>
      </c>
    </row>
    <row r="55" spans="1:31" x14ac:dyDescent="0.4">
      <c r="A55" s="287">
        <v>41</v>
      </c>
      <c r="B55" s="1"/>
      <c r="C55" s="44"/>
      <c r="D55" s="45"/>
      <c r="E55" s="45"/>
      <c r="F55" s="45"/>
      <c r="G55" s="45"/>
      <c r="H55" s="45"/>
      <c r="I55" s="46" t="str">
        <f t="shared" si="0"/>
        <v/>
      </c>
      <c r="J55" s="287">
        <f t="shared" si="1"/>
        <v>0</v>
      </c>
      <c r="K55" s="80" t="str">
        <f t="shared" si="2"/>
        <v/>
      </c>
      <c r="L55" s="319" t="str">
        <f t="shared" si="11"/>
        <v/>
      </c>
      <c r="O55" s="195" t="str">
        <f t="shared" si="3"/>
        <v/>
      </c>
      <c r="P55" s="253">
        <f t="shared" si="12"/>
        <v>0</v>
      </c>
      <c r="Q55" s="76">
        <f t="shared" si="13"/>
        <v>0</v>
      </c>
      <c r="R55" s="66" t="str">
        <f t="shared" si="14"/>
        <v/>
      </c>
      <c r="S55" s="66" t="str">
        <f t="shared" si="20"/>
        <v/>
      </c>
      <c r="T55" s="66" t="str">
        <f t="shared" si="4"/>
        <v/>
      </c>
      <c r="U55" s="93" t="str">
        <f t="shared" si="5"/>
        <v/>
      </c>
      <c r="V55" s="88">
        <f t="shared" si="6"/>
        <v>0</v>
      </c>
      <c r="W55" s="60">
        <f t="shared" si="7"/>
        <v>0</v>
      </c>
      <c r="X55" s="74">
        <f t="shared" si="21"/>
        <v>0</v>
      </c>
      <c r="Y55" s="36">
        <f t="shared" si="15"/>
        <v>0</v>
      </c>
      <c r="Z55" s="36">
        <f t="shared" si="9"/>
        <v>0</v>
      </c>
      <c r="AA55" s="287">
        <f t="shared" si="10"/>
        <v>0</v>
      </c>
      <c r="AB55" s="74">
        <f t="shared" si="16"/>
        <v>0</v>
      </c>
      <c r="AC55" s="89">
        <f t="shared" si="17"/>
        <v>0</v>
      </c>
      <c r="AD55" s="81">
        <f t="shared" si="18"/>
        <v>0</v>
      </c>
      <c r="AE55" s="82">
        <f t="shared" si="19"/>
        <v>0</v>
      </c>
    </row>
    <row r="56" spans="1:31" x14ac:dyDescent="0.4">
      <c r="A56" s="287">
        <v>42</v>
      </c>
      <c r="B56" s="1"/>
      <c r="C56" s="44"/>
      <c r="D56" s="45"/>
      <c r="E56" s="45"/>
      <c r="F56" s="45"/>
      <c r="G56" s="45"/>
      <c r="H56" s="45"/>
      <c r="I56" s="46" t="str">
        <f t="shared" si="0"/>
        <v/>
      </c>
      <c r="J56" s="287">
        <f t="shared" si="1"/>
        <v>0</v>
      </c>
      <c r="K56" s="80" t="str">
        <f t="shared" si="2"/>
        <v/>
      </c>
      <c r="L56" s="319" t="str">
        <f t="shared" si="11"/>
        <v/>
      </c>
      <c r="O56" s="195" t="str">
        <f t="shared" si="3"/>
        <v/>
      </c>
      <c r="P56" s="253">
        <f t="shared" si="12"/>
        <v>0</v>
      </c>
      <c r="Q56" s="76">
        <f t="shared" si="13"/>
        <v>0</v>
      </c>
      <c r="R56" s="66" t="str">
        <f t="shared" si="14"/>
        <v/>
      </c>
      <c r="S56" s="66" t="str">
        <f t="shared" si="20"/>
        <v/>
      </c>
      <c r="T56" s="66" t="str">
        <f t="shared" si="4"/>
        <v/>
      </c>
      <c r="U56" s="93" t="str">
        <f t="shared" si="5"/>
        <v/>
      </c>
      <c r="V56" s="88">
        <f t="shared" si="6"/>
        <v>0</v>
      </c>
      <c r="W56" s="60">
        <f t="shared" si="7"/>
        <v>0</v>
      </c>
      <c r="X56" s="74">
        <f t="shared" si="21"/>
        <v>0</v>
      </c>
      <c r="Y56" s="36">
        <f t="shared" si="15"/>
        <v>0</v>
      </c>
      <c r="Z56" s="36">
        <f t="shared" si="9"/>
        <v>0</v>
      </c>
      <c r="AA56" s="287">
        <f t="shared" si="10"/>
        <v>0</v>
      </c>
      <c r="AB56" s="74">
        <f t="shared" si="16"/>
        <v>0</v>
      </c>
      <c r="AC56" s="89">
        <f t="shared" si="17"/>
        <v>0</v>
      </c>
      <c r="AD56" s="81">
        <f t="shared" si="18"/>
        <v>0</v>
      </c>
      <c r="AE56" s="82">
        <f t="shared" si="19"/>
        <v>0</v>
      </c>
    </row>
    <row r="57" spans="1:31" x14ac:dyDescent="0.4">
      <c r="A57" s="287">
        <v>43</v>
      </c>
      <c r="B57" s="1"/>
      <c r="C57" s="44"/>
      <c r="D57" s="45"/>
      <c r="E57" s="45"/>
      <c r="F57" s="45"/>
      <c r="G57" s="45"/>
      <c r="H57" s="45"/>
      <c r="I57" s="46" t="str">
        <f t="shared" si="0"/>
        <v/>
      </c>
      <c r="J57" s="287">
        <f t="shared" si="1"/>
        <v>0</v>
      </c>
      <c r="K57" s="80" t="str">
        <f t="shared" si="2"/>
        <v/>
      </c>
      <c r="L57" s="319" t="str">
        <f t="shared" si="11"/>
        <v/>
      </c>
      <c r="O57" s="195" t="str">
        <f t="shared" si="3"/>
        <v/>
      </c>
      <c r="P57" s="253">
        <f t="shared" si="12"/>
        <v>0</v>
      </c>
      <c r="Q57" s="76">
        <f t="shared" si="13"/>
        <v>0</v>
      </c>
      <c r="R57" s="66" t="str">
        <f t="shared" si="14"/>
        <v/>
      </c>
      <c r="S57" s="66" t="str">
        <f t="shared" si="20"/>
        <v/>
      </c>
      <c r="T57" s="66" t="str">
        <f t="shared" si="4"/>
        <v/>
      </c>
      <c r="U57" s="93" t="str">
        <f t="shared" si="5"/>
        <v/>
      </c>
      <c r="V57" s="88">
        <f t="shared" si="6"/>
        <v>0</v>
      </c>
      <c r="W57" s="60">
        <f t="shared" si="7"/>
        <v>0</v>
      </c>
      <c r="X57" s="74">
        <f t="shared" si="21"/>
        <v>0</v>
      </c>
      <c r="Y57" s="36">
        <f t="shared" si="15"/>
        <v>0</v>
      </c>
      <c r="Z57" s="36">
        <f t="shared" si="9"/>
        <v>0</v>
      </c>
      <c r="AA57" s="287">
        <f t="shared" si="10"/>
        <v>0</v>
      </c>
      <c r="AB57" s="74">
        <f t="shared" si="16"/>
        <v>0</v>
      </c>
      <c r="AC57" s="89">
        <f t="shared" si="17"/>
        <v>0</v>
      </c>
      <c r="AD57" s="81">
        <f t="shared" si="18"/>
        <v>0</v>
      </c>
      <c r="AE57" s="82">
        <f t="shared" si="19"/>
        <v>0</v>
      </c>
    </row>
    <row r="58" spans="1:31" x14ac:dyDescent="0.4">
      <c r="A58" s="287">
        <v>44</v>
      </c>
      <c r="B58" s="1"/>
      <c r="C58" s="44"/>
      <c r="D58" s="45"/>
      <c r="E58" s="45"/>
      <c r="F58" s="45"/>
      <c r="G58" s="45"/>
      <c r="H58" s="45"/>
      <c r="I58" s="46" t="str">
        <f t="shared" si="0"/>
        <v/>
      </c>
      <c r="J58" s="287">
        <f t="shared" si="1"/>
        <v>0</v>
      </c>
      <c r="K58" s="80" t="str">
        <f t="shared" si="2"/>
        <v/>
      </c>
      <c r="L58" s="319" t="str">
        <f t="shared" si="11"/>
        <v/>
      </c>
      <c r="O58" s="195" t="str">
        <f t="shared" si="3"/>
        <v/>
      </c>
      <c r="P58" s="253">
        <f t="shared" si="12"/>
        <v>0</v>
      </c>
      <c r="Q58" s="76">
        <f t="shared" si="13"/>
        <v>0</v>
      </c>
      <c r="R58" s="66" t="str">
        <f t="shared" si="14"/>
        <v/>
      </c>
      <c r="S58" s="66" t="str">
        <f t="shared" si="20"/>
        <v/>
      </c>
      <c r="T58" s="66" t="str">
        <f t="shared" si="4"/>
        <v/>
      </c>
      <c r="U58" s="93" t="str">
        <f t="shared" si="5"/>
        <v/>
      </c>
      <c r="V58" s="88">
        <f t="shared" si="6"/>
        <v>0</v>
      </c>
      <c r="W58" s="60">
        <f t="shared" si="7"/>
        <v>0</v>
      </c>
      <c r="X58" s="74">
        <f t="shared" si="21"/>
        <v>0</v>
      </c>
      <c r="Y58" s="36">
        <f t="shared" si="15"/>
        <v>0</v>
      </c>
      <c r="Z58" s="36">
        <f t="shared" si="9"/>
        <v>0</v>
      </c>
      <c r="AA58" s="287">
        <f t="shared" si="10"/>
        <v>0</v>
      </c>
      <c r="AB58" s="74">
        <f t="shared" si="16"/>
        <v>0</v>
      </c>
      <c r="AC58" s="89">
        <f t="shared" si="17"/>
        <v>0</v>
      </c>
      <c r="AD58" s="81">
        <f t="shared" si="18"/>
        <v>0</v>
      </c>
      <c r="AE58" s="82">
        <f t="shared" si="19"/>
        <v>0</v>
      </c>
    </row>
    <row r="59" spans="1:31" x14ac:dyDescent="0.4">
      <c r="A59" s="287">
        <v>45</v>
      </c>
      <c r="B59" s="1"/>
      <c r="C59" s="44"/>
      <c r="D59" s="45"/>
      <c r="E59" s="45"/>
      <c r="F59" s="45"/>
      <c r="G59" s="45"/>
      <c r="H59" s="45"/>
      <c r="I59" s="46" t="str">
        <f t="shared" si="0"/>
        <v/>
      </c>
      <c r="J59" s="287">
        <f t="shared" si="1"/>
        <v>0</v>
      </c>
      <c r="K59" s="80" t="str">
        <f t="shared" si="2"/>
        <v/>
      </c>
      <c r="L59" s="319" t="str">
        <f t="shared" si="11"/>
        <v/>
      </c>
      <c r="O59" s="195" t="str">
        <f t="shared" si="3"/>
        <v/>
      </c>
      <c r="P59" s="253">
        <f t="shared" si="12"/>
        <v>0</v>
      </c>
      <c r="Q59" s="76">
        <f t="shared" si="13"/>
        <v>0</v>
      </c>
      <c r="R59" s="66" t="str">
        <f t="shared" si="14"/>
        <v/>
      </c>
      <c r="S59" s="66" t="str">
        <f t="shared" si="20"/>
        <v/>
      </c>
      <c r="T59" s="66" t="str">
        <f t="shared" si="4"/>
        <v/>
      </c>
      <c r="U59" s="93" t="str">
        <f t="shared" si="5"/>
        <v/>
      </c>
      <c r="V59" s="88">
        <f t="shared" si="6"/>
        <v>0</v>
      </c>
      <c r="W59" s="60">
        <f t="shared" si="7"/>
        <v>0</v>
      </c>
      <c r="X59" s="74">
        <f t="shared" si="21"/>
        <v>0</v>
      </c>
      <c r="Y59" s="36">
        <f t="shared" si="15"/>
        <v>0</v>
      </c>
      <c r="Z59" s="36">
        <f t="shared" si="9"/>
        <v>0</v>
      </c>
      <c r="AA59" s="287">
        <f t="shared" si="10"/>
        <v>0</v>
      </c>
      <c r="AB59" s="74">
        <f t="shared" si="16"/>
        <v>0</v>
      </c>
      <c r="AC59" s="89">
        <f t="shared" si="17"/>
        <v>0</v>
      </c>
      <c r="AD59" s="81">
        <f t="shared" si="18"/>
        <v>0</v>
      </c>
      <c r="AE59" s="82">
        <f t="shared" si="19"/>
        <v>0</v>
      </c>
    </row>
    <row r="60" spans="1:31" x14ac:dyDescent="0.4">
      <c r="A60" s="287">
        <v>46</v>
      </c>
      <c r="B60" s="1"/>
      <c r="C60" s="44"/>
      <c r="D60" s="45"/>
      <c r="E60" s="45"/>
      <c r="F60" s="45"/>
      <c r="G60" s="45"/>
      <c r="H60" s="45"/>
      <c r="I60" s="46" t="str">
        <f t="shared" si="0"/>
        <v/>
      </c>
      <c r="J60" s="287">
        <f t="shared" si="1"/>
        <v>0</v>
      </c>
      <c r="K60" s="80" t="str">
        <f t="shared" si="2"/>
        <v/>
      </c>
      <c r="L60" s="319" t="str">
        <f t="shared" si="11"/>
        <v/>
      </c>
      <c r="O60" s="195" t="str">
        <f t="shared" si="3"/>
        <v/>
      </c>
      <c r="P60" s="253">
        <f t="shared" si="12"/>
        <v>0</v>
      </c>
      <c r="Q60" s="76">
        <f t="shared" si="13"/>
        <v>0</v>
      </c>
      <c r="R60" s="66" t="str">
        <f t="shared" si="14"/>
        <v/>
      </c>
      <c r="S60" s="66" t="str">
        <f t="shared" si="20"/>
        <v/>
      </c>
      <c r="T60" s="66" t="str">
        <f t="shared" si="4"/>
        <v/>
      </c>
      <c r="U60" s="93" t="str">
        <f t="shared" si="5"/>
        <v/>
      </c>
      <c r="V60" s="88">
        <f t="shared" si="6"/>
        <v>0</v>
      </c>
      <c r="W60" s="60">
        <f t="shared" si="7"/>
        <v>0</v>
      </c>
      <c r="X60" s="74">
        <f t="shared" si="21"/>
        <v>0</v>
      </c>
      <c r="Y60" s="36">
        <f t="shared" si="15"/>
        <v>0</v>
      </c>
      <c r="Z60" s="36">
        <f t="shared" si="9"/>
        <v>0</v>
      </c>
      <c r="AA60" s="287">
        <f t="shared" si="10"/>
        <v>0</v>
      </c>
      <c r="AB60" s="74">
        <f t="shared" si="16"/>
        <v>0</v>
      </c>
      <c r="AC60" s="89">
        <f t="shared" si="17"/>
        <v>0</v>
      </c>
      <c r="AD60" s="81">
        <f t="shared" si="18"/>
        <v>0</v>
      </c>
      <c r="AE60" s="82">
        <f t="shared" si="19"/>
        <v>0</v>
      </c>
    </row>
    <row r="61" spans="1:31" x14ac:dyDescent="0.4">
      <c r="A61" s="287">
        <v>47</v>
      </c>
      <c r="B61" s="1"/>
      <c r="C61" s="44"/>
      <c r="D61" s="45"/>
      <c r="E61" s="45"/>
      <c r="F61" s="45"/>
      <c r="G61" s="45"/>
      <c r="H61" s="45"/>
      <c r="I61" s="46" t="str">
        <f t="shared" si="0"/>
        <v/>
      </c>
      <c r="J61" s="287">
        <f t="shared" si="1"/>
        <v>0</v>
      </c>
      <c r="K61" s="80" t="str">
        <f t="shared" si="2"/>
        <v/>
      </c>
      <c r="L61" s="319" t="str">
        <f t="shared" si="11"/>
        <v/>
      </c>
      <c r="O61" s="195" t="str">
        <f t="shared" si="3"/>
        <v/>
      </c>
      <c r="P61" s="253">
        <f t="shared" si="12"/>
        <v>0</v>
      </c>
      <c r="Q61" s="76">
        <f t="shared" si="13"/>
        <v>0</v>
      </c>
      <c r="R61" s="66" t="str">
        <f t="shared" si="14"/>
        <v/>
      </c>
      <c r="S61" s="66" t="str">
        <f t="shared" si="20"/>
        <v/>
      </c>
      <c r="T61" s="66" t="str">
        <f t="shared" si="4"/>
        <v/>
      </c>
      <c r="U61" s="93" t="str">
        <f t="shared" si="5"/>
        <v/>
      </c>
      <c r="V61" s="88">
        <f t="shared" si="6"/>
        <v>0</v>
      </c>
      <c r="W61" s="60">
        <f t="shared" si="7"/>
        <v>0</v>
      </c>
      <c r="X61" s="74">
        <f t="shared" si="21"/>
        <v>0</v>
      </c>
      <c r="Y61" s="36">
        <f t="shared" si="15"/>
        <v>0</v>
      </c>
      <c r="Z61" s="36">
        <f t="shared" si="9"/>
        <v>0</v>
      </c>
      <c r="AA61" s="287">
        <f t="shared" si="10"/>
        <v>0</v>
      </c>
      <c r="AB61" s="74">
        <f t="shared" si="16"/>
        <v>0</v>
      </c>
      <c r="AC61" s="89">
        <f t="shared" si="17"/>
        <v>0</v>
      </c>
      <c r="AD61" s="81">
        <f t="shared" si="18"/>
        <v>0</v>
      </c>
      <c r="AE61" s="82">
        <f t="shared" si="19"/>
        <v>0</v>
      </c>
    </row>
    <row r="62" spans="1:31" x14ac:dyDescent="0.4">
      <c r="A62" s="287">
        <v>48</v>
      </c>
      <c r="B62" s="1"/>
      <c r="C62" s="44"/>
      <c r="D62" s="45"/>
      <c r="E62" s="45"/>
      <c r="F62" s="45"/>
      <c r="G62" s="45"/>
      <c r="H62" s="45"/>
      <c r="I62" s="46" t="str">
        <f t="shared" si="0"/>
        <v/>
      </c>
      <c r="J62" s="287">
        <f t="shared" si="1"/>
        <v>0</v>
      </c>
      <c r="K62" s="80" t="str">
        <f t="shared" si="2"/>
        <v/>
      </c>
      <c r="L62" s="319" t="str">
        <f t="shared" si="11"/>
        <v/>
      </c>
      <c r="O62" s="195" t="str">
        <f t="shared" si="3"/>
        <v/>
      </c>
      <c r="P62" s="253">
        <f t="shared" si="12"/>
        <v>0</v>
      </c>
      <c r="Q62" s="76">
        <f t="shared" si="13"/>
        <v>0</v>
      </c>
      <c r="R62" s="66" t="str">
        <f t="shared" si="14"/>
        <v/>
      </c>
      <c r="S62" s="66" t="str">
        <f t="shared" si="20"/>
        <v/>
      </c>
      <c r="T62" s="66" t="str">
        <f t="shared" si="4"/>
        <v/>
      </c>
      <c r="U62" s="93" t="str">
        <f t="shared" si="5"/>
        <v/>
      </c>
      <c r="V62" s="88">
        <f t="shared" si="6"/>
        <v>0</v>
      </c>
      <c r="W62" s="60">
        <f t="shared" si="7"/>
        <v>0</v>
      </c>
      <c r="X62" s="74">
        <f t="shared" si="21"/>
        <v>0</v>
      </c>
      <c r="Y62" s="36">
        <f t="shared" si="15"/>
        <v>0</v>
      </c>
      <c r="Z62" s="36">
        <f t="shared" si="9"/>
        <v>0</v>
      </c>
      <c r="AA62" s="287">
        <f t="shared" si="10"/>
        <v>0</v>
      </c>
      <c r="AB62" s="74">
        <f t="shared" si="16"/>
        <v>0</v>
      </c>
      <c r="AC62" s="89">
        <f t="shared" si="17"/>
        <v>0</v>
      </c>
      <c r="AD62" s="81">
        <f t="shared" si="18"/>
        <v>0</v>
      </c>
      <c r="AE62" s="82">
        <f t="shared" si="19"/>
        <v>0</v>
      </c>
    </row>
    <row r="63" spans="1:31" x14ac:dyDescent="0.4">
      <c r="A63" s="287">
        <v>49</v>
      </c>
      <c r="B63" s="1"/>
      <c r="C63" s="44"/>
      <c r="D63" s="45"/>
      <c r="E63" s="45"/>
      <c r="F63" s="45"/>
      <c r="G63" s="45"/>
      <c r="H63" s="45"/>
      <c r="I63" s="46" t="str">
        <f t="shared" si="0"/>
        <v/>
      </c>
      <c r="J63" s="287">
        <f t="shared" si="1"/>
        <v>0</v>
      </c>
      <c r="K63" s="80" t="str">
        <f t="shared" si="2"/>
        <v/>
      </c>
      <c r="L63" s="319" t="str">
        <f t="shared" si="11"/>
        <v/>
      </c>
      <c r="O63" s="195" t="str">
        <f t="shared" si="3"/>
        <v/>
      </c>
      <c r="P63" s="253">
        <f t="shared" si="12"/>
        <v>0</v>
      </c>
      <c r="Q63" s="76">
        <f t="shared" si="13"/>
        <v>0</v>
      </c>
      <c r="R63" s="66" t="str">
        <f t="shared" si="14"/>
        <v/>
      </c>
      <c r="S63" s="66" t="str">
        <f t="shared" si="20"/>
        <v/>
      </c>
      <c r="T63" s="66" t="str">
        <f t="shared" si="4"/>
        <v/>
      </c>
      <c r="U63" s="93" t="str">
        <f t="shared" si="5"/>
        <v/>
      </c>
      <c r="V63" s="88">
        <f t="shared" si="6"/>
        <v>0</v>
      </c>
      <c r="W63" s="60">
        <f t="shared" si="7"/>
        <v>0</v>
      </c>
      <c r="X63" s="74">
        <f t="shared" si="21"/>
        <v>0</v>
      </c>
      <c r="Y63" s="36">
        <f t="shared" si="15"/>
        <v>0</v>
      </c>
      <c r="Z63" s="36">
        <f t="shared" si="9"/>
        <v>0</v>
      </c>
      <c r="AA63" s="287">
        <f t="shared" si="10"/>
        <v>0</v>
      </c>
      <c r="AB63" s="74">
        <f t="shared" si="16"/>
        <v>0</v>
      </c>
      <c r="AC63" s="89">
        <f t="shared" si="17"/>
        <v>0</v>
      </c>
      <c r="AD63" s="81">
        <f t="shared" si="18"/>
        <v>0</v>
      </c>
      <c r="AE63" s="82">
        <f t="shared" si="19"/>
        <v>0</v>
      </c>
    </row>
    <row r="64" spans="1:31" x14ac:dyDescent="0.4">
      <c r="A64" s="287">
        <v>50</v>
      </c>
      <c r="B64" s="1"/>
      <c r="C64" s="44"/>
      <c r="D64" s="45"/>
      <c r="E64" s="45"/>
      <c r="F64" s="45"/>
      <c r="G64" s="45"/>
      <c r="H64" s="45"/>
      <c r="I64" s="46" t="str">
        <f t="shared" si="0"/>
        <v/>
      </c>
      <c r="J64" s="287">
        <f t="shared" si="1"/>
        <v>0</v>
      </c>
      <c r="K64" s="80" t="str">
        <f t="shared" si="2"/>
        <v/>
      </c>
      <c r="L64" s="319" t="str">
        <f t="shared" si="11"/>
        <v/>
      </c>
      <c r="O64" s="195" t="str">
        <f t="shared" si="3"/>
        <v/>
      </c>
      <c r="P64" s="253">
        <f t="shared" si="12"/>
        <v>0</v>
      </c>
      <c r="Q64" s="76">
        <f t="shared" si="13"/>
        <v>0</v>
      </c>
      <c r="R64" s="66" t="str">
        <f t="shared" si="14"/>
        <v/>
      </c>
      <c r="S64" s="66" t="str">
        <f t="shared" si="20"/>
        <v/>
      </c>
      <c r="T64" s="66" t="str">
        <f t="shared" si="4"/>
        <v/>
      </c>
      <c r="U64" s="93" t="str">
        <f t="shared" si="5"/>
        <v/>
      </c>
      <c r="V64" s="88">
        <f t="shared" si="6"/>
        <v>0</v>
      </c>
      <c r="W64" s="60">
        <f t="shared" si="7"/>
        <v>0</v>
      </c>
      <c r="X64" s="74">
        <f t="shared" si="21"/>
        <v>0</v>
      </c>
      <c r="Y64" s="36">
        <f t="shared" si="15"/>
        <v>0</v>
      </c>
      <c r="Z64" s="36">
        <f t="shared" si="9"/>
        <v>0</v>
      </c>
      <c r="AA64" s="287">
        <f t="shared" si="10"/>
        <v>0</v>
      </c>
      <c r="AB64" s="74">
        <f t="shared" si="16"/>
        <v>0</v>
      </c>
      <c r="AC64" s="89">
        <f t="shared" si="17"/>
        <v>0</v>
      </c>
      <c r="AD64" s="81">
        <f t="shared" si="18"/>
        <v>0</v>
      </c>
      <c r="AE64" s="82">
        <f t="shared" si="19"/>
        <v>0</v>
      </c>
    </row>
    <row r="65" spans="1:31" x14ac:dyDescent="0.4">
      <c r="A65" s="287">
        <v>51</v>
      </c>
      <c r="B65" s="1"/>
      <c r="C65" s="44"/>
      <c r="D65" s="45"/>
      <c r="E65" s="45"/>
      <c r="F65" s="45"/>
      <c r="G65" s="45"/>
      <c r="H65" s="45"/>
      <c r="I65" s="46" t="str">
        <f t="shared" si="0"/>
        <v/>
      </c>
      <c r="J65" s="287">
        <f t="shared" si="1"/>
        <v>0</v>
      </c>
      <c r="K65" s="80" t="str">
        <f t="shared" si="2"/>
        <v/>
      </c>
      <c r="L65" s="319" t="str">
        <f t="shared" si="11"/>
        <v/>
      </c>
      <c r="O65" s="195" t="str">
        <f t="shared" si="3"/>
        <v/>
      </c>
      <c r="P65" s="253">
        <f t="shared" si="12"/>
        <v>0</v>
      </c>
      <c r="Q65" s="76">
        <f t="shared" si="13"/>
        <v>0</v>
      </c>
      <c r="R65" s="66" t="str">
        <f t="shared" si="14"/>
        <v/>
      </c>
      <c r="S65" s="66" t="str">
        <f t="shared" si="20"/>
        <v/>
      </c>
      <c r="T65" s="66" t="str">
        <f t="shared" si="4"/>
        <v/>
      </c>
      <c r="U65" s="93" t="str">
        <f t="shared" si="5"/>
        <v/>
      </c>
      <c r="V65" s="88">
        <f t="shared" si="6"/>
        <v>0</v>
      </c>
      <c r="W65" s="60">
        <f t="shared" si="7"/>
        <v>0</v>
      </c>
      <c r="X65" s="74">
        <f t="shared" si="21"/>
        <v>0</v>
      </c>
      <c r="Y65" s="36">
        <f t="shared" si="15"/>
        <v>0</v>
      </c>
      <c r="Z65" s="36">
        <f t="shared" si="9"/>
        <v>0</v>
      </c>
      <c r="AA65" s="287">
        <f t="shared" si="10"/>
        <v>0</v>
      </c>
      <c r="AB65" s="74">
        <f t="shared" si="16"/>
        <v>0</v>
      </c>
      <c r="AC65" s="89">
        <f t="shared" si="17"/>
        <v>0</v>
      </c>
      <c r="AD65" s="81">
        <f t="shared" si="18"/>
        <v>0</v>
      </c>
      <c r="AE65" s="82">
        <f t="shared" si="19"/>
        <v>0</v>
      </c>
    </row>
    <row r="66" spans="1:31" x14ac:dyDescent="0.4">
      <c r="A66" s="287">
        <v>52</v>
      </c>
      <c r="B66" s="1"/>
      <c r="C66" s="44"/>
      <c r="D66" s="45"/>
      <c r="E66" s="45"/>
      <c r="F66" s="45"/>
      <c r="G66" s="45"/>
      <c r="H66" s="45"/>
      <c r="I66" s="46" t="str">
        <f t="shared" si="0"/>
        <v/>
      </c>
      <c r="J66" s="287">
        <f t="shared" si="1"/>
        <v>0</v>
      </c>
      <c r="K66" s="80" t="str">
        <f t="shared" si="2"/>
        <v/>
      </c>
      <c r="L66" s="319" t="str">
        <f t="shared" si="11"/>
        <v/>
      </c>
      <c r="O66" s="195" t="str">
        <f t="shared" si="3"/>
        <v/>
      </c>
      <c r="P66" s="253">
        <f t="shared" si="12"/>
        <v>0</v>
      </c>
      <c r="Q66" s="76">
        <f t="shared" si="13"/>
        <v>0</v>
      </c>
      <c r="R66" s="66" t="str">
        <f t="shared" si="14"/>
        <v/>
      </c>
      <c r="S66" s="66" t="str">
        <f t="shared" si="20"/>
        <v/>
      </c>
      <c r="T66" s="66" t="str">
        <f t="shared" si="4"/>
        <v/>
      </c>
      <c r="U66" s="93" t="str">
        <f t="shared" si="5"/>
        <v/>
      </c>
      <c r="V66" s="88">
        <f t="shared" si="6"/>
        <v>0</v>
      </c>
      <c r="W66" s="60">
        <f t="shared" si="7"/>
        <v>0</v>
      </c>
      <c r="X66" s="74">
        <f t="shared" si="21"/>
        <v>0</v>
      </c>
      <c r="Y66" s="36">
        <f t="shared" si="15"/>
        <v>0</v>
      </c>
      <c r="Z66" s="36">
        <f t="shared" si="9"/>
        <v>0</v>
      </c>
      <c r="AA66" s="287">
        <f t="shared" si="10"/>
        <v>0</v>
      </c>
      <c r="AB66" s="74">
        <f t="shared" si="16"/>
        <v>0</v>
      </c>
      <c r="AC66" s="89">
        <f t="shared" si="17"/>
        <v>0</v>
      </c>
      <c r="AD66" s="81">
        <f t="shared" si="18"/>
        <v>0</v>
      </c>
      <c r="AE66" s="82">
        <f t="shared" si="19"/>
        <v>0</v>
      </c>
    </row>
    <row r="67" spans="1:31" x14ac:dyDescent="0.4">
      <c r="A67" s="287">
        <v>53</v>
      </c>
      <c r="B67" s="1"/>
      <c r="C67" s="44"/>
      <c r="D67" s="45"/>
      <c r="E67" s="45"/>
      <c r="F67" s="45"/>
      <c r="G67" s="45"/>
      <c r="H67" s="45"/>
      <c r="I67" s="46" t="str">
        <f t="shared" si="0"/>
        <v/>
      </c>
      <c r="J67" s="287">
        <f t="shared" si="1"/>
        <v>0</v>
      </c>
      <c r="K67" s="80" t="str">
        <f t="shared" si="2"/>
        <v/>
      </c>
      <c r="L67" s="319" t="str">
        <f t="shared" si="11"/>
        <v/>
      </c>
      <c r="O67" s="195" t="str">
        <f t="shared" si="3"/>
        <v/>
      </c>
      <c r="P67" s="253">
        <f t="shared" si="12"/>
        <v>0</v>
      </c>
      <c r="Q67" s="76">
        <f t="shared" si="13"/>
        <v>0</v>
      </c>
      <c r="R67" s="66" t="str">
        <f t="shared" si="14"/>
        <v/>
      </c>
      <c r="S67" s="66" t="str">
        <f t="shared" si="20"/>
        <v/>
      </c>
      <c r="T67" s="66" t="str">
        <f t="shared" si="4"/>
        <v/>
      </c>
      <c r="U67" s="93" t="str">
        <f t="shared" si="5"/>
        <v/>
      </c>
      <c r="V67" s="88">
        <f t="shared" si="6"/>
        <v>0</v>
      </c>
      <c r="W67" s="60">
        <f t="shared" si="7"/>
        <v>0</v>
      </c>
      <c r="X67" s="74">
        <f t="shared" si="21"/>
        <v>0</v>
      </c>
      <c r="Y67" s="36">
        <f t="shared" si="15"/>
        <v>0</v>
      </c>
      <c r="Z67" s="36">
        <f t="shared" si="9"/>
        <v>0</v>
      </c>
      <c r="AA67" s="287">
        <f t="shared" si="10"/>
        <v>0</v>
      </c>
      <c r="AB67" s="74">
        <f t="shared" si="16"/>
        <v>0</v>
      </c>
      <c r="AC67" s="89">
        <f t="shared" si="17"/>
        <v>0</v>
      </c>
      <c r="AD67" s="81">
        <f t="shared" si="18"/>
        <v>0</v>
      </c>
      <c r="AE67" s="82">
        <f t="shared" si="19"/>
        <v>0</v>
      </c>
    </row>
    <row r="68" spans="1:31" x14ac:dyDescent="0.4">
      <c r="A68" s="287">
        <v>54</v>
      </c>
      <c r="B68" s="1"/>
      <c r="C68" s="44"/>
      <c r="D68" s="45"/>
      <c r="E68" s="45"/>
      <c r="F68" s="45"/>
      <c r="G68" s="45"/>
      <c r="H68" s="45"/>
      <c r="I68" s="46" t="str">
        <f t="shared" si="0"/>
        <v/>
      </c>
      <c r="J68" s="287">
        <f t="shared" si="1"/>
        <v>0</v>
      </c>
      <c r="K68" s="80" t="str">
        <f t="shared" si="2"/>
        <v/>
      </c>
      <c r="L68" s="319" t="str">
        <f t="shared" si="11"/>
        <v/>
      </c>
      <c r="O68" s="195" t="str">
        <f t="shared" si="3"/>
        <v/>
      </c>
      <c r="P68" s="253">
        <f t="shared" si="12"/>
        <v>0</v>
      </c>
      <c r="Q68" s="76">
        <f t="shared" si="13"/>
        <v>0</v>
      </c>
      <c r="R68" s="66" t="str">
        <f t="shared" si="14"/>
        <v/>
      </c>
      <c r="S68" s="66" t="str">
        <f t="shared" si="20"/>
        <v/>
      </c>
      <c r="T68" s="66" t="str">
        <f t="shared" si="4"/>
        <v/>
      </c>
      <c r="U68" s="93" t="str">
        <f t="shared" si="5"/>
        <v/>
      </c>
      <c r="V68" s="88">
        <f t="shared" si="6"/>
        <v>0</v>
      </c>
      <c r="W68" s="60">
        <f t="shared" si="7"/>
        <v>0</v>
      </c>
      <c r="X68" s="74">
        <f t="shared" si="21"/>
        <v>0</v>
      </c>
      <c r="Y68" s="36">
        <f t="shared" si="15"/>
        <v>0</v>
      </c>
      <c r="Z68" s="36">
        <f t="shared" si="9"/>
        <v>0</v>
      </c>
      <c r="AA68" s="287">
        <f t="shared" si="10"/>
        <v>0</v>
      </c>
      <c r="AB68" s="74">
        <f t="shared" si="16"/>
        <v>0</v>
      </c>
      <c r="AC68" s="89">
        <f t="shared" si="17"/>
        <v>0</v>
      </c>
      <c r="AD68" s="81">
        <f t="shared" si="18"/>
        <v>0</v>
      </c>
      <c r="AE68" s="82">
        <f t="shared" si="19"/>
        <v>0</v>
      </c>
    </row>
    <row r="69" spans="1:31" x14ac:dyDescent="0.4">
      <c r="A69" s="287">
        <v>55</v>
      </c>
      <c r="B69" s="1"/>
      <c r="C69" s="44"/>
      <c r="D69" s="45"/>
      <c r="E69" s="45"/>
      <c r="F69" s="45"/>
      <c r="G69" s="45"/>
      <c r="H69" s="45"/>
      <c r="I69" s="46" t="str">
        <f t="shared" si="0"/>
        <v/>
      </c>
      <c r="J69" s="287">
        <f t="shared" si="1"/>
        <v>0</v>
      </c>
      <c r="K69" s="80" t="str">
        <f t="shared" si="2"/>
        <v/>
      </c>
      <c r="L69" s="319" t="str">
        <f t="shared" si="11"/>
        <v/>
      </c>
      <c r="O69" s="195" t="str">
        <f t="shared" si="3"/>
        <v/>
      </c>
      <c r="P69" s="253">
        <f t="shared" si="12"/>
        <v>0</v>
      </c>
      <c r="Q69" s="76">
        <f t="shared" si="13"/>
        <v>0</v>
      </c>
      <c r="R69" s="66" t="str">
        <f t="shared" si="14"/>
        <v/>
      </c>
      <c r="S69" s="66" t="str">
        <f t="shared" si="20"/>
        <v/>
      </c>
      <c r="T69" s="66" t="str">
        <f t="shared" si="4"/>
        <v/>
      </c>
      <c r="U69" s="93" t="str">
        <f t="shared" si="5"/>
        <v/>
      </c>
      <c r="V69" s="88">
        <f t="shared" si="6"/>
        <v>0</v>
      </c>
      <c r="W69" s="60">
        <f t="shared" si="7"/>
        <v>0</v>
      </c>
      <c r="X69" s="74">
        <f t="shared" si="21"/>
        <v>0</v>
      </c>
      <c r="Y69" s="36">
        <f t="shared" si="15"/>
        <v>0</v>
      </c>
      <c r="Z69" s="36">
        <f t="shared" si="9"/>
        <v>0</v>
      </c>
      <c r="AA69" s="287">
        <f t="shared" si="10"/>
        <v>0</v>
      </c>
      <c r="AB69" s="74">
        <f t="shared" si="16"/>
        <v>0</v>
      </c>
      <c r="AC69" s="89">
        <f t="shared" si="17"/>
        <v>0</v>
      </c>
      <c r="AD69" s="81">
        <f t="shared" si="18"/>
        <v>0</v>
      </c>
      <c r="AE69" s="82">
        <f t="shared" si="19"/>
        <v>0</v>
      </c>
    </row>
    <row r="70" spans="1:31" x14ac:dyDescent="0.4">
      <c r="A70" s="287">
        <v>56</v>
      </c>
      <c r="B70" s="1"/>
      <c r="C70" s="44"/>
      <c r="D70" s="45"/>
      <c r="E70" s="45"/>
      <c r="F70" s="45"/>
      <c r="G70" s="45"/>
      <c r="H70" s="45"/>
      <c r="I70" s="46" t="str">
        <f t="shared" si="0"/>
        <v/>
      </c>
      <c r="J70" s="287">
        <f t="shared" si="1"/>
        <v>0</v>
      </c>
      <c r="K70" s="80" t="str">
        <f t="shared" si="2"/>
        <v/>
      </c>
      <c r="L70" s="319" t="str">
        <f t="shared" si="11"/>
        <v/>
      </c>
      <c r="O70" s="195" t="str">
        <f t="shared" si="3"/>
        <v/>
      </c>
      <c r="P70" s="253">
        <f t="shared" si="12"/>
        <v>0</v>
      </c>
      <c r="Q70" s="76">
        <f t="shared" si="13"/>
        <v>0</v>
      </c>
      <c r="R70" s="66" t="str">
        <f t="shared" si="14"/>
        <v/>
      </c>
      <c r="S70" s="66" t="str">
        <f t="shared" si="20"/>
        <v/>
      </c>
      <c r="T70" s="66" t="str">
        <f t="shared" si="4"/>
        <v/>
      </c>
      <c r="U70" s="93" t="str">
        <f t="shared" si="5"/>
        <v/>
      </c>
      <c r="V70" s="88">
        <f t="shared" si="6"/>
        <v>0</v>
      </c>
      <c r="W70" s="60">
        <f t="shared" si="7"/>
        <v>0</v>
      </c>
      <c r="X70" s="74">
        <f t="shared" si="21"/>
        <v>0</v>
      </c>
      <c r="Y70" s="36">
        <f t="shared" si="15"/>
        <v>0</v>
      </c>
      <c r="Z70" s="36">
        <f t="shared" si="9"/>
        <v>0</v>
      </c>
      <c r="AA70" s="287">
        <f t="shared" si="10"/>
        <v>0</v>
      </c>
      <c r="AB70" s="74">
        <f t="shared" si="16"/>
        <v>0</v>
      </c>
      <c r="AC70" s="89">
        <f t="shared" si="17"/>
        <v>0</v>
      </c>
      <c r="AD70" s="81">
        <f t="shared" si="18"/>
        <v>0</v>
      </c>
      <c r="AE70" s="82">
        <f t="shared" si="19"/>
        <v>0</v>
      </c>
    </row>
    <row r="71" spans="1:31" x14ac:dyDescent="0.4">
      <c r="A71" s="287">
        <v>57</v>
      </c>
      <c r="B71" s="1"/>
      <c r="C71" s="44"/>
      <c r="D71" s="45"/>
      <c r="E71" s="45"/>
      <c r="F71" s="45"/>
      <c r="G71" s="45"/>
      <c r="H71" s="45"/>
      <c r="I71" s="46" t="str">
        <f t="shared" si="0"/>
        <v/>
      </c>
      <c r="J71" s="287">
        <f t="shared" si="1"/>
        <v>0</v>
      </c>
      <c r="K71" s="80" t="str">
        <f t="shared" si="2"/>
        <v/>
      </c>
      <c r="L71" s="319" t="str">
        <f t="shared" si="11"/>
        <v/>
      </c>
      <c r="O71" s="195" t="str">
        <f t="shared" si="3"/>
        <v/>
      </c>
      <c r="P71" s="253">
        <f t="shared" si="12"/>
        <v>0</v>
      </c>
      <c r="Q71" s="76">
        <f t="shared" si="13"/>
        <v>0</v>
      </c>
      <c r="R71" s="66" t="str">
        <f t="shared" si="14"/>
        <v/>
      </c>
      <c r="S71" s="66" t="str">
        <f t="shared" si="20"/>
        <v/>
      </c>
      <c r="T71" s="66" t="str">
        <f t="shared" si="4"/>
        <v/>
      </c>
      <c r="U71" s="93" t="str">
        <f t="shared" si="5"/>
        <v/>
      </c>
      <c r="V71" s="88">
        <f t="shared" si="6"/>
        <v>0</v>
      </c>
      <c r="W71" s="60">
        <f t="shared" si="7"/>
        <v>0</v>
      </c>
      <c r="X71" s="74">
        <f t="shared" si="21"/>
        <v>0</v>
      </c>
      <c r="Y71" s="36">
        <f t="shared" si="15"/>
        <v>0</v>
      </c>
      <c r="Z71" s="36">
        <f t="shared" si="9"/>
        <v>0</v>
      </c>
      <c r="AA71" s="287">
        <f t="shared" si="10"/>
        <v>0</v>
      </c>
      <c r="AB71" s="74">
        <f t="shared" si="16"/>
        <v>0</v>
      </c>
      <c r="AC71" s="89">
        <f t="shared" si="17"/>
        <v>0</v>
      </c>
      <c r="AD71" s="81">
        <f t="shared" si="18"/>
        <v>0</v>
      </c>
      <c r="AE71" s="82">
        <f t="shared" si="19"/>
        <v>0</v>
      </c>
    </row>
    <row r="72" spans="1:31" x14ac:dyDescent="0.4">
      <c r="A72" s="287">
        <v>58</v>
      </c>
      <c r="B72" s="1"/>
      <c r="C72" s="44"/>
      <c r="D72" s="45"/>
      <c r="E72" s="45"/>
      <c r="F72" s="45"/>
      <c r="G72" s="45"/>
      <c r="H72" s="45"/>
      <c r="I72" s="46" t="str">
        <f t="shared" si="0"/>
        <v/>
      </c>
      <c r="J72" s="287">
        <f t="shared" si="1"/>
        <v>0</v>
      </c>
      <c r="K72" s="80" t="str">
        <f t="shared" si="2"/>
        <v/>
      </c>
      <c r="L72" s="319" t="str">
        <f t="shared" si="11"/>
        <v/>
      </c>
      <c r="O72" s="195" t="str">
        <f t="shared" si="3"/>
        <v/>
      </c>
      <c r="P72" s="253">
        <f t="shared" si="12"/>
        <v>0</v>
      </c>
      <c r="Q72" s="76">
        <f t="shared" si="13"/>
        <v>0</v>
      </c>
      <c r="R72" s="66" t="str">
        <f t="shared" si="14"/>
        <v/>
      </c>
      <c r="S72" s="66" t="str">
        <f t="shared" si="20"/>
        <v/>
      </c>
      <c r="T72" s="66" t="str">
        <f t="shared" si="4"/>
        <v/>
      </c>
      <c r="U72" s="93" t="str">
        <f t="shared" si="5"/>
        <v/>
      </c>
      <c r="V72" s="88">
        <f t="shared" si="6"/>
        <v>0</v>
      </c>
      <c r="W72" s="60">
        <f t="shared" si="7"/>
        <v>0</v>
      </c>
      <c r="X72" s="74">
        <f t="shared" si="21"/>
        <v>0</v>
      </c>
      <c r="Y72" s="36">
        <f t="shared" si="15"/>
        <v>0</v>
      </c>
      <c r="Z72" s="36">
        <f t="shared" si="9"/>
        <v>0</v>
      </c>
      <c r="AA72" s="287">
        <f t="shared" si="10"/>
        <v>0</v>
      </c>
      <c r="AB72" s="74">
        <f t="shared" si="16"/>
        <v>0</v>
      </c>
      <c r="AC72" s="89">
        <f t="shared" si="17"/>
        <v>0</v>
      </c>
      <c r="AD72" s="81">
        <f t="shared" si="18"/>
        <v>0</v>
      </c>
      <c r="AE72" s="82">
        <f t="shared" si="19"/>
        <v>0</v>
      </c>
    </row>
    <row r="73" spans="1:31" x14ac:dyDescent="0.4">
      <c r="A73" s="287">
        <v>59</v>
      </c>
      <c r="B73" s="1"/>
      <c r="C73" s="44"/>
      <c r="D73" s="45"/>
      <c r="E73" s="45"/>
      <c r="F73" s="45"/>
      <c r="G73" s="45"/>
      <c r="H73" s="45"/>
      <c r="I73" s="46" t="str">
        <f t="shared" si="0"/>
        <v/>
      </c>
      <c r="J73" s="287">
        <f t="shared" si="1"/>
        <v>0</v>
      </c>
      <c r="K73" s="80" t="str">
        <f t="shared" si="2"/>
        <v/>
      </c>
      <c r="L73" s="319" t="str">
        <f t="shared" si="11"/>
        <v/>
      </c>
      <c r="O73" s="195" t="str">
        <f t="shared" si="3"/>
        <v/>
      </c>
      <c r="P73" s="253">
        <f t="shared" si="12"/>
        <v>0</v>
      </c>
      <c r="Q73" s="76">
        <f t="shared" si="13"/>
        <v>0</v>
      </c>
      <c r="R73" s="66" t="str">
        <f t="shared" si="14"/>
        <v/>
      </c>
      <c r="S73" s="66" t="str">
        <f t="shared" si="20"/>
        <v/>
      </c>
      <c r="T73" s="66" t="str">
        <f t="shared" si="4"/>
        <v/>
      </c>
      <c r="U73" s="93" t="str">
        <f t="shared" si="5"/>
        <v/>
      </c>
      <c r="V73" s="88">
        <f t="shared" si="6"/>
        <v>0</v>
      </c>
      <c r="W73" s="60">
        <f t="shared" si="7"/>
        <v>0</v>
      </c>
      <c r="X73" s="74">
        <f t="shared" si="21"/>
        <v>0</v>
      </c>
      <c r="Y73" s="36">
        <f t="shared" si="15"/>
        <v>0</v>
      </c>
      <c r="Z73" s="36">
        <f t="shared" si="9"/>
        <v>0</v>
      </c>
      <c r="AA73" s="287">
        <f t="shared" si="10"/>
        <v>0</v>
      </c>
      <c r="AB73" s="74">
        <f t="shared" si="16"/>
        <v>0</v>
      </c>
      <c r="AC73" s="89">
        <f t="shared" si="17"/>
        <v>0</v>
      </c>
      <c r="AD73" s="81">
        <f t="shared" si="18"/>
        <v>0</v>
      </c>
      <c r="AE73" s="82">
        <f t="shared" si="19"/>
        <v>0</v>
      </c>
    </row>
    <row r="74" spans="1:31" x14ac:dyDescent="0.4">
      <c r="A74" s="287">
        <v>60</v>
      </c>
      <c r="B74" s="1"/>
      <c r="C74" s="44"/>
      <c r="D74" s="45"/>
      <c r="E74" s="45"/>
      <c r="F74" s="45"/>
      <c r="G74" s="45"/>
      <c r="H74" s="45"/>
      <c r="I74" s="46" t="str">
        <f t="shared" si="0"/>
        <v/>
      </c>
      <c r="J74" s="287">
        <f t="shared" si="1"/>
        <v>0</v>
      </c>
      <c r="K74" s="80" t="str">
        <f t="shared" si="2"/>
        <v/>
      </c>
      <c r="L74" s="319" t="str">
        <f t="shared" si="11"/>
        <v/>
      </c>
      <c r="O74" s="195" t="str">
        <f t="shared" si="3"/>
        <v/>
      </c>
      <c r="P74" s="253">
        <f t="shared" si="12"/>
        <v>0</v>
      </c>
      <c r="Q74" s="76">
        <f t="shared" si="13"/>
        <v>0</v>
      </c>
      <c r="R74" s="66" t="str">
        <f t="shared" si="14"/>
        <v/>
      </c>
      <c r="S74" s="66" t="str">
        <f t="shared" si="20"/>
        <v/>
      </c>
      <c r="T74" s="66" t="str">
        <f t="shared" si="4"/>
        <v/>
      </c>
      <c r="U74" s="93" t="str">
        <f t="shared" si="5"/>
        <v/>
      </c>
      <c r="V74" s="88">
        <f t="shared" si="6"/>
        <v>0</v>
      </c>
      <c r="W74" s="60">
        <f t="shared" si="7"/>
        <v>0</v>
      </c>
      <c r="X74" s="74">
        <f t="shared" si="21"/>
        <v>0</v>
      </c>
      <c r="Y74" s="36">
        <f t="shared" si="15"/>
        <v>0</v>
      </c>
      <c r="Z74" s="36">
        <f t="shared" si="9"/>
        <v>0</v>
      </c>
      <c r="AA74" s="287">
        <f t="shared" si="10"/>
        <v>0</v>
      </c>
      <c r="AB74" s="74">
        <f t="shared" si="16"/>
        <v>0</v>
      </c>
      <c r="AC74" s="89">
        <f t="shared" si="17"/>
        <v>0</v>
      </c>
      <c r="AD74" s="81">
        <f t="shared" si="18"/>
        <v>0</v>
      </c>
      <c r="AE74" s="82">
        <f t="shared" si="19"/>
        <v>0</v>
      </c>
    </row>
    <row r="75" spans="1:31" x14ac:dyDescent="0.4">
      <c r="A75" s="287">
        <v>61</v>
      </c>
      <c r="B75" s="1"/>
      <c r="C75" s="44"/>
      <c r="D75" s="45"/>
      <c r="E75" s="45"/>
      <c r="F75" s="45"/>
      <c r="G75" s="45"/>
      <c r="H75" s="45"/>
      <c r="I75" s="46" t="str">
        <f t="shared" si="0"/>
        <v/>
      </c>
      <c r="J75" s="287">
        <f t="shared" si="1"/>
        <v>0</v>
      </c>
      <c r="K75" s="80" t="str">
        <f t="shared" si="2"/>
        <v/>
      </c>
      <c r="L75" s="319" t="str">
        <f t="shared" si="11"/>
        <v/>
      </c>
      <c r="O75" s="195" t="str">
        <f t="shared" si="3"/>
        <v/>
      </c>
      <c r="P75" s="253">
        <f t="shared" si="12"/>
        <v>0</v>
      </c>
      <c r="Q75" s="76">
        <f t="shared" si="13"/>
        <v>0</v>
      </c>
      <c r="R75" s="66" t="str">
        <f t="shared" si="14"/>
        <v/>
      </c>
      <c r="S75" s="66" t="str">
        <f t="shared" si="20"/>
        <v/>
      </c>
      <c r="T75" s="66" t="str">
        <f t="shared" si="4"/>
        <v/>
      </c>
      <c r="U75" s="93" t="str">
        <f t="shared" si="5"/>
        <v/>
      </c>
      <c r="V75" s="88">
        <f t="shared" si="6"/>
        <v>0</v>
      </c>
      <c r="W75" s="60">
        <f t="shared" si="7"/>
        <v>0</v>
      </c>
      <c r="X75" s="74">
        <f t="shared" si="21"/>
        <v>0</v>
      </c>
      <c r="Y75" s="36">
        <f t="shared" si="15"/>
        <v>0</v>
      </c>
      <c r="Z75" s="36">
        <f t="shared" si="9"/>
        <v>0</v>
      </c>
      <c r="AA75" s="287">
        <f t="shared" si="10"/>
        <v>0</v>
      </c>
      <c r="AB75" s="74">
        <f t="shared" si="16"/>
        <v>0</v>
      </c>
      <c r="AC75" s="89">
        <f t="shared" si="17"/>
        <v>0</v>
      </c>
      <c r="AD75" s="81">
        <f t="shared" si="18"/>
        <v>0</v>
      </c>
      <c r="AE75" s="82">
        <f t="shared" si="19"/>
        <v>0</v>
      </c>
    </row>
    <row r="76" spans="1:31" x14ac:dyDescent="0.4">
      <c r="A76" s="287">
        <v>62</v>
      </c>
      <c r="B76" s="1"/>
      <c r="C76" s="44"/>
      <c r="D76" s="45"/>
      <c r="E76" s="45"/>
      <c r="F76" s="45"/>
      <c r="G76" s="45"/>
      <c r="H76" s="45"/>
      <c r="I76" s="46" t="str">
        <f t="shared" si="0"/>
        <v/>
      </c>
      <c r="J76" s="287">
        <f t="shared" si="1"/>
        <v>0</v>
      </c>
      <c r="K76" s="80" t="str">
        <f t="shared" si="2"/>
        <v/>
      </c>
      <c r="L76" s="319" t="str">
        <f t="shared" si="11"/>
        <v/>
      </c>
      <c r="O76" s="195" t="str">
        <f t="shared" si="3"/>
        <v/>
      </c>
      <c r="P76" s="253">
        <f t="shared" si="12"/>
        <v>0</v>
      </c>
      <c r="Q76" s="76">
        <f t="shared" si="13"/>
        <v>0</v>
      </c>
      <c r="R76" s="66" t="str">
        <f t="shared" si="14"/>
        <v/>
      </c>
      <c r="S76" s="66" t="str">
        <f t="shared" si="20"/>
        <v/>
      </c>
      <c r="T76" s="66" t="str">
        <f t="shared" si="4"/>
        <v/>
      </c>
      <c r="U76" s="93" t="str">
        <f t="shared" si="5"/>
        <v/>
      </c>
      <c r="V76" s="88">
        <f t="shared" si="6"/>
        <v>0</v>
      </c>
      <c r="W76" s="60">
        <f t="shared" si="7"/>
        <v>0</v>
      </c>
      <c r="X76" s="74">
        <f t="shared" si="21"/>
        <v>0</v>
      </c>
      <c r="Y76" s="36">
        <f t="shared" si="15"/>
        <v>0</v>
      </c>
      <c r="Z76" s="36">
        <f t="shared" si="9"/>
        <v>0</v>
      </c>
      <c r="AA76" s="287">
        <f t="shared" si="10"/>
        <v>0</v>
      </c>
      <c r="AB76" s="74">
        <f t="shared" si="16"/>
        <v>0</v>
      </c>
      <c r="AC76" s="89">
        <f t="shared" si="17"/>
        <v>0</v>
      </c>
      <c r="AD76" s="81">
        <f t="shared" si="18"/>
        <v>0</v>
      </c>
      <c r="AE76" s="82">
        <f t="shared" si="19"/>
        <v>0</v>
      </c>
    </row>
    <row r="77" spans="1:31" x14ac:dyDescent="0.4">
      <c r="A77" s="287">
        <v>63</v>
      </c>
      <c r="B77" s="1"/>
      <c r="C77" s="44"/>
      <c r="D77" s="45"/>
      <c r="E77" s="45"/>
      <c r="F77" s="45"/>
      <c r="G77" s="45"/>
      <c r="H77" s="45"/>
      <c r="I77" s="46" t="str">
        <f t="shared" si="0"/>
        <v/>
      </c>
      <c r="J77" s="287">
        <f t="shared" si="1"/>
        <v>0</v>
      </c>
      <c r="K77" s="80" t="str">
        <f t="shared" si="2"/>
        <v/>
      </c>
      <c r="L77" s="319" t="str">
        <f t="shared" si="11"/>
        <v/>
      </c>
      <c r="O77" s="195" t="str">
        <f t="shared" si="3"/>
        <v/>
      </c>
      <c r="P77" s="253">
        <f t="shared" si="12"/>
        <v>0</v>
      </c>
      <c r="Q77" s="76">
        <f t="shared" si="13"/>
        <v>0</v>
      </c>
      <c r="R77" s="66" t="str">
        <f t="shared" si="14"/>
        <v/>
      </c>
      <c r="S77" s="66" t="str">
        <f t="shared" si="20"/>
        <v/>
      </c>
      <c r="T77" s="66" t="str">
        <f t="shared" si="4"/>
        <v/>
      </c>
      <c r="U77" s="93" t="str">
        <f t="shared" si="5"/>
        <v/>
      </c>
      <c r="V77" s="88">
        <f t="shared" si="6"/>
        <v>0</v>
      </c>
      <c r="W77" s="60">
        <f t="shared" si="7"/>
        <v>0</v>
      </c>
      <c r="X77" s="74">
        <f t="shared" si="21"/>
        <v>0</v>
      </c>
      <c r="Y77" s="36">
        <f t="shared" si="15"/>
        <v>0</v>
      </c>
      <c r="Z77" s="36">
        <f t="shared" si="9"/>
        <v>0</v>
      </c>
      <c r="AA77" s="287">
        <f t="shared" si="10"/>
        <v>0</v>
      </c>
      <c r="AB77" s="74">
        <f t="shared" si="16"/>
        <v>0</v>
      </c>
      <c r="AC77" s="89">
        <f t="shared" si="17"/>
        <v>0</v>
      </c>
      <c r="AD77" s="81">
        <f t="shared" si="18"/>
        <v>0</v>
      </c>
      <c r="AE77" s="82">
        <f t="shared" si="19"/>
        <v>0</v>
      </c>
    </row>
    <row r="78" spans="1:31" x14ac:dyDescent="0.4">
      <c r="A78" s="287">
        <v>64</v>
      </c>
      <c r="B78" s="1"/>
      <c r="C78" s="44"/>
      <c r="D78" s="45"/>
      <c r="E78" s="45"/>
      <c r="F78" s="45"/>
      <c r="G78" s="45"/>
      <c r="H78" s="45"/>
      <c r="I78" s="46" t="str">
        <f t="shared" si="0"/>
        <v/>
      </c>
      <c r="J78" s="287">
        <f t="shared" si="1"/>
        <v>0</v>
      </c>
      <c r="K78" s="80" t="str">
        <f t="shared" si="2"/>
        <v/>
      </c>
      <c r="L78" s="319" t="str">
        <f t="shared" si="11"/>
        <v/>
      </c>
      <c r="O78" s="195" t="str">
        <f t="shared" si="3"/>
        <v/>
      </c>
      <c r="P78" s="253">
        <f t="shared" si="12"/>
        <v>0</v>
      </c>
      <c r="Q78" s="76">
        <f t="shared" si="13"/>
        <v>0</v>
      </c>
      <c r="R78" s="66" t="str">
        <f t="shared" si="14"/>
        <v/>
      </c>
      <c r="S78" s="66" t="str">
        <f t="shared" si="20"/>
        <v/>
      </c>
      <c r="T78" s="66" t="str">
        <f t="shared" si="4"/>
        <v/>
      </c>
      <c r="U78" s="93" t="str">
        <f t="shared" si="5"/>
        <v/>
      </c>
      <c r="V78" s="88">
        <f t="shared" si="6"/>
        <v>0</v>
      </c>
      <c r="W78" s="60">
        <f t="shared" si="7"/>
        <v>0</v>
      </c>
      <c r="X78" s="74">
        <f t="shared" si="21"/>
        <v>0</v>
      </c>
      <c r="Y78" s="36">
        <f t="shared" si="15"/>
        <v>0</v>
      </c>
      <c r="Z78" s="36">
        <f t="shared" si="9"/>
        <v>0</v>
      </c>
      <c r="AA78" s="287">
        <f t="shared" si="10"/>
        <v>0</v>
      </c>
      <c r="AB78" s="74">
        <f t="shared" si="16"/>
        <v>0</v>
      </c>
      <c r="AC78" s="89">
        <f t="shared" si="17"/>
        <v>0</v>
      </c>
      <c r="AD78" s="81">
        <f t="shared" si="18"/>
        <v>0</v>
      </c>
      <c r="AE78" s="82">
        <f t="shared" si="19"/>
        <v>0</v>
      </c>
    </row>
    <row r="79" spans="1:31" x14ac:dyDescent="0.4">
      <c r="A79" s="287">
        <v>65</v>
      </c>
      <c r="B79" s="1"/>
      <c r="C79" s="44"/>
      <c r="D79" s="45"/>
      <c r="E79" s="45"/>
      <c r="F79" s="45"/>
      <c r="G79" s="45"/>
      <c r="H79" s="45"/>
      <c r="I79" s="46" t="str">
        <f t="shared" ref="I79:I134" si="22">IF(OR(C79="", D79="", K79="×", AND(E79&lt;&gt;"", E79&lt;D79,G79=""), AND(D79=E79, F79=""), AND(F79&lt;&gt;"", OR(F79&lt;D79,F79&lt;E79))), "", IF(E79="",P79, IF(F79="", IF(AND(E79&gt;D79, E79&lt;P79), E79, IF(E79&gt;P79, P79, E79)), IF(OR(F79&lt;=P79, E79&gt;P79), P79, E79))))</f>
        <v/>
      </c>
      <c r="J79" s="287">
        <f t="shared" ref="J79:J134" si="23">IF(K79="×",0,AB79)</f>
        <v>0</v>
      </c>
      <c r="K79" s="80" t="str">
        <f t="shared" ref="K79:K134" si="24">IF(OR(C79="", D79=""),"", IF(OR(AND(E79="", F79&lt;&gt;""),AND(E79&lt;&gt;"", E79&lt;D79), AND(G79&lt;&gt;"", G79&lt;D79), AND(D79=G79),AND(F79&lt;&gt;"", OR(F79&lt;D79, F79&lt;E79,AND(G79&lt;&gt;"",G79&lt;F79))),AND(S79&lt;=$X$12,H79=$Q$10)), "×", IF(AND(D79=E79,OR(F79="", F79&gt;P79)),"×","○")))</f>
        <v/>
      </c>
      <c r="L79" s="319" t="str">
        <f t="shared" si="11"/>
        <v/>
      </c>
      <c r="O79" s="195" t="str">
        <f t="shared" ref="O79:O134" si="25">IF(C79&lt;&gt;"有","",IF(AND(Q79&lt;T79,H79=""),"",IF(OR(H79=$Q$8,H79=$Q$9),"可","不可")))</f>
        <v/>
      </c>
      <c r="P79" s="253">
        <f t="shared" si="12"/>
        <v>0</v>
      </c>
      <c r="Q79" s="76">
        <f t="shared" si="13"/>
        <v>0</v>
      </c>
      <c r="R79" s="66" t="str">
        <f t="shared" si="14"/>
        <v/>
      </c>
      <c r="S79" s="66" t="str">
        <f t="shared" si="20"/>
        <v/>
      </c>
      <c r="T79" s="66" t="str">
        <f t="shared" ref="T79:T134" si="26">IF(D79="", "", IF(D79+$T$13&lt;=$Y$12, D79+$T$13, $Y$12))</f>
        <v/>
      </c>
      <c r="U79" s="93" t="str">
        <f t="shared" ref="U79:U134" si="27">IF(D79="", "", IF(D79+$U$13&lt;=$Y$12, D79+$U$13, $Y$12))</f>
        <v/>
      </c>
      <c r="V79" s="88">
        <f t="shared" ref="V79:V134" si="28">IF(OR(D79="", AND(E79&lt;$X$12, I79&lt;$X$12,I79&gt;$X$12)), D79, IF(D79&gt;=$X$12,D79, $X$12))</f>
        <v>0</v>
      </c>
      <c r="W79" s="60">
        <f t="shared" ref="W79:W134" si="29">IF(I79="",D79, IF(I79&lt;=$Y$12,I79,$Y$12))</f>
        <v>0</v>
      </c>
      <c r="X79" s="74">
        <f t="shared" si="21"/>
        <v>0</v>
      </c>
      <c r="Y79" s="36">
        <f t="shared" si="15"/>
        <v>0</v>
      </c>
      <c r="Z79" s="36">
        <f t="shared" ref="Z79:Z134" si="30">IF(OR(F79="",I79&lt;$X$12),0,IF(F79&gt;=$X$12,F79,$X$12))</f>
        <v>0</v>
      </c>
      <c r="AA79" s="287">
        <f t="shared" ref="AA79:AA134" si="31">IF(OR(E79="",Y79=0, Z79=0, Y79&gt;Z79, Z79&gt;P79, X79=0),0,DATEDIF(Y79,Z79,"D")+IF(AND(D79=E79, E79+1=F79),1,0)+IF(AND(D79+1=Z79,Y79=Z79),1,0)+IF(D79+1=F79,-1,0))</f>
        <v>0</v>
      </c>
      <c r="AB79" s="74">
        <f t="shared" si="16"/>
        <v>0</v>
      </c>
      <c r="AC79" s="89">
        <f t="shared" si="17"/>
        <v>0</v>
      </c>
      <c r="AD79" s="81">
        <f t="shared" si="18"/>
        <v>0</v>
      </c>
      <c r="AE79" s="82">
        <f t="shared" si="19"/>
        <v>0</v>
      </c>
    </row>
    <row r="80" spans="1:31" x14ac:dyDescent="0.4">
      <c r="A80" s="287">
        <v>66</v>
      </c>
      <c r="B80" s="1"/>
      <c r="C80" s="44"/>
      <c r="D80" s="45"/>
      <c r="E80" s="45"/>
      <c r="F80" s="45"/>
      <c r="G80" s="45"/>
      <c r="H80" s="45"/>
      <c r="I80" s="46" t="str">
        <f t="shared" si="22"/>
        <v/>
      </c>
      <c r="J80" s="287">
        <f t="shared" si="23"/>
        <v>0</v>
      </c>
      <c r="K80" s="80" t="str">
        <f t="shared" si="24"/>
        <v/>
      </c>
      <c r="L80" s="319" t="str">
        <f t="shared" ref="L80:L134" si="32">IF(AND(O80="不可",H80=""),"⇐療養が11日間以上となった理由を選択してください","")</f>
        <v/>
      </c>
      <c r="O80" s="195" t="str">
        <f t="shared" si="25"/>
        <v/>
      </c>
      <c r="P80" s="253">
        <f t="shared" ref="P80:P134" si="33">IF(C80&lt;&gt;"有",IF(AND(E80="",G80=""),D80,IF(AND(E80&lt;&gt;"",G80=""),E80,IF(Q80&lt;R80,Q80,R80))),IF(AND(E80="",G80=""),D80,IF(AND(E80&lt;&gt;"",G80=""),D80,IF(OR(O80="可",O80=""),IF(Q80&lt;U80,Q80,U80),S80))))</f>
        <v>0</v>
      </c>
      <c r="Q80" s="76">
        <f t="shared" ref="Q80:Q134" si="34">IF(G80,G80,0)</f>
        <v>0</v>
      </c>
      <c r="R80" s="66" t="str">
        <f t="shared" ref="R80:R134" si="35">IF(D80="", "", IF(D80+$R$13&lt;=$Y$12, D80+$R$13, $Y$12))</f>
        <v/>
      </c>
      <c r="S80" s="66" t="str">
        <f t="shared" si="20"/>
        <v/>
      </c>
      <c r="T80" s="66" t="str">
        <f t="shared" si="26"/>
        <v/>
      </c>
      <c r="U80" s="93" t="str">
        <f t="shared" si="27"/>
        <v/>
      </c>
      <c r="V80" s="88">
        <f t="shared" si="28"/>
        <v>0</v>
      </c>
      <c r="W80" s="60">
        <f t="shared" si="29"/>
        <v>0</v>
      </c>
      <c r="X80" s="74">
        <f t="shared" si="21"/>
        <v>0</v>
      </c>
      <c r="Y80" s="36">
        <f t="shared" ref="Y80:Y134" si="36">IF(OR(E80="",I80&lt;$X$12),0,IF(E80&gt;=$X$12,IF(D80=E80,E80,E80+1),$X$12))</f>
        <v>0</v>
      </c>
      <c r="Z80" s="36">
        <f t="shared" si="30"/>
        <v>0</v>
      </c>
      <c r="AA80" s="287">
        <f t="shared" si="31"/>
        <v>0</v>
      </c>
      <c r="AB80" s="74">
        <f t="shared" ref="AB80:AB134" si="37">X80-AA80+AC80</f>
        <v>0</v>
      </c>
      <c r="AC80" s="89">
        <f t="shared" ref="AC80:AC134" si="38">IF(OR(AND(F80=G80,F80&gt;$W$12,G80&gt;$W$12,F80&lt;$Y$12,G80&lt;$Y$12),AND(G80="",V80=W80,V80=$X$12,W80=$X$12)),-1,0)</f>
        <v>0</v>
      </c>
      <c r="AD80" s="81">
        <f t="shared" ref="AD80:AD134" si="39">IF(J80=0,0,DATEDIF(D80,I80,"D")+1)</f>
        <v>0</v>
      </c>
      <c r="AE80" s="82">
        <f t="shared" ref="AE80:AE134" si="40">AD80-AA80+AC80</f>
        <v>0</v>
      </c>
    </row>
    <row r="81" spans="1:31" x14ac:dyDescent="0.4">
      <c r="A81" s="287">
        <v>67</v>
      </c>
      <c r="B81" s="1"/>
      <c r="C81" s="44"/>
      <c r="D81" s="45"/>
      <c r="E81" s="45"/>
      <c r="F81" s="45"/>
      <c r="G81" s="45"/>
      <c r="H81" s="45"/>
      <c r="I81" s="46" t="str">
        <f t="shared" si="22"/>
        <v/>
      </c>
      <c r="J81" s="287">
        <f t="shared" si="23"/>
        <v>0</v>
      </c>
      <c r="K81" s="80" t="str">
        <f t="shared" si="24"/>
        <v/>
      </c>
      <c r="L81" s="319" t="str">
        <f t="shared" si="32"/>
        <v/>
      </c>
      <c r="O81" s="195" t="str">
        <f t="shared" si="25"/>
        <v/>
      </c>
      <c r="P81" s="253">
        <f t="shared" si="33"/>
        <v>0</v>
      </c>
      <c r="Q81" s="76">
        <f t="shared" si="34"/>
        <v>0</v>
      </c>
      <c r="R81" s="66" t="str">
        <f t="shared" si="35"/>
        <v/>
      </c>
      <c r="S81" s="66" t="str">
        <f t="shared" ref="S81:S134" si="41">IF(D81="", "", IF(D81+$S$13&lt;=$Y$12, D81+$S$13, $Y$12))</f>
        <v/>
      </c>
      <c r="T81" s="66" t="str">
        <f t="shared" si="26"/>
        <v/>
      </c>
      <c r="U81" s="93" t="str">
        <f t="shared" si="27"/>
        <v/>
      </c>
      <c r="V81" s="88">
        <f t="shared" si="28"/>
        <v>0</v>
      </c>
      <c r="W81" s="60">
        <f t="shared" si="29"/>
        <v>0</v>
      </c>
      <c r="X81" s="74">
        <f t="shared" si="21"/>
        <v>0</v>
      </c>
      <c r="Y81" s="36">
        <f t="shared" si="36"/>
        <v>0</v>
      </c>
      <c r="Z81" s="36">
        <f t="shared" si="30"/>
        <v>0</v>
      </c>
      <c r="AA81" s="287">
        <f t="shared" si="31"/>
        <v>0</v>
      </c>
      <c r="AB81" s="74">
        <f t="shared" si="37"/>
        <v>0</v>
      </c>
      <c r="AC81" s="89">
        <f t="shared" si="38"/>
        <v>0</v>
      </c>
      <c r="AD81" s="81">
        <f t="shared" si="39"/>
        <v>0</v>
      </c>
      <c r="AE81" s="82">
        <f t="shared" si="40"/>
        <v>0</v>
      </c>
    </row>
    <row r="82" spans="1:31" x14ac:dyDescent="0.4">
      <c r="A82" s="287">
        <v>68</v>
      </c>
      <c r="B82" s="1"/>
      <c r="C82" s="44"/>
      <c r="D82" s="45"/>
      <c r="E82" s="45"/>
      <c r="F82" s="45"/>
      <c r="G82" s="45"/>
      <c r="H82" s="45"/>
      <c r="I82" s="46" t="str">
        <f t="shared" si="22"/>
        <v/>
      </c>
      <c r="J82" s="287">
        <f t="shared" si="23"/>
        <v>0</v>
      </c>
      <c r="K82" s="80" t="str">
        <f t="shared" si="24"/>
        <v/>
      </c>
      <c r="L82" s="319" t="str">
        <f t="shared" si="32"/>
        <v/>
      </c>
      <c r="O82" s="195" t="str">
        <f t="shared" si="25"/>
        <v/>
      </c>
      <c r="P82" s="253">
        <f t="shared" si="33"/>
        <v>0</v>
      </c>
      <c r="Q82" s="76">
        <f t="shared" si="34"/>
        <v>0</v>
      </c>
      <c r="R82" s="66" t="str">
        <f t="shared" si="35"/>
        <v/>
      </c>
      <c r="S82" s="66" t="str">
        <f t="shared" si="41"/>
        <v/>
      </c>
      <c r="T82" s="66" t="str">
        <f t="shared" si="26"/>
        <v/>
      </c>
      <c r="U82" s="93" t="str">
        <f t="shared" si="27"/>
        <v/>
      </c>
      <c r="V82" s="88">
        <f t="shared" si="28"/>
        <v>0</v>
      </c>
      <c r="W82" s="60">
        <f t="shared" si="29"/>
        <v>0</v>
      </c>
      <c r="X82" s="74">
        <f t="shared" si="21"/>
        <v>0</v>
      </c>
      <c r="Y82" s="36">
        <f t="shared" si="36"/>
        <v>0</v>
      </c>
      <c r="Z82" s="36">
        <f t="shared" si="30"/>
        <v>0</v>
      </c>
      <c r="AA82" s="287">
        <f t="shared" si="31"/>
        <v>0</v>
      </c>
      <c r="AB82" s="74">
        <f t="shared" si="37"/>
        <v>0</v>
      </c>
      <c r="AC82" s="89">
        <f t="shared" si="38"/>
        <v>0</v>
      </c>
      <c r="AD82" s="81">
        <f t="shared" si="39"/>
        <v>0</v>
      </c>
      <c r="AE82" s="82">
        <f t="shared" si="40"/>
        <v>0</v>
      </c>
    </row>
    <row r="83" spans="1:31" x14ac:dyDescent="0.4">
      <c r="A83" s="287">
        <v>69</v>
      </c>
      <c r="B83" s="1"/>
      <c r="C83" s="44"/>
      <c r="D83" s="45"/>
      <c r="E83" s="45"/>
      <c r="F83" s="45"/>
      <c r="G83" s="45"/>
      <c r="H83" s="45"/>
      <c r="I83" s="46" t="str">
        <f t="shared" si="22"/>
        <v/>
      </c>
      <c r="J83" s="287">
        <f t="shared" si="23"/>
        <v>0</v>
      </c>
      <c r="K83" s="80" t="str">
        <f t="shared" si="24"/>
        <v/>
      </c>
      <c r="L83" s="319" t="str">
        <f t="shared" si="32"/>
        <v/>
      </c>
      <c r="O83" s="195" t="str">
        <f t="shared" si="25"/>
        <v/>
      </c>
      <c r="P83" s="253">
        <f t="shared" si="33"/>
        <v>0</v>
      </c>
      <c r="Q83" s="76">
        <f t="shared" si="34"/>
        <v>0</v>
      </c>
      <c r="R83" s="66" t="str">
        <f t="shared" si="35"/>
        <v/>
      </c>
      <c r="S83" s="66" t="str">
        <f t="shared" si="41"/>
        <v/>
      </c>
      <c r="T83" s="66" t="str">
        <f t="shared" si="26"/>
        <v/>
      </c>
      <c r="U83" s="93" t="str">
        <f t="shared" si="27"/>
        <v/>
      </c>
      <c r="V83" s="88">
        <f t="shared" si="28"/>
        <v>0</v>
      </c>
      <c r="W83" s="60">
        <f t="shared" si="29"/>
        <v>0</v>
      </c>
      <c r="X83" s="74">
        <f t="shared" ref="X83:X134" si="42">IF(OR(C83="",AND(D83&lt;&gt;"",E83="",G83="")),0,IF(P83&lt;V83,0,IF(AND(V83&lt;=$X$12,W83&lt;=$X$12),1,IF(V83=W83,0,DATEDIF(V83,W83,"D")+1))))</f>
        <v>0</v>
      </c>
      <c r="Y83" s="36">
        <f t="shared" si="36"/>
        <v>0</v>
      </c>
      <c r="Z83" s="36">
        <f t="shared" si="30"/>
        <v>0</v>
      </c>
      <c r="AA83" s="287">
        <f t="shared" si="31"/>
        <v>0</v>
      </c>
      <c r="AB83" s="74">
        <f t="shared" si="37"/>
        <v>0</v>
      </c>
      <c r="AC83" s="89">
        <f t="shared" si="38"/>
        <v>0</v>
      </c>
      <c r="AD83" s="81">
        <f t="shared" si="39"/>
        <v>0</v>
      </c>
      <c r="AE83" s="82">
        <f t="shared" si="40"/>
        <v>0</v>
      </c>
    </row>
    <row r="84" spans="1:31" x14ac:dyDescent="0.4">
      <c r="A84" s="287">
        <v>70</v>
      </c>
      <c r="B84" s="1"/>
      <c r="C84" s="44"/>
      <c r="D84" s="45"/>
      <c r="E84" s="45"/>
      <c r="F84" s="45"/>
      <c r="G84" s="45"/>
      <c r="H84" s="45"/>
      <c r="I84" s="46" t="str">
        <f t="shared" si="22"/>
        <v/>
      </c>
      <c r="J84" s="287">
        <f t="shared" si="23"/>
        <v>0</v>
      </c>
      <c r="K84" s="80" t="str">
        <f t="shared" si="24"/>
        <v/>
      </c>
      <c r="L84" s="319" t="str">
        <f t="shared" si="32"/>
        <v/>
      </c>
      <c r="O84" s="195" t="str">
        <f t="shared" si="25"/>
        <v/>
      </c>
      <c r="P84" s="253">
        <f t="shared" si="33"/>
        <v>0</v>
      </c>
      <c r="Q84" s="76">
        <f t="shared" si="34"/>
        <v>0</v>
      </c>
      <c r="R84" s="66" t="str">
        <f t="shared" si="35"/>
        <v/>
      </c>
      <c r="S84" s="66" t="str">
        <f t="shared" si="41"/>
        <v/>
      </c>
      <c r="T84" s="66" t="str">
        <f t="shared" si="26"/>
        <v/>
      </c>
      <c r="U84" s="93" t="str">
        <f t="shared" si="27"/>
        <v/>
      </c>
      <c r="V84" s="88">
        <f t="shared" si="28"/>
        <v>0</v>
      </c>
      <c r="W84" s="60">
        <f t="shared" si="29"/>
        <v>0</v>
      </c>
      <c r="X84" s="74">
        <f t="shared" si="42"/>
        <v>0</v>
      </c>
      <c r="Y84" s="36">
        <f t="shared" si="36"/>
        <v>0</v>
      </c>
      <c r="Z84" s="36">
        <f t="shared" si="30"/>
        <v>0</v>
      </c>
      <c r="AA84" s="287">
        <f t="shared" si="31"/>
        <v>0</v>
      </c>
      <c r="AB84" s="74">
        <f t="shared" si="37"/>
        <v>0</v>
      </c>
      <c r="AC84" s="89">
        <f t="shared" si="38"/>
        <v>0</v>
      </c>
      <c r="AD84" s="81">
        <f t="shared" si="39"/>
        <v>0</v>
      </c>
      <c r="AE84" s="82">
        <f t="shared" si="40"/>
        <v>0</v>
      </c>
    </row>
    <row r="85" spans="1:31" x14ac:dyDescent="0.4">
      <c r="A85" s="287">
        <v>71</v>
      </c>
      <c r="B85" s="1"/>
      <c r="C85" s="44"/>
      <c r="D85" s="45"/>
      <c r="E85" s="45"/>
      <c r="F85" s="45"/>
      <c r="G85" s="45"/>
      <c r="H85" s="45"/>
      <c r="I85" s="46" t="str">
        <f t="shared" si="22"/>
        <v/>
      </c>
      <c r="J85" s="287">
        <f t="shared" si="23"/>
        <v>0</v>
      </c>
      <c r="K85" s="80" t="str">
        <f t="shared" si="24"/>
        <v/>
      </c>
      <c r="L85" s="319" t="str">
        <f t="shared" si="32"/>
        <v/>
      </c>
      <c r="O85" s="195" t="str">
        <f t="shared" si="25"/>
        <v/>
      </c>
      <c r="P85" s="253">
        <f t="shared" si="33"/>
        <v>0</v>
      </c>
      <c r="Q85" s="76">
        <f t="shared" si="34"/>
        <v>0</v>
      </c>
      <c r="R85" s="66" t="str">
        <f t="shared" si="35"/>
        <v/>
      </c>
      <c r="S85" s="66" t="str">
        <f t="shared" si="41"/>
        <v/>
      </c>
      <c r="T85" s="66" t="str">
        <f t="shared" si="26"/>
        <v/>
      </c>
      <c r="U85" s="93" t="str">
        <f t="shared" si="27"/>
        <v/>
      </c>
      <c r="V85" s="88">
        <f t="shared" si="28"/>
        <v>0</v>
      </c>
      <c r="W85" s="60">
        <f t="shared" si="29"/>
        <v>0</v>
      </c>
      <c r="X85" s="74">
        <f t="shared" si="42"/>
        <v>0</v>
      </c>
      <c r="Y85" s="36">
        <f t="shared" si="36"/>
        <v>0</v>
      </c>
      <c r="Z85" s="36">
        <f t="shared" si="30"/>
        <v>0</v>
      </c>
      <c r="AA85" s="287">
        <f t="shared" si="31"/>
        <v>0</v>
      </c>
      <c r="AB85" s="74">
        <f t="shared" si="37"/>
        <v>0</v>
      </c>
      <c r="AC85" s="89">
        <f t="shared" si="38"/>
        <v>0</v>
      </c>
      <c r="AD85" s="81">
        <f t="shared" si="39"/>
        <v>0</v>
      </c>
      <c r="AE85" s="82">
        <f t="shared" si="40"/>
        <v>0</v>
      </c>
    </row>
    <row r="86" spans="1:31" x14ac:dyDescent="0.4">
      <c r="A86" s="287">
        <v>72</v>
      </c>
      <c r="B86" s="1"/>
      <c r="C86" s="44"/>
      <c r="D86" s="45"/>
      <c r="E86" s="45"/>
      <c r="F86" s="45"/>
      <c r="G86" s="45"/>
      <c r="H86" s="45"/>
      <c r="I86" s="46" t="str">
        <f t="shared" si="22"/>
        <v/>
      </c>
      <c r="J86" s="287">
        <f t="shared" si="23"/>
        <v>0</v>
      </c>
      <c r="K86" s="80" t="str">
        <f t="shared" si="24"/>
        <v/>
      </c>
      <c r="L86" s="319" t="str">
        <f t="shared" si="32"/>
        <v/>
      </c>
      <c r="O86" s="195" t="str">
        <f t="shared" si="25"/>
        <v/>
      </c>
      <c r="P86" s="253">
        <f t="shared" si="33"/>
        <v>0</v>
      </c>
      <c r="Q86" s="76">
        <f t="shared" si="34"/>
        <v>0</v>
      </c>
      <c r="R86" s="66" t="str">
        <f t="shared" si="35"/>
        <v/>
      </c>
      <c r="S86" s="66" t="str">
        <f t="shared" si="41"/>
        <v/>
      </c>
      <c r="T86" s="66" t="str">
        <f t="shared" si="26"/>
        <v/>
      </c>
      <c r="U86" s="93" t="str">
        <f t="shared" si="27"/>
        <v/>
      </c>
      <c r="V86" s="88">
        <f t="shared" si="28"/>
        <v>0</v>
      </c>
      <c r="W86" s="60">
        <f t="shared" si="29"/>
        <v>0</v>
      </c>
      <c r="X86" s="74">
        <f t="shared" si="42"/>
        <v>0</v>
      </c>
      <c r="Y86" s="36">
        <f t="shared" si="36"/>
        <v>0</v>
      </c>
      <c r="Z86" s="36">
        <f t="shared" si="30"/>
        <v>0</v>
      </c>
      <c r="AA86" s="287">
        <f t="shared" si="31"/>
        <v>0</v>
      </c>
      <c r="AB86" s="74">
        <f t="shared" si="37"/>
        <v>0</v>
      </c>
      <c r="AC86" s="89">
        <f t="shared" si="38"/>
        <v>0</v>
      </c>
      <c r="AD86" s="81">
        <f t="shared" si="39"/>
        <v>0</v>
      </c>
      <c r="AE86" s="82">
        <f t="shared" si="40"/>
        <v>0</v>
      </c>
    </row>
    <row r="87" spans="1:31" x14ac:dyDescent="0.4">
      <c r="A87" s="287">
        <v>73</v>
      </c>
      <c r="B87" s="1"/>
      <c r="C87" s="44"/>
      <c r="D87" s="45"/>
      <c r="E87" s="45"/>
      <c r="F87" s="45"/>
      <c r="G87" s="45"/>
      <c r="H87" s="45"/>
      <c r="I87" s="46" t="str">
        <f t="shared" si="22"/>
        <v/>
      </c>
      <c r="J87" s="287">
        <f t="shared" si="23"/>
        <v>0</v>
      </c>
      <c r="K87" s="80" t="str">
        <f t="shared" si="24"/>
        <v/>
      </c>
      <c r="L87" s="319" t="str">
        <f t="shared" si="32"/>
        <v/>
      </c>
      <c r="O87" s="195" t="str">
        <f t="shared" si="25"/>
        <v/>
      </c>
      <c r="P87" s="253">
        <f t="shared" si="33"/>
        <v>0</v>
      </c>
      <c r="Q87" s="76">
        <f t="shared" si="34"/>
        <v>0</v>
      </c>
      <c r="R87" s="66" t="str">
        <f t="shared" si="35"/>
        <v/>
      </c>
      <c r="S87" s="66" t="str">
        <f t="shared" si="41"/>
        <v/>
      </c>
      <c r="T87" s="66" t="str">
        <f t="shared" si="26"/>
        <v/>
      </c>
      <c r="U87" s="93" t="str">
        <f t="shared" si="27"/>
        <v/>
      </c>
      <c r="V87" s="88">
        <f t="shared" si="28"/>
        <v>0</v>
      </c>
      <c r="W87" s="60">
        <f t="shared" si="29"/>
        <v>0</v>
      </c>
      <c r="X87" s="74">
        <f t="shared" si="42"/>
        <v>0</v>
      </c>
      <c r="Y87" s="36">
        <f t="shared" si="36"/>
        <v>0</v>
      </c>
      <c r="Z87" s="36">
        <f t="shared" si="30"/>
        <v>0</v>
      </c>
      <c r="AA87" s="287">
        <f t="shared" si="31"/>
        <v>0</v>
      </c>
      <c r="AB87" s="74">
        <f t="shared" si="37"/>
        <v>0</v>
      </c>
      <c r="AC87" s="89">
        <f t="shared" si="38"/>
        <v>0</v>
      </c>
      <c r="AD87" s="81">
        <f t="shared" si="39"/>
        <v>0</v>
      </c>
      <c r="AE87" s="82">
        <f t="shared" si="40"/>
        <v>0</v>
      </c>
    </row>
    <row r="88" spans="1:31" x14ac:dyDescent="0.4">
      <c r="A88" s="287">
        <v>74</v>
      </c>
      <c r="B88" s="1"/>
      <c r="C88" s="44"/>
      <c r="D88" s="45"/>
      <c r="E88" s="45"/>
      <c r="F88" s="45"/>
      <c r="G88" s="45"/>
      <c r="H88" s="45"/>
      <c r="I88" s="46" t="str">
        <f t="shared" si="22"/>
        <v/>
      </c>
      <c r="J88" s="287">
        <f t="shared" si="23"/>
        <v>0</v>
      </c>
      <c r="K88" s="80" t="str">
        <f t="shared" si="24"/>
        <v/>
      </c>
      <c r="L88" s="319" t="str">
        <f t="shared" si="32"/>
        <v/>
      </c>
      <c r="O88" s="195" t="str">
        <f t="shared" si="25"/>
        <v/>
      </c>
      <c r="P88" s="253">
        <f t="shared" si="33"/>
        <v>0</v>
      </c>
      <c r="Q88" s="76">
        <f t="shared" si="34"/>
        <v>0</v>
      </c>
      <c r="R88" s="66" t="str">
        <f t="shared" si="35"/>
        <v/>
      </c>
      <c r="S88" s="66" t="str">
        <f t="shared" si="41"/>
        <v/>
      </c>
      <c r="T88" s="66" t="str">
        <f t="shared" si="26"/>
        <v/>
      </c>
      <c r="U88" s="93" t="str">
        <f t="shared" si="27"/>
        <v/>
      </c>
      <c r="V88" s="88">
        <f t="shared" si="28"/>
        <v>0</v>
      </c>
      <c r="W88" s="60">
        <f t="shared" si="29"/>
        <v>0</v>
      </c>
      <c r="X88" s="74">
        <f t="shared" si="42"/>
        <v>0</v>
      </c>
      <c r="Y88" s="36">
        <f t="shared" si="36"/>
        <v>0</v>
      </c>
      <c r="Z88" s="36">
        <f t="shared" si="30"/>
        <v>0</v>
      </c>
      <c r="AA88" s="287">
        <f t="shared" si="31"/>
        <v>0</v>
      </c>
      <c r="AB88" s="74">
        <f t="shared" si="37"/>
        <v>0</v>
      </c>
      <c r="AC88" s="89">
        <f t="shared" si="38"/>
        <v>0</v>
      </c>
      <c r="AD88" s="81">
        <f t="shared" si="39"/>
        <v>0</v>
      </c>
      <c r="AE88" s="82">
        <f t="shared" si="40"/>
        <v>0</v>
      </c>
    </row>
    <row r="89" spans="1:31" x14ac:dyDescent="0.4">
      <c r="A89" s="287">
        <v>75</v>
      </c>
      <c r="B89" s="1"/>
      <c r="C89" s="44"/>
      <c r="D89" s="45"/>
      <c r="E89" s="45"/>
      <c r="F89" s="45"/>
      <c r="G89" s="45"/>
      <c r="H89" s="45"/>
      <c r="I89" s="46" t="str">
        <f t="shared" si="22"/>
        <v/>
      </c>
      <c r="J89" s="287">
        <f t="shared" si="23"/>
        <v>0</v>
      </c>
      <c r="K89" s="80" t="str">
        <f t="shared" si="24"/>
        <v/>
      </c>
      <c r="L89" s="319" t="str">
        <f t="shared" si="32"/>
        <v/>
      </c>
      <c r="O89" s="195" t="str">
        <f t="shared" si="25"/>
        <v/>
      </c>
      <c r="P89" s="253">
        <f t="shared" si="33"/>
        <v>0</v>
      </c>
      <c r="Q89" s="76">
        <f t="shared" si="34"/>
        <v>0</v>
      </c>
      <c r="R89" s="66" t="str">
        <f t="shared" si="35"/>
        <v/>
      </c>
      <c r="S89" s="66" t="str">
        <f t="shared" si="41"/>
        <v/>
      </c>
      <c r="T89" s="66" t="str">
        <f t="shared" si="26"/>
        <v/>
      </c>
      <c r="U89" s="93" t="str">
        <f t="shared" si="27"/>
        <v/>
      </c>
      <c r="V89" s="88">
        <f t="shared" si="28"/>
        <v>0</v>
      </c>
      <c r="W89" s="60">
        <f t="shared" si="29"/>
        <v>0</v>
      </c>
      <c r="X89" s="74">
        <f t="shared" si="42"/>
        <v>0</v>
      </c>
      <c r="Y89" s="36">
        <f t="shared" si="36"/>
        <v>0</v>
      </c>
      <c r="Z89" s="36">
        <f t="shared" si="30"/>
        <v>0</v>
      </c>
      <c r="AA89" s="287">
        <f t="shared" si="31"/>
        <v>0</v>
      </c>
      <c r="AB89" s="74">
        <f t="shared" si="37"/>
        <v>0</v>
      </c>
      <c r="AC89" s="89">
        <f t="shared" si="38"/>
        <v>0</v>
      </c>
      <c r="AD89" s="81">
        <f t="shared" si="39"/>
        <v>0</v>
      </c>
      <c r="AE89" s="82">
        <f t="shared" si="40"/>
        <v>0</v>
      </c>
    </row>
    <row r="90" spans="1:31" x14ac:dyDescent="0.4">
      <c r="A90" s="287">
        <v>76</v>
      </c>
      <c r="B90" s="1"/>
      <c r="C90" s="44"/>
      <c r="D90" s="45"/>
      <c r="E90" s="45"/>
      <c r="F90" s="45"/>
      <c r="G90" s="45"/>
      <c r="H90" s="45"/>
      <c r="I90" s="46" t="str">
        <f t="shared" si="22"/>
        <v/>
      </c>
      <c r="J90" s="287">
        <f t="shared" si="23"/>
        <v>0</v>
      </c>
      <c r="K90" s="80" t="str">
        <f t="shared" si="24"/>
        <v/>
      </c>
      <c r="L90" s="319" t="str">
        <f t="shared" si="32"/>
        <v/>
      </c>
      <c r="O90" s="195" t="str">
        <f t="shared" si="25"/>
        <v/>
      </c>
      <c r="P90" s="253">
        <f t="shared" si="33"/>
        <v>0</v>
      </c>
      <c r="Q90" s="76">
        <f t="shared" si="34"/>
        <v>0</v>
      </c>
      <c r="R90" s="66" t="str">
        <f t="shared" si="35"/>
        <v/>
      </c>
      <c r="S90" s="66" t="str">
        <f t="shared" si="41"/>
        <v/>
      </c>
      <c r="T90" s="66" t="str">
        <f t="shared" si="26"/>
        <v/>
      </c>
      <c r="U90" s="93" t="str">
        <f t="shared" si="27"/>
        <v/>
      </c>
      <c r="V90" s="88">
        <f t="shared" si="28"/>
        <v>0</v>
      </c>
      <c r="W90" s="60">
        <f t="shared" si="29"/>
        <v>0</v>
      </c>
      <c r="X90" s="74">
        <f t="shared" si="42"/>
        <v>0</v>
      </c>
      <c r="Y90" s="36">
        <f t="shared" si="36"/>
        <v>0</v>
      </c>
      <c r="Z90" s="36">
        <f t="shared" si="30"/>
        <v>0</v>
      </c>
      <c r="AA90" s="287">
        <f t="shared" si="31"/>
        <v>0</v>
      </c>
      <c r="AB90" s="74">
        <f t="shared" si="37"/>
        <v>0</v>
      </c>
      <c r="AC90" s="89">
        <f t="shared" si="38"/>
        <v>0</v>
      </c>
      <c r="AD90" s="81">
        <f t="shared" si="39"/>
        <v>0</v>
      </c>
      <c r="AE90" s="82">
        <f t="shared" si="40"/>
        <v>0</v>
      </c>
    </row>
    <row r="91" spans="1:31" x14ac:dyDescent="0.4">
      <c r="A91" s="287">
        <v>77</v>
      </c>
      <c r="B91" s="1"/>
      <c r="C91" s="44"/>
      <c r="D91" s="45"/>
      <c r="E91" s="45"/>
      <c r="F91" s="45"/>
      <c r="G91" s="45"/>
      <c r="H91" s="45"/>
      <c r="I91" s="46" t="str">
        <f t="shared" si="22"/>
        <v/>
      </c>
      <c r="J91" s="287">
        <f t="shared" si="23"/>
        <v>0</v>
      </c>
      <c r="K91" s="80" t="str">
        <f t="shared" si="24"/>
        <v/>
      </c>
      <c r="L91" s="319" t="str">
        <f t="shared" si="32"/>
        <v/>
      </c>
      <c r="O91" s="195" t="str">
        <f t="shared" si="25"/>
        <v/>
      </c>
      <c r="P91" s="253">
        <f t="shared" si="33"/>
        <v>0</v>
      </c>
      <c r="Q91" s="76">
        <f t="shared" si="34"/>
        <v>0</v>
      </c>
      <c r="R91" s="66" t="str">
        <f t="shared" si="35"/>
        <v/>
      </c>
      <c r="S91" s="66" t="str">
        <f t="shared" si="41"/>
        <v/>
      </c>
      <c r="T91" s="66" t="str">
        <f t="shared" si="26"/>
        <v/>
      </c>
      <c r="U91" s="93" t="str">
        <f t="shared" si="27"/>
        <v/>
      </c>
      <c r="V91" s="88">
        <f t="shared" si="28"/>
        <v>0</v>
      </c>
      <c r="W91" s="60">
        <f t="shared" si="29"/>
        <v>0</v>
      </c>
      <c r="X91" s="74">
        <f t="shared" si="42"/>
        <v>0</v>
      </c>
      <c r="Y91" s="36">
        <f t="shared" si="36"/>
        <v>0</v>
      </c>
      <c r="Z91" s="36">
        <f t="shared" si="30"/>
        <v>0</v>
      </c>
      <c r="AA91" s="287">
        <f t="shared" si="31"/>
        <v>0</v>
      </c>
      <c r="AB91" s="74">
        <f t="shared" si="37"/>
        <v>0</v>
      </c>
      <c r="AC91" s="89">
        <f t="shared" si="38"/>
        <v>0</v>
      </c>
      <c r="AD91" s="81">
        <f t="shared" si="39"/>
        <v>0</v>
      </c>
      <c r="AE91" s="82">
        <f t="shared" si="40"/>
        <v>0</v>
      </c>
    </row>
    <row r="92" spans="1:31" x14ac:dyDescent="0.4">
      <c r="A92" s="287">
        <v>78</v>
      </c>
      <c r="B92" s="1"/>
      <c r="C92" s="44"/>
      <c r="D92" s="45"/>
      <c r="E92" s="45"/>
      <c r="F92" s="45"/>
      <c r="G92" s="45"/>
      <c r="H92" s="45"/>
      <c r="I92" s="46" t="str">
        <f t="shared" si="22"/>
        <v/>
      </c>
      <c r="J92" s="287">
        <f t="shared" si="23"/>
        <v>0</v>
      </c>
      <c r="K92" s="80" t="str">
        <f t="shared" si="24"/>
        <v/>
      </c>
      <c r="L92" s="319" t="str">
        <f t="shared" si="32"/>
        <v/>
      </c>
      <c r="O92" s="195" t="str">
        <f t="shared" si="25"/>
        <v/>
      </c>
      <c r="P92" s="253">
        <f t="shared" si="33"/>
        <v>0</v>
      </c>
      <c r="Q92" s="76">
        <f t="shared" si="34"/>
        <v>0</v>
      </c>
      <c r="R92" s="66" t="str">
        <f t="shared" si="35"/>
        <v/>
      </c>
      <c r="S92" s="66" t="str">
        <f t="shared" si="41"/>
        <v/>
      </c>
      <c r="T92" s="66" t="str">
        <f t="shared" si="26"/>
        <v/>
      </c>
      <c r="U92" s="93" t="str">
        <f t="shared" si="27"/>
        <v/>
      </c>
      <c r="V92" s="88">
        <f t="shared" si="28"/>
        <v>0</v>
      </c>
      <c r="W92" s="60">
        <f t="shared" si="29"/>
        <v>0</v>
      </c>
      <c r="X92" s="74">
        <f t="shared" si="42"/>
        <v>0</v>
      </c>
      <c r="Y92" s="36">
        <f t="shared" si="36"/>
        <v>0</v>
      </c>
      <c r="Z92" s="36">
        <f t="shared" si="30"/>
        <v>0</v>
      </c>
      <c r="AA92" s="287">
        <f t="shared" si="31"/>
        <v>0</v>
      </c>
      <c r="AB92" s="74">
        <f t="shared" si="37"/>
        <v>0</v>
      </c>
      <c r="AC92" s="89">
        <f t="shared" si="38"/>
        <v>0</v>
      </c>
      <c r="AD92" s="81">
        <f t="shared" si="39"/>
        <v>0</v>
      </c>
      <c r="AE92" s="82">
        <f t="shared" si="40"/>
        <v>0</v>
      </c>
    </row>
    <row r="93" spans="1:31" x14ac:dyDescent="0.4">
      <c r="A93" s="287">
        <v>79</v>
      </c>
      <c r="B93" s="1"/>
      <c r="C93" s="44"/>
      <c r="D93" s="45"/>
      <c r="E93" s="45"/>
      <c r="F93" s="45"/>
      <c r="G93" s="45"/>
      <c r="H93" s="45"/>
      <c r="I93" s="46" t="str">
        <f t="shared" si="22"/>
        <v/>
      </c>
      <c r="J93" s="287">
        <f t="shared" si="23"/>
        <v>0</v>
      </c>
      <c r="K93" s="80" t="str">
        <f t="shared" si="24"/>
        <v/>
      </c>
      <c r="L93" s="319" t="str">
        <f t="shared" si="32"/>
        <v/>
      </c>
      <c r="O93" s="195" t="str">
        <f t="shared" si="25"/>
        <v/>
      </c>
      <c r="P93" s="253">
        <f t="shared" si="33"/>
        <v>0</v>
      </c>
      <c r="Q93" s="76">
        <f t="shared" si="34"/>
        <v>0</v>
      </c>
      <c r="R93" s="66" t="str">
        <f t="shared" si="35"/>
        <v/>
      </c>
      <c r="S93" s="66" t="str">
        <f t="shared" si="41"/>
        <v/>
      </c>
      <c r="T93" s="66" t="str">
        <f t="shared" si="26"/>
        <v/>
      </c>
      <c r="U93" s="93" t="str">
        <f t="shared" si="27"/>
        <v/>
      </c>
      <c r="V93" s="88">
        <f t="shared" si="28"/>
        <v>0</v>
      </c>
      <c r="W93" s="60">
        <f t="shared" si="29"/>
        <v>0</v>
      </c>
      <c r="X93" s="74">
        <f t="shared" si="42"/>
        <v>0</v>
      </c>
      <c r="Y93" s="36">
        <f t="shared" si="36"/>
        <v>0</v>
      </c>
      <c r="Z93" s="36">
        <f t="shared" si="30"/>
        <v>0</v>
      </c>
      <c r="AA93" s="287">
        <f t="shared" si="31"/>
        <v>0</v>
      </c>
      <c r="AB93" s="74">
        <f t="shared" si="37"/>
        <v>0</v>
      </c>
      <c r="AC93" s="89">
        <f t="shared" si="38"/>
        <v>0</v>
      </c>
      <c r="AD93" s="81">
        <f t="shared" si="39"/>
        <v>0</v>
      </c>
      <c r="AE93" s="82">
        <f t="shared" si="40"/>
        <v>0</v>
      </c>
    </row>
    <row r="94" spans="1:31" x14ac:dyDescent="0.4">
      <c r="A94" s="287">
        <v>80</v>
      </c>
      <c r="B94" s="1"/>
      <c r="C94" s="44"/>
      <c r="D94" s="45"/>
      <c r="E94" s="45"/>
      <c r="F94" s="45"/>
      <c r="G94" s="45"/>
      <c r="H94" s="45"/>
      <c r="I94" s="46" t="str">
        <f t="shared" si="22"/>
        <v/>
      </c>
      <c r="J94" s="287">
        <f t="shared" si="23"/>
        <v>0</v>
      </c>
      <c r="K94" s="80" t="str">
        <f t="shared" si="24"/>
        <v/>
      </c>
      <c r="L94" s="319" t="str">
        <f t="shared" si="32"/>
        <v/>
      </c>
      <c r="O94" s="195" t="str">
        <f t="shared" si="25"/>
        <v/>
      </c>
      <c r="P94" s="253">
        <f t="shared" si="33"/>
        <v>0</v>
      </c>
      <c r="Q94" s="76">
        <f t="shared" si="34"/>
        <v>0</v>
      </c>
      <c r="R94" s="66" t="str">
        <f t="shared" si="35"/>
        <v/>
      </c>
      <c r="S94" s="66" t="str">
        <f t="shared" si="41"/>
        <v/>
      </c>
      <c r="T94" s="66" t="str">
        <f t="shared" si="26"/>
        <v/>
      </c>
      <c r="U94" s="93" t="str">
        <f t="shared" si="27"/>
        <v/>
      </c>
      <c r="V94" s="88">
        <f t="shared" si="28"/>
        <v>0</v>
      </c>
      <c r="W94" s="60">
        <f t="shared" si="29"/>
        <v>0</v>
      </c>
      <c r="X94" s="74">
        <f t="shared" si="42"/>
        <v>0</v>
      </c>
      <c r="Y94" s="36">
        <f t="shared" si="36"/>
        <v>0</v>
      </c>
      <c r="Z94" s="36">
        <f t="shared" si="30"/>
        <v>0</v>
      </c>
      <c r="AA94" s="287">
        <f t="shared" si="31"/>
        <v>0</v>
      </c>
      <c r="AB94" s="74">
        <f t="shared" si="37"/>
        <v>0</v>
      </c>
      <c r="AC94" s="89">
        <f t="shared" si="38"/>
        <v>0</v>
      </c>
      <c r="AD94" s="81">
        <f t="shared" si="39"/>
        <v>0</v>
      </c>
      <c r="AE94" s="82">
        <f t="shared" si="40"/>
        <v>0</v>
      </c>
    </row>
    <row r="95" spans="1:31" x14ac:dyDescent="0.4">
      <c r="A95" s="287">
        <v>81</v>
      </c>
      <c r="B95" s="1"/>
      <c r="C95" s="44"/>
      <c r="D95" s="45"/>
      <c r="E95" s="45"/>
      <c r="F95" s="45"/>
      <c r="G95" s="45"/>
      <c r="H95" s="45"/>
      <c r="I95" s="46" t="str">
        <f t="shared" si="22"/>
        <v/>
      </c>
      <c r="J95" s="287">
        <f t="shared" si="23"/>
        <v>0</v>
      </c>
      <c r="K95" s="80" t="str">
        <f t="shared" si="24"/>
        <v/>
      </c>
      <c r="L95" s="319" t="str">
        <f t="shared" si="32"/>
        <v/>
      </c>
      <c r="O95" s="195" t="str">
        <f t="shared" si="25"/>
        <v/>
      </c>
      <c r="P95" s="253">
        <f t="shared" si="33"/>
        <v>0</v>
      </c>
      <c r="Q95" s="76">
        <f t="shared" si="34"/>
        <v>0</v>
      </c>
      <c r="R95" s="66" t="str">
        <f t="shared" si="35"/>
        <v/>
      </c>
      <c r="S95" s="66" t="str">
        <f t="shared" si="41"/>
        <v/>
      </c>
      <c r="T95" s="66" t="str">
        <f t="shared" si="26"/>
        <v/>
      </c>
      <c r="U95" s="93" t="str">
        <f t="shared" si="27"/>
        <v/>
      </c>
      <c r="V95" s="88">
        <f t="shared" si="28"/>
        <v>0</v>
      </c>
      <c r="W95" s="60">
        <f t="shared" si="29"/>
        <v>0</v>
      </c>
      <c r="X95" s="74">
        <f t="shared" si="42"/>
        <v>0</v>
      </c>
      <c r="Y95" s="36">
        <f t="shared" si="36"/>
        <v>0</v>
      </c>
      <c r="Z95" s="36">
        <f t="shared" si="30"/>
        <v>0</v>
      </c>
      <c r="AA95" s="287">
        <f t="shared" si="31"/>
        <v>0</v>
      </c>
      <c r="AB95" s="74">
        <f t="shared" si="37"/>
        <v>0</v>
      </c>
      <c r="AC95" s="89">
        <f t="shared" si="38"/>
        <v>0</v>
      </c>
      <c r="AD95" s="81">
        <f t="shared" si="39"/>
        <v>0</v>
      </c>
      <c r="AE95" s="82">
        <f t="shared" si="40"/>
        <v>0</v>
      </c>
    </row>
    <row r="96" spans="1:31" x14ac:dyDescent="0.4">
      <c r="A96" s="287">
        <v>82</v>
      </c>
      <c r="B96" s="1"/>
      <c r="C96" s="44"/>
      <c r="D96" s="45"/>
      <c r="E96" s="45"/>
      <c r="F96" s="45"/>
      <c r="G96" s="45"/>
      <c r="H96" s="45"/>
      <c r="I96" s="46" t="str">
        <f t="shared" si="22"/>
        <v/>
      </c>
      <c r="J96" s="287">
        <f t="shared" si="23"/>
        <v>0</v>
      </c>
      <c r="K96" s="80" t="str">
        <f t="shared" si="24"/>
        <v/>
      </c>
      <c r="L96" s="319" t="str">
        <f t="shared" si="32"/>
        <v/>
      </c>
      <c r="O96" s="195" t="str">
        <f t="shared" si="25"/>
        <v/>
      </c>
      <c r="P96" s="253">
        <f t="shared" si="33"/>
        <v>0</v>
      </c>
      <c r="Q96" s="76">
        <f t="shared" si="34"/>
        <v>0</v>
      </c>
      <c r="R96" s="66" t="str">
        <f t="shared" si="35"/>
        <v/>
      </c>
      <c r="S96" s="66" t="str">
        <f t="shared" si="41"/>
        <v/>
      </c>
      <c r="T96" s="66" t="str">
        <f t="shared" si="26"/>
        <v/>
      </c>
      <c r="U96" s="93" t="str">
        <f t="shared" si="27"/>
        <v/>
      </c>
      <c r="V96" s="88">
        <f t="shared" si="28"/>
        <v>0</v>
      </c>
      <c r="W96" s="60">
        <f t="shared" si="29"/>
        <v>0</v>
      </c>
      <c r="X96" s="74">
        <f t="shared" si="42"/>
        <v>0</v>
      </c>
      <c r="Y96" s="36">
        <f t="shared" si="36"/>
        <v>0</v>
      </c>
      <c r="Z96" s="36">
        <f t="shared" si="30"/>
        <v>0</v>
      </c>
      <c r="AA96" s="287">
        <f t="shared" si="31"/>
        <v>0</v>
      </c>
      <c r="AB96" s="74">
        <f t="shared" si="37"/>
        <v>0</v>
      </c>
      <c r="AC96" s="89">
        <f t="shared" si="38"/>
        <v>0</v>
      </c>
      <c r="AD96" s="81">
        <f t="shared" si="39"/>
        <v>0</v>
      </c>
      <c r="AE96" s="82">
        <f t="shared" si="40"/>
        <v>0</v>
      </c>
    </row>
    <row r="97" spans="1:31" x14ac:dyDescent="0.4">
      <c r="A97" s="287">
        <v>83</v>
      </c>
      <c r="B97" s="1"/>
      <c r="C97" s="44"/>
      <c r="D97" s="45"/>
      <c r="E97" s="45"/>
      <c r="F97" s="45"/>
      <c r="G97" s="45"/>
      <c r="H97" s="45"/>
      <c r="I97" s="46" t="str">
        <f t="shared" si="22"/>
        <v/>
      </c>
      <c r="J97" s="287">
        <f t="shared" si="23"/>
        <v>0</v>
      </c>
      <c r="K97" s="80" t="str">
        <f t="shared" si="24"/>
        <v/>
      </c>
      <c r="L97" s="319" t="str">
        <f t="shared" si="32"/>
        <v/>
      </c>
      <c r="O97" s="195" t="str">
        <f t="shared" si="25"/>
        <v/>
      </c>
      <c r="P97" s="253">
        <f t="shared" si="33"/>
        <v>0</v>
      </c>
      <c r="Q97" s="76">
        <f t="shared" si="34"/>
        <v>0</v>
      </c>
      <c r="R97" s="66" t="str">
        <f t="shared" si="35"/>
        <v/>
      </c>
      <c r="S97" s="66" t="str">
        <f t="shared" si="41"/>
        <v/>
      </c>
      <c r="T97" s="66" t="str">
        <f t="shared" si="26"/>
        <v/>
      </c>
      <c r="U97" s="93" t="str">
        <f t="shared" si="27"/>
        <v/>
      </c>
      <c r="V97" s="88">
        <f t="shared" si="28"/>
        <v>0</v>
      </c>
      <c r="W97" s="60">
        <f t="shared" si="29"/>
        <v>0</v>
      </c>
      <c r="X97" s="74">
        <f t="shared" si="42"/>
        <v>0</v>
      </c>
      <c r="Y97" s="36">
        <f t="shared" si="36"/>
        <v>0</v>
      </c>
      <c r="Z97" s="36">
        <f t="shared" si="30"/>
        <v>0</v>
      </c>
      <c r="AA97" s="287">
        <f t="shared" si="31"/>
        <v>0</v>
      </c>
      <c r="AB97" s="74">
        <f t="shared" si="37"/>
        <v>0</v>
      </c>
      <c r="AC97" s="89">
        <f t="shared" si="38"/>
        <v>0</v>
      </c>
      <c r="AD97" s="81">
        <f t="shared" si="39"/>
        <v>0</v>
      </c>
      <c r="AE97" s="82">
        <f t="shared" si="40"/>
        <v>0</v>
      </c>
    </row>
    <row r="98" spans="1:31" x14ac:dyDescent="0.4">
      <c r="A98" s="287">
        <v>84</v>
      </c>
      <c r="B98" s="1"/>
      <c r="C98" s="44"/>
      <c r="D98" s="45"/>
      <c r="E98" s="45"/>
      <c r="F98" s="45"/>
      <c r="G98" s="45"/>
      <c r="H98" s="45"/>
      <c r="I98" s="46" t="str">
        <f t="shared" si="22"/>
        <v/>
      </c>
      <c r="J98" s="287">
        <f t="shared" si="23"/>
        <v>0</v>
      </c>
      <c r="K98" s="80" t="str">
        <f t="shared" si="24"/>
        <v/>
      </c>
      <c r="L98" s="319" t="str">
        <f t="shared" si="32"/>
        <v/>
      </c>
      <c r="O98" s="195" t="str">
        <f t="shared" si="25"/>
        <v/>
      </c>
      <c r="P98" s="253">
        <f t="shared" si="33"/>
        <v>0</v>
      </c>
      <c r="Q98" s="76">
        <f t="shared" si="34"/>
        <v>0</v>
      </c>
      <c r="R98" s="66" t="str">
        <f t="shared" si="35"/>
        <v/>
      </c>
      <c r="S98" s="66" t="str">
        <f t="shared" si="41"/>
        <v/>
      </c>
      <c r="T98" s="66" t="str">
        <f t="shared" si="26"/>
        <v/>
      </c>
      <c r="U98" s="93" t="str">
        <f t="shared" si="27"/>
        <v/>
      </c>
      <c r="V98" s="88">
        <f t="shared" si="28"/>
        <v>0</v>
      </c>
      <c r="W98" s="60">
        <f t="shared" si="29"/>
        <v>0</v>
      </c>
      <c r="X98" s="74">
        <f t="shared" si="42"/>
        <v>0</v>
      </c>
      <c r="Y98" s="36">
        <f t="shared" si="36"/>
        <v>0</v>
      </c>
      <c r="Z98" s="36">
        <f t="shared" si="30"/>
        <v>0</v>
      </c>
      <c r="AA98" s="287">
        <f t="shared" si="31"/>
        <v>0</v>
      </c>
      <c r="AB98" s="74">
        <f t="shared" si="37"/>
        <v>0</v>
      </c>
      <c r="AC98" s="89">
        <f t="shared" si="38"/>
        <v>0</v>
      </c>
      <c r="AD98" s="81">
        <f t="shared" si="39"/>
        <v>0</v>
      </c>
      <c r="AE98" s="82">
        <f t="shared" si="40"/>
        <v>0</v>
      </c>
    </row>
    <row r="99" spans="1:31" x14ac:dyDescent="0.4">
      <c r="A99" s="287">
        <v>85</v>
      </c>
      <c r="B99" s="1"/>
      <c r="C99" s="44"/>
      <c r="D99" s="45"/>
      <c r="E99" s="45"/>
      <c r="F99" s="45"/>
      <c r="G99" s="45"/>
      <c r="H99" s="45"/>
      <c r="I99" s="46" t="str">
        <f t="shared" si="22"/>
        <v/>
      </c>
      <c r="J99" s="287">
        <f t="shared" si="23"/>
        <v>0</v>
      </c>
      <c r="K99" s="80" t="str">
        <f t="shared" si="24"/>
        <v/>
      </c>
      <c r="L99" s="319" t="str">
        <f t="shared" si="32"/>
        <v/>
      </c>
      <c r="O99" s="195" t="str">
        <f t="shared" si="25"/>
        <v/>
      </c>
      <c r="P99" s="253">
        <f t="shared" si="33"/>
        <v>0</v>
      </c>
      <c r="Q99" s="76">
        <f t="shared" si="34"/>
        <v>0</v>
      </c>
      <c r="R99" s="66" t="str">
        <f t="shared" si="35"/>
        <v/>
      </c>
      <c r="S99" s="66" t="str">
        <f t="shared" si="41"/>
        <v/>
      </c>
      <c r="T99" s="66" t="str">
        <f t="shared" si="26"/>
        <v/>
      </c>
      <c r="U99" s="93" t="str">
        <f t="shared" si="27"/>
        <v/>
      </c>
      <c r="V99" s="88">
        <f t="shared" si="28"/>
        <v>0</v>
      </c>
      <c r="W99" s="60">
        <f t="shared" si="29"/>
        <v>0</v>
      </c>
      <c r="X99" s="74">
        <f t="shared" si="42"/>
        <v>0</v>
      </c>
      <c r="Y99" s="36">
        <f t="shared" si="36"/>
        <v>0</v>
      </c>
      <c r="Z99" s="36">
        <f t="shared" si="30"/>
        <v>0</v>
      </c>
      <c r="AA99" s="287">
        <f t="shared" si="31"/>
        <v>0</v>
      </c>
      <c r="AB99" s="74">
        <f t="shared" si="37"/>
        <v>0</v>
      </c>
      <c r="AC99" s="89">
        <f t="shared" si="38"/>
        <v>0</v>
      </c>
      <c r="AD99" s="81">
        <f t="shared" si="39"/>
        <v>0</v>
      </c>
      <c r="AE99" s="82">
        <f t="shared" si="40"/>
        <v>0</v>
      </c>
    </row>
    <row r="100" spans="1:31" x14ac:dyDescent="0.4">
      <c r="A100" s="287">
        <v>86</v>
      </c>
      <c r="B100" s="1"/>
      <c r="C100" s="44"/>
      <c r="D100" s="45"/>
      <c r="E100" s="45"/>
      <c r="F100" s="45"/>
      <c r="G100" s="45"/>
      <c r="H100" s="45"/>
      <c r="I100" s="46" t="str">
        <f t="shared" si="22"/>
        <v/>
      </c>
      <c r="J100" s="287">
        <f t="shared" si="23"/>
        <v>0</v>
      </c>
      <c r="K100" s="80" t="str">
        <f t="shared" si="24"/>
        <v/>
      </c>
      <c r="L100" s="319" t="str">
        <f t="shared" si="32"/>
        <v/>
      </c>
      <c r="O100" s="195" t="str">
        <f t="shared" si="25"/>
        <v/>
      </c>
      <c r="P100" s="253">
        <f t="shared" si="33"/>
        <v>0</v>
      </c>
      <c r="Q100" s="76">
        <f t="shared" si="34"/>
        <v>0</v>
      </c>
      <c r="R100" s="66" t="str">
        <f t="shared" si="35"/>
        <v/>
      </c>
      <c r="S100" s="66" t="str">
        <f t="shared" si="41"/>
        <v/>
      </c>
      <c r="T100" s="66" t="str">
        <f t="shared" si="26"/>
        <v/>
      </c>
      <c r="U100" s="93" t="str">
        <f t="shared" si="27"/>
        <v/>
      </c>
      <c r="V100" s="88">
        <f t="shared" si="28"/>
        <v>0</v>
      </c>
      <c r="W100" s="60">
        <f t="shared" si="29"/>
        <v>0</v>
      </c>
      <c r="X100" s="74">
        <f t="shared" si="42"/>
        <v>0</v>
      </c>
      <c r="Y100" s="36">
        <f t="shared" si="36"/>
        <v>0</v>
      </c>
      <c r="Z100" s="36">
        <f t="shared" si="30"/>
        <v>0</v>
      </c>
      <c r="AA100" s="287">
        <f t="shared" si="31"/>
        <v>0</v>
      </c>
      <c r="AB100" s="74">
        <f t="shared" si="37"/>
        <v>0</v>
      </c>
      <c r="AC100" s="89">
        <f t="shared" si="38"/>
        <v>0</v>
      </c>
      <c r="AD100" s="81">
        <f t="shared" si="39"/>
        <v>0</v>
      </c>
      <c r="AE100" s="82">
        <f t="shared" si="40"/>
        <v>0</v>
      </c>
    </row>
    <row r="101" spans="1:31" x14ac:dyDescent="0.4">
      <c r="A101" s="287">
        <v>87</v>
      </c>
      <c r="B101" s="1"/>
      <c r="C101" s="44"/>
      <c r="D101" s="45"/>
      <c r="E101" s="45"/>
      <c r="F101" s="45"/>
      <c r="G101" s="45"/>
      <c r="H101" s="45"/>
      <c r="I101" s="46" t="str">
        <f t="shared" si="22"/>
        <v/>
      </c>
      <c r="J101" s="287">
        <f t="shared" si="23"/>
        <v>0</v>
      </c>
      <c r="K101" s="80" t="str">
        <f t="shared" si="24"/>
        <v/>
      </c>
      <c r="L101" s="319" t="str">
        <f t="shared" si="32"/>
        <v/>
      </c>
      <c r="O101" s="195" t="str">
        <f t="shared" si="25"/>
        <v/>
      </c>
      <c r="P101" s="253">
        <f t="shared" si="33"/>
        <v>0</v>
      </c>
      <c r="Q101" s="76">
        <f t="shared" si="34"/>
        <v>0</v>
      </c>
      <c r="R101" s="66" t="str">
        <f t="shared" si="35"/>
        <v/>
      </c>
      <c r="S101" s="66" t="str">
        <f t="shared" si="41"/>
        <v/>
      </c>
      <c r="T101" s="66" t="str">
        <f t="shared" si="26"/>
        <v/>
      </c>
      <c r="U101" s="93" t="str">
        <f t="shared" si="27"/>
        <v/>
      </c>
      <c r="V101" s="88">
        <f t="shared" si="28"/>
        <v>0</v>
      </c>
      <c r="W101" s="60">
        <f t="shared" si="29"/>
        <v>0</v>
      </c>
      <c r="X101" s="74">
        <f t="shared" si="42"/>
        <v>0</v>
      </c>
      <c r="Y101" s="36">
        <f t="shared" si="36"/>
        <v>0</v>
      </c>
      <c r="Z101" s="36">
        <f t="shared" si="30"/>
        <v>0</v>
      </c>
      <c r="AA101" s="287">
        <f t="shared" si="31"/>
        <v>0</v>
      </c>
      <c r="AB101" s="74">
        <f t="shared" si="37"/>
        <v>0</v>
      </c>
      <c r="AC101" s="89">
        <f t="shared" si="38"/>
        <v>0</v>
      </c>
      <c r="AD101" s="81">
        <f t="shared" si="39"/>
        <v>0</v>
      </c>
      <c r="AE101" s="82">
        <f t="shared" si="40"/>
        <v>0</v>
      </c>
    </row>
    <row r="102" spans="1:31" x14ac:dyDescent="0.4">
      <c r="A102" s="287">
        <v>88</v>
      </c>
      <c r="B102" s="1"/>
      <c r="C102" s="44"/>
      <c r="D102" s="45"/>
      <c r="E102" s="45"/>
      <c r="F102" s="45"/>
      <c r="G102" s="45"/>
      <c r="H102" s="45"/>
      <c r="I102" s="46" t="str">
        <f t="shared" si="22"/>
        <v/>
      </c>
      <c r="J102" s="287">
        <f t="shared" si="23"/>
        <v>0</v>
      </c>
      <c r="K102" s="80" t="str">
        <f t="shared" si="24"/>
        <v/>
      </c>
      <c r="L102" s="319" t="str">
        <f t="shared" si="32"/>
        <v/>
      </c>
      <c r="O102" s="195" t="str">
        <f t="shared" si="25"/>
        <v/>
      </c>
      <c r="P102" s="253">
        <f t="shared" si="33"/>
        <v>0</v>
      </c>
      <c r="Q102" s="76">
        <f t="shared" si="34"/>
        <v>0</v>
      </c>
      <c r="R102" s="66" t="str">
        <f t="shared" si="35"/>
        <v/>
      </c>
      <c r="S102" s="66" t="str">
        <f t="shared" si="41"/>
        <v/>
      </c>
      <c r="T102" s="66" t="str">
        <f t="shared" si="26"/>
        <v/>
      </c>
      <c r="U102" s="93" t="str">
        <f t="shared" si="27"/>
        <v/>
      </c>
      <c r="V102" s="88">
        <f t="shared" si="28"/>
        <v>0</v>
      </c>
      <c r="W102" s="60">
        <f t="shared" si="29"/>
        <v>0</v>
      </c>
      <c r="X102" s="74">
        <f t="shared" si="42"/>
        <v>0</v>
      </c>
      <c r="Y102" s="36">
        <f t="shared" si="36"/>
        <v>0</v>
      </c>
      <c r="Z102" s="36">
        <f t="shared" si="30"/>
        <v>0</v>
      </c>
      <c r="AA102" s="287">
        <f t="shared" si="31"/>
        <v>0</v>
      </c>
      <c r="AB102" s="74">
        <f t="shared" si="37"/>
        <v>0</v>
      </c>
      <c r="AC102" s="89">
        <f t="shared" si="38"/>
        <v>0</v>
      </c>
      <c r="AD102" s="81">
        <f t="shared" si="39"/>
        <v>0</v>
      </c>
      <c r="AE102" s="82">
        <f t="shared" si="40"/>
        <v>0</v>
      </c>
    </row>
    <row r="103" spans="1:31" x14ac:dyDescent="0.4">
      <c r="A103" s="287">
        <v>89</v>
      </c>
      <c r="B103" s="1"/>
      <c r="C103" s="44"/>
      <c r="D103" s="45"/>
      <c r="E103" s="45"/>
      <c r="F103" s="45"/>
      <c r="G103" s="45"/>
      <c r="H103" s="45"/>
      <c r="I103" s="46" t="str">
        <f t="shared" si="22"/>
        <v/>
      </c>
      <c r="J103" s="287">
        <f t="shared" si="23"/>
        <v>0</v>
      </c>
      <c r="K103" s="80" t="str">
        <f t="shared" si="24"/>
        <v/>
      </c>
      <c r="L103" s="319" t="str">
        <f t="shared" si="32"/>
        <v/>
      </c>
      <c r="O103" s="195" t="str">
        <f t="shared" si="25"/>
        <v/>
      </c>
      <c r="P103" s="253">
        <f t="shared" si="33"/>
        <v>0</v>
      </c>
      <c r="Q103" s="76">
        <f t="shared" si="34"/>
        <v>0</v>
      </c>
      <c r="R103" s="66" t="str">
        <f t="shared" si="35"/>
        <v/>
      </c>
      <c r="S103" s="66" t="str">
        <f t="shared" si="41"/>
        <v/>
      </c>
      <c r="T103" s="66" t="str">
        <f t="shared" si="26"/>
        <v/>
      </c>
      <c r="U103" s="93" t="str">
        <f t="shared" si="27"/>
        <v/>
      </c>
      <c r="V103" s="88">
        <f t="shared" si="28"/>
        <v>0</v>
      </c>
      <c r="W103" s="60">
        <f t="shared" si="29"/>
        <v>0</v>
      </c>
      <c r="X103" s="74">
        <f t="shared" si="42"/>
        <v>0</v>
      </c>
      <c r="Y103" s="36">
        <f t="shared" si="36"/>
        <v>0</v>
      </c>
      <c r="Z103" s="36">
        <f t="shared" si="30"/>
        <v>0</v>
      </c>
      <c r="AA103" s="287">
        <f t="shared" si="31"/>
        <v>0</v>
      </c>
      <c r="AB103" s="74">
        <f t="shared" si="37"/>
        <v>0</v>
      </c>
      <c r="AC103" s="89">
        <f t="shared" si="38"/>
        <v>0</v>
      </c>
      <c r="AD103" s="81">
        <f t="shared" si="39"/>
        <v>0</v>
      </c>
      <c r="AE103" s="82">
        <f t="shared" si="40"/>
        <v>0</v>
      </c>
    </row>
    <row r="104" spans="1:31" x14ac:dyDescent="0.4">
      <c r="A104" s="287">
        <v>90</v>
      </c>
      <c r="B104" s="1"/>
      <c r="C104" s="44"/>
      <c r="D104" s="45"/>
      <c r="E104" s="45"/>
      <c r="F104" s="45"/>
      <c r="G104" s="45"/>
      <c r="H104" s="45"/>
      <c r="I104" s="46" t="str">
        <f t="shared" si="22"/>
        <v/>
      </c>
      <c r="J104" s="287">
        <f t="shared" si="23"/>
        <v>0</v>
      </c>
      <c r="K104" s="80" t="str">
        <f t="shared" si="24"/>
        <v/>
      </c>
      <c r="L104" s="319" t="str">
        <f t="shared" si="32"/>
        <v/>
      </c>
      <c r="O104" s="195" t="str">
        <f t="shared" si="25"/>
        <v/>
      </c>
      <c r="P104" s="253">
        <f t="shared" si="33"/>
        <v>0</v>
      </c>
      <c r="Q104" s="76">
        <f t="shared" si="34"/>
        <v>0</v>
      </c>
      <c r="R104" s="66" t="str">
        <f t="shared" si="35"/>
        <v/>
      </c>
      <c r="S104" s="66" t="str">
        <f t="shared" si="41"/>
        <v/>
      </c>
      <c r="T104" s="66" t="str">
        <f t="shared" si="26"/>
        <v/>
      </c>
      <c r="U104" s="93" t="str">
        <f t="shared" si="27"/>
        <v/>
      </c>
      <c r="V104" s="88">
        <f t="shared" si="28"/>
        <v>0</v>
      </c>
      <c r="W104" s="60">
        <f t="shared" si="29"/>
        <v>0</v>
      </c>
      <c r="X104" s="74">
        <f t="shared" si="42"/>
        <v>0</v>
      </c>
      <c r="Y104" s="36">
        <f t="shared" si="36"/>
        <v>0</v>
      </c>
      <c r="Z104" s="36">
        <f t="shared" si="30"/>
        <v>0</v>
      </c>
      <c r="AA104" s="287">
        <f t="shared" si="31"/>
        <v>0</v>
      </c>
      <c r="AB104" s="74">
        <f t="shared" si="37"/>
        <v>0</v>
      </c>
      <c r="AC104" s="89">
        <f t="shared" si="38"/>
        <v>0</v>
      </c>
      <c r="AD104" s="81">
        <f t="shared" si="39"/>
        <v>0</v>
      </c>
      <c r="AE104" s="82">
        <f t="shared" si="40"/>
        <v>0</v>
      </c>
    </row>
    <row r="105" spans="1:31" x14ac:dyDescent="0.4">
      <c r="A105" s="287">
        <v>91</v>
      </c>
      <c r="B105" s="1"/>
      <c r="C105" s="44"/>
      <c r="D105" s="45"/>
      <c r="E105" s="45"/>
      <c r="F105" s="45"/>
      <c r="G105" s="45"/>
      <c r="H105" s="45"/>
      <c r="I105" s="46" t="str">
        <f t="shared" si="22"/>
        <v/>
      </c>
      <c r="J105" s="287">
        <f t="shared" si="23"/>
        <v>0</v>
      </c>
      <c r="K105" s="80" t="str">
        <f t="shared" si="24"/>
        <v/>
      </c>
      <c r="L105" s="319" t="str">
        <f t="shared" si="32"/>
        <v/>
      </c>
      <c r="O105" s="195" t="str">
        <f t="shared" si="25"/>
        <v/>
      </c>
      <c r="P105" s="253">
        <f t="shared" si="33"/>
        <v>0</v>
      </c>
      <c r="Q105" s="76">
        <f t="shared" si="34"/>
        <v>0</v>
      </c>
      <c r="R105" s="66" t="str">
        <f t="shared" si="35"/>
        <v/>
      </c>
      <c r="S105" s="66" t="str">
        <f t="shared" si="41"/>
        <v/>
      </c>
      <c r="T105" s="66" t="str">
        <f t="shared" si="26"/>
        <v/>
      </c>
      <c r="U105" s="93" t="str">
        <f t="shared" si="27"/>
        <v/>
      </c>
      <c r="V105" s="88">
        <f t="shared" si="28"/>
        <v>0</v>
      </c>
      <c r="W105" s="60">
        <f t="shared" si="29"/>
        <v>0</v>
      </c>
      <c r="X105" s="74">
        <f t="shared" si="42"/>
        <v>0</v>
      </c>
      <c r="Y105" s="36">
        <f t="shared" si="36"/>
        <v>0</v>
      </c>
      <c r="Z105" s="36">
        <f t="shared" si="30"/>
        <v>0</v>
      </c>
      <c r="AA105" s="287">
        <f t="shared" si="31"/>
        <v>0</v>
      </c>
      <c r="AB105" s="74">
        <f t="shared" si="37"/>
        <v>0</v>
      </c>
      <c r="AC105" s="89">
        <f t="shared" si="38"/>
        <v>0</v>
      </c>
      <c r="AD105" s="81">
        <f t="shared" si="39"/>
        <v>0</v>
      </c>
      <c r="AE105" s="82">
        <f t="shared" si="40"/>
        <v>0</v>
      </c>
    </row>
    <row r="106" spans="1:31" x14ac:dyDescent="0.4">
      <c r="A106" s="287">
        <v>92</v>
      </c>
      <c r="B106" s="1"/>
      <c r="C106" s="44"/>
      <c r="D106" s="45"/>
      <c r="E106" s="45"/>
      <c r="F106" s="45"/>
      <c r="G106" s="45"/>
      <c r="H106" s="45"/>
      <c r="I106" s="46" t="str">
        <f t="shared" si="22"/>
        <v/>
      </c>
      <c r="J106" s="287">
        <f t="shared" si="23"/>
        <v>0</v>
      </c>
      <c r="K106" s="80" t="str">
        <f t="shared" si="24"/>
        <v/>
      </c>
      <c r="L106" s="319" t="str">
        <f t="shared" si="32"/>
        <v/>
      </c>
      <c r="O106" s="195" t="str">
        <f t="shared" si="25"/>
        <v/>
      </c>
      <c r="P106" s="253">
        <f t="shared" si="33"/>
        <v>0</v>
      </c>
      <c r="Q106" s="76">
        <f t="shared" si="34"/>
        <v>0</v>
      </c>
      <c r="R106" s="66" t="str">
        <f t="shared" si="35"/>
        <v/>
      </c>
      <c r="S106" s="66" t="str">
        <f t="shared" si="41"/>
        <v/>
      </c>
      <c r="T106" s="66" t="str">
        <f t="shared" si="26"/>
        <v/>
      </c>
      <c r="U106" s="93" t="str">
        <f t="shared" si="27"/>
        <v/>
      </c>
      <c r="V106" s="88">
        <f t="shared" si="28"/>
        <v>0</v>
      </c>
      <c r="W106" s="60">
        <f t="shared" si="29"/>
        <v>0</v>
      </c>
      <c r="X106" s="74">
        <f t="shared" si="42"/>
        <v>0</v>
      </c>
      <c r="Y106" s="36">
        <f t="shared" si="36"/>
        <v>0</v>
      </c>
      <c r="Z106" s="36">
        <f t="shared" si="30"/>
        <v>0</v>
      </c>
      <c r="AA106" s="287">
        <f t="shared" si="31"/>
        <v>0</v>
      </c>
      <c r="AB106" s="74">
        <f t="shared" si="37"/>
        <v>0</v>
      </c>
      <c r="AC106" s="89">
        <f t="shared" si="38"/>
        <v>0</v>
      </c>
      <c r="AD106" s="81">
        <f t="shared" si="39"/>
        <v>0</v>
      </c>
      <c r="AE106" s="82">
        <f t="shared" si="40"/>
        <v>0</v>
      </c>
    </row>
    <row r="107" spans="1:31" x14ac:dyDescent="0.4">
      <c r="A107" s="287">
        <v>93</v>
      </c>
      <c r="B107" s="1"/>
      <c r="C107" s="44"/>
      <c r="D107" s="45"/>
      <c r="E107" s="45"/>
      <c r="F107" s="45"/>
      <c r="G107" s="45"/>
      <c r="H107" s="45"/>
      <c r="I107" s="46" t="str">
        <f t="shared" si="22"/>
        <v/>
      </c>
      <c r="J107" s="287">
        <f t="shared" si="23"/>
        <v>0</v>
      </c>
      <c r="K107" s="80" t="str">
        <f t="shared" si="24"/>
        <v/>
      </c>
      <c r="L107" s="319" t="str">
        <f t="shared" si="32"/>
        <v/>
      </c>
      <c r="O107" s="195" t="str">
        <f t="shared" si="25"/>
        <v/>
      </c>
      <c r="P107" s="253">
        <f t="shared" si="33"/>
        <v>0</v>
      </c>
      <c r="Q107" s="76">
        <f t="shared" si="34"/>
        <v>0</v>
      </c>
      <c r="R107" s="66" t="str">
        <f t="shared" si="35"/>
        <v/>
      </c>
      <c r="S107" s="66" t="str">
        <f t="shared" si="41"/>
        <v/>
      </c>
      <c r="T107" s="66" t="str">
        <f t="shared" si="26"/>
        <v/>
      </c>
      <c r="U107" s="93" t="str">
        <f t="shared" si="27"/>
        <v/>
      </c>
      <c r="V107" s="88">
        <f t="shared" si="28"/>
        <v>0</v>
      </c>
      <c r="W107" s="60">
        <f t="shared" si="29"/>
        <v>0</v>
      </c>
      <c r="X107" s="74">
        <f t="shared" si="42"/>
        <v>0</v>
      </c>
      <c r="Y107" s="36">
        <f t="shared" si="36"/>
        <v>0</v>
      </c>
      <c r="Z107" s="36">
        <f t="shared" si="30"/>
        <v>0</v>
      </c>
      <c r="AA107" s="287">
        <f t="shared" si="31"/>
        <v>0</v>
      </c>
      <c r="AB107" s="74">
        <f t="shared" si="37"/>
        <v>0</v>
      </c>
      <c r="AC107" s="89">
        <f t="shared" si="38"/>
        <v>0</v>
      </c>
      <c r="AD107" s="81">
        <f t="shared" si="39"/>
        <v>0</v>
      </c>
      <c r="AE107" s="82">
        <f t="shared" si="40"/>
        <v>0</v>
      </c>
    </row>
    <row r="108" spans="1:31" x14ac:dyDescent="0.4">
      <c r="A108" s="287">
        <v>94</v>
      </c>
      <c r="B108" s="1"/>
      <c r="C108" s="44"/>
      <c r="D108" s="45"/>
      <c r="E108" s="45"/>
      <c r="F108" s="45"/>
      <c r="G108" s="45"/>
      <c r="H108" s="45"/>
      <c r="I108" s="46" t="str">
        <f t="shared" si="22"/>
        <v/>
      </c>
      <c r="J108" s="287">
        <f t="shared" si="23"/>
        <v>0</v>
      </c>
      <c r="K108" s="80" t="str">
        <f t="shared" si="24"/>
        <v/>
      </c>
      <c r="L108" s="319" t="str">
        <f t="shared" si="32"/>
        <v/>
      </c>
      <c r="O108" s="195" t="str">
        <f t="shared" si="25"/>
        <v/>
      </c>
      <c r="P108" s="253">
        <f t="shared" si="33"/>
        <v>0</v>
      </c>
      <c r="Q108" s="76">
        <f t="shared" si="34"/>
        <v>0</v>
      </c>
      <c r="R108" s="66" t="str">
        <f t="shared" si="35"/>
        <v/>
      </c>
      <c r="S108" s="66" t="str">
        <f t="shared" si="41"/>
        <v/>
      </c>
      <c r="T108" s="66" t="str">
        <f t="shared" si="26"/>
        <v/>
      </c>
      <c r="U108" s="93" t="str">
        <f t="shared" si="27"/>
        <v/>
      </c>
      <c r="V108" s="88">
        <f t="shared" si="28"/>
        <v>0</v>
      </c>
      <c r="W108" s="60">
        <f t="shared" si="29"/>
        <v>0</v>
      </c>
      <c r="X108" s="74">
        <f t="shared" si="42"/>
        <v>0</v>
      </c>
      <c r="Y108" s="36">
        <f t="shared" si="36"/>
        <v>0</v>
      </c>
      <c r="Z108" s="36">
        <f t="shared" si="30"/>
        <v>0</v>
      </c>
      <c r="AA108" s="287">
        <f t="shared" si="31"/>
        <v>0</v>
      </c>
      <c r="AB108" s="74">
        <f t="shared" si="37"/>
        <v>0</v>
      </c>
      <c r="AC108" s="89">
        <f t="shared" si="38"/>
        <v>0</v>
      </c>
      <c r="AD108" s="81">
        <f t="shared" si="39"/>
        <v>0</v>
      </c>
      <c r="AE108" s="82">
        <f t="shared" si="40"/>
        <v>0</v>
      </c>
    </row>
    <row r="109" spans="1:31" x14ac:dyDescent="0.4">
      <c r="A109" s="287">
        <v>95</v>
      </c>
      <c r="B109" s="1"/>
      <c r="C109" s="44"/>
      <c r="D109" s="45"/>
      <c r="E109" s="45"/>
      <c r="F109" s="45"/>
      <c r="G109" s="45"/>
      <c r="H109" s="45"/>
      <c r="I109" s="46" t="str">
        <f t="shared" si="22"/>
        <v/>
      </c>
      <c r="J109" s="287">
        <f t="shared" si="23"/>
        <v>0</v>
      </c>
      <c r="K109" s="80" t="str">
        <f t="shared" si="24"/>
        <v/>
      </c>
      <c r="L109" s="319" t="str">
        <f t="shared" si="32"/>
        <v/>
      </c>
      <c r="O109" s="195" t="str">
        <f t="shared" si="25"/>
        <v/>
      </c>
      <c r="P109" s="253">
        <f t="shared" si="33"/>
        <v>0</v>
      </c>
      <c r="Q109" s="76">
        <f t="shared" si="34"/>
        <v>0</v>
      </c>
      <c r="R109" s="66" t="str">
        <f t="shared" si="35"/>
        <v/>
      </c>
      <c r="S109" s="66" t="str">
        <f t="shared" si="41"/>
        <v/>
      </c>
      <c r="T109" s="66" t="str">
        <f t="shared" si="26"/>
        <v/>
      </c>
      <c r="U109" s="93" t="str">
        <f t="shared" si="27"/>
        <v/>
      </c>
      <c r="V109" s="88">
        <f t="shared" si="28"/>
        <v>0</v>
      </c>
      <c r="W109" s="60">
        <f t="shared" si="29"/>
        <v>0</v>
      </c>
      <c r="X109" s="74">
        <f t="shared" si="42"/>
        <v>0</v>
      </c>
      <c r="Y109" s="36">
        <f t="shared" si="36"/>
        <v>0</v>
      </c>
      <c r="Z109" s="36">
        <f t="shared" si="30"/>
        <v>0</v>
      </c>
      <c r="AA109" s="287">
        <f t="shared" si="31"/>
        <v>0</v>
      </c>
      <c r="AB109" s="74">
        <f t="shared" si="37"/>
        <v>0</v>
      </c>
      <c r="AC109" s="89">
        <f t="shared" si="38"/>
        <v>0</v>
      </c>
      <c r="AD109" s="81">
        <f t="shared" si="39"/>
        <v>0</v>
      </c>
      <c r="AE109" s="82">
        <f t="shared" si="40"/>
        <v>0</v>
      </c>
    </row>
    <row r="110" spans="1:31" x14ac:dyDescent="0.4">
      <c r="A110" s="287">
        <v>96</v>
      </c>
      <c r="B110" s="1"/>
      <c r="C110" s="44"/>
      <c r="D110" s="45"/>
      <c r="E110" s="45"/>
      <c r="F110" s="45"/>
      <c r="G110" s="45"/>
      <c r="H110" s="45"/>
      <c r="I110" s="46" t="str">
        <f t="shared" si="22"/>
        <v/>
      </c>
      <c r="J110" s="287">
        <f t="shared" si="23"/>
        <v>0</v>
      </c>
      <c r="K110" s="80" t="str">
        <f t="shared" si="24"/>
        <v/>
      </c>
      <c r="L110" s="319" t="str">
        <f t="shared" si="32"/>
        <v/>
      </c>
      <c r="O110" s="195" t="str">
        <f t="shared" si="25"/>
        <v/>
      </c>
      <c r="P110" s="253">
        <f t="shared" si="33"/>
        <v>0</v>
      </c>
      <c r="Q110" s="76">
        <f t="shared" si="34"/>
        <v>0</v>
      </c>
      <c r="R110" s="66" t="str">
        <f t="shared" si="35"/>
        <v/>
      </c>
      <c r="S110" s="66" t="str">
        <f t="shared" si="41"/>
        <v/>
      </c>
      <c r="T110" s="66" t="str">
        <f t="shared" si="26"/>
        <v/>
      </c>
      <c r="U110" s="93" t="str">
        <f t="shared" si="27"/>
        <v/>
      </c>
      <c r="V110" s="88">
        <f t="shared" si="28"/>
        <v>0</v>
      </c>
      <c r="W110" s="60">
        <f t="shared" si="29"/>
        <v>0</v>
      </c>
      <c r="X110" s="74">
        <f t="shared" si="42"/>
        <v>0</v>
      </c>
      <c r="Y110" s="36">
        <f t="shared" si="36"/>
        <v>0</v>
      </c>
      <c r="Z110" s="36">
        <f t="shared" si="30"/>
        <v>0</v>
      </c>
      <c r="AA110" s="287">
        <f t="shared" si="31"/>
        <v>0</v>
      </c>
      <c r="AB110" s="74">
        <f t="shared" si="37"/>
        <v>0</v>
      </c>
      <c r="AC110" s="89">
        <f t="shared" si="38"/>
        <v>0</v>
      </c>
      <c r="AD110" s="81">
        <f t="shared" si="39"/>
        <v>0</v>
      </c>
      <c r="AE110" s="82">
        <f t="shared" si="40"/>
        <v>0</v>
      </c>
    </row>
    <row r="111" spans="1:31" x14ac:dyDescent="0.4">
      <c r="A111" s="287">
        <v>97</v>
      </c>
      <c r="B111" s="1"/>
      <c r="C111" s="44"/>
      <c r="D111" s="45"/>
      <c r="E111" s="45"/>
      <c r="F111" s="45"/>
      <c r="G111" s="45"/>
      <c r="H111" s="45"/>
      <c r="I111" s="46" t="str">
        <f t="shared" si="22"/>
        <v/>
      </c>
      <c r="J111" s="287">
        <f t="shared" si="23"/>
        <v>0</v>
      </c>
      <c r="K111" s="80" t="str">
        <f t="shared" si="24"/>
        <v/>
      </c>
      <c r="L111" s="319" t="str">
        <f t="shared" si="32"/>
        <v/>
      </c>
      <c r="O111" s="195" t="str">
        <f t="shared" si="25"/>
        <v/>
      </c>
      <c r="P111" s="253">
        <f t="shared" si="33"/>
        <v>0</v>
      </c>
      <c r="Q111" s="76">
        <f t="shared" si="34"/>
        <v>0</v>
      </c>
      <c r="R111" s="66" t="str">
        <f t="shared" si="35"/>
        <v/>
      </c>
      <c r="S111" s="66" t="str">
        <f t="shared" si="41"/>
        <v/>
      </c>
      <c r="T111" s="66" t="str">
        <f t="shared" si="26"/>
        <v/>
      </c>
      <c r="U111" s="93" t="str">
        <f t="shared" si="27"/>
        <v/>
      </c>
      <c r="V111" s="88">
        <f t="shared" si="28"/>
        <v>0</v>
      </c>
      <c r="W111" s="60">
        <f t="shared" si="29"/>
        <v>0</v>
      </c>
      <c r="X111" s="74">
        <f t="shared" si="42"/>
        <v>0</v>
      </c>
      <c r="Y111" s="36">
        <f t="shared" si="36"/>
        <v>0</v>
      </c>
      <c r="Z111" s="36">
        <f t="shared" si="30"/>
        <v>0</v>
      </c>
      <c r="AA111" s="287">
        <f t="shared" si="31"/>
        <v>0</v>
      </c>
      <c r="AB111" s="74">
        <f t="shared" si="37"/>
        <v>0</v>
      </c>
      <c r="AC111" s="89">
        <f t="shared" si="38"/>
        <v>0</v>
      </c>
      <c r="AD111" s="81">
        <f t="shared" si="39"/>
        <v>0</v>
      </c>
      <c r="AE111" s="82">
        <f t="shared" si="40"/>
        <v>0</v>
      </c>
    </row>
    <row r="112" spans="1:31" x14ac:dyDescent="0.4">
      <c r="A112" s="287">
        <v>98</v>
      </c>
      <c r="B112" s="1"/>
      <c r="C112" s="44"/>
      <c r="D112" s="45"/>
      <c r="E112" s="45"/>
      <c r="F112" s="45"/>
      <c r="G112" s="45"/>
      <c r="H112" s="45"/>
      <c r="I112" s="46" t="str">
        <f t="shared" si="22"/>
        <v/>
      </c>
      <c r="J112" s="287">
        <f t="shared" si="23"/>
        <v>0</v>
      </c>
      <c r="K112" s="80" t="str">
        <f t="shared" si="24"/>
        <v/>
      </c>
      <c r="L112" s="319" t="str">
        <f t="shared" si="32"/>
        <v/>
      </c>
      <c r="O112" s="195" t="str">
        <f t="shared" si="25"/>
        <v/>
      </c>
      <c r="P112" s="253">
        <f t="shared" si="33"/>
        <v>0</v>
      </c>
      <c r="Q112" s="76">
        <f t="shared" si="34"/>
        <v>0</v>
      </c>
      <c r="R112" s="66" t="str">
        <f t="shared" si="35"/>
        <v/>
      </c>
      <c r="S112" s="66" t="str">
        <f t="shared" si="41"/>
        <v/>
      </c>
      <c r="T112" s="66" t="str">
        <f t="shared" si="26"/>
        <v/>
      </c>
      <c r="U112" s="93" t="str">
        <f t="shared" si="27"/>
        <v/>
      </c>
      <c r="V112" s="88">
        <f t="shared" si="28"/>
        <v>0</v>
      </c>
      <c r="W112" s="60">
        <f t="shared" si="29"/>
        <v>0</v>
      </c>
      <c r="X112" s="74">
        <f t="shared" si="42"/>
        <v>0</v>
      </c>
      <c r="Y112" s="36">
        <f t="shared" si="36"/>
        <v>0</v>
      </c>
      <c r="Z112" s="36">
        <f t="shared" si="30"/>
        <v>0</v>
      </c>
      <c r="AA112" s="287">
        <f t="shared" si="31"/>
        <v>0</v>
      </c>
      <c r="AB112" s="74">
        <f t="shared" si="37"/>
        <v>0</v>
      </c>
      <c r="AC112" s="89">
        <f t="shared" si="38"/>
        <v>0</v>
      </c>
      <c r="AD112" s="81">
        <f t="shared" si="39"/>
        <v>0</v>
      </c>
      <c r="AE112" s="82">
        <f t="shared" si="40"/>
        <v>0</v>
      </c>
    </row>
    <row r="113" spans="1:31" x14ac:dyDescent="0.4">
      <c r="A113" s="287">
        <v>99</v>
      </c>
      <c r="B113" s="1"/>
      <c r="C113" s="44"/>
      <c r="D113" s="45"/>
      <c r="E113" s="45"/>
      <c r="F113" s="45"/>
      <c r="G113" s="45"/>
      <c r="H113" s="45"/>
      <c r="I113" s="46" t="str">
        <f t="shared" si="22"/>
        <v/>
      </c>
      <c r="J113" s="287">
        <f t="shared" si="23"/>
        <v>0</v>
      </c>
      <c r="K113" s="80" t="str">
        <f t="shared" si="24"/>
        <v/>
      </c>
      <c r="L113" s="319" t="str">
        <f t="shared" si="32"/>
        <v/>
      </c>
      <c r="O113" s="195" t="str">
        <f t="shared" si="25"/>
        <v/>
      </c>
      <c r="P113" s="253">
        <f t="shared" si="33"/>
        <v>0</v>
      </c>
      <c r="Q113" s="76">
        <f t="shared" si="34"/>
        <v>0</v>
      </c>
      <c r="R113" s="66" t="str">
        <f t="shared" si="35"/>
        <v/>
      </c>
      <c r="S113" s="66" t="str">
        <f t="shared" si="41"/>
        <v/>
      </c>
      <c r="T113" s="66" t="str">
        <f t="shared" si="26"/>
        <v/>
      </c>
      <c r="U113" s="93" t="str">
        <f t="shared" si="27"/>
        <v/>
      </c>
      <c r="V113" s="88">
        <f t="shared" si="28"/>
        <v>0</v>
      </c>
      <c r="W113" s="60">
        <f t="shared" si="29"/>
        <v>0</v>
      </c>
      <c r="X113" s="74">
        <f t="shared" si="42"/>
        <v>0</v>
      </c>
      <c r="Y113" s="36">
        <f t="shared" si="36"/>
        <v>0</v>
      </c>
      <c r="Z113" s="36">
        <f t="shared" si="30"/>
        <v>0</v>
      </c>
      <c r="AA113" s="287">
        <f t="shared" si="31"/>
        <v>0</v>
      </c>
      <c r="AB113" s="74">
        <f t="shared" si="37"/>
        <v>0</v>
      </c>
      <c r="AC113" s="89">
        <f t="shared" si="38"/>
        <v>0</v>
      </c>
      <c r="AD113" s="81">
        <f t="shared" si="39"/>
        <v>0</v>
      </c>
      <c r="AE113" s="82">
        <f t="shared" si="40"/>
        <v>0</v>
      </c>
    </row>
    <row r="114" spans="1:31" x14ac:dyDescent="0.4">
      <c r="A114" s="287">
        <v>100</v>
      </c>
      <c r="B114" s="1"/>
      <c r="C114" s="44"/>
      <c r="D114" s="45"/>
      <c r="E114" s="45"/>
      <c r="F114" s="45"/>
      <c r="G114" s="45"/>
      <c r="H114" s="45"/>
      <c r="I114" s="46" t="str">
        <f t="shared" si="22"/>
        <v/>
      </c>
      <c r="J114" s="287">
        <f t="shared" si="23"/>
        <v>0</v>
      </c>
      <c r="K114" s="80" t="str">
        <f t="shared" si="24"/>
        <v/>
      </c>
      <c r="L114" s="319" t="str">
        <f t="shared" si="32"/>
        <v/>
      </c>
      <c r="O114" s="195" t="str">
        <f t="shared" si="25"/>
        <v/>
      </c>
      <c r="P114" s="253">
        <f t="shared" si="33"/>
        <v>0</v>
      </c>
      <c r="Q114" s="76">
        <f t="shared" si="34"/>
        <v>0</v>
      </c>
      <c r="R114" s="66" t="str">
        <f t="shared" si="35"/>
        <v/>
      </c>
      <c r="S114" s="66" t="str">
        <f t="shared" si="41"/>
        <v/>
      </c>
      <c r="T114" s="66" t="str">
        <f t="shared" si="26"/>
        <v/>
      </c>
      <c r="U114" s="93" t="str">
        <f t="shared" si="27"/>
        <v/>
      </c>
      <c r="V114" s="88">
        <f t="shared" si="28"/>
        <v>0</v>
      </c>
      <c r="W114" s="60">
        <f t="shared" si="29"/>
        <v>0</v>
      </c>
      <c r="X114" s="74">
        <f t="shared" si="42"/>
        <v>0</v>
      </c>
      <c r="Y114" s="36">
        <f t="shared" si="36"/>
        <v>0</v>
      </c>
      <c r="Z114" s="36">
        <f t="shared" si="30"/>
        <v>0</v>
      </c>
      <c r="AA114" s="287">
        <f t="shared" si="31"/>
        <v>0</v>
      </c>
      <c r="AB114" s="74">
        <f t="shared" si="37"/>
        <v>0</v>
      </c>
      <c r="AC114" s="89">
        <f t="shared" si="38"/>
        <v>0</v>
      </c>
      <c r="AD114" s="81">
        <f t="shared" si="39"/>
        <v>0</v>
      </c>
      <c r="AE114" s="82">
        <f t="shared" si="40"/>
        <v>0</v>
      </c>
    </row>
    <row r="115" spans="1:31" x14ac:dyDescent="0.4">
      <c r="A115" s="287">
        <v>101</v>
      </c>
      <c r="B115" s="1"/>
      <c r="C115" s="44"/>
      <c r="D115" s="45"/>
      <c r="E115" s="45"/>
      <c r="F115" s="45"/>
      <c r="G115" s="45"/>
      <c r="H115" s="45"/>
      <c r="I115" s="46" t="str">
        <f t="shared" si="22"/>
        <v/>
      </c>
      <c r="J115" s="287">
        <f t="shared" si="23"/>
        <v>0</v>
      </c>
      <c r="K115" s="80" t="str">
        <f t="shared" si="24"/>
        <v/>
      </c>
      <c r="L115" s="319" t="str">
        <f t="shared" si="32"/>
        <v/>
      </c>
      <c r="O115" s="195" t="str">
        <f t="shared" si="25"/>
        <v/>
      </c>
      <c r="P115" s="253">
        <f t="shared" si="33"/>
        <v>0</v>
      </c>
      <c r="Q115" s="76">
        <f t="shared" si="34"/>
        <v>0</v>
      </c>
      <c r="R115" s="66" t="str">
        <f t="shared" si="35"/>
        <v/>
      </c>
      <c r="S115" s="66" t="str">
        <f t="shared" si="41"/>
        <v/>
      </c>
      <c r="T115" s="66" t="str">
        <f t="shared" si="26"/>
        <v/>
      </c>
      <c r="U115" s="93" t="str">
        <f t="shared" si="27"/>
        <v/>
      </c>
      <c r="V115" s="88">
        <f t="shared" si="28"/>
        <v>0</v>
      </c>
      <c r="W115" s="60">
        <f t="shared" si="29"/>
        <v>0</v>
      </c>
      <c r="X115" s="74">
        <f t="shared" si="42"/>
        <v>0</v>
      </c>
      <c r="Y115" s="36">
        <f t="shared" si="36"/>
        <v>0</v>
      </c>
      <c r="Z115" s="36">
        <f t="shared" si="30"/>
        <v>0</v>
      </c>
      <c r="AA115" s="287">
        <f t="shared" si="31"/>
        <v>0</v>
      </c>
      <c r="AB115" s="74">
        <f t="shared" si="37"/>
        <v>0</v>
      </c>
      <c r="AC115" s="89">
        <f t="shared" si="38"/>
        <v>0</v>
      </c>
      <c r="AD115" s="81">
        <f t="shared" si="39"/>
        <v>0</v>
      </c>
      <c r="AE115" s="82">
        <f t="shared" si="40"/>
        <v>0</v>
      </c>
    </row>
    <row r="116" spans="1:31" x14ac:dyDescent="0.4">
      <c r="A116" s="287">
        <v>102</v>
      </c>
      <c r="B116" s="1"/>
      <c r="C116" s="44"/>
      <c r="D116" s="45"/>
      <c r="E116" s="45"/>
      <c r="F116" s="45"/>
      <c r="G116" s="45"/>
      <c r="H116" s="45"/>
      <c r="I116" s="46" t="str">
        <f t="shared" si="22"/>
        <v/>
      </c>
      <c r="J116" s="287">
        <f t="shared" si="23"/>
        <v>0</v>
      </c>
      <c r="K116" s="80" t="str">
        <f t="shared" si="24"/>
        <v/>
      </c>
      <c r="L116" s="319" t="str">
        <f t="shared" si="32"/>
        <v/>
      </c>
      <c r="O116" s="195" t="str">
        <f t="shared" si="25"/>
        <v/>
      </c>
      <c r="P116" s="253">
        <f t="shared" si="33"/>
        <v>0</v>
      </c>
      <c r="Q116" s="76">
        <f t="shared" si="34"/>
        <v>0</v>
      </c>
      <c r="R116" s="66" t="str">
        <f t="shared" si="35"/>
        <v/>
      </c>
      <c r="S116" s="66" t="str">
        <f t="shared" si="41"/>
        <v/>
      </c>
      <c r="T116" s="66" t="str">
        <f t="shared" si="26"/>
        <v/>
      </c>
      <c r="U116" s="93" t="str">
        <f t="shared" si="27"/>
        <v/>
      </c>
      <c r="V116" s="88">
        <f t="shared" si="28"/>
        <v>0</v>
      </c>
      <c r="W116" s="60">
        <f t="shared" si="29"/>
        <v>0</v>
      </c>
      <c r="X116" s="74">
        <f t="shared" si="42"/>
        <v>0</v>
      </c>
      <c r="Y116" s="36">
        <f t="shared" si="36"/>
        <v>0</v>
      </c>
      <c r="Z116" s="36">
        <f t="shared" si="30"/>
        <v>0</v>
      </c>
      <c r="AA116" s="287">
        <f t="shared" si="31"/>
        <v>0</v>
      </c>
      <c r="AB116" s="74">
        <f t="shared" si="37"/>
        <v>0</v>
      </c>
      <c r="AC116" s="89">
        <f t="shared" si="38"/>
        <v>0</v>
      </c>
      <c r="AD116" s="81">
        <f t="shared" si="39"/>
        <v>0</v>
      </c>
      <c r="AE116" s="82">
        <f t="shared" si="40"/>
        <v>0</v>
      </c>
    </row>
    <row r="117" spans="1:31" x14ac:dyDescent="0.4">
      <c r="A117" s="287">
        <v>103</v>
      </c>
      <c r="B117" s="1"/>
      <c r="C117" s="44"/>
      <c r="D117" s="45"/>
      <c r="E117" s="45"/>
      <c r="F117" s="45"/>
      <c r="G117" s="45"/>
      <c r="H117" s="45"/>
      <c r="I117" s="46" t="str">
        <f t="shared" si="22"/>
        <v/>
      </c>
      <c r="J117" s="287">
        <f t="shared" si="23"/>
        <v>0</v>
      </c>
      <c r="K117" s="80" t="str">
        <f t="shared" si="24"/>
        <v/>
      </c>
      <c r="L117" s="319" t="str">
        <f t="shared" si="32"/>
        <v/>
      </c>
      <c r="O117" s="195" t="str">
        <f t="shared" si="25"/>
        <v/>
      </c>
      <c r="P117" s="253">
        <f t="shared" si="33"/>
        <v>0</v>
      </c>
      <c r="Q117" s="76">
        <f t="shared" si="34"/>
        <v>0</v>
      </c>
      <c r="R117" s="66" t="str">
        <f t="shared" si="35"/>
        <v/>
      </c>
      <c r="S117" s="66" t="str">
        <f t="shared" si="41"/>
        <v/>
      </c>
      <c r="T117" s="66" t="str">
        <f t="shared" si="26"/>
        <v/>
      </c>
      <c r="U117" s="93" t="str">
        <f t="shared" si="27"/>
        <v/>
      </c>
      <c r="V117" s="88">
        <f t="shared" si="28"/>
        <v>0</v>
      </c>
      <c r="W117" s="60">
        <f t="shared" si="29"/>
        <v>0</v>
      </c>
      <c r="X117" s="74">
        <f t="shared" si="42"/>
        <v>0</v>
      </c>
      <c r="Y117" s="36">
        <f t="shared" si="36"/>
        <v>0</v>
      </c>
      <c r="Z117" s="36">
        <f t="shared" si="30"/>
        <v>0</v>
      </c>
      <c r="AA117" s="287">
        <f t="shared" si="31"/>
        <v>0</v>
      </c>
      <c r="AB117" s="74">
        <f t="shared" si="37"/>
        <v>0</v>
      </c>
      <c r="AC117" s="89">
        <f t="shared" si="38"/>
        <v>0</v>
      </c>
      <c r="AD117" s="81">
        <f t="shared" si="39"/>
        <v>0</v>
      </c>
      <c r="AE117" s="82">
        <f t="shared" si="40"/>
        <v>0</v>
      </c>
    </row>
    <row r="118" spans="1:31" x14ac:dyDescent="0.4">
      <c r="A118" s="287">
        <v>104</v>
      </c>
      <c r="B118" s="1"/>
      <c r="C118" s="44"/>
      <c r="D118" s="45"/>
      <c r="E118" s="45"/>
      <c r="F118" s="45"/>
      <c r="G118" s="45"/>
      <c r="H118" s="45"/>
      <c r="I118" s="46" t="str">
        <f t="shared" si="22"/>
        <v/>
      </c>
      <c r="J118" s="287">
        <f t="shared" si="23"/>
        <v>0</v>
      </c>
      <c r="K118" s="80" t="str">
        <f t="shared" si="24"/>
        <v/>
      </c>
      <c r="L118" s="319" t="str">
        <f t="shared" si="32"/>
        <v/>
      </c>
      <c r="O118" s="195" t="str">
        <f t="shared" si="25"/>
        <v/>
      </c>
      <c r="P118" s="253">
        <f t="shared" si="33"/>
        <v>0</v>
      </c>
      <c r="Q118" s="76">
        <f t="shared" si="34"/>
        <v>0</v>
      </c>
      <c r="R118" s="66" t="str">
        <f t="shared" si="35"/>
        <v/>
      </c>
      <c r="S118" s="66" t="str">
        <f t="shared" si="41"/>
        <v/>
      </c>
      <c r="T118" s="66" t="str">
        <f t="shared" si="26"/>
        <v/>
      </c>
      <c r="U118" s="93" t="str">
        <f t="shared" si="27"/>
        <v/>
      </c>
      <c r="V118" s="88">
        <f t="shared" si="28"/>
        <v>0</v>
      </c>
      <c r="W118" s="60">
        <f t="shared" si="29"/>
        <v>0</v>
      </c>
      <c r="X118" s="74">
        <f t="shared" si="42"/>
        <v>0</v>
      </c>
      <c r="Y118" s="36">
        <f t="shared" si="36"/>
        <v>0</v>
      </c>
      <c r="Z118" s="36">
        <f t="shared" si="30"/>
        <v>0</v>
      </c>
      <c r="AA118" s="287">
        <f t="shared" si="31"/>
        <v>0</v>
      </c>
      <c r="AB118" s="74">
        <f t="shared" si="37"/>
        <v>0</v>
      </c>
      <c r="AC118" s="89">
        <f t="shared" si="38"/>
        <v>0</v>
      </c>
      <c r="AD118" s="81">
        <f t="shared" si="39"/>
        <v>0</v>
      </c>
      <c r="AE118" s="82">
        <f t="shared" si="40"/>
        <v>0</v>
      </c>
    </row>
    <row r="119" spans="1:31" x14ac:dyDescent="0.4">
      <c r="A119" s="287">
        <v>105</v>
      </c>
      <c r="B119" s="1"/>
      <c r="C119" s="44"/>
      <c r="D119" s="45"/>
      <c r="E119" s="45"/>
      <c r="F119" s="45"/>
      <c r="G119" s="45"/>
      <c r="H119" s="45"/>
      <c r="I119" s="46" t="str">
        <f t="shared" si="22"/>
        <v/>
      </c>
      <c r="J119" s="287">
        <f t="shared" si="23"/>
        <v>0</v>
      </c>
      <c r="K119" s="80" t="str">
        <f t="shared" si="24"/>
        <v/>
      </c>
      <c r="L119" s="319" t="str">
        <f t="shared" si="32"/>
        <v/>
      </c>
      <c r="O119" s="195" t="str">
        <f t="shared" si="25"/>
        <v/>
      </c>
      <c r="P119" s="253">
        <f t="shared" si="33"/>
        <v>0</v>
      </c>
      <c r="Q119" s="76">
        <f t="shared" si="34"/>
        <v>0</v>
      </c>
      <c r="R119" s="66" t="str">
        <f t="shared" si="35"/>
        <v/>
      </c>
      <c r="S119" s="66" t="str">
        <f t="shared" si="41"/>
        <v/>
      </c>
      <c r="T119" s="66" t="str">
        <f t="shared" si="26"/>
        <v/>
      </c>
      <c r="U119" s="93" t="str">
        <f t="shared" si="27"/>
        <v/>
      </c>
      <c r="V119" s="88">
        <f t="shared" si="28"/>
        <v>0</v>
      </c>
      <c r="W119" s="60">
        <f t="shared" si="29"/>
        <v>0</v>
      </c>
      <c r="X119" s="74">
        <f t="shared" si="42"/>
        <v>0</v>
      </c>
      <c r="Y119" s="36">
        <f t="shared" si="36"/>
        <v>0</v>
      </c>
      <c r="Z119" s="36">
        <f t="shared" si="30"/>
        <v>0</v>
      </c>
      <c r="AA119" s="287">
        <f t="shared" si="31"/>
        <v>0</v>
      </c>
      <c r="AB119" s="74">
        <f t="shared" si="37"/>
        <v>0</v>
      </c>
      <c r="AC119" s="89">
        <f t="shared" si="38"/>
        <v>0</v>
      </c>
      <c r="AD119" s="81">
        <f t="shared" si="39"/>
        <v>0</v>
      </c>
      <c r="AE119" s="82">
        <f t="shared" si="40"/>
        <v>0</v>
      </c>
    </row>
    <row r="120" spans="1:31" x14ac:dyDescent="0.4">
      <c r="A120" s="287">
        <v>106</v>
      </c>
      <c r="B120" s="1"/>
      <c r="C120" s="44"/>
      <c r="D120" s="45"/>
      <c r="E120" s="45"/>
      <c r="F120" s="45"/>
      <c r="G120" s="45"/>
      <c r="H120" s="45"/>
      <c r="I120" s="46" t="str">
        <f t="shared" si="22"/>
        <v/>
      </c>
      <c r="J120" s="287">
        <f t="shared" si="23"/>
        <v>0</v>
      </c>
      <c r="K120" s="80" t="str">
        <f t="shared" si="24"/>
        <v/>
      </c>
      <c r="L120" s="319" t="str">
        <f t="shared" si="32"/>
        <v/>
      </c>
      <c r="O120" s="195" t="str">
        <f t="shared" si="25"/>
        <v/>
      </c>
      <c r="P120" s="253">
        <f t="shared" si="33"/>
        <v>0</v>
      </c>
      <c r="Q120" s="76">
        <f t="shared" si="34"/>
        <v>0</v>
      </c>
      <c r="R120" s="66" t="str">
        <f t="shared" si="35"/>
        <v/>
      </c>
      <c r="S120" s="66" t="str">
        <f t="shared" si="41"/>
        <v/>
      </c>
      <c r="T120" s="66" t="str">
        <f t="shared" si="26"/>
        <v/>
      </c>
      <c r="U120" s="93" t="str">
        <f t="shared" si="27"/>
        <v/>
      </c>
      <c r="V120" s="88">
        <f t="shared" si="28"/>
        <v>0</v>
      </c>
      <c r="W120" s="60">
        <f t="shared" si="29"/>
        <v>0</v>
      </c>
      <c r="X120" s="74">
        <f t="shared" si="42"/>
        <v>0</v>
      </c>
      <c r="Y120" s="36">
        <f t="shared" si="36"/>
        <v>0</v>
      </c>
      <c r="Z120" s="36">
        <f t="shared" si="30"/>
        <v>0</v>
      </c>
      <c r="AA120" s="287">
        <f t="shared" si="31"/>
        <v>0</v>
      </c>
      <c r="AB120" s="74">
        <f t="shared" si="37"/>
        <v>0</v>
      </c>
      <c r="AC120" s="89">
        <f t="shared" si="38"/>
        <v>0</v>
      </c>
      <c r="AD120" s="81">
        <f t="shared" si="39"/>
        <v>0</v>
      </c>
      <c r="AE120" s="82">
        <f t="shared" si="40"/>
        <v>0</v>
      </c>
    </row>
    <row r="121" spans="1:31" x14ac:dyDescent="0.4">
      <c r="A121" s="287">
        <v>107</v>
      </c>
      <c r="B121" s="1"/>
      <c r="C121" s="44"/>
      <c r="D121" s="45"/>
      <c r="E121" s="45"/>
      <c r="F121" s="45"/>
      <c r="G121" s="45"/>
      <c r="H121" s="45"/>
      <c r="I121" s="46" t="str">
        <f t="shared" si="22"/>
        <v/>
      </c>
      <c r="J121" s="287">
        <f t="shared" si="23"/>
        <v>0</v>
      </c>
      <c r="K121" s="80" t="str">
        <f t="shared" si="24"/>
        <v/>
      </c>
      <c r="L121" s="319" t="str">
        <f t="shared" si="32"/>
        <v/>
      </c>
      <c r="O121" s="195" t="str">
        <f t="shared" si="25"/>
        <v/>
      </c>
      <c r="P121" s="253">
        <f t="shared" si="33"/>
        <v>0</v>
      </c>
      <c r="Q121" s="76">
        <f t="shared" si="34"/>
        <v>0</v>
      </c>
      <c r="R121" s="66" t="str">
        <f t="shared" si="35"/>
        <v/>
      </c>
      <c r="S121" s="66" t="str">
        <f t="shared" si="41"/>
        <v/>
      </c>
      <c r="T121" s="66" t="str">
        <f t="shared" si="26"/>
        <v/>
      </c>
      <c r="U121" s="93" t="str">
        <f t="shared" si="27"/>
        <v/>
      </c>
      <c r="V121" s="88">
        <f t="shared" si="28"/>
        <v>0</v>
      </c>
      <c r="W121" s="60">
        <f t="shared" si="29"/>
        <v>0</v>
      </c>
      <c r="X121" s="74">
        <f t="shared" si="42"/>
        <v>0</v>
      </c>
      <c r="Y121" s="36">
        <f t="shared" si="36"/>
        <v>0</v>
      </c>
      <c r="Z121" s="36">
        <f t="shared" si="30"/>
        <v>0</v>
      </c>
      <c r="AA121" s="287">
        <f t="shared" si="31"/>
        <v>0</v>
      </c>
      <c r="AB121" s="74">
        <f t="shared" si="37"/>
        <v>0</v>
      </c>
      <c r="AC121" s="89">
        <f t="shared" si="38"/>
        <v>0</v>
      </c>
      <c r="AD121" s="81">
        <f t="shared" si="39"/>
        <v>0</v>
      </c>
      <c r="AE121" s="82">
        <f t="shared" si="40"/>
        <v>0</v>
      </c>
    </row>
    <row r="122" spans="1:31" x14ac:dyDescent="0.4">
      <c r="A122" s="287">
        <v>108</v>
      </c>
      <c r="B122" s="1"/>
      <c r="C122" s="44"/>
      <c r="D122" s="45"/>
      <c r="E122" s="45"/>
      <c r="F122" s="45"/>
      <c r="G122" s="45"/>
      <c r="H122" s="45"/>
      <c r="I122" s="46" t="str">
        <f t="shared" si="22"/>
        <v/>
      </c>
      <c r="J122" s="287">
        <f t="shared" si="23"/>
        <v>0</v>
      </c>
      <c r="K122" s="80" t="str">
        <f t="shared" si="24"/>
        <v/>
      </c>
      <c r="L122" s="319" t="str">
        <f t="shared" si="32"/>
        <v/>
      </c>
      <c r="O122" s="195" t="str">
        <f t="shared" si="25"/>
        <v/>
      </c>
      <c r="P122" s="253">
        <f t="shared" si="33"/>
        <v>0</v>
      </c>
      <c r="Q122" s="76">
        <f t="shared" si="34"/>
        <v>0</v>
      </c>
      <c r="R122" s="66" t="str">
        <f t="shared" si="35"/>
        <v/>
      </c>
      <c r="S122" s="66" t="str">
        <f t="shared" si="41"/>
        <v/>
      </c>
      <c r="T122" s="66" t="str">
        <f t="shared" si="26"/>
        <v/>
      </c>
      <c r="U122" s="93" t="str">
        <f t="shared" si="27"/>
        <v/>
      </c>
      <c r="V122" s="88">
        <f t="shared" si="28"/>
        <v>0</v>
      </c>
      <c r="W122" s="60">
        <f t="shared" si="29"/>
        <v>0</v>
      </c>
      <c r="X122" s="74">
        <f t="shared" si="42"/>
        <v>0</v>
      </c>
      <c r="Y122" s="36">
        <f t="shared" si="36"/>
        <v>0</v>
      </c>
      <c r="Z122" s="36">
        <f t="shared" si="30"/>
        <v>0</v>
      </c>
      <c r="AA122" s="287">
        <f t="shared" si="31"/>
        <v>0</v>
      </c>
      <c r="AB122" s="74">
        <f t="shared" si="37"/>
        <v>0</v>
      </c>
      <c r="AC122" s="89">
        <f t="shared" si="38"/>
        <v>0</v>
      </c>
      <c r="AD122" s="81">
        <f t="shared" si="39"/>
        <v>0</v>
      </c>
      <c r="AE122" s="82">
        <f t="shared" si="40"/>
        <v>0</v>
      </c>
    </row>
    <row r="123" spans="1:31" x14ac:dyDescent="0.4">
      <c r="A123" s="287">
        <v>109</v>
      </c>
      <c r="B123" s="1"/>
      <c r="C123" s="44"/>
      <c r="D123" s="45"/>
      <c r="E123" s="45"/>
      <c r="F123" s="45"/>
      <c r="G123" s="45"/>
      <c r="H123" s="45"/>
      <c r="I123" s="46" t="str">
        <f t="shared" si="22"/>
        <v/>
      </c>
      <c r="J123" s="287">
        <f t="shared" si="23"/>
        <v>0</v>
      </c>
      <c r="K123" s="80" t="str">
        <f t="shared" si="24"/>
        <v/>
      </c>
      <c r="L123" s="319" t="str">
        <f t="shared" si="32"/>
        <v/>
      </c>
      <c r="O123" s="195" t="str">
        <f t="shared" si="25"/>
        <v/>
      </c>
      <c r="P123" s="253">
        <f t="shared" si="33"/>
        <v>0</v>
      </c>
      <c r="Q123" s="76">
        <f t="shared" si="34"/>
        <v>0</v>
      </c>
      <c r="R123" s="66" t="str">
        <f t="shared" si="35"/>
        <v/>
      </c>
      <c r="S123" s="66" t="str">
        <f t="shared" si="41"/>
        <v/>
      </c>
      <c r="T123" s="66" t="str">
        <f t="shared" si="26"/>
        <v/>
      </c>
      <c r="U123" s="93" t="str">
        <f t="shared" si="27"/>
        <v/>
      </c>
      <c r="V123" s="88">
        <f t="shared" si="28"/>
        <v>0</v>
      </c>
      <c r="W123" s="60">
        <f t="shared" si="29"/>
        <v>0</v>
      </c>
      <c r="X123" s="74">
        <f t="shared" si="42"/>
        <v>0</v>
      </c>
      <c r="Y123" s="36">
        <f t="shared" si="36"/>
        <v>0</v>
      </c>
      <c r="Z123" s="36">
        <f t="shared" si="30"/>
        <v>0</v>
      </c>
      <c r="AA123" s="287">
        <f t="shared" si="31"/>
        <v>0</v>
      </c>
      <c r="AB123" s="74">
        <f t="shared" si="37"/>
        <v>0</v>
      </c>
      <c r="AC123" s="89">
        <f t="shared" si="38"/>
        <v>0</v>
      </c>
      <c r="AD123" s="81">
        <f t="shared" si="39"/>
        <v>0</v>
      </c>
      <c r="AE123" s="82">
        <f t="shared" si="40"/>
        <v>0</v>
      </c>
    </row>
    <row r="124" spans="1:31" x14ac:dyDescent="0.4">
      <c r="A124" s="287">
        <v>110</v>
      </c>
      <c r="B124" s="1"/>
      <c r="C124" s="44"/>
      <c r="D124" s="45"/>
      <c r="E124" s="45"/>
      <c r="F124" s="45"/>
      <c r="G124" s="45"/>
      <c r="H124" s="45"/>
      <c r="I124" s="46" t="str">
        <f t="shared" si="22"/>
        <v/>
      </c>
      <c r="J124" s="287">
        <f t="shared" si="23"/>
        <v>0</v>
      </c>
      <c r="K124" s="80" t="str">
        <f t="shared" si="24"/>
        <v/>
      </c>
      <c r="L124" s="319" t="str">
        <f t="shared" si="32"/>
        <v/>
      </c>
      <c r="O124" s="195" t="str">
        <f t="shared" si="25"/>
        <v/>
      </c>
      <c r="P124" s="253">
        <f t="shared" si="33"/>
        <v>0</v>
      </c>
      <c r="Q124" s="76">
        <f t="shared" si="34"/>
        <v>0</v>
      </c>
      <c r="R124" s="66" t="str">
        <f t="shared" si="35"/>
        <v/>
      </c>
      <c r="S124" s="66" t="str">
        <f t="shared" si="41"/>
        <v/>
      </c>
      <c r="T124" s="66" t="str">
        <f t="shared" si="26"/>
        <v/>
      </c>
      <c r="U124" s="93" t="str">
        <f t="shared" si="27"/>
        <v/>
      </c>
      <c r="V124" s="88">
        <f t="shared" si="28"/>
        <v>0</v>
      </c>
      <c r="W124" s="60">
        <f t="shared" si="29"/>
        <v>0</v>
      </c>
      <c r="X124" s="74">
        <f t="shared" si="42"/>
        <v>0</v>
      </c>
      <c r="Y124" s="36">
        <f t="shared" si="36"/>
        <v>0</v>
      </c>
      <c r="Z124" s="36">
        <f t="shared" si="30"/>
        <v>0</v>
      </c>
      <c r="AA124" s="287">
        <f t="shared" si="31"/>
        <v>0</v>
      </c>
      <c r="AB124" s="74">
        <f t="shared" si="37"/>
        <v>0</v>
      </c>
      <c r="AC124" s="89">
        <f t="shared" si="38"/>
        <v>0</v>
      </c>
      <c r="AD124" s="81">
        <f t="shared" si="39"/>
        <v>0</v>
      </c>
      <c r="AE124" s="82">
        <f t="shared" si="40"/>
        <v>0</v>
      </c>
    </row>
    <row r="125" spans="1:31" x14ac:dyDescent="0.4">
      <c r="A125" s="287">
        <v>111</v>
      </c>
      <c r="B125" s="1"/>
      <c r="C125" s="44"/>
      <c r="D125" s="45"/>
      <c r="E125" s="45"/>
      <c r="F125" s="45"/>
      <c r="G125" s="45"/>
      <c r="H125" s="45"/>
      <c r="I125" s="46" t="str">
        <f t="shared" si="22"/>
        <v/>
      </c>
      <c r="J125" s="287">
        <f t="shared" si="23"/>
        <v>0</v>
      </c>
      <c r="K125" s="80" t="str">
        <f t="shared" si="24"/>
        <v/>
      </c>
      <c r="L125" s="319" t="str">
        <f t="shared" si="32"/>
        <v/>
      </c>
      <c r="O125" s="195" t="str">
        <f t="shared" si="25"/>
        <v/>
      </c>
      <c r="P125" s="253">
        <f t="shared" si="33"/>
        <v>0</v>
      </c>
      <c r="Q125" s="76">
        <f t="shared" si="34"/>
        <v>0</v>
      </c>
      <c r="R125" s="66" t="str">
        <f t="shared" si="35"/>
        <v/>
      </c>
      <c r="S125" s="66" t="str">
        <f t="shared" si="41"/>
        <v/>
      </c>
      <c r="T125" s="66" t="str">
        <f t="shared" si="26"/>
        <v/>
      </c>
      <c r="U125" s="93" t="str">
        <f t="shared" si="27"/>
        <v/>
      </c>
      <c r="V125" s="88">
        <f t="shared" si="28"/>
        <v>0</v>
      </c>
      <c r="W125" s="60">
        <f t="shared" si="29"/>
        <v>0</v>
      </c>
      <c r="X125" s="74">
        <f t="shared" si="42"/>
        <v>0</v>
      </c>
      <c r="Y125" s="36">
        <f t="shared" si="36"/>
        <v>0</v>
      </c>
      <c r="Z125" s="36">
        <f t="shared" si="30"/>
        <v>0</v>
      </c>
      <c r="AA125" s="287">
        <f t="shared" si="31"/>
        <v>0</v>
      </c>
      <c r="AB125" s="74">
        <f t="shared" si="37"/>
        <v>0</v>
      </c>
      <c r="AC125" s="89">
        <f t="shared" si="38"/>
        <v>0</v>
      </c>
      <c r="AD125" s="81">
        <f t="shared" si="39"/>
        <v>0</v>
      </c>
      <c r="AE125" s="82">
        <f t="shared" si="40"/>
        <v>0</v>
      </c>
    </row>
    <row r="126" spans="1:31" x14ac:dyDescent="0.4">
      <c r="A126" s="287">
        <v>112</v>
      </c>
      <c r="B126" s="1"/>
      <c r="C126" s="44"/>
      <c r="D126" s="45"/>
      <c r="E126" s="45"/>
      <c r="F126" s="45"/>
      <c r="G126" s="45"/>
      <c r="H126" s="45"/>
      <c r="I126" s="46" t="str">
        <f t="shared" si="22"/>
        <v/>
      </c>
      <c r="J126" s="287">
        <f t="shared" si="23"/>
        <v>0</v>
      </c>
      <c r="K126" s="80" t="str">
        <f t="shared" si="24"/>
        <v/>
      </c>
      <c r="L126" s="319" t="str">
        <f t="shared" si="32"/>
        <v/>
      </c>
      <c r="O126" s="195" t="str">
        <f t="shared" si="25"/>
        <v/>
      </c>
      <c r="P126" s="253">
        <f t="shared" si="33"/>
        <v>0</v>
      </c>
      <c r="Q126" s="76">
        <f t="shared" si="34"/>
        <v>0</v>
      </c>
      <c r="R126" s="66" t="str">
        <f t="shared" si="35"/>
        <v/>
      </c>
      <c r="S126" s="66" t="str">
        <f t="shared" si="41"/>
        <v/>
      </c>
      <c r="T126" s="66" t="str">
        <f t="shared" si="26"/>
        <v/>
      </c>
      <c r="U126" s="93" t="str">
        <f t="shared" si="27"/>
        <v/>
      </c>
      <c r="V126" s="88">
        <f t="shared" si="28"/>
        <v>0</v>
      </c>
      <c r="W126" s="60">
        <f t="shared" si="29"/>
        <v>0</v>
      </c>
      <c r="X126" s="74">
        <f t="shared" si="42"/>
        <v>0</v>
      </c>
      <c r="Y126" s="36">
        <f t="shared" si="36"/>
        <v>0</v>
      </c>
      <c r="Z126" s="36">
        <f t="shared" si="30"/>
        <v>0</v>
      </c>
      <c r="AA126" s="287">
        <f t="shared" si="31"/>
        <v>0</v>
      </c>
      <c r="AB126" s="74">
        <f t="shared" si="37"/>
        <v>0</v>
      </c>
      <c r="AC126" s="89">
        <f t="shared" si="38"/>
        <v>0</v>
      </c>
      <c r="AD126" s="81">
        <f t="shared" si="39"/>
        <v>0</v>
      </c>
      <c r="AE126" s="82">
        <f t="shared" si="40"/>
        <v>0</v>
      </c>
    </row>
    <row r="127" spans="1:31" x14ac:dyDescent="0.4">
      <c r="A127" s="287">
        <v>113</v>
      </c>
      <c r="B127" s="1"/>
      <c r="C127" s="44"/>
      <c r="D127" s="45"/>
      <c r="E127" s="45"/>
      <c r="F127" s="45"/>
      <c r="G127" s="45"/>
      <c r="H127" s="45"/>
      <c r="I127" s="46" t="str">
        <f t="shared" si="22"/>
        <v/>
      </c>
      <c r="J127" s="287">
        <f t="shared" si="23"/>
        <v>0</v>
      </c>
      <c r="K127" s="80" t="str">
        <f t="shared" si="24"/>
        <v/>
      </c>
      <c r="L127" s="319" t="str">
        <f t="shared" si="32"/>
        <v/>
      </c>
      <c r="O127" s="195" t="str">
        <f t="shared" si="25"/>
        <v/>
      </c>
      <c r="P127" s="253">
        <f t="shared" si="33"/>
        <v>0</v>
      </c>
      <c r="Q127" s="76">
        <f t="shared" si="34"/>
        <v>0</v>
      </c>
      <c r="R127" s="66" t="str">
        <f t="shared" si="35"/>
        <v/>
      </c>
      <c r="S127" s="66" t="str">
        <f t="shared" si="41"/>
        <v/>
      </c>
      <c r="T127" s="66" t="str">
        <f t="shared" si="26"/>
        <v/>
      </c>
      <c r="U127" s="93" t="str">
        <f t="shared" si="27"/>
        <v/>
      </c>
      <c r="V127" s="88">
        <f t="shared" si="28"/>
        <v>0</v>
      </c>
      <c r="W127" s="60">
        <f t="shared" si="29"/>
        <v>0</v>
      </c>
      <c r="X127" s="74">
        <f t="shared" si="42"/>
        <v>0</v>
      </c>
      <c r="Y127" s="36">
        <f t="shared" si="36"/>
        <v>0</v>
      </c>
      <c r="Z127" s="36">
        <f t="shared" si="30"/>
        <v>0</v>
      </c>
      <c r="AA127" s="287">
        <f t="shared" si="31"/>
        <v>0</v>
      </c>
      <c r="AB127" s="74">
        <f t="shared" si="37"/>
        <v>0</v>
      </c>
      <c r="AC127" s="89">
        <f t="shared" si="38"/>
        <v>0</v>
      </c>
      <c r="AD127" s="81">
        <f t="shared" si="39"/>
        <v>0</v>
      </c>
      <c r="AE127" s="82">
        <f t="shared" si="40"/>
        <v>0</v>
      </c>
    </row>
    <row r="128" spans="1:31" x14ac:dyDescent="0.4">
      <c r="A128" s="287">
        <v>114</v>
      </c>
      <c r="B128" s="1"/>
      <c r="C128" s="44"/>
      <c r="D128" s="45"/>
      <c r="E128" s="45"/>
      <c r="F128" s="45"/>
      <c r="G128" s="45"/>
      <c r="H128" s="45"/>
      <c r="I128" s="46" t="str">
        <f t="shared" si="22"/>
        <v/>
      </c>
      <c r="J128" s="287">
        <f t="shared" si="23"/>
        <v>0</v>
      </c>
      <c r="K128" s="80" t="str">
        <f t="shared" si="24"/>
        <v/>
      </c>
      <c r="L128" s="319" t="str">
        <f t="shared" si="32"/>
        <v/>
      </c>
      <c r="O128" s="195" t="str">
        <f t="shared" si="25"/>
        <v/>
      </c>
      <c r="P128" s="253">
        <f t="shared" si="33"/>
        <v>0</v>
      </c>
      <c r="Q128" s="76">
        <f t="shared" si="34"/>
        <v>0</v>
      </c>
      <c r="R128" s="66" t="str">
        <f t="shared" si="35"/>
        <v/>
      </c>
      <c r="S128" s="66" t="str">
        <f t="shared" si="41"/>
        <v/>
      </c>
      <c r="T128" s="66" t="str">
        <f t="shared" si="26"/>
        <v/>
      </c>
      <c r="U128" s="93" t="str">
        <f t="shared" si="27"/>
        <v/>
      </c>
      <c r="V128" s="88">
        <f t="shared" si="28"/>
        <v>0</v>
      </c>
      <c r="W128" s="60">
        <f t="shared" si="29"/>
        <v>0</v>
      </c>
      <c r="X128" s="74">
        <f t="shared" si="42"/>
        <v>0</v>
      </c>
      <c r="Y128" s="36">
        <f t="shared" si="36"/>
        <v>0</v>
      </c>
      <c r="Z128" s="36">
        <f t="shared" si="30"/>
        <v>0</v>
      </c>
      <c r="AA128" s="287">
        <f t="shared" si="31"/>
        <v>0</v>
      </c>
      <c r="AB128" s="74">
        <f t="shared" si="37"/>
        <v>0</v>
      </c>
      <c r="AC128" s="89">
        <f t="shared" si="38"/>
        <v>0</v>
      </c>
      <c r="AD128" s="81">
        <f t="shared" si="39"/>
        <v>0</v>
      </c>
      <c r="AE128" s="82">
        <f t="shared" si="40"/>
        <v>0</v>
      </c>
    </row>
    <row r="129" spans="1:32" x14ac:dyDescent="0.4">
      <c r="A129" s="287">
        <v>115</v>
      </c>
      <c r="B129" s="1"/>
      <c r="C129" s="44"/>
      <c r="D129" s="45"/>
      <c r="E129" s="45"/>
      <c r="F129" s="45"/>
      <c r="G129" s="45"/>
      <c r="H129" s="45"/>
      <c r="I129" s="46" t="str">
        <f t="shared" si="22"/>
        <v/>
      </c>
      <c r="J129" s="287">
        <f t="shared" si="23"/>
        <v>0</v>
      </c>
      <c r="K129" s="80" t="str">
        <f t="shared" si="24"/>
        <v/>
      </c>
      <c r="L129" s="319" t="str">
        <f t="shared" si="32"/>
        <v/>
      </c>
      <c r="O129" s="195" t="str">
        <f t="shared" si="25"/>
        <v/>
      </c>
      <c r="P129" s="253">
        <f t="shared" si="33"/>
        <v>0</v>
      </c>
      <c r="Q129" s="76">
        <f t="shared" si="34"/>
        <v>0</v>
      </c>
      <c r="R129" s="66" t="str">
        <f t="shared" si="35"/>
        <v/>
      </c>
      <c r="S129" s="66" t="str">
        <f t="shared" si="41"/>
        <v/>
      </c>
      <c r="T129" s="66" t="str">
        <f t="shared" si="26"/>
        <v/>
      </c>
      <c r="U129" s="93" t="str">
        <f t="shared" si="27"/>
        <v/>
      </c>
      <c r="V129" s="88">
        <f t="shared" si="28"/>
        <v>0</v>
      </c>
      <c r="W129" s="60">
        <f t="shared" si="29"/>
        <v>0</v>
      </c>
      <c r="X129" s="74">
        <f t="shared" si="42"/>
        <v>0</v>
      </c>
      <c r="Y129" s="36">
        <f t="shared" si="36"/>
        <v>0</v>
      </c>
      <c r="Z129" s="36">
        <f t="shared" si="30"/>
        <v>0</v>
      </c>
      <c r="AA129" s="287">
        <f t="shared" si="31"/>
        <v>0</v>
      </c>
      <c r="AB129" s="74">
        <f t="shared" si="37"/>
        <v>0</v>
      </c>
      <c r="AC129" s="89">
        <f t="shared" si="38"/>
        <v>0</v>
      </c>
      <c r="AD129" s="81">
        <f t="shared" si="39"/>
        <v>0</v>
      </c>
      <c r="AE129" s="82">
        <f t="shared" si="40"/>
        <v>0</v>
      </c>
    </row>
    <row r="130" spans="1:32" x14ac:dyDescent="0.4">
      <c r="A130" s="287">
        <v>116</v>
      </c>
      <c r="B130" s="1"/>
      <c r="C130" s="44"/>
      <c r="D130" s="45"/>
      <c r="E130" s="45"/>
      <c r="F130" s="45"/>
      <c r="G130" s="45"/>
      <c r="H130" s="45"/>
      <c r="I130" s="46" t="str">
        <f t="shared" si="22"/>
        <v/>
      </c>
      <c r="J130" s="287">
        <f t="shared" si="23"/>
        <v>0</v>
      </c>
      <c r="K130" s="80" t="str">
        <f t="shared" si="24"/>
        <v/>
      </c>
      <c r="L130" s="319" t="str">
        <f t="shared" si="32"/>
        <v/>
      </c>
      <c r="O130" s="195" t="str">
        <f t="shared" si="25"/>
        <v/>
      </c>
      <c r="P130" s="253">
        <f t="shared" si="33"/>
        <v>0</v>
      </c>
      <c r="Q130" s="76">
        <f t="shared" si="34"/>
        <v>0</v>
      </c>
      <c r="R130" s="66" t="str">
        <f t="shared" si="35"/>
        <v/>
      </c>
      <c r="S130" s="66" t="str">
        <f t="shared" si="41"/>
        <v/>
      </c>
      <c r="T130" s="66" t="str">
        <f t="shared" si="26"/>
        <v/>
      </c>
      <c r="U130" s="93" t="str">
        <f t="shared" si="27"/>
        <v/>
      </c>
      <c r="V130" s="88">
        <f t="shared" si="28"/>
        <v>0</v>
      </c>
      <c r="W130" s="60">
        <f t="shared" si="29"/>
        <v>0</v>
      </c>
      <c r="X130" s="74">
        <f t="shared" si="42"/>
        <v>0</v>
      </c>
      <c r="Y130" s="36">
        <f t="shared" si="36"/>
        <v>0</v>
      </c>
      <c r="Z130" s="36">
        <f t="shared" si="30"/>
        <v>0</v>
      </c>
      <c r="AA130" s="287">
        <f t="shared" si="31"/>
        <v>0</v>
      </c>
      <c r="AB130" s="74">
        <f t="shared" si="37"/>
        <v>0</v>
      </c>
      <c r="AC130" s="89">
        <f t="shared" si="38"/>
        <v>0</v>
      </c>
      <c r="AD130" s="81">
        <f t="shared" si="39"/>
        <v>0</v>
      </c>
      <c r="AE130" s="82">
        <f t="shared" si="40"/>
        <v>0</v>
      </c>
    </row>
    <row r="131" spans="1:32" x14ac:dyDescent="0.4">
      <c r="A131" s="287">
        <v>117</v>
      </c>
      <c r="B131" s="1"/>
      <c r="C131" s="44"/>
      <c r="D131" s="45"/>
      <c r="E131" s="45"/>
      <c r="F131" s="45"/>
      <c r="G131" s="45"/>
      <c r="H131" s="45"/>
      <c r="I131" s="46" t="str">
        <f t="shared" si="22"/>
        <v/>
      </c>
      <c r="J131" s="287">
        <f t="shared" si="23"/>
        <v>0</v>
      </c>
      <c r="K131" s="80" t="str">
        <f t="shared" si="24"/>
        <v/>
      </c>
      <c r="L131" s="319" t="str">
        <f t="shared" si="32"/>
        <v/>
      </c>
      <c r="M131" s="101"/>
      <c r="N131" s="101"/>
      <c r="O131" s="195" t="str">
        <f t="shared" si="25"/>
        <v/>
      </c>
      <c r="P131" s="253">
        <f t="shared" si="33"/>
        <v>0</v>
      </c>
      <c r="Q131" s="76">
        <f t="shared" si="34"/>
        <v>0</v>
      </c>
      <c r="R131" s="66" t="str">
        <f t="shared" si="35"/>
        <v/>
      </c>
      <c r="S131" s="66" t="str">
        <f t="shared" si="41"/>
        <v/>
      </c>
      <c r="T131" s="66" t="str">
        <f t="shared" si="26"/>
        <v/>
      </c>
      <c r="U131" s="93" t="str">
        <f t="shared" si="27"/>
        <v/>
      </c>
      <c r="V131" s="88">
        <f t="shared" si="28"/>
        <v>0</v>
      </c>
      <c r="W131" s="60">
        <f t="shared" si="29"/>
        <v>0</v>
      </c>
      <c r="X131" s="74">
        <f t="shared" si="42"/>
        <v>0</v>
      </c>
      <c r="Y131" s="36">
        <f t="shared" si="36"/>
        <v>0</v>
      </c>
      <c r="Z131" s="36">
        <f t="shared" si="30"/>
        <v>0</v>
      </c>
      <c r="AA131" s="287">
        <f t="shared" si="31"/>
        <v>0</v>
      </c>
      <c r="AB131" s="74">
        <f t="shared" si="37"/>
        <v>0</v>
      </c>
      <c r="AC131" s="89">
        <f t="shared" si="38"/>
        <v>0</v>
      </c>
      <c r="AD131" s="81">
        <f t="shared" si="39"/>
        <v>0</v>
      </c>
      <c r="AE131" s="82">
        <f t="shared" si="40"/>
        <v>0</v>
      </c>
      <c r="AF131" s="101"/>
    </row>
    <row r="132" spans="1:32" x14ac:dyDescent="0.4">
      <c r="A132" s="287">
        <v>118</v>
      </c>
      <c r="B132" s="1"/>
      <c r="C132" s="44"/>
      <c r="D132" s="45"/>
      <c r="E132" s="186"/>
      <c r="F132" s="186"/>
      <c r="G132" s="45"/>
      <c r="H132" s="186"/>
      <c r="I132" s="187" t="str">
        <f t="shared" si="22"/>
        <v/>
      </c>
      <c r="J132" s="188">
        <f t="shared" si="23"/>
        <v>0</v>
      </c>
      <c r="K132" s="80" t="str">
        <f t="shared" si="24"/>
        <v/>
      </c>
      <c r="L132" s="319" t="str">
        <f t="shared" si="32"/>
        <v/>
      </c>
      <c r="M132" s="101"/>
      <c r="N132" s="101"/>
      <c r="O132" s="195" t="str">
        <f t="shared" si="25"/>
        <v/>
      </c>
      <c r="P132" s="253">
        <f t="shared" si="33"/>
        <v>0</v>
      </c>
      <c r="Q132" s="76">
        <f t="shared" si="34"/>
        <v>0</v>
      </c>
      <c r="R132" s="66" t="str">
        <f t="shared" si="35"/>
        <v/>
      </c>
      <c r="S132" s="66" t="str">
        <f t="shared" si="41"/>
        <v/>
      </c>
      <c r="T132" s="66" t="str">
        <f t="shared" si="26"/>
        <v/>
      </c>
      <c r="U132" s="93" t="str">
        <f t="shared" si="27"/>
        <v/>
      </c>
      <c r="V132" s="88">
        <f t="shared" si="28"/>
        <v>0</v>
      </c>
      <c r="W132" s="60">
        <f t="shared" si="29"/>
        <v>0</v>
      </c>
      <c r="X132" s="74">
        <f t="shared" si="42"/>
        <v>0</v>
      </c>
      <c r="Y132" s="36">
        <f t="shared" si="36"/>
        <v>0</v>
      </c>
      <c r="Z132" s="36">
        <f t="shared" si="30"/>
        <v>0</v>
      </c>
      <c r="AA132" s="287">
        <f t="shared" si="31"/>
        <v>0</v>
      </c>
      <c r="AB132" s="74">
        <f t="shared" si="37"/>
        <v>0</v>
      </c>
      <c r="AC132" s="89">
        <f t="shared" si="38"/>
        <v>0</v>
      </c>
      <c r="AD132" s="81">
        <f t="shared" si="39"/>
        <v>0</v>
      </c>
      <c r="AE132" s="82">
        <f t="shared" si="40"/>
        <v>0</v>
      </c>
      <c r="AF132" s="101"/>
    </row>
    <row r="133" spans="1:32" x14ac:dyDescent="0.4">
      <c r="A133" s="287">
        <v>119</v>
      </c>
      <c r="B133" s="1"/>
      <c r="C133" s="44"/>
      <c r="D133" s="45"/>
      <c r="E133" s="45"/>
      <c r="F133" s="45"/>
      <c r="G133" s="45"/>
      <c r="H133" s="45"/>
      <c r="I133" s="46" t="str">
        <f t="shared" si="22"/>
        <v/>
      </c>
      <c r="J133" s="287">
        <f t="shared" si="23"/>
        <v>0</v>
      </c>
      <c r="K133" s="80" t="str">
        <f t="shared" si="24"/>
        <v/>
      </c>
      <c r="L133" s="319" t="str">
        <f t="shared" si="32"/>
        <v/>
      </c>
      <c r="M133" s="101"/>
      <c r="N133" s="101"/>
      <c r="O133" s="195" t="str">
        <f t="shared" si="25"/>
        <v/>
      </c>
      <c r="P133" s="253">
        <f t="shared" si="33"/>
        <v>0</v>
      </c>
      <c r="Q133" s="76">
        <f t="shared" si="34"/>
        <v>0</v>
      </c>
      <c r="R133" s="66" t="str">
        <f t="shared" si="35"/>
        <v/>
      </c>
      <c r="S133" s="66" t="str">
        <f t="shared" si="41"/>
        <v/>
      </c>
      <c r="T133" s="66" t="str">
        <f t="shared" si="26"/>
        <v/>
      </c>
      <c r="U133" s="93" t="str">
        <f t="shared" si="27"/>
        <v/>
      </c>
      <c r="V133" s="88">
        <f t="shared" si="28"/>
        <v>0</v>
      </c>
      <c r="W133" s="60">
        <f t="shared" si="29"/>
        <v>0</v>
      </c>
      <c r="X133" s="74">
        <f t="shared" si="42"/>
        <v>0</v>
      </c>
      <c r="Y133" s="36">
        <f t="shared" si="36"/>
        <v>0</v>
      </c>
      <c r="Z133" s="36">
        <f t="shared" si="30"/>
        <v>0</v>
      </c>
      <c r="AA133" s="287">
        <f t="shared" si="31"/>
        <v>0</v>
      </c>
      <c r="AB133" s="74">
        <f t="shared" si="37"/>
        <v>0</v>
      </c>
      <c r="AC133" s="89">
        <f t="shared" si="38"/>
        <v>0</v>
      </c>
      <c r="AD133" s="81">
        <f t="shared" si="39"/>
        <v>0</v>
      </c>
      <c r="AE133" s="82">
        <f t="shared" si="40"/>
        <v>0</v>
      </c>
      <c r="AF133" s="101"/>
    </row>
    <row r="134" spans="1:32" ht="19.5" thickBot="1" x14ac:dyDescent="0.45">
      <c r="A134" s="287">
        <v>120</v>
      </c>
      <c r="B134" s="1"/>
      <c r="C134" s="44"/>
      <c r="D134" s="45"/>
      <c r="E134" s="287"/>
      <c r="F134" s="287"/>
      <c r="G134" s="45"/>
      <c r="H134" s="45"/>
      <c r="I134" s="46" t="str">
        <f t="shared" si="22"/>
        <v/>
      </c>
      <c r="J134" s="287">
        <f t="shared" si="23"/>
        <v>0</v>
      </c>
      <c r="K134" s="80" t="str">
        <f t="shared" si="24"/>
        <v/>
      </c>
      <c r="L134" s="319" t="str">
        <f t="shared" si="32"/>
        <v/>
      </c>
      <c r="O134" s="258" t="str">
        <f t="shared" si="25"/>
        <v/>
      </c>
      <c r="P134" s="254">
        <f t="shared" si="33"/>
        <v>0</v>
      </c>
      <c r="Q134" s="255">
        <f t="shared" si="34"/>
        <v>0</v>
      </c>
      <c r="R134" s="256" t="str">
        <f t="shared" si="35"/>
        <v/>
      </c>
      <c r="S134" s="256" t="str">
        <f t="shared" si="41"/>
        <v/>
      </c>
      <c r="T134" s="256" t="str">
        <f t="shared" si="26"/>
        <v/>
      </c>
      <c r="U134" s="257" t="str">
        <f t="shared" si="27"/>
        <v/>
      </c>
      <c r="V134" s="247">
        <f t="shared" si="28"/>
        <v>0</v>
      </c>
      <c r="W134" s="248">
        <f t="shared" si="29"/>
        <v>0</v>
      </c>
      <c r="X134" s="249">
        <f t="shared" si="42"/>
        <v>0</v>
      </c>
      <c r="Y134" s="250">
        <f t="shared" si="36"/>
        <v>0</v>
      </c>
      <c r="Z134" s="250">
        <f t="shared" si="30"/>
        <v>0</v>
      </c>
      <c r="AA134" s="90">
        <f t="shared" si="31"/>
        <v>0</v>
      </c>
      <c r="AB134" s="249">
        <f t="shared" si="37"/>
        <v>0</v>
      </c>
      <c r="AC134" s="251">
        <f t="shared" si="38"/>
        <v>0</v>
      </c>
      <c r="AD134" s="245">
        <f t="shared" si="39"/>
        <v>0</v>
      </c>
      <c r="AE134" s="246">
        <f t="shared" si="40"/>
        <v>0</v>
      </c>
    </row>
  </sheetData>
  <sheetProtection password="D2DD" sheet="1" objects="1" scenarios="1" selectLockedCells="1"/>
  <mergeCells count="25">
    <mergeCell ref="A1:C1"/>
    <mergeCell ref="J1:K1"/>
    <mergeCell ref="J2:K2"/>
    <mergeCell ref="A3:K3"/>
    <mergeCell ref="D7:E7"/>
    <mergeCell ref="F7:H7"/>
    <mergeCell ref="C5:E5"/>
    <mergeCell ref="H5:J5"/>
    <mergeCell ref="A13:A14"/>
    <mergeCell ref="B13:B14"/>
    <mergeCell ref="C13:C14"/>
    <mergeCell ref="D13:D14"/>
    <mergeCell ref="E13:E14"/>
    <mergeCell ref="V13:AC13"/>
    <mergeCell ref="AD13:AE13"/>
    <mergeCell ref="B12:K12"/>
    <mergeCell ref="F13:F14"/>
    <mergeCell ref="G13:G14"/>
    <mergeCell ref="H13:H14"/>
    <mergeCell ref="I13:I14"/>
    <mergeCell ref="B11:K11"/>
    <mergeCell ref="B8:C8"/>
    <mergeCell ref="F8:G8"/>
    <mergeCell ref="B10:K10"/>
    <mergeCell ref="K13:K14"/>
  </mergeCells>
  <phoneticPr fontId="1"/>
  <conditionalFormatting sqref="E43:F133 G43:K134 E25:K42 G25:G134 D24:D134 A15:C134 D15:K24">
    <cfRule type="expression" dxfId="11" priority="4">
      <formula>$K15="×"</formula>
    </cfRule>
  </conditionalFormatting>
  <conditionalFormatting sqref="C15:C134">
    <cfRule type="expression" dxfId="10" priority="3">
      <formula>AND(C15="", D15&lt;&gt;"")</formula>
    </cfRule>
  </conditionalFormatting>
  <conditionalFormatting sqref="G15:G134">
    <cfRule type="expression" dxfId="9" priority="2">
      <formula>AND(K15="○",G15="")</formula>
    </cfRule>
  </conditionalFormatting>
  <conditionalFormatting sqref="H15:H134">
    <cfRule type="expression" dxfId="8" priority="5">
      <formula>IF(H15="","",AND(P15&gt;=$X$12,H15=$Q$10))</formula>
    </cfRule>
    <cfRule type="expression" dxfId="7" priority="6">
      <formula>IF(OR(C15&lt;&gt;"有",K15="×",),"",Q15&gt;=T15)</formula>
    </cfRule>
  </conditionalFormatting>
  <dataValidations count="8">
    <dataValidation type="list" allowBlank="1" showInputMessage="1" showErrorMessage="1" sqref="H15:H134">
      <formula1>Q$8:Q$10</formula1>
    </dataValidation>
    <dataValidation type="custom" showInputMessage="1" showErrorMessage="1" errorTitle="入力エラー" error="【入院・退所日】より後の日付を入力してください。_x000a__x000a_※【療養再開日】が【療養解除日】と同日の場合は、_x000a_　【療養解除日】の入力は不要です。_x000a_　【療養解除日】を削除してから入力し直してください。" sqref="F15:F133">
      <formula1>AND(E15&lt;&gt;"",E15&lt;F15)</formula1>
    </dataValidation>
    <dataValidation type="custom" allowBlank="1" showInputMessage="1" showErrorMessage="1" errorTitle="入力エラー" error="【療養再開日】よりも前の日付は入力できません。_x000a__x000a_※【療養解除日】が【療養再開日】と同日になる場合は、この欄への入力は不要のため削除してください。" sqref="G15:G134">
      <formula1>AND(F15&lt;&gt;"",F15&lt;G15)</formula1>
    </dataValidation>
    <dataValidation type="list" allowBlank="1" showInputMessage="1" showErrorMessage="1" sqref="C15:C134">
      <formula1>"有,無"</formula1>
    </dataValidation>
    <dataValidation type="custom" imeMode="off" showInputMessage="1" showErrorMessage="1" errorTitle="入力エラー" error="発症日以降の日付を入力してください。" sqref="E15:E133">
      <formula1>D15&lt;=E15</formula1>
    </dataValidation>
    <dataValidation imeMode="off" allowBlank="1" showInputMessage="1" showErrorMessage="1" sqref="D135:D259 E134:F259 G135:I259"/>
    <dataValidation imeMode="hiragana" allowBlank="1" showInputMessage="1" showErrorMessage="1" sqref="C135:C332 B15:B332"/>
    <dataValidation type="custom" allowBlank="1" showInputMessage="1" showErrorMessage="1" errorTitle="入力された発症日は補助対象外期間のため入力できません。" error="＜補助対象＞_x000a_【症状　有】2023/9/17以降_x000a_【症状　無】2023/9/25以降_x000a__x000a_※日付はスラッシュを用いて入力してください。" sqref="D15:D134">
      <formula1>IF(C15="有",D15&gt;=$P$12,D15&gt;=$Q$12)</formula1>
    </dataValidation>
  </dataValidations>
  <pageMargins left="0.70866141732283472" right="0.39370078740157483" top="0.74803149606299213" bottom="0.74803149606299213" header="0.31496062992125984" footer="0.31496062992125984"/>
  <pageSetup paperSize="9" scale="72"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B4D66937-DC51-43B6-AD87-A7C0D5867B61}">
            <xm:f>OR(チェックリスト!$AT$34=TRUE,AND(チェックリスト!$AT$32=FALSE,チェックリスト!$AT$33=FALSE))</xm:f>
            <x14:dxf>
              <fill>
                <patternFill>
                  <bgColor theme="0" tint="-0.34998626667073579"/>
                </patternFill>
              </fill>
            </x14:dxf>
          </x14:cfRule>
          <xm:sqref>A11:K14 E43:F133 G43:K134 A6:K9 E25:K42 G25:G134 D24:D134 A15:C134 D15:K24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0"/>
  <sheetViews>
    <sheetView workbookViewId="0">
      <pane ySplit="2" topLeftCell="A3" activePane="bottomLeft" state="frozen"/>
      <selection activeCell="A4" sqref="A4"/>
      <selection pane="bottomLeft" activeCell="J3" sqref="J3"/>
    </sheetView>
  </sheetViews>
  <sheetFormatPr defaultRowHeight="18.75" x14ac:dyDescent="0.4"/>
  <cols>
    <col min="1" max="1" width="6.75" bestFit="1" customWidth="1"/>
    <col min="2" max="2" width="17.5" customWidth="1"/>
    <col min="3" max="3" width="7.375" style="37" bestFit="1" customWidth="1"/>
    <col min="4" max="6" width="10.625" style="48" customWidth="1"/>
    <col min="7" max="10" width="10.625" customWidth="1"/>
    <col min="11" max="12" width="10.625" style="163" customWidth="1"/>
    <col min="13" max="13" width="10.625" customWidth="1"/>
  </cols>
  <sheetData>
    <row r="1" spans="1:14" ht="24" customHeight="1" x14ac:dyDescent="0.4">
      <c r="A1" s="473" t="s">
        <v>25</v>
      </c>
      <c r="B1" s="473" t="s">
        <v>26</v>
      </c>
      <c r="C1" s="475" t="s">
        <v>75</v>
      </c>
      <c r="D1" s="477" t="s">
        <v>16</v>
      </c>
      <c r="E1" s="484" t="s">
        <v>103</v>
      </c>
      <c r="F1" s="484" t="s">
        <v>102</v>
      </c>
      <c r="G1" s="479" t="s">
        <v>27</v>
      </c>
      <c r="H1" s="481" t="s">
        <v>70</v>
      </c>
      <c r="I1" s="469" t="s">
        <v>74</v>
      </c>
      <c r="J1" s="471" t="s">
        <v>71</v>
      </c>
      <c r="K1" s="483" t="s">
        <v>99</v>
      </c>
      <c r="L1" s="483"/>
      <c r="M1" s="468" t="s">
        <v>97</v>
      </c>
    </row>
    <row r="2" spans="1:14" ht="24" customHeight="1" x14ac:dyDescent="0.4">
      <c r="A2" s="474"/>
      <c r="B2" s="474"/>
      <c r="C2" s="476"/>
      <c r="D2" s="478"/>
      <c r="E2" s="485"/>
      <c r="F2" s="485"/>
      <c r="G2" s="480"/>
      <c r="H2" s="482"/>
      <c r="I2" s="470"/>
      <c r="J2" s="472"/>
      <c r="K2" s="159" t="s">
        <v>100</v>
      </c>
      <c r="L2" s="160" t="s">
        <v>101</v>
      </c>
      <c r="M2" s="468"/>
    </row>
    <row r="3" spans="1:14" x14ac:dyDescent="0.4">
      <c r="A3" s="37">
        <f>IF(M3="○", A2+1, A2)</f>
        <v>0</v>
      </c>
      <c r="B3" t="str">
        <f>'対象者リスト (R5年5月7日以前)'!B13&amp;""</f>
        <v/>
      </c>
      <c r="C3" s="37" t="str">
        <f>'対象者リスト (R5年5月7日以前)'!C13&amp;""</f>
        <v/>
      </c>
      <c r="D3" s="38" t="str">
        <f>IF('対象者リスト (R5年5月7日以前)'!D13="", "", '対象者リスト (R5年5月7日以前)'!D13)</f>
        <v/>
      </c>
      <c r="E3" s="38" t="str">
        <f>IF('対象者リスト (R5年5月7日以前)'!S14="", "", '対象者リスト (R5年5月7日以前)'!S14)</f>
        <v/>
      </c>
      <c r="F3" s="38" t="str">
        <f>IF('対象者リスト (R5年5月7日以前)'!AA14="", "", '対象者リスト (R5年5月7日以前)'!AA14)</f>
        <v/>
      </c>
      <c r="G3" s="38" t="str">
        <f>IF('対象者リスト (R5年5月7日以前)'!E13="", "", '対象者リスト (R5年5月7日以前)'!E13)</f>
        <v/>
      </c>
      <c r="H3" s="38" t="str">
        <f>IF('対象者リスト (R5年5月7日以前)'!F13="", "", '対象者リスト (R5年5月7日以前)'!F13)</f>
        <v/>
      </c>
      <c r="I3" s="38" t="str">
        <f>IF('対象者リスト (R5年5月7日以前)'!G13="", "", '対象者リスト (R5年5月7日以前)'!G13)</f>
        <v/>
      </c>
      <c r="J3" s="38" t="str">
        <f>IF(AND('対象者リスト (R5年5月7日以前)'!D13&lt;&gt;"",'対象者リスト (R5年5月7日以前)'!K13&lt;&gt;"×"),IF('対象者リスト (R5年5月7日以前)'!H13="", 0, '対象者リスト (R5年5月7日以前)'!H13)+'対象者リスト (R5年5月7日以前)'!Z14+'対象者リスト (R5年5月7日以前)'!AH14,"")</f>
        <v/>
      </c>
      <c r="K3" s="158">
        <f>IF('対象者リスト (R5年5月7日以前)'!I13="", "", '対象者リスト (R5年5月7日以前)'!I13)</f>
        <v>0</v>
      </c>
      <c r="L3" s="158">
        <f>IF('対象者リスト (R5年5月7日以前)'!J13="", "", '対象者リスト (R5年5月7日以前)'!J13)</f>
        <v>0</v>
      </c>
      <c r="M3" s="38" t="str">
        <f>IF('対象者リスト (R5年5月7日以前)'!K13="", "", '対象者リスト (R5年5月7日以前)'!K13)</f>
        <v/>
      </c>
      <c r="N3" t="s">
        <v>96</v>
      </c>
    </row>
    <row r="4" spans="1:14" x14ac:dyDescent="0.4">
      <c r="A4" s="37">
        <f>IF(M4="○", A3+1, A3)</f>
        <v>0</v>
      </c>
      <c r="B4" t="str">
        <f>'対象者リスト (R5年5月7日以前)'!B14&amp;""</f>
        <v/>
      </c>
      <c r="C4" s="37" t="str">
        <f>'対象者リスト (R5年5月7日以前)'!C14&amp;""</f>
        <v/>
      </c>
      <c r="D4" s="38" t="str">
        <f>IF('対象者リスト (R5年5月7日以前)'!D14="", "", '対象者リスト (R5年5月7日以前)'!D14)</f>
        <v/>
      </c>
      <c r="E4" s="38" t="str">
        <f>IF('対象者リスト (R5年5月7日以前)'!S15="", "", '対象者リスト (R5年5月7日以前)'!S15)</f>
        <v/>
      </c>
      <c r="F4" s="38" t="str">
        <f>IF('対象者リスト (R5年5月7日以前)'!AA15="", "", '対象者リスト (R5年5月7日以前)'!AA15)</f>
        <v/>
      </c>
      <c r="G4" s="38" t="str">
        <f>IF('対象者リスト (R5年5月7日以前)'!E14="", "", '対象者リスト (R5年5月7日以前)'!E14)</f>
        <v/>
      </c>
      <c r="H4" s="38" t="str">
        <f>IF('対象者リスト (R5年5月7日以前)'!F14="", "", '対象者リスト (R5年5月7日以前)'!F14)</f>
        <v/>
      </c>
      <c r="I4" s="38" t="str">
        <f>IF('対象者リスト (R5年5月7日以前)'!G14="", "", '対象者リスト (R5年5月7日以前)'!G14)</f>
        <v/>
      </c>
      <c r="J4" s="38" t="str">
        <f>IF(AND('対象者リスト (R5年5月7日以前)'!D14&lt;&gt;"",'対象者リスト (R5年5月7日以前)'!K14&lt;&gt;"×"),IF('対象者リスト (R5年5月7日以前)'!H14="", 0, '対象者リスト (R5年5月7日以前)'!H14)+'対象者リスト (R5年5月7日以前)'!Z15+'対象者リスト (R5年5月7日以前)'!AH15,"")</f>
        <v/>
      </c>
      <c r="K4" s="158">
        <f>IF('対象者リスト (R5年5月7日以前)'!I14="", "", '対象者リスト (R5年5月7日以前)'!I14)</f>
        <v>0</v>
      </c>
      <c r="L4" s="158">
        <f>IF('対象者リスト (R5年5月7日以前)'!J14="", "", '対象者リスト (R5年5月7日以前)'!J14)</f>
        <v>0</v>
      </c>
      <c r="M4" s="38" t="str">
        <f>IF('対象者リスト (R5年5月7日以前)'!K14="", "", '対象者リスト (R5年5月7日以前)'!K14)</f>
        <v/>
      </c>
    </row>
    <row r="5" spans="1:14" x14ac:dyDescent="0.4">
      <c r="A5" s="37">
        <f>IF(M5="○", A4+1, A4)</f>
        <v>0</v>
      </c>
      <c r="B5" t="str">
        <f>'対象者リスト (R5年5月7日以前)'!B15&amp;""</f>
        <v/>
      </c>
      <c r="C5" s="37" t="str">
        <f>'対象者リスト (R5年5月7日以前)'!C15&amp;""</f>
        <v/>
      </c>
      <c r="D5" s="38" t="str">
        <f>IF('対象者リスト (R5年5月7日以前)'!D15="", "", '対象者リスト (R5年5月7日以前)'!D15)</f>
        <v/>
      </c>
      <c r="E5" s="38" t="str">
        <f>IF('対象者リスト (R5年5月7日以前)'!S16="", "", '対象者リスト (R5年5月7日以前)'!S16)</f>
        <v/>
      </c>
      <c r="F5" s="38" t="str">
        <f>IF('対象者リスト (R5年5月7日以前)'!AA16="", "", '対象者リスト (R5年5月7日以前)'!AA16)</f>
        <v/>
      </c>
      <c r="G5" s="38" t="str">
        <f>IF('対象者リスト (R5年5月7日以前)'!E15="", "", '対象者リスト (R5年5月7日以前)'!E15)</f>
        <v/>
      </c>
      <c r="H5" s="38" t="str">
        <f>IF('対象者リスト (R5年5月7日以前)'!F15="", "", '対象者リスト (R5年5月7日以前)'!F15)</f>
        <v/>
      </c>
      <c r="I5" s="38" t="str">
        <f>IF('対象者リスト (R5年5月7日以前)'!G15="", "", '対象者リスト (R5年5月7日以前)'!G15)</f>
        <v/>
      </c>
      <c r="J5" s="38" t="str">
        <f>IF(AND('対象者リスト (R5年5月7日以前)'!D15&lt;&gt;"",'対象者リスト (R5年5月7日以前)'!K15&lt;&gt;"×"),IF('対象者リスト (R5年5月7日以前)'!H15="", 0, '対象者リスト (R5年5月7日以前)'!H15)+'対象者リスト (R5年5月7日以前)'!Z16+'対象者リスト (R5年5月7日以前)'!AH16,"")</f>
        <v/>
      </c>
      <c r="K5" s="158">
        <f>IF('対象者リスト (R5年5月7日以前)'!I15="", "", '対象者リスト (R5年5月7日以前)'!I15)</f>
        <v>0</v>
      </c>
      <c r="L5" s="158">
        <f>IF('対象者リスト (R5年5月7日以前)'!J15="", "", '対象者リスト (R5年5月7日以前)'!J15)</f>
        <v>0</v>
      </c>
      <c r="M5" s="38" t="str">
        <f>IF('対象者リスト (R5年5月7日以前)'!K15="", "", '対象者リスト (R5年5月7日以前)'!K15)</f>
        <v/>
      </c>
    </row>
    <row r="6" spans="1:14" x14ac:dyDescent="0.4">
      <c r="A6" s="37">
        <f>IF(M6="○", A5+1, A5)</f>
        <v>0</v>
      </c>
      <c r="B6" t="str">
        <f>'対象者リスト (R5年5月7日以前)'!B16&amp;""</f>
        <v/>
      </c>
      <c r="C6" s="37" t="str">
        <f>'対象者リスト (R5年5月7日以前)'!C16&amp;""</f>
        <v/>
      </c>
      <c r="D6" s="38" t="str">
        <f>IF('対象者リスト (R5年5月7日以前)'!D16="", "", '対象者リスト (R5年5月7日以前)'!D16)</f>
        <v/>
      </c>
      <c r="E6" s="38" t="str">
        <f>IF('対象者リスト (R5年5月7日以前)'!S17="", "", '対象者リスト (R5年5月7日以前)'!S17)</f>
        <v/>
      </c>
      <c r="F6" s="38" t="str">
        <f>IF('対象者リスト (R5年5月7日以前)'!AA17="", "", '対象者リスト (R5年5月7日以前)'!AA17)</f>
        <v/>
      </c>
      <c r="G6" s="38" t="str">
        <f>IF('対象者リスト (R5年5月7日以前)'!E16="", "", '対象者リスト (R5年5月7日以前)'!E16)</f>
        <v/>
      </c>
      <c r="H6" s="38" t="str">
        <f>IF('対象者リスト (R5年5月7日以前)'!F16="", "", '対象者リスト (R5年5月7日以前)'!F16)</f>
        <v/>
      </c>
      <c r="I6" s="38" t="str">
        <f>IF('対象者リスト (R5年5月7日以前)'!G16="", "", '対象者リスト (R5年5月7日以前)'!G16)</f>
        <v/>
      </c>
      <c r="J6" s="38" t="str">
        <f>IF(AND('対象者リスト (R5年5月7日以前)'!D16&lt;&gt;"",'対象者リスト (R5年5月7日以前)'!K16&lt;&gt;"×"),IF('対象者リスト (R5年5月7日以前)'!H16="", 0, '対象者リスト (R5年5月7日以前)'!H16)+'対象者リスト (R5年5月7日以前)'!Z17+'対象者リスト (R5年5月7日以前)'!AH17,"")</f>
        <v/>
      </c>
      <c r="K6" s="158">
        <f>IF('対象者リスト (R5年5月7日以前)'!I16="", "", '対象者リスト (R5年5月7日以前)'!I16)</f>
        <v>0</v>
      </c>
      <c r="L6" s="158">
        <f>IF('対象者リスト (R5年5月7日以前)'!J16="", "", '対象者リスト (R5年5月7日以前)'!J16)</f>
        <v>0</v>
      </c>
      <c r="M6" s="38" t="str">
        <f>IF('対象者リスト (R5年5月7日以前)'!K16="", "", '対象者リスト (R5年5月7日以前)'!K16)</f>
        <v/>
      </c>
    </row>
    <row r="7" spans="1:14" x14ac:dyDescent="0.4">
      <c r="A7" s="37">
        <f t="shared" ref="A7:A70" si="0">IF(M7="○", A6+1, A6)</f>
        <v>0</v>
      </c>
      <c r="B7" t="str">
        <f>'対象者リスト (R5年5月7日以前)'!B17&amp;""</f>
        <v/>
      </c>
      <c r="C7" s="37" t="str">
        <f>'対象者リスト (R5年5月7日以前)'!C17&amp;""</f>
        <v/>
      </c>
      <c r="D7" s="38" t="str">
        <f>IF('対象者リスト (R5年5月7日以前)'!D17="", "", '対象者リスト (R5年5月7日以前)'!D17)</f>
        <v/>
      </c>
      <c r="E7" s="38" t="str">
        <f>IF('対象者リスト (R5年5月7日以前)'!S18="", "", '対象者リスト (R5年5月7日以前)'!S18)</f>
        <v/>
      </c>
      <c r="F7" s="38" t="str">
        <f>IF('対象者リスト (R5年5月7日以前)'!AA18="", "", '対象者リスト (R5年5月7日以前)'!AA18)</f>
        <v/>
      </c>
      <c r="G7" s="38" t="str">
        <f>IF('対象者リスト (R5年5月7日以前)'!E17="", "", '対象者リスト (R5年5月7日以前)'!E17)</f>
        <v/>
      </c>
      <c r="H7" s="38" t="str">
        <f>IF('対象者リスト (R5年5月7日以前)'!F17="", "", '対象者リスト (R5年5月7日以前)'!F17)</f>
        <v/>
      </c>
      <c r="I7" s="38" t="str">
        <f>IF('対象者リスト (R5年5月7日以前)'!G17="", "", '対象者リスト (R5年5月7日以前)'!G17)</f>
        <v/>
      </c>
      <c r="J7" s="38" t="str">
        <f>IF(AND('対象者リスト (R5年5月7日以前)'!D17&lt;&gt;"",'対象者リスト (R5年5月7日以前)'!K17&lt;&gt;"×"),IF('対象者リスト (R5年5月7日以前)'!H17="", 0, '対象者リスト (R5年5月7日以前)'!H17)+'対象者リスト (R5年5月7日以前)'!Z18+'対象者リスト (R5年5月7日以前)'!AH18,"")</f>
        <v/>
      </c>
      <c r="K7" s="158">
        <f>IF('対象者リスト (R5年5月7日以前)'!I17="", "", '対象者リスト (R5年5月7日以前)'!I17)</f>
        <v>0</v>
      </c>
      <c r="L7" s="158">
        <f>IF('対象者リスト (R5年5月7日以前)'!J17="", "", '対象者リスト (R5年5月7日以前)'!J17)</f>
        <v>0</v>
      </c>
      <c r="M7" s="38" t="str">
        <f>IF('対象者リスト (R5年5月7日以前)'!K17="", "", '対象者リスト (R5年5月7日以前)'!K17)</f>
        <v/>
      </c>
    </row>
    <row r="8" spans="1:14" x14ac:dyDescent="0.4">
      <c r="A8" s="37">
        <f t="shared" si="0"/>
        <v>0</v>
      </c>
      <c r="B8" t="str">
        <f>'対象者リスト (R5年5月7日以前)'!B18&amp;""</f>
        <v/>
      </c>
      <c r="C8" s="37" t="str">
        <f>'対象者リスト (R5年5月7日以前)'!C18&amp;""</f>
        <v/>
      </c>
      <c r="D8" s="38" t="str">
        <f>IF('対象者リスト (R5年5月7日以前)'!D18="", "", '対象者リスト (R5年5月7日以前)'!D18)</f>
        <v/>
      </c>
      <c r="E8" s="38" t="str">
        <f>IF('対象者リスト (R5年5月7日以前)'!S19="", "", '対象者リスト (R5年5月7日以前)'!S19)</f>
        <v/>
      </c>
      <c r="F8" s="38" t="str">
        <f>IF('対象者リスト (R5年5月7日以前)'!AA19="", "", '対象者リスト (R5年5月7日以前)'!AA19)</f>
        <v/>
      </c>
      <c r="G8" s="38" t="str">
        <f>IF('対象者リスト (R5年5月7日以前)'!E18="", "", '対象者リスト (R5年5月7日以前)'!E18)</f>
        <v/>
      </c>
      <c r="H8" s="38" t="str">
        <f>IF('対象者リスト (R5年5月7日以前)'!F18="", "", '対象者リスト (R5年5月7日以前)'!F18)</f>
        <v/>
      </c>
      <c r="I8" s="38" t="str">
        <f>IF('対象者リスト (R5年5月7日以前)'!G18="", "", '対象者リスト (R5年5月7日以前)'!G18)</f>
        <v/>
      </c>
      <c r="J8" s="38" t="str">
        <f>IF(AND('対象者リスト (R5年5月7日以前)'!D18&lt;&gt;"",'対象者リスト (R5年5月7日以前)'!K18&lt;&gt;"×"),IF('対象者リスト (R5年5月7日以前)'!H18="", 0, '対象者リスト (R5年5月7日以前)'!H18)+'対象者リスト (R5年5月7日以前)'!Z19+'対象者リスト (R5年5月7日以前)'!AH19,"")</f>
        <v/>
      </c>
      <c r="K8" s="158">
        <f>IF('対象者リスト (R5年5月7日以前)'!I18="", "", '対象者リスト (R5年5月7日以前)'!I18)</f>
        <v>0</v>
      </c>
      <c r="L8" s="158">
        <f>IF('対象者リスト (R5年5月7日以前)'!J18="", "", '対象者リスト (R5年5月7日以前)'!J18)</f>
        <v>0</v>
      </c>
      <c r="M8" s="38" t="str">
        <f>IF('対象者リスト (R5年5月7日以前)'!K18="", "", '対象者リスト (R5年5月7日以前)'!K18)</f>
        <v/>
      </c>
    </row>
    <row r="9" spans="1:14" x14ac:dyDescent="0.4">
      <c r="A9" s="37">
        <f t="shared" si="0"/>
        <v>0</v>
      </c>
      <c r="B9" t="str">
        <f>'対象者リスト (R5年5月7日以前)'!B19&amp;""</f>
        <v/>
      </c>
      <c r="C9" s="37" t="str">
        <f>'対象者リスト (R5年5月7日以前)'!C19&amp;""</f>
        <v/>
      </c>
      <c r="D9" s="38" t="str">
        <f>IF('対象者リスト (R5年5月7日以前)'!D19="", "", '対象者リスト (R5年5月7日以前)'!D19)</f>
        <v/>
      </c>
      <c r="E9" s="38" t="str">
        <f>IF('対象者リスト (R5年5月7日以前)'!S20="", "", '対象者リスト (R5年5月7日以前)'!S20)</f>
        <v/>
      </c>
      <c r="F9" s="38" t="str">
        <f>IF('対象者リスト (R5年5月7日以前)'!AA20="", "", '対象者リスト (R5年5月7日以前)'!AA20)</f>
        <v/>
      </c>
      <c r="G9" s="38" t="str">
        <f>IF('対象者リスト (R5年5月7日以前)'!E19="", "", '対象者リスト (R5年5月7日以前)'!E19)</f>
        <v/>
      </c>
      <c r="H9" s="38" t="str">
        <f>IF('対象者リスト (R5年5月7日以前)'!F19="", "", '対象者リスト (R5年5月7日以前)'!F19)</f>
        <v/>
      </c>
      <c r="I9" s="38" t="str">
        <f>IF('対象者リスト (R5年5月7日以前)'!G19="", "", '対象者リスト (R5年5月7日以前)'!G19)</f>
        <v/>
      </c>
      <c r="J9" s="38" t="str">
        <f>IF(AND('対象者リスト (R5年5月7日以前)'!D19&lt;&gt;"",'対象者リスト (R5年5月7日以前)'!K19&lt;&gt;"×"),IF('対象者リスト (R5年5月7日以前)'!H19="", 0, '対象者リスト (R5年5月7日以前)'!H19)+'対象者リスト (R5年5月7日以前)'!Z20+'対象者リスト (R5年5月7日以前)'!AH20,"")</f>
        <v/>
      </c>
      <c r="K9" s="158">
        <f>IF('対象者リスト (R5年5月7日以前)'!I19="", "", '対象者リスト (R5年5月7日以前)'!I19)</f>
        <v>0</v>
      </c>
      <c r="L9" s="158">
        <f>IF('対象者リスト (R5年5月7日以前)'!J19="", "", '対象者リスト (R5年5月7日以前)'!J19)</f>
        <v>0</v>
      </c>
      <c r="M9" s="38" t="str">
        <f>IF('対象者リスト (R5年5月7日以前)'!K19="", "", '対象者リスト (R5年5月7日以前)'!K19)</f>
        <v/>
      </c>
    </row>
    <row r="10" spans="1:14" x14ac:dyDescent="0.4">
      <c r="A10" s="37">
        <f t="shared" si="0"/>
        <v>0</v>
      </c>
      <c r="B10" t="str">
        <f>'対象者リスト (R5年5月7日以前)'!B20&amp;""</f>
        <v/>
      </c>
      <c r="C10" s="37" t="str">
        <f>'対象者リスト (R5年5月7日以前)'!C20&amp;""</f>
        <v/>
      </c>
      <c r="D10" s="38" t="str">
        <f>IF('対象者リスト (R5年5月7日以前)'!D20="", "", '対象者リスト (R5年5月7日以前)'!D20)</f>
        <v/>
      </c>
      <c r="E10" s="38" t="str">
        <f>IF('対象者リスト (R5年5月7日以前)'!S21="", "", '対象者リスト (R5年5月7日以前)'!S21)</f>
        <v/>
      </c>
      <c r="F10" s="38" t="str">
        <f>IF('対象者リスト (R5年5月7日以前)'!AA21="", "", '対象者リスト (R5年5月7日以前)'!AA21)</f>
        <v/>
      </c>
      <c r="G10" s="38" t="str">
        <f>IF('対象者リスト (R5年5月7日以前)'!E20="", "", '対象者リスト (R5年5月7日以前)'!E20)</f>
        <v/>
      </c>
      <c r="H10" s="38" t="str">
        <f>IF('対象者リスト (R5年5月7日以前)'!F20="", "", '対象者リスト (R5年5月7日以前)'!F20)</f>
        <v/>
      </c>
      <c r="I10" s="38" t="str">
        <f>IF('対象者リスト (R5年5月7日以前)'!G20="", "", '対象者リスト (R5年5月7日以前)'!G20)</f>
        <v/>
      </c>
      <c r="J10" s="38" t="str">
        <f>IF(AND('対象者リスト (R5年5月7日以前)'!D20&lt;&gt;"",'対象者リスト (R5年5月7日以前)'!K20&lt;&gt;"×"),IF('対象者リスト (R5年5月7日以前)'!H20="", 0, '対象者リスト (R5年5月7日以前)'!H20)+'対象者リスト (R5年5月7日以前)'!Z21+'対象者リスト (R5年5月7日以前)'!AH21,"")</f>
        <v/>
      </c>
      <c r="K10" s="158">
        <f>IF('対象者リスト (R5年5月7日以前)'!I20="", "", '対象者リスト (R5年5月7日以前)'!I20)</f>
        <v>0</v>
      </c>
      <c r="L10" s="158">
        <f>IF('対象者リスト (R5年5月7日以前)'!J20="", "", '対象者リスト (R5年5月7日以前)'!J20)</f>
        <v>0</v>
      </c>
      <c r="M10" s="38" t="str">
        <f>IF('対象者リスト (R5年5月7日以前)'!K20="", "", '対象者リスト (R5年5月7日以前)'!K20)</f>
        <v/>
      </c>
    </row>
    <row r="11" spans="1:14" x14ac:dyDescent="0.4">
      <c r="A11" s="37">
        <f t="shared" si="0"/>
        <v>0</v>
      </c>
      <c r="B11" t="str">
        <f>'対象者リスト (R5年5月7日以前)'!B21&amp;""</f>
        <v/>
      </c>
      <c r="C11" s="37" t="str">
        <f>'対象者リスト (R5年5月7日以前)'!C21&amp;""</f>
        <v/>
      </c>
      <c r="D11" s="38" t="str">
        <f>IF('対象者リスト (R5年5月7日以前)'!D21="", "", '対象者リスト (R5年5月7日以前)'!D21)</f>
        <v/>
      </c>
      <c r="E11" s="38" t="str">
        <f>IF('対象者リスト (R5年5月7日以前)'!S22="", "", '対象者リスト (R5年5月7日以前)'!S22)</f>
        <v/>
      </c>
      <c r="F11" s="38" t="str">
        <f>IF('対象者リスト (R5年5月7日以前)'!AA22="", "", '対象者リスト (R5年5月7日以前)'!AA22)</f>
        <v/>
      </c>
      <c r="G11" s="38" t="str">
        <f>IF('対象者リスト (R5年5月7日以前)'!E21="", "", '対象者リスト (R5年5月7日以前)'!E21)</f>
        <v/>
      </c>
      <c r="H11" s="38" t="str">
        <f>IF('対象者リスト (R5年5月7日以前)'!F21="", "", '対象者リスト (R5年5月7日以前)'!F21)</f>
        <v/>
      </c>
      <c r="I11" s="38" t="str">
        <f>IF('対象者リスト (R5年5月7日以前)'!G21="", "", '対象者リスト (R5年5月7日以前)'!G21)</f>
        <v/>
      </c>
      <c r="J11" s="38" t="str">
        <f>IF(AND('対象者リスト (R5年5月7日以前)'!D21&lt;&gt;"",'対象者リスト (R5年5月7日以前)'!K21&lt;&gt;"×"),IF('対象者リスト (R5年5月7日以前)'!H21="", 0, '対象者リスト (R5年5月7日以前)'!H21)+'対象者リスト (R5年5月7日以前)'!Z22+'対象者リスト (R5年5月7日以前)'!AH22,"")</f>
        <v/>
      </c>
      <c r="K11" s="158">
        <f>IF('対象者リスト (R5年5月7日以前)'!I21="", "", '対象者リスト (R5年5月7日以前)'!I21)</f>
        <v>0</v>
      </c>
      <c r="L11" s="158">
        <f>IF('対象者リスト (R5年5月7日以前)'!J21="", "", '対象者リスト (R5年5月7日以前)'!J21)</f>
        <v>0</v>
      </c>
      <c r="M11" s="38" t="str">
        <f>IF('対象者リスト (R5年5月7日以前)'!K21="", "", '対象者リスト (R5年5月7日以前)'!K21)</f>
        <v/>
      </c>
    </row>
    <row r="12" spans="1:14" x14ac:dyDescent="0.4">
      <c r="A12" s="37">
        <f t="shared" si="0"/>
        <v>0</v>
      </c>
      <c r="B12" t="str">
        <f>'対象者リスト (R5年5月7日以前)'!B22&amp;""</f>
        <v/>
      </c>
      <c r="C12" s="37" t="str">
        <f>'対象者リスト (R5年5月7日以前)'!C22&amp;""</f>
        <v/>
      </c>
      <c r="D12" s="38" t="str">
        <f>IF('対象者リスト (R5年5月7日以前)'!D22="", "", '対象者リスト (R5年5月7日以前)'!D22)</f>
        <v/>
      </c>
      <c r="E12" s="38" t="str">
        <f>IF('対象者リスト (R5年5月7日以前)'!S23="", "", '対象者リスト (R5年5月7日以前)'!S23)</f>
        <v/>
      </c>
      <c r="F12" s="38" t="str">
        <f>IF('対象者リスト (R5年5月7日以前)'!AA23="", "", '対象者リスト (R5年5月7日以前)'!AA23)</f>
        <v/>
      </c>
      <c r="G12" s="38" t="str">
        <f>IF('対象者リスト (R5年5月7日以前)'!E22="", "", '対象者リスト (R5年5月7日以前)'!E22)</f>
        <v/>
      </c>
      <c r="H12" s="38" t="str">
        <f>IF('対象者リスト (R5年5月7日以前)'!F22="", "", '対象者リスト (R5年5月7日以前)'!F22)</f>
        <v/>
      </c>
      <c r="I12" s="38" t="str">
        <f>IF('対象者リスト (R5年5月7日以前)'!G22="", "", '対象者リスト (R5年5月7日以前)'!G22)</f>
        <v/>
      </c>
      <c r="J12" s="38" t="str">
        <f>IF(AND('対象者リスト (R5年5月7日以前)'!D22&lt;&gt;"",'対象者リスト (R5年5月7日以前)'!K22&lt;&gt;"×"),IF('対象者リスト (R5年5月7日以前)'!H22="", 0, '対象者リスト (R5年5月7日以前)'!H22)+'対象者リスト (R5年5月7日以前)'!Z23+'対象者リスト (R5年5月7日以前)'!AH23,"")</f>
        <v/>
      </c>
      <c r="K12" s="158">
        <f>IF('対象者リスト (R5年5月7日以前)'!I22="", "", '対象者リスト (R5年5月7日以前)'!I22)</f>
        <v>0</v>
      </c>
      <c r="L12" s="158">
        <f>IF('対象者リスト (R5年5月7日以前)'!J22="", "", '対象者リスト (R5年5月7日以前)'!J22)</f>
        <v>0</v>
      </c>
      <c r="M12" s="38" t="str">
        <f>IF('対象者リスト (R5年5月7日以前)'!K22="", "", '対象者リスト (R5年5月7日以前)'!K22)</f>
        <v/>
      </c>
    </row>
    <row r="13" spans="1:14" x14ac:dyDescent="0.4">
      <c r="A13" s="37">
        <f t="shared" si="0"/>
        <v>0</v>
      </c>
      <c r="B13" t="str">
        <f>'対象者リスト (R5年5月7日以前)'!B23&amp;""</f>
        <v/>
      </c>
      <c r="C13" s="37" t="str">
        <f>'対象者リスト (R5年5月7日以前)'!C23&amp;""</f>
        <v/>
      </c>
      <c r="D13" s="38" t="str">
        <f>IF('対象者リスト (R5年5月7日以前)'!D23="", "", '対象者リスト (R5年5月7日以前)'!D23)</f>
        <v/>
      </c>
      <c r="E13" s="38" t="str">
        <f>IF('対象者リスト (R5年5月7日以前)'!S24="", "", '対象者リスト (R5年5月7日以前)'!S24)</f>
        <v/>
      </c>
      <c r="F13" s="38" t="str">
        <f>IF('対象者リスト (R5年5月7日以前)'!AA24="", "", '対象者リスト (R5年5月7日以前)'!AA24)</f>
        <v/>
      </c>
      <c r="G13" s="38" t="str">
        <f>IF('対象者リスト (R5年5月7日以前)'!E23="", "", '対象者リスト (R5年5月7日以前)'!E23)</f>
        <v/>
      </c>
      <c r="H13" s="38" t="str">
        <f>IF('対象者リスト (R5年5月7日以前)'!F23="", "", '対象者リスト (R5年5月7日以前)'!F23)</f>
        <v/>
      </c>
      <c r="I13" s="38" t="str">
        <f>IF('対象者リスト (R5年5月7日以前)'!G23="", "", '対象者リスト (R5年5月7日以前)'!G23)</f>
        <v/>
      </c>
      <c r="J13" s="38" t="str">
        <f>IF(AND('対象者リスト (R5年5月7日以前)'!D23&lt;&gt;"",'対象者リスト (R5年5月7日以前)'!K23&lt;&gt;"×"),IF('対象者リスト (R5年5月7日以前)'!H23="", 0, '対象者リスト (R5年5月7日以前)'!H23)+'対象者リスト (R5年5月7日以前)'!Z24+'対象者リスト (R5年5月7日以前)'!AH24,"")</f>
        <v/>
      </c>
      <c r="K13" s="158">
        <f>IF('対象者リスト (R5年5月7日以前)'!I23="", "", '対象者リスト (R5年5月7日以前)'!I23)</f>
        <v>0</v>
      </c>
      <c r="L13" s="158">
        <f>IF('対象者リスト (R5年5月7日以前)'!J23="", "", '対象者リスト (R5年5月7日以前)'!J23)</f>
        <v>0</v>
      </c>
      <c r="M13" s="38" t="str">
        <f>IF('対象者リスト (R5年5月7日以前)'!K23="", "", '対象者リスト (R5年5月7日以前)'!K23)</f>
        <v/>
      </c>
    </row>
    <row r="14" spans="1:14" x14ac:dyDescent="0.4">
      <c r="A14" s="37">
        <f t="shared" si="0"/>
        <v>0</v>
      </c>
      <c r="B14" t="str">
        <f>'対象者リスト (R5年5月7日以前)'!B24&amp;""</f>
        <v/>
      </c>
      <c r="C14" s="37" t="str">
        <f>'対象者リスト (R5年5月7日以前)'!C24&amp;""</f>
        <v/>
      </c>
      <c r="D14" s="38" t="str">
        <f>IF('対象者リスト (R5年5月7日以前)'!D24="", "", '対象者リスト (R5年5月7日以前)'!D24)</f>
        <v/>
      </c>
      <c r="E14" s="38" t="str">
        <f>IF('対象者リスト (R5年5月7日以前)'!S25="", "", '対象者リスト (R5年5月7日以前)'!S25)</f>
        <v/>
      </c>
      <c r="F14" s="38" t="str">
        <f>IF('対象者リスト (R5年5月7日以前)'!AA25="", "", '対象者リスト (R5年5月7日以前)'!AA25)</f>
        <v/>
      </c>
      <c r="G14" s="38" t="str">
        <f>IF('対象者リスト (R5年5月7日以前)'!E24="", "", '対象者リスト (R5年5月7日以前)'!E24)</f>
        <v/>
      </c>
      <c r="H14" s="38" t="str">
        <f>IF('対象者リスト (R5年5月7日以前)'!F24="", "", '対象者リスト (R5年5月7日以前)'!F24)</f>
        <v/>
      </c>
      <c r="I14" s="38" t="str">
        <f>IF('対象者リスト (R5年5月7日以前)'!G24="", "", '対象者リスト (R5年5月7日以前)'!G24)</f>
        <v/>
      </c>
      <c r="J14" s="38" t="str">
        <f>IF(AND('対象者リスト (R5年5月7日以前)'!D24&lt;&gt;"",'対象者リスト (R5年5月7日以前)'!K24&lt;&gt;"×"),IF('対象者リスト (R5年5月7日以前)'!H24="", 0, '対象者リスト (R5年5月7日以前)'!H24)+'対象者リスト (R5年5月7日以前)'!Z25+'対象者リスト (R5年5月7日以前)'!AH25,"")</f>
        <v/>
      </c>
      <c r="K14" s="158">
        <f>IF('対象者リスト (R5年5月7日以前)'!I24="", "", '対象者リスト (R5年5月7日以前)'!I24)</f>
        <v>0</v>
      </c>
      <c r="L14" s="158">
        <f>IF('対象者リスト (R5年5月7日以前)'!J24="", "", '対象者リスト (R5年5月7日以前)'!J24)</f>
        <v>0</v>
      </c>
      <c r="M14" s="38" t="str">
        <f>IF('対象者リスト (R5年5月7日以前)'!K24="", "", '対象者リスト (R5年5月7日以前)'!K24)</f>
        <v/>
      </c>
    </row>
    <row r="15" spans="1:14" x14ac:dyDescent="0.4">
      <c r="A15" s="37">
        <f t="shared" si="0"/>
        <v>0</v>
      </c>
      <c r="B15" t="str">
        <f>'対象者リスト (R5年5月7日以前)'!B25&amp;""</f>
        <v/>
      </c>
      <c r="C15" s="37" t="str">
        <f>'対象者リスト (R5年5月7日以前)'!C25&amp;""</f>
        <v/>
      </c>
      <c r="D15" s="38" t="str">
        <f>IF('対象者リスト (R5年5月7日以前)'!D25="", "", '対象者リスト (R5年5月7日以前)'!D25)</f>
        <v/>
      </c>
      <c r="E15" s="38" t="str">
        <f>IF('対象者リスト (R5年5月7日以前)'!S26="", "", '対象者リスト (R5年5月7日以前)'!S26)</f>
        <v/>
      </c>
      <c r="F15" s="38" t="str">
        <f>IF('対象者リスト (R5年5月7日以前)'!AA26="", "", '対象者リスト (R5年5月7日以前)'!AA26)</f>
        <v/>
      </c>
      <c r="G15" s="38" t="str">
        <f>IF('対象者リスト (R5年5月7日以前)'!E25="", "", '対象者リスト (R5年5月7日以前)'!E25)</f>
        <v/>
      </c>
      <c r="H15" s="38" t="str">
        <f>IF('対象者リスト (R5年5月7日以前)'!F25="", "", '対象者リスト (R5年5月7日以前)'!F25)</f>
        <v/>
      </c>
      <c r="I15" s="38" t="str">
        <f>IF('対象者リスト (R5年5月7日以前)'!G25="", "", '対象者リスト (R5年5月7日以前)'!G25)</f>
        <v/>
      </c>
      <c r="J15" s="38" t="str">
        <f>IF(AND('対象者リスト (R5年5月7日以前)'!D25&lt;&gt;"",'対象者リスト (R5年5月7日以前)'!K25&lt;&gt;"×"),IF('対象者リスト (R5年5月7日以前)'!H25="", 0, '対象者リスト (R5年5月7日以前)'!H25)+'対象者リスト (R5年5月7日以前)'!Z26+'対象者リスト (R5年5月7日以前)'!AH26,"")</f>
        <v/>
      </c>
      <c r="K15" s="158">
        <f>IF('対象者リスト (R5年5月7日以前)'!I25="", "", '対象者リスト (R5年5月7日以前)'!I25)</f>
        <v>0</v>
      </c>
      <c r="L15" s="158">
        <f>IF('対象者リスト (R5年5月7日以前)'!J25="", "", '対象者リスト (R5年5月7日以前)'!J25)</f>
        <v>0</v>
      </c>
      <c r="M15" s="38" t="str">
        <f>IF('対象者リスト (R5年5月7日以前)'!K25="", "", '対象者リスト (R5年5月7日以前)'!K25)</f>
        <v/>
      </c>
    </row>
    <row r="16" spans="1:14" x14ac:dyDescent="0.4">
      <c r="A16" s="37">
        <f t="shared" si="0"/>
        <v>0</v>
      </c>
      <c r="B16" t="str">
        <f>'対象者リスト (R5年5月7日以前)'!B26&amp;""</f>
        <v/>
      </c>
      <c r="C16" s="37" t="str">
        <f>'対象者リスト (R5年5月7日以前)'!C26&amp;""</f>
        <v/>
      </c>
      <c r="D16" s="38" t="str">
        <f>IF('対象者リスト (R5年5月7日以前)'!D26="", "", '対象者リスト (R5年5月7日以前)'!D26)</f>
        <v/>
      </c>
      <c r="E16" s="38" t="str">
        <f>IF('対象者リスト (R5年5月7日以前)'!S27="", "", '対象者リスト (R5年5月7日以前)'!S27)</f>
        <v/>
      </c>
      <c r="F16" s="38" t="str">
        <f>IF('対象者リスト (R5年5月7日以前)'!AA27="", "", '対象者リスト (R5年5月7日以前)'!AA27)</f>
        <v/>
      </c>
      <c r="G16" s="38" t="str">
        <f>IF('対象者リスト (R5年5月7日以前)'!E26="", "", '対象者リスト (R5年5月7日以前)'!E26)</f>
        <v/>
      </c>
      <c r="H16" s="38" t="str">
        <f>IF('対象者リスト (R5年5月7日以前)'!F26="", "", '対象者リスト (R5年5月7日以前)'!F26)</f>
        <v/>
      </c>
      <c r="I16" s="38" t="str">
        <f>IF('対象者リスト (R5年5月7日以前)'!G26="", "", '対象者リスト (R5年5月7日以前)'!G26)</f>
        <v/>
      </c>
      <c r="J16" s="38" t="str">
        <f>IF(AND('対象者リスト (R5年5月7日以前)'!D26&lt;&gt;"",'対象者リスト (R5年5月7日以前)'!K26&lt;&gt;"×"),IF('対象者リスト (R5年5月7日以前)'!H26="", 0, '対象者リスト (R5年5月7日以前)'!H26)+'対象者リスト (R5年5月7日以前)'!Z27+'対象者リスト (R5年5月7日以前)'!AH27,"")</f>
        <v/>
      </c>
      <c r="K16" s="158">
        <f>IF('対象者リスト (R5年5月7日以前)'!I26="", "", '対象者リスト (R5年5月7日以前)'!I26)</f>
        <v>0</v>
      </c>
      <c r="L16" s="158">
        <f>IF('対象者リスト (R5年5月7日以前)'!J26="", "", '対象者リスト (R5年5月7日以前)'!J26)</f>
        <v>0</v>
      </c>
      <c r="M16" s="38" t="str">
        <f>IF('対象者リスト (R5年5月7日以前)'!K26="", "", '対象者リスト (R5年5月7日以前)'!K26)</f>
        <v/>
      </c>
    </row>
    <row r="17" spans="1:13" x14ac:dyDescent="0.4">
      <c r="A17" s="37">
        <f t="shared" si="0"/>
        <v>0</v>
      </c>
      <c r="B17" t="str">
        <f>'対象者リスト (R5年5月7日以前)'!B27&amp;""</f>
        <v/>
      </c>
      <c r="C17" s="37" t="str">
        <f>'対象者リスト (R5年5月7日以前)'!C27&amp;""</f>
        <v/>
      </c>
      <c r="D17" s="38" t="str">
        <f>IF('対象者リスト (R5年5月7日以前)'!D27="", "", '対象者リスト (R5年5月7日以前)'!D27)</f>
        <v/>
      </c>
      <c r="E17" s="38" t="str">
        <f>IF('対象者リスト (R5年5月7日以前)'!S28="", "", '対象者リスト (R5年5月7日以前)'!S28)</f>
        <v/>
      </c>
      <c r="F17" s="38" t="str">
        <f>IF('対象者リスト (R5年5月7日以前)'!AA28="", "", '対象者リスト (R5年5月7日以前)'!AA28)</f>
        <v/>
      </c>
      <c r="G17" s="38" t="str">
        <f>IF('対象者リスト (R5年5月7日以前)'!E27="", "", '対象者リスト (R5年5月7日以前)'!E27)</f>
        <v/>
      </c>
      <c r="H17" s="38" t="str">
        <f>IF('対象者リスト (R5年5月7日以前)'!F27="", "", '対象者リスト (R5年5月7日以前)'!F27)</f>
        <v/>
      </c>
      <c r="I17" s="38" t="str">
        <f>IF('対象者リスト (R5年5月7日以前)'!G27="", "", '対象者リスト (R5年5月7日以前)'!G27)</f>
        <v/>
      </c>
      <c r="J17" s="38" t="str">
        <f>IF(AND('対象者リスト (R5年5月7日以前)'!D27&lt;&gt;"",'対象者リスト (R5年5月7日以前)'!K27&lt;&gt;"×"),IF('対象者リスト (R5年5月7日以前)'!H27="", 0, '対象者リスト (R5年5月7日以前)'!H27)+'対象者リスト (R5年5月7日以前)'!Z28+'対象者リスト (R5年5月7日以前)'!AH28,"")</f>
        <v/>
      </c>
      <c r="K17" s="158">
        <f>IF('対象者リスト (R5年5月7日以前)'!I27="", "", '対象者リスト (R5年5月7日以前)'!I27)</f>
        <v>0</v>
      </c>
      <c r="L17" s="158">
        <f>IF('対象者リスト (R5年5月7日以前)'!J27="", "", '対象者リスト (R5年5月7日以前)'!J27)</f>
        <v>0</v>
      </c>
      <c r="M17" s="38" t="str">
        <f>IF('対象者リスト (R5年5月7日以前)'!K27="", "", '対象者リスト (R5年5月7日以前)'!K27)</f>
        <v/>
      </c>
    </row>
    <row r="18" spans="1:13" x14ac:dyDescent="0.4">
      <c r="A18" s="37">
        <f t="shared" si="0"/>
        <v>0</v>
      </c>
      <c r="B18" t="str">
        <f>'対象者リスト (R5年5月7日以前)'!B28&amp;""</f>
        <v/>
      </c>
      <c r="C18" s="37" t="str">
        <f>'対象者リスト (R5年5月7日以前)'!C28&amp;""</f>
        <v/>
      </c>
      <c r="D18" s="38" t="str">
        <f>IF('対象者リスト (R5年5月7日以前)'!D28="", "", '対象者リスト (R5年5月7日以前)'!D28)</f>
        <v/>
      </c>
      <c r="E18" s="38" t="str">
        <f>IF('対象者リスト (R5年5月7日以前)'!S29="", "", '対象者リスト (R5年5月7日以前)'!S29)</f>
        <v/>
      </c>
      <c r="F18" s="38" t="str">
        <f>IF('対象者リスト (R5年5月7日以前)'!AA29="", "", '対象者リスト (R5年5月7日以前)'!AA29)</f>
        <v/>
      </c>
      <c r="G18" s="38" t="str">
        <f>IF('対象者リスト (R5年5月7日以前)'!E28="", "", '対象者リスト (R5年5月7日以前)'!E28)</f>
        <v/>
      </c>
      <c r="H18" s="38" t="str">
        <f>IF('対象者リスト (R5年5月7日以前)'!F28="", "", '対象者リスト (R5年5月7日以前)'!F28)</f>
        <v/>
      </c>
      <c r="I18" s="38" t="str">
        <f>IF('対象者リスト (R5年5月7日以前)'!G28="", "", '対象者リスト (R5年5月7日以前)'!G28)</f>
        <v/>
      </c>
      <c r="J18" s="38" t="str">
        <f>IF(AND('対象者リスト (R5年5月7日以前)'!D28&lt;&gt;"",'対象者リスト (R5年5月7日以前)'!K28&lt;&gt;"×"),IF('対象者リスト (R5年5月7日以前)'!H28="", 0, '対象者リスト (R5年5月7日以前)'!H28)+'対象者リスト (R5年5月7日以前)'!Z29+'対象者リスト (R5年5月7日以前)'!AH29,"")</f>
        <v/>
      </c>
      <c r="K18" s="158">
        <f>IF('対象者リスト (R5年5月7日以前)'!I28="", "", '対象者リスト (R5年5月7日以前)'!I28)</f>
        <v>0</v>
      </c>
      <c r="L18" s="158">
        <f>IF('対象者リスト (R5年5月7日以前)'!J28="", "", '対象者リスト (R5年5月7日以前)'!J28)</f>
        <v>0</v>
      </c>
      <c r="M18" s="38" t="str">
        <f>IF('対象者リスト (R5年5月7日以前)'!K28="", "", '対象者リスト (R5年5月7日以前)'!K28)</f>
        <v/>
      </c>
    </row>
    <row r="19" spans="1:13" x14ac:dyDescent="0.4">
      <c r="A19" s="37">
        <f t="shared" si="0"/>
        <v>0</v>
      </c>
      <c r="B19" t="str">
        <f>'対象者リスト (R5年5月7日以前)'!B29&amp;""</f>
        <v/>
      </c>
      <c r="C19" s="37" t="str">
        <f>'対象者リスト (R5年5月7日以前)'!C29&amp;""</f>
        <v/>
      </c>
      <c r="D19" s="38" t="str">
        <f>IF('対象者リスト (R5年5月7日以前)'!D29="", "", '対象者リスト (R5年5月7日以前)'!D29)</f>
        <v/>
      </c>
      <c r="E19" s="38" t="str">
        <f>IF('対象者リスト (R5年5月7日以前)'!S30="", "", '対象者リスト (R5年5月7日以前)'!S30)</f>
        <v/>
      </c>
      <c r="F19" s="38" t="str">
        <f>IF('対象者リスト (R5年5月7日以前)'!AA30="", "", '対象者リスト (R5年5月7日以前)'!AA30)</f>
        <v/>
      </c>
      <c r="G19" s="38" t="str">
        <f>IF('対象者リスト (R5年5月7日以前)'!E29="", "", '対象者リスト (R5年5月7日以前)'!E29)</f>
        <v/>
      </c>
      <c r="H19" s="38" t="str">
        <f>IF('対象者リスト (R5年5月7日以前)'!F29="", "", '対象者リスト (R5年5月7日以前)'!F29)</f>
        <v/>
      </c>
      <c r="I19" s="38" t="str">
        <f>IF('対象者リスト (R5年5月7日以前)'!G29="", "", '対象者リスト (R5年5月7日以前)'!G29)</f>
        <v/>
      </c>
      <c r="J19" s="38" t="str">
        <f>IF(AND('対象者リスト (R5年5月7日以前)'!D29&lt;&gt;"",'対象者リスト (R5年5月7日以前)'!K29&lt;&gt;"×"),IF('対象者リスト (R5年5月7日以前)'!H29="", 0, '対象者リスト (R5年5月7日以前)'!H29)+'対象者リスト (R5年5月7日以前)'!Z30+'対象者リスト (R5年5月7日以前)'!AH30,"")</f>
        <v/>
      </c>
      <c r="K19" s="158">
        <f>IF('対象者リスト (R5年5月7日以前)'!I29="", "", '対象者リスト (R5年5月7日以前)'!I29)</f>
        <v>0</v>
      </c>
      <c r="L19" s="158">
        <f>IF('対象者リスト (R5年5月7日以前)'!J29="", "", '対象者リスト (R5年5月7日以前)'!J29)</f>
        <v>0</v>
      </c>
      <c r="M19" s="38" t="str">
        <f>IF('対象者リスト (R5年5月7日以前)'!K29="", "", '対象者リスト (R5年5月7日以前)'!K29)</f>
        <v/>
      </c>
    </row>
    <row r="20" spans="1:13" x14ac:dyDescent="0.4">
      <c r="A20" s="37">
        <f t="shared" si="0"/>
        <v>0</v>
      </c>
      <c r="B20" t="str">
        <f>'対象者リスト (R5年5月7日以前)'!B30&amp;""</f>
        <v/>
      </c>
      <c r="C20" s="37" t="str">
        <f>'対象者リスト (R5年5月7日以前)'!C30&amp;""</f>
        <v/>
      </c>
      <c r="D20" s="38" t="str">
        <f>IF('対象者リスト (R5年5月7日以前)'!D30="", "", '対象者リスト (R5年5月7日以前)'!D30)</f>
        <v/>
      </c>
      <c r="E20" s="38" t="str">
        <f>IF('対象者リスト (R5年5月7日以前)'!S31="", "", '対象者リスト (R5年5月7日以前)'!S31)</f>
        <v/>
      </c>
      <c r="F20" s="38" t="str">
        <f>IF('対象者リスト (R5年5月7日以前)'!AA31="", "", '対象者リスト (R5年5月7日以前)'!AA31)</f>
        <v/>
      </c>
      <c r="G20" s="38" t="str">
        <f>IF('対象者リスト (R5年5月7日以前)'!E30="", "", '対象者リスト (R5年5月7日以前)'!E30)</f>
        <v/>
      </c>
      <c r="H20" s="38" t="str">
        <f>IF('対象者リスト (R5年5月7日以前)'!F30="", "", '対象者リスト (R5年5月7日以前)'!F30)</f>
        <v/>
      </c>
      <c r="I20" s="38" t="str">
        <f>IF('対象者リスト (R5年5月7日以前)'!G30="", "", '対象者リスト (R5年5月7日以前)'!G30)</f>
        <v/>
      </c>
      <c r="J20" s="38" t="str">
        <f>IF(AND('対象者リスト (R5年5月7日以前)'!D30&lt;&gt;"",'対象者リスト (R5年5月7日以前)'!K30&lt;&gt;"×"),IF('対象者リスト (R5年5月7日以前)'!H30="", 0, '対象者リスト (R5年5月7日以前)'!H30)+'対象者リスト (R5年5月7日以前)'!Z31+'対象者リスト (R5年5月7日以前)'!AH31,"")</f>
        <v/>
      </c>
      <c r="K20" s="158">
        <f>IF('対象者リスト (R5年5月7日以前)'!I30="", "", '対象者リスト (R5年5月7日以前)'!I30)</f>
        <v>0</v>
      </c>
      <c r="L20" s="158">
        <f>IF('対象者リスト (R5年5月7日以前)'!J30="", "", '対象者リスト (R5年5月7日以前)'!J30)</f>
        <v>0</v>
      </c>
      <c r="M20" s="38" t="str">
        <f>IF('対象者リスト (R5年5月7日以前)'!K30="", "", '対象者リスト (R5年5月7日以前)'!K30)</f>
        <v/>
      </c>
    </row>
    <row r="21" spans="1:13" x14ac:dyDescent="0.4">
      <c r="A21" s="37">
        <f t="shared" si="0"/>
        <v>0</v>
      </c>
      <c r="B21" t="str">
        <f>'対象者リスト (R5年5月7日以前)'!B31&amp;""</f>
        <v/>
      </c>
      <c r="C21" s="37" t="str">
        <f>'対象者リスト (R5年5月7日以前)'!C31&amp;""</f>
        <v/>
      </c>
      <c r="D21" s="38" t="str">
        <f>IF('対象者リスト (R5年5月7日以前)'!D31="", "", '対象者リスト (R5年5月7日以前)'!D31)</f>
        <v/>
      </c>
      <c r="E21" s="38" t="str">
        <f>IF('対象者リスト (R5年5月7日以前)'!S32="", "", '対象者リスト (R5年5月7日以前)'!S32)</f>
        <v/>
      </c>
      <c r="F21" s="38" t="str">
        <f>IF('対象者リスト (R5年5月7日以前)'!AA32="", "", '対象者リスト (R5年5月7日以前)'!AA32)</f>
        <v/>
      </c>
      <c r="G21" s="38" t="str">
        <f>IF('対象者リスト (R5年5月7日以前)'!E31="", "", '対象者リスト (R5年5月7日以前)'!E31)</f>
        <v/>
      </c>
      <c r="H21" s="38" t="str">
        <f>IF('対象者リスト (R5年5月7日以前)'!F31="", "", '対象者リスト (R5年5月7日以前)'!F31)</f>
        <v/>
      </c>
      <c r="I21" s="38" t="str">
        <f>IF('対象者リスト (R5年5月7日以前)'!G31="", "", '対象者リスト (R5年5月7日以前)'!G31)</f>
        <v/>
      </c>
      <c r="J21" s="38" t="str">
        <f>IF(AND('対象者リスト (R5年5月7日以前)'!D31&lt;&gt;"",'対象者リスト (R5年5月7日以前)'!K31&lt;&gt;"×"),IF('対象者リスト (R5年5月7日以前)'!H31="", 0, '対象者リスト (R5年5月7日以前)'!H31)+'対象者リスト (R5年5月7日以前)'!Z32+'対象者リスト (R5年5月7日以前)'!AH32,"")</f>
        <v/>
      </c>
      <c r="K21" s="158">
        <f>IF('対象者リスト (R5年5月7日以前)'!I31="", "", '対象者リスト (R5年5月7日以前)'!I31)</f>
        <v>0</v>
      </c>
      <c r="L21" s="158">
        <f>IF('対象者リスト (R5年5月7日以前)'!J31="", "", '対象者リスト (R5年5月7日以前)'!J31)</f>
        <v>0</v>
      </c>
      <c r="M21" s="38" t="str">
        <f>IF('対象者リスト (R5年5月7日以前)'!K31="", "", '対象者リスト (R5年5月7日以前)'!K31)</f>
        <v/>
      </c>
    </row>
    <row r="22" spans="1:13" x14ac:dyDescent="0.4">
      <c r="A22" s="37">
        <f t="shared" si="0"/>
        <v>0</v>
      </c>
      <c r="B22" t="str">
        <f>'対象者リスト (R5年5月7日以前)'!B32&amp;""</f>
        <v/>
      </c>
      <c r="C22" s="37" t="str">
        <f>'対象者リスト (R5年5月7日以前)'!C32&amp;""</f>
        <v/>
      </c>
      <c r="D22" s="38" t="str">
        <f>IF('対象者リスト (R5年5月7日以前)'!D32="", "", '対象者リスト (R5年5月7日以前)'!D32)</f>
        <v/>
      </c>
      <c r="E22" s="38" t="str">
        <f>IF('対象者リスト (R5年5月7日以前)'!S33="", "", '対象者リスト (R5年5月7日以前)'!S33)</f>
        <v/>
      </c>
      <c r="F22" s="38" t="str">
        <f>IF('対象者リスト (R5年5月7日以前)'!AA33="", "", '対象者リスト (R5年5月7日以前)'!AA33)</f>
        <v/>
      </c>
      <c r="G22" s="38" t="str">
        <f>IF('対象者リスト (R5年5月7日以前)'!E32="", "", '対象者リスト (R5年5月7日以前)'!E32)</f>
        <v/>
      </c>
      <c r="H22" s="38" t="str">
        <f>IF('対象者リスト (R5年5月7日以前)'!F32="", "", '対象者リスト (R5年5月7日以前)'!F32)</f>
        <v/>
      </c>
      <c r="I22" s="38" t="str">
        <f>IF('対象者リスト (R5年5月7日以前)'!G32="", "", '対象者リスト (R5年5月7日以前)'!G32)</f>
        <v/>
      </c>
      <c r="J22" s="38" t="str">
        <f>IF(AND('対象者リスト (R5年5月7日以前)'!D32&lt;&gt;"",'対象者リスト (R5年5月7日以前)'!K32&lt;&gt;"×"),IF('対象者リスト (R5年5月7日以前)'!H32="", 0, '対象者リスト (R5年5月7日以前)'!H32)+'対象者リスト (R5年5月7日以前)'!Z33+'対象者リスト (R5年5月7日以前)'!AH33,"")</f>
        <v/>
      </c>
      <c r="K22" s="158">
        <f>IF('対象者リスト (R5年5月7日以前)'!I32="", "", '対象者リスト (R5年5月7日以前)'!I32)</f>
        <v>0</v>
      </c>
      <c r="L22" s="158">
        <f>IF('対象者リスト (R5年5月7日以前)'!J32="", "", '対象者リスト (R5年5月7日以前)'!J32)</f>
        <v>0</v>
      </c>
      <c r="M22" s="38" t="str">
        <f>IF('対象者リスト (R5年5月7日以前)'!K32="", "", '対象者リスト (R5年5月7日以前)'!K32)</f>
        <v/>
      </c>
    </row>
    <row r="23" spans="1:13" x14ac:dyDescent="0.4">
      <c r="A23" s="37">
        <f t="shared" si="0"/>
        <v>0</v>
      </c>
      <c r="B23" t="str">
        <f>'対象者リスト (R5年5月7日以前)'!B33&amp;""</f>
        <v/>
      </c>
      <c r="C23" s="37" t="str">
        <f>'対象者リスト (R5年5月7日以前)'!C33&amp;""</f>
        <v/>
      </c>
      <c r="D23" s="38" t="str">
        <f>IF('対象者リスト (R5年5月7日以前)'!D33="", "", '対象者リスト (R5年5月7日以前)'!D33)</f>
        <v/>
      </c>
      <c r="E23" s="38" t="str">
        <f>IF('対象者リスト (R5年5月7日以前)'!S34="", "", '対象者リスト (R5年5月7日以前)'!S34)</f>
        <v/>
      </c>
      <c r="F23" s="38" t="str">
        <f>IF('対象者リスト (R5年5月7日以前)'!AA34="", "", '対象者リスト (R5年5月7日以前)'!AA34)</f>
        <v/>
      </c>
      <c r="G23" s="38" t="str">
        <f>IF('対象者リスト (R5年5月7日以前)'!E33="", "", '対象者リスト (R5年5月7日以前)'!E33)</f>
        <v/>
      </c>
      <c r="H23" s="38" t="str">
        <f>IF('対象者リスト (R5年5月7日以前)'!F33="", "", '対象者リスト (R5年5月7日以前)'!F33)</f>
        <v/>
      </c>
      <c r="I23" s="38" t="str">
        <f>IF('対象者リスト (R5年5月7日以前)'!G33="", "", '対象者リスト (R5年5月7日以前)'!G33)</f>
        <v/>
      </c>
      <c r="J23" s="38" t="str">
        <f>IF(AND('対象者リスト (R5年5月7日以前)'!D33&lt;&gt;"",'対象者リスト (R5年5月7日以前)'!K33&lt;&gt;"×"),IF('対象者リスト (R5年5月7日以前)'!H33="", 0, '対象者リスト (R5年5月7日以前)'!H33)+'対象者リスト (R5年5月7日以前)'!Z34+'対象者リスト (R5年5月7日以前)'!AH34,"")</f>
        <v/>
      </c>
      <c r="K23" s="158">
        <f>IF('対象者リスト (R5年5月7日以前)'!I33="", "", '対象者リスト (R5年5月7日以前)'!I33)</f>
        <v>0</v>
      </c>
      <c r="L23" s="158">
        <f>IF('対象者リスト (R5年5月7日以前)'!J33="", "", '対象者リスト (R5年5月7日以前)'!J33)</f>
        <v>0</v>
      </c>
      <c r="M23" s="38" t="str">
        <f>IF('対象者リスト (R5年5月7日以前)'!K33="", "", '対象者リスト (R5年5月7日以前)'!K33)</f>
        <v/>
      </c>
    </row>
    <row r="24" spans="1:13" x14ac:dyDescent="0.4">
      <c r="A24" s="37">
        <f t="shared" si="0"/>
        <v>0</v>
      </c>
      <c r="B24" t="str">
        <f>'対象者リスト (R5年5月7日以前)'!B34&amp;""</f>
        <v/>
      </c>
      <c r="C24" s="37" t="str">
        <f>'対象者リスト (R5年5月7日以前)'!C34&amp;""</f>
        <v/>
      </c>
      <c r="D24" s="38" t="str">
        <f>IF('対象者リスト (R5年5月7日以前)'!D34="", "", '対象者リスト (R5年5月7日以前)'!D34)</f>
        <v/>
      </c>
      <c r="E24" s="38" t="str">
        <f>IF('対象者リスト (R5年5月7日以前)'!S35="", "", '対象者リスト (R5年5月7日以前)'!S35)</f>
        <v/>
      </c>
      <c r="F24" s="38" t="str">
        <f>IF('対象者リスト (R5年5月7日以前)'!AA35="", "", '対象者リスト (R5年5月7日以前)'!AA35)</f>
        <v/>
      </c>
      <c r="G24" s="38" t="str">
        <f>IF('対象者リスト (R5年5月7日以前)'!E34="", "", '対象者リスト (R5年5月7日以前)'!E34)</f>
        <v/>
      </c>
      <c r="H24" s="38" t="str">
        <f>IF('対象者リスト (R5年5月7日以前)'!F34="", "", '対象者リスト (R5年5月7日以前)'!F34)</f>
        <v/>
      </c>
      <c r="I24" s="38" t="str">
        <f>IF('対象者リスト (R5年5月7日以前)'!G34="", "", '対象者リスト (R5年5月7日以前)'!G34)</f>
        <v/>
      </c>
      <c r="J24" s="38" t="str">
        <f>IF(AND('対象者リスト (R5年5月7日以前)'!D34&lt;&gt;"",'対象者リスト (R5年5月7日以前)'!K34&lt;&gt;"×"),IF('対象者リスト (R5年5月7日以前)'!H34="", 0, '対象者リスト (R5年5月7日以前)'!H34)+'対象者リスト (R5年5月7日以前)'!Z35+'対象者リスト (R5年5月7日以前)'!AH35,"")</f>
        <v/>
      </c>
      <c r="K24" s="158">
        <f>IF('対象者リスト (R5年5月7日以前)'!I34="", "", '対象者リスト (R5年5月7日以前)'!I34)</f>
        <v>0</v>
      </c>
      <c r="L24" s="158">
        <f>IF('対象者リスト (R5年5月7日以前)'!J34="", "", '対象者リスト (R5年5月7日以前)'!J34)</f>
        <v>0</v>
      </c>
      <c r="M24" s="38" t="str">
        <f>IF('対象者リスト (R5年5月7日以前)'!K34="", "", '対象者リスト (R5年5月7日以前)'!K34)</f>
        <v/>
      </c>
    </row>
    <row r="25" spans="1:13" x14ac:dyDescent="0.4">
      <c r="A25" s="37">
        <f t="shared" si="0"/>
        <v>0</v>
      </c>
      <c r="B25" t="str">
        <f>'対象者リスト (R5年5月7日以前)'!B35&amp;""</f>
        <v/>
      </c>
      <c r="C25" s="37" t="str">
        <f>'対象者リスト (R5年5月7日以前)'!C35&amp;""</f>
        <v/>
      </c>
      <c r="D25" s="38" t="str">
        <f>IF('対象者リスト (R5年5月7日以前)'!D35="", "", '対象者リスト (R5年5月7日以前)'!D35)</f>
        <v/>
      </c>
      <c r="E25" s="38" t="str">
        <f>IF('対象者リスト (R5年5月7日以前)'!S36="", "", '対象者リスト (R5年5月7日以前)'!S36)</f>
        <v/>
      </c>
      <c r="F25" s="38" t="str">
        <f>IF('対象者リスト (R5年5月7日以前)'!AA36="", "", '対象者リスト (R5年5月7日以前)'!AA36)</f>
        <v/>
      </c>
      <c r="G25" s="38" t="str">
        <f>IF('対象者リスト (R5年5月7日以前)'!E35="", "", '対象者リスト (R5年5月7日以前)'!E35)</f>
        <v/>
      </c>
      <c r="H25" s="38" t="str">
        <f>IF('対象者リスト (R5年5月7日以前)'!F35="", "", '対象者リスト (R5年5月7日以前)'!F35)</f>
        <v/>
      </c>
      <c r="I25" s="38" t="str">
        <f>IF('対象者リスト (R5年5月7日以前)'!G35="", "", '対象者リスト (R5年5月7日以前)'!G35)</f>
        <v/>
      </c>
      <c r="J25" s="38" t="str">
        <f>IF(AND('対象者リスト (R5年5月7日以前)'!D35&lt;&gt;"",'対象者リスト (R5年5月7日以前)'!K35&lt;&gt;"×"),IF('対象者リスト (R5年5月7日以前)'!H35="", 0, '対象者リスト (R5年5月7日以前)'!H35)+'対象者リスト (R5年5月7日以前)'!Z36+'対象者リスト (R5年5月7日以前)'!AH36,"")</f>
        <v/>
      </c>
      <c r="K25" s="158">
        <f>IF('対象者リスト (R5年5月7日以前)'!I35="", "", '対象者リスト (R5年5月7日以前)'!I35)</f>
        <v>0</v>
      </c>
      <c r="L25" s="158">
        <f>IF('対象者リスト (R5年5月7日以前)'!J35="", "", '対象者リスト (R5年5月7日以前)'!J35)</f>
        <v>0</v>
      </c>
      <c r="M25" s="38" t="str">
        <f>IF('対象者リスト (R5年5月7日以前)'!K35="", "", '対象者リスト (R5年5月7日以前)'!K35)</f>
        <v/>
      </c>
    </row>
    <row r="26" spans="1:13" x14ac:dyDescent="0.4">
      <c r="A26" s="37">
        <f t="shared" si="0"/>
        <v>0</v>
      </c>
      <c r="B26" t="str">
        <f>'対象者リスト (R5年5月7日以前)'!B36&amp;""</f>
        <v/>
      </c>
      <c r="C26" s="37" t="str">
        <f>'対象者リスト (R5年5月7日以前)'!C36&amp;""</f>
        <v/>
      </c>
      <c r="D26" s="38" t="str">
        <f>IF('対象者リスト (R5年5月7日以前)'!D36="", "", '対象者リスト (R5年5月7日以前)'!D36)</f>
        <v/>
      </c>
      <c r="E26" s="38" t="str">
        <f>IF('対象者リスト (R5年5月7日以前)'!S37="", "", '対象者リスト (R5年5月7日以前)'!S37)</f>
        <v/>
      </c>
      <c r="F26" s="38" t="str">
        <f>IF('対象者リスト (R5年5月7日以前)'!AA37="", "", '対象者リスト (R5年5月7日以前)'!AA37)</f>
        <v/>
      </c>
      <c r="G26" s="38" t="str">
        <f>IF('対象者リスト (R5年5月7日以前)'!E36="", "", '対象者リスト (R5年5月7日以前)'!E36)</f>
        <v/>
      </c>
      <c r="H26" s="38" t="str">
        <f>IF('対象者リスト (R5年5月7日以前)'!F36="", "", '対象者リスト (R5年5月7日以前)'!F36)</f>
        <v/>
      </c>
      <c r="I26" s="38" t="str">
        <f>IF('対象者リスト (R5年5月7日以前)'!G36="", "", '対象者リスト (R5年5月7日以前)'!G36)</f>
        <v/>
      </c>
      <c r="J26" s="38" t="str">
        <f>IF(AND('対象者リスト (R5年5月7日以前)'!D36&lt;&gt;"",'対象者リスト (R5年5月7日以前)'!K36&lt;&gt;"×"),IF('対象者リスト (R5年5月7日以前)'!H36="", 0, '対象者リスト (R5年5月7日以前)'!H36)+'対象者リスト (R5年5月7日以前)'!Z37+'対象者リスト (R5年5月7日以前)'!AH37,"")</f>
        <v/>
      </c>
      <c r="K26" s="158">
        <f>IF('対象者リスト (R5年5月7日以前)'!I36="", "", '対象者リスト (R5年5月7日以前)'!I36)</f>
        <v>0</v>
      </c>
      <c r="L26" s="158">
        <f>IF('対象者リスト (R5年5月7日以前)'!J36="", "", '対象者リスト (R5年5月7日以前)'!J36)</f>
        <v>0</v>
      </c>
      <c r="M26" s="38" t="str">
        <f>IF('対象者リスト (R5年5月7日以前)'!K36="", "", '対象者リスト (R5年5月7日以前)'!K36)</f>
        <v/>
      </c>
    </row>
    <row r="27" spans="1:13" x14ac:dyDescent="0.4">
      <c r="A27" s="37">
        <f t="shared" si="0"/>
        <v>0</v>
      </c>
      <c r="B27" t="str">
        <f>'対象者リスト (R5年5月7日以前)'!B37&amp;""</f>
        <v/>
      </c>
      <c r="C27" s="37" t="str">
        <f>'対象者リスト (R5年5月7日以前)'!C37&amp;""</f>
        <v/>
      </c>
      <c r="D27" s="38" t="str">
        <f>IF('対象者リスト (R5年5月7日以前)'!D37="", "", '対象者リスト (R5年5月7日以前)'!D37)</f>
        <v/>
      </c>
      <c r="E27" s="38" t="str">
        <f>IF('対象者リスト (R5年5月7日以前)'!S38="", "", '対象者リスト (R5年5月7日以前)'!S38)</f>
        <v/>
      </c>
      <c r="F27" s="38" t="str">
        <f>IF('対象者リスト (R5年5月7日以前)'!AA38="", "", '対象者リスト (R5年5月7日以前)'!AA38)</f>
        <v/>
      </c>
      <c r="G27" s="38" t="str">
        <f>IF('対象者リスト (R5年5月7日以前)'!E37="", "", '対象者リスト (R5年5月7日以前)'!E37)</f>
        <v/>
      </c>
      <c r="H27" s="38" t="str">
        <f>IF('対象者リスト (R5年5月7日以前)'!F37="", "", '対象者リスト (R5年5月7日以前)'!F37)</f>
        <v/>
      </c>
      <c r="I27" s="38" t="str">
        <f>IF('対象者リスト (R5年5月7日以前)'!G37="", "", '対象者リスト (R5年5月7日以前)'!G37)</f>
        <v/>
      </c>
      <c r="J27" s="38" t="str">
        <f>IF(AND('対象者リスト (R5年5月7日以前)'!D37&lt;&gt;"",'対象者リスト (R5年5月7日以前)'!K37&lt;&gt;"×"),IF('対象者リスト (R5年5月7日以前)'!H37="", 0, '対象者リスト (R5年5月7日以前)'!H37)+'対象者リスト (R5年5月7日以前)'!Z38+'対象者リスト (R5年5月7日以前)'!AH38,"")</f>
        <v/>
      </c>
      <c r="K27" s="158">
        <f>IF('対象者リスト (R5年5月7日以前)'!I37="", "", '対象者リスト (R5年5月7日以前)'!I37)</f>
        <v>0</v>
      </c>
      <c r="L27" s="158">
        <f>IF('対象者リスト (R5年5月7日以前)'!J37="", "", '対象者リスト (R5年5月7日以前)'!J37)</f>
        <v>0</v>
      </c>
      <c r="M27" s="38" t="str">
        <f>IF('対象者リスト (R5年5月7日以前)'!K37="", "", '対象者リスト (R5年5月7日以前)'!K37)</f>
        <v/>
      </c>
    </row>
    <row r="28" spans="1:13" x14ac:dyDescent="0.4">
      <c r="A28" s="37">
        <f t="shared" si="0"/>
        <v>0</v>
      </c>
      <c r="B28" t="str">
        <f>'対象者リスト (R5年5月7日以前)'!B38&amp;""</f>
        <v/>
      </c>
      <c r="C28" s="37" t="str">
        <f>'対象者リスト (R5年5月7日以前)'!C38&amp;""</f>
        <v/>
      </c>
      <c r="D28" s="38" t="str">
        <f>IF('対象者リスト (R5年5月7日以前)'!D38="", "", '対象者リスト (R5年5月7日以前)'!D38)</f>
        <v/>
      </c>
      <c r="E28" s="38" t="str">
        <f>IF('対象者リスト (R5年5月7日以前)'!S39="", "", '対象者リスト (R5年5月7日以前)'!S39)</f>
        <v/>
      </c>
      <c r="F28" s="38" t="str">
        <f>IF('対象者リスト (R5年5月7日以前)'!AA39="", "", '対象者リスト (R5年5月7日以前)'!AA39)</f>
        <v/>
      </c>
      <c r="G28" s="38" t="str">
        <f>IF('対象者リスト (R5年5月7日以前)'!E38="", "", '対象者リスト (R5年5月7日以前)'!E38)</f>
        <v/>
      </c>
      <c r="H28" s="38" t="str">
        <f>IF('対象者リスト (R5年5月7日以前)'!F38="", "", '対象者リスト (R5年5月7日以前)'!F38)</f>
        <v/>
      </c>
      <c r="I28" s="38" t="str">
        <f>IF('対象者リスト (R5年5月7日以前)'!G38="", "", '対象者リスト (R5年5月7日以前)'!G38)</f>
        <v/>
      </c>
      <c r="J28" s="38" t="str">
        <f>IF(AND('対象者リスト (R5年5月7日以前)'!D38&lt;&gt;"",'対象者リスト (R5年5月7日以前)'!K38&lt;&gt;"×"),IF('対象者リスト (R5年5月7日以前)'!H38="", 0, '対象者リスト (R5年5月7日以前)'!H38)+'対象者リスト (R5年5月7日以前)'!Z39+'対象者リスト (R5年5月7日以前)'!AH39,"")</f>
        <v/>
      </c>
      <c r="K28" s="158">
        <f>IF('対象者リスト (R5年5月7日以前)'!I38="", "", '対象者リスト (R5年5月7日以前)'!I38)</f>
        <v>0</v>
      </c>
      <c r="L28" s="158">
        <f>IF('対象者リスト (R5年5月7日以前)'!J38="", "", '対象者リスト (R5年5月7日以前)'!J38)</f>
        <v>0</v>
      </c>
      <c r="M28" s="38" t="str">
        <f>IF('対象者リスト (R5年5月7日以前)'!K38="", "", '対象者リスト (R5年5月7日以前)'!K38)</f>
        <v/>
      </c>
    </row>
    <row r="29" spans="1:13" x14ac:dyDescent="0.4">
      <c r="A29" s="37">
        <f t="shared" si="0"/>
        <v>0</v>
      </c>
      <c r="B29" t="str">
        <f>'対象者リスト (R5年5月7日以前)'!B39&amp;""</f>
        <v/>
      </c>
      <c r="C29" s="37" t="str">
        <f>'対象者リスト (R5年5月7日以前)'!C39&amp;""</f>
        <v/>
      </c>
      <c r="D29" s="38" t="str">
        <f>IF('対象者リスト (R5年5月7日以前)'!D39="", "", '対象者リスト (R5年5月7日以前)'!D39)</f>
        <v/>
      </c>
      <c r="E29" s="38" t="str">
        <f>IF('対象者リスト (R5年5月7日以前)'!S40="", "", '対象者リスト (R5年5月7日以前)'!S40)</f>
        <v/>
      </c>
      <c r="F29" s="38" t="str">
        <f>IF('対象者リスト (R5年5月7日以前)'!AA40="", "", '対象者リスト (R5年5月7日以前)'!AA40)</f>
        <v/>
      </c>
      <c r="G29" s="38" t="str">
        <f>IF('対象者リスト (R5年5月7日以前)'!E39="", "", '対象者リスト (R5年5月7日以前)'!E39)</f>
        <v/>
      </c>
      <c r="H29" s="38" t="str">
        <f>IF('対象者リスト (R5年5月7日以前)'!F39="", "", '対象者リスト (R5年5月7日以前)'!F39)</f>
        <v/>
      </c>
      <c r="I29" s="38" t="str">
        <f>IF('対象者リスト (R5年5月7日以前)'!G39="", "", '対象者リスト (R5年5月7日以前)'!G39)</f>
        <v/>
      </c>
      <c r="J29" s="38" t="str">
        <f>IF(AND('対象者リスト (R5年5月7日以前)'!D39&lt;&gt;"",'対象者リスト (R5年5月7日以前)'!K39&lt;&gt;"×"),IF('対象者リスト (R5年5月7日以前)'!H39="", 0, '対象者リスト (R5年5月7日以前)'!H39)+'対象者リスト (R5年5月7日以前)'!Z40+'対象者リスト (R5年5月7日以前)'!AH40,"")</f>
        <v/>
      </c>
      <c r="K29" s="158">
        <f>IF('対象者リスト (R5年5月7日以前)'!I39="", "", '対象者リスト (R5年5月7日以前)'!I39)</f>
        <v>0</v>
      </c>
      <c r="L29" s="158">
        <f>IF('対象者リスト (R5年5月7日以前)'!J39="", "", '対象者リスト (R5年5月7日以前)'!J39)</f>
        <v>0</v>
      </c>
      <c r="M29" s="38" t="str">
        <f>IF('対象者リスト (R5年5月7日以前)'!K39="", "", '対象者リスト (R5年5月7日以前)'!K39)</f>
        <v/>
      </c>
    </row>
    <row r="30" spans="1:13" x14ac:dyDescent="0.4">
      <c r="A30" s="37">
        <f t="shared" si="0"/>
        <v>0</v>
      </c>
      <c r="B30" t="str">
        <f>'対象者リスト (R5年5月7日以前)'!B40&amp;""</f>
        <v/>
      </c>
      <c r="C30" s="37" t="str">
        <f>'対象者リスト (R5年5月7日以前)'!C40&amp;""</f>
        <v/>
      </c>
      <c r="D30" s="38" t="str">
        <f>IF('対象者リスト (R5年5月7日以前)'!D40="", "", '対象者リスト (R5年5月7日以前)'!D40)</f>
        <v/>
      </c>
      <c r="E30" s="38" t="str">
        <f>IF('対象者リスト (R5年5月7日以前)'!S41="", "", '対象者リスト (R5年5月7日以前)'!S41)</f>
        <v/>
      </c>
      <c r="F30" s="38" t="str">
        <f>IF('対象者リスト (R5年5月7日以前)'!AA41="", "", '対象者リスト (R5年5月7日以前)'!AA41)</f>
        <v/>
      </c>
      <c r="G30" s="38" t="str">
        <f>IF('対象者リスト (R5年5月7日以前)'!E40="", "", '対象者リスト (R5年5月7日以前)'!E40)</f>
        <v/>
      </c>
      <c r="H30" s="38" t="str">
        <f>IF('対象者リスト (R5年5月7日以前)'!F40="", "", '対象者リスト (R5年5月7日以前)'!F40)</f>
        <v/>
      </c>
      <c r="I30" s="38" t="str">
        <f>IF('対象者リスト (R5年5月7日以前)'!G40="", "", '対象者リスト (R5年5月7日以前)'!G40)</f>
        <v/>
      </c>
      <c r="J30" s="38" t="str">
        <f>IF(AND('対象者リスト (R5年5月7日以前)'!D40&lt;&gt;"",'対象者リスト (R5年5月7日以前)'!K40&lt;&gt;"×"),IF('対象者リスト (R5年5月7日以前)'!H40="", 0, '対象者リスト (R5年5月7日以前)'!H40)+'対象者リスト (R5年5月7日以前)'!Z41+'対象者リスト (R5年5月7日以前)'!AH41,"")</f>
        <v/>
      </c>
      <c r="K30" s="158">
        <f>IF('対象者リスト (R5年5月7日以前)'!I40="", "", '対象者リスト (R5年5月7日以前)'!I40)</f>
        <v>0</v>
      </c>
      <c r="L30" s="158">
        <f>IF('対象者リスト (R5年5月7日以前)'!J40="", "", '対象者リスト (R5年5月7日以前)'!J40)</f>
        <v>0</v>
      </c>
      <c r="M30" s="38" t="str">
        <f>IF('対象者リスト (R5年5月7日以前)'!K40="", "", '対象者リスト (R5年5月7日以前)'!K40)</f>
        <v/>
      </c>
    </row>
    <row r="31" spans="1:13" x14ac:dyDescent="0.4">
      <c r="A31" s="37">
        <f t="shared" si="0"/>
        <v>0</v>
      </c>
      <c r="B31" t="str">
        <f>'対象者リスト (R5年5月7日以前)'!B41&amp;""</f>
        <v/>
      </c>
      <c r="C31" s="37" t="str">
        <f>'対象者リスト (R5年5月7日以前)'!C41&amp;""</f>
        <v/>
      </c>
      <c r="D31" s="38" t="str">
        <f>IF('対象者リスト (R5年5月7日以前)'!D41="", "", '対象者リスト (R5年5月7日以前)'!D41)</f>
        <v/>
      </c>
      <c r="E31" s="38" t="str">
        <f>IF('対象者リスト (R5年5月7日以前)'!S42="", "", '対象者リスト (R5年5月7日以前)'!S42)</f>
        <v/>
      </c>
      <c r="F31" s="38" t="str">
        <f>IF('対象者リスト (R5年5月7日以前)'!AA42="", "", '対象者リスト (R5年5月7日以前)'!AA42)</f>
        <v/>
      </c>
      <c r="G31" s="38" t="str">
        <f>IF('対象者リスト (R5年5月7日以前)'!E41="", "", '対象者リスト (R5年5月7日以前)'!E41)</f>
        <v/>
      </c>
      <c r="H31" s="38" t="str">
        <f>IF('対象者リスト (R5年5月7日以前)'!F41="", "", '対象者リスト (R5年5月7日以前)'!F41)</f>
        <v/>
      </c>
      <c r="I31" s="38" t="str">
        <f>IF('対象者リスト (R5年5月7日以前)'!G41="", "", '対象者リスト (R5年5月7日以前)'!G41)</f>
        <v/>
      </c>
      <c r="J31" s="38" t="str">
        <f>IF(AND('対象者リスト (R5年5月7日以前)'!D41&lt;&gt;"",'対象者リスト (R5年5月7日以前)'!K41&lt;&gt;"×"),IF('対象者リスト (R5年5月7日以前)'!H41="", 0, '対象者リスト (R5年5月7日以前)'!H41)+'対象者リスト (R5年5月7日以前)'!Z42+'対象者リスト (R5年5月7日以前)'!AH42,"")</f>
        <v/>
      </c>
      <c r="K31" s="158">
        <f>IF('対象者リスト (R5年5月7日以前)'!I41="", "", '対象者リスト (R5年5月7日以前)'!I41)</f>
        <v>0</v>
      </c>
      <c r="L31" s="158">
        <f>IF('対象者リスト (R5年5月7日以前)'!J41="", "", '対象者リスト (R5年5月7日以前)'!J41)</f>
        <v>0</v>
      </c>
      <c r="M31" s="38" t="str">
        <f>IF('対象者リスト (R5年5月7日以前)'!K41="", "", '対象者リスト (R5年5月7日以前)'!K41)</f>
        <v/>
      </c>
    </row>
    <row r="32" spans="1:13" x14ac:dyDescent="0.4">
      <c r="A32" s="37">
        <f t="shared" si="0"/>
        <v>0</v>
      </c>
      <c r="B32" t="str">
        <f>'対象者リスト (R5年5月7日以前)'!B42&amp;""</f>
        <v/>
      </c>
      <c r="C32" s="37" t="str">
        <f>'対象者リスト (R5年5月7日以前)'!C42&amp;""</f>
        <v/>
      </c>
      <c r="D32" s="38" t="str">
        <f>IF('対象者リスト (R5年5月7日以前)'!D42="", "", '対象者リスト (R5年5月7日以前)'!D42)</f>
        <v/>
      </c>
      <c r="E32" s="38" t="str">
        <f>IF('対象者リスト (R5年5月7日以前)'!S43="", "", '対象者リスト (R5年5月7日以前)'!S43)</f>
        <v/>
      </c>
      <c r="F32" s="38" t="str">
        <f>IF('対象者リスト (R5年5月7日以前)'!AA43="", "", '対象者リスト (R5年5月7日以前)'!AA43)</f>
        <v/>
      </c>
      <c r="G32" s="38" t="str">
        <f>IF('対象者リスト (R5年5月7日以前)'!E42="", "", '対象者リスト (R5年5月7日以前)'!E42)</f>
        <v/>
      </c>
      <c r="H32" s="38" t="str">
        <f>IF('対象者リスト (R5年5月7日以前)'!F42="", "", '対象者リスト (R5年5月7日以前)'!F42)</f>
        <v/>
      </c>
      <c r="I32" s="38" t="str">
        <f>IF('対象者リスト (R5年5月7日以前)'!G42="", "", '対象者リスト (R5年5月7日以前)'!G42)</f>
        <v/>
      </c>
      <c r="J32" s="38" t="str">
        <f>IF(AND('対象者リスト (R5年5月7日以前)'!D42&lt;&gt;"",'対象者リスト (R5年5月7日以前)'!K42&lt;&gt;"×"),IF('対象者リスト (R5年5月7日以前)'!H42="", 0, '対象者リスト (R5年5月7日以前)'!H42)+'対象者リスト (R5年5月7日以前)'!Z43+'対象者リスト (R5年5月7日以前)'!AH43,"")</f>
        <v/>
      </c>
      <c r="K32" s="158">
        <f>IF('対象者リスト (R5年5月7日以前)'!I42="", "", '対象者リスト (R5年5月7日以前)'!I42)</f>
        <v>0</v>
      </c>
      <c r="L32" s="158">
        <f>IF('対象者リスト (R5年5月7日以前)'!J42="", "", '対象者リスト (R5年5月7日以前)'!J42)</f>
        <v>0</v>
      </c>
      <c r="M32" s="38" t="str">
        <f>IF('対象者リスト (R5年5月7日以前)'!K42="", "", '対象者リスト (R5年5月7日以前)'!K42)</f>
        <v/>
      </c>
    </row>
    <row r="33" spans="1:13" x14ac:dyDescent="0.4">
      <c r="A33" s="37">
        <f t="shared" si="0"/>
        <v>0</v>
      </c>
      <c r="B33" t="str">
        <f>'対象者リスト (R5年5月7日以前)'!B43&amp;""</f>
        <v/>
      </c>
      <c r="C33" s="37" t="str">
        <f>'対象者リスト (R5年5月7日以前)'!C43&amp;""</f>
        <v/>
      </c>
      <c r="D33" s="38" t="str">
        <f>IF('対象者リスト (R5年5月7日以前)'!D43="", "", '対象者リスト (R5年5月7日以前)'!D43)</f>
        <v/>
      </c>
      <c r="E33" s="38" t="str">
        <f>IF('対象者リスト (R5年5月7日以前)'!S44="", "", '対象者リスト (R5年5月7日以前)'!S44)</f>
        <v/>
      </c>
      <c r="F33" s="38" t="str">
        <f>IF('対象者リスト (R5年5月7日以前)'!AA44="", "", '対象者リスト (R5年5月7日以前)'!AA44)</f>
        <v/>
      </c>
      <c r="G33" s="38" t="str">
        <f>IF('対象者リスト (R5年5月7日以前)'!E43="", "", '対象者リスト (R5年5月7日以前)'!E43)</f>
        <v/>
      </c>
      <c r="H33" s="38" t="str">
        <f>IF('対象者リスト (R5年5月7日以前)'!F43="", "", '対象者リスト (R5年5月7日以前)'!F43)</f>
        <v/>
      </c>
      <c r="I33" s="38" t="str">
        <f>IF('対象者リスト (R5年5月7日以前)'!G43="", "", '対象者リスト (R5年5月7日以前)'!G43)</f>
        <v/>
      </c>
      <c r="J33" s="38" t="str">
        <f>IF(AND('対象者リスト (R5年5月7日以前)'!D43&lt;&gt;"",'対象者リスト (R5年5月7日以前)'!K43&lt;&gt;"×"),IF('対象者リスト (R5年5月7日以前)'!H43="", 0, '対象者リスト (R5年5月7日以前)'!H43)+'対象者リスト (R5年5月7日以前)'!Z44+'対象者リスト (R5年5月7日以前)'!AH44,"")</f>
        <v/>
      </c>
      <c r="K33" s="158">
        <f>IF('対象者リスト (R5年5月7日以前)'!I43="", "", '対象者リスト (R5年5月7日以前)'!I43)</f>
        <v>0</v>
      </c>
      <c r="L33" s="158">
        <f>IF('対象者リスト (R5年5月7日以前)'!J43="", "", '対象者リスト (R5年5月7日以前)'!J43)</f>
        <v>0</v>
      </c>
      <c r="M33" s="38" t="str">
        <f>IF('対象者リスト (R5年5月7日以前)'!K43="", "", '対象者リスト (R5年5月7日以前)'!K43)</f>
        <v/>
      </c>
    </row>
    <row r="34" spans="1:13" x14ac:dyDescent="0.4">
      <c r="A34" s="37">
        <f t="shared" si="0"/>
        <v>0</v>
      </c>
      <c r="B34" t="str">
        <f>'対象者リスト (R5年5月7日以前)'!B44&amp;""</f>
        <v/>
      </c>
      <c r="C34" s="37" t="str">
        <f>'対象者リスト (R5年5月7日以前)'!C44&amp;""</f>
        <v/>
      </c>
      <c r="D34" s="38" t="str">
        <f>IF('対象者リスト (R5年5月7日以前)'!D44="", "", '対象者リスト (R5年5月7日以前)'!D44)</f>
        <v/>
      </c>
      <c r="E34" s="38" t="str">
        <f>IF('対象者リスト (R5年5月7日以前)'!S45="", "", '対象者リスト (R5年5月7日以前)'!S45)</f>
        <v/>
      </c>
      <c r="F34" s="38" t="str">
        <f>IF('対象者リスト (R5年5月7日以前)'!AA45="", "", '対象者リスト (R5年5月7日以前)'!AA45)</f>
        <v/>
      </c>
      <c r="G34" s="38" t="str">
        <f>IF('対象者リスト (R5年5月7日以前)'!E44="", "", '対象者リスト (R5年5月7日以前)'!E44)</f>
        <v/>
      </c>
      <c r="H34" s="38" t="str">
        <f>IF('対象者リスト (R5年5月7日以前)'!F44="", "", '対象者リスト (R5年5月7日以前)'!F44)</f>
        <v/>
      </c>
      <c r="I34" s="38" t="str">
        <f>IF('対象者リスト (R5年5月7日以前)'!G44="", "", '対象者リスト (R5年5月7日以前)'!G44)</f>
        <v/>
      </c>
      <c r="J34" s="38" t="str">
        <f>IF(AND('対象者リスト (R5年5月7日以前)'!D44&lt;&gt;"",'対象者リスト (R5年5月7日以前)'!K44&lt;&gt;"×"),IF('対象者リスト (R5年5月7日以前)'!H44="", 0, '対象者リスト (R5年5月7日以前)'!H44)+'対象者リスト (R5年5月7日以前)'!Z45+'対象者リスト (R5年5月7日以前)'!AH45,"")</f>
        <v/>
      </c>
      <c r="K34" s="158">
        <f>IF('対象者リスト (R5年5月7日以前)'!I44="", "", '対象者リスト (R5年5月7日以前)'!I44)</f>
        <v>0</v>
      </c>
      <c r="L34" s="158">
        <f>IF('対象者リスト (R5年5月7日以前)'!J44="", "", '対象者リスト (R5年5月7日以前)'!J44)</f>
        <v>0</v>
      </c>
      <c r="M34" s="38" t="str">
        <f>IF('対象者リスト (R5年5月7日以前)'!K44="", "", '対象者リスト (R5年5月7日以前)'!K44)</f>
        <v/>
      </c>
    </row>
    <row r="35" spans="1:13" x14ac:dyDescent="0.4">
      <c r="A35" s="37">
        <f t="shared" si="0"/>
        <v>0</v>
      </c>
      <c r="B35" t="str">
        <f>'対象者リスト (R5年5月7日以前)'!B45&amp;""</f>
        <v/>
      </c>
      <c r="C35" s="37" t="str">
        <f>'対象者リスト (R5年5月7日以前)'!C45&amp;""</f>
        <v/>
      </c>
      <c r="D35" s="38" t="str">
        <f>IF('対象者リスト (R5年5月7日以前)'!D45="", "", '対象者リスト (R5年5月7日以前)'!D45)</f>
        <v/>
      </c>
      <c r="E35" s="38" t="str">
        <f>IF('対象者リスト (R5年5月7日以前)'!S46="", "", '対象者リスト (R5年5月7日以前)'!S46)</f>
        <v/>
      </c>
      <c r="F35" s="38" t="str">
        <f>IF('対象者リスト (R5年5月7日以前)'!AA46="", "", '対象者リスト (R5年5月7日以前)'!AA46)</f>
        <v/>
      </c>
      <c r="G35" s="38" t="str">
        <f>IF('対象者リスト (R5年5月7日以前)'!E45="", "", '対象者リスト (R5年5月7日以前)'!E45)</f>
        <v/>
      </c>
      <c r="H35" s="38" t="str">
        <f>IF('対象者リスト (R5年5月7日以前)'!F45="", "", '対象者リスト (R5年5月7日以前)'!F45)</f>
        <v/>
      </c>
      <c r="I35" s="38" t="str">
        <f>IF('対象者リスト (R5年5月7日以前)'!G45="", "", '対象者リスト (R5年5月7日以前)'!G45)</f>
        <v/>
      </c>
      <c r="J35" s="38" t="str">
        <f>IF(AND('対象者リスト (R5年5月7日以前)'!D45&lt;&gt;"",'対象者リスト (R5年5月7日以前)'!K45&lt;&gt;"×"),IF('対象者リスト (R5年5月7日以前)'!H45="", 0, '対象者リスト (R5年5月7日以前)'!H45)+'対象者リスト (R5年5月7日以前)'!Z46+'対象者リスト (R5年5月7日以前)'!AH46,"")</f>
        <v/>
      </c>
      <c r="K35" s="158">
        <f>IF('対象者リスト (R5年5月7日以前)'!I45="", "", '対象者リスト (R5年5月7日以前)'!I45)</f>
        <v>0</v>
      </c>
      <c r="L35" s="158">
        <f>IF('対象者リスト (R5年5月7日以前)'!J45="", "", '対象者リスト (R5年5月7日以前)'!J45)</f>
        <v>0</v>
      </c>
      <c r="M35" s="38" t="str">
        <f>IF('対象者リスト (R5年5月7日以前)'!K45="", "", '対象者リスト (R5年5月7日以前)'!K45)</f>
        <v/>
      </c>
    </row>
    <row r="36" spans="1:13" x14ac:dyDescent="0.4">
      <c r="A36" s="37">
        <f t="shared" si="0"/>
        <v>0</v>
      </c>
      <c r="B36" t="str">
        <f>'対象者リスト (R5年5月7日以前)'!B46&amp;""</f>
        <v/>
      </c>
      <c r="C36" s="37" t="str">
        <f>'対象者リスト (R5年5月7日以前)'!C46&amp;""</f>
        <v/>
      </c>
      <c r="D36" s="38" t="str">
        <f>IF('対象者リスト (R5年5月7日以前)'!D46="", "", '対象者リスト (R5年5月7日以前)'!D46)</f>
        <v/>
      </c>
      <c r="E36" s="38" t="str">
        <f>IF('対象者リスト (R5年5月7日以前)'!S47="", "", '対象者リスト (R5年5月7日以前)'!S47)</f>
        <v/>
      </c>
      <c r="F36" s="38" t="str">
        <f>IF('対象者リスト (R5年5月7日以前)'!AA47="", "", '対象者リスト (R5年5月7日以前)'!AA47)</f>
        <v/>
      </c>
      <c r="G36" s="38" t="str">
        <f>IF('対象者リスト (R5年5月7日以前)'!E46="", "", '対象者リスト (R5年5月7日以前)'!E46)</f>
        <v/>
      </c>
      <c r="H36" s="38" t="str">
        <f>IF('対象者リスト (R5年5月7日以前)'!F46="", "", '対象者リスト (R5年5月7日以前)'!F46)</f>
        <v/>
      </c>
      <c r="I36" s="38" t="str">
        <f>IF('対象者リスト (R5年5月7日以前)'!G46="", "", '対象者リスト (R5年5月7日以前)'!G46)</f>
        <v/>
      </c>
      <c r="J36" s="38" t="str">
        <f>IF(AND('対象者リスト (R5年5月7日以前)'!D46&lt;&gt;"",'対象者リスト (R5年5月7日以前)'!K46&lt;&gt;"×"),IF('対象者リスト (R5年5月7日以前)'!H46="", 0, '対象者リスト (R5年5月7日以前)'!H46)+'対象者リスト (R5年5月7日以前)'!Z47+'対象者リスト (R5年5月7日以前)'!AH47,"")</f>
        <v/>
      </c>
      <c r="K36" s="158">
        <f>IF('対象者リスト (R5年5月7日以前)'!I46="", "", '対象者リスト (R5年5月7日以前)'!I46)</f>
        <v>0</v>
      </c>
      <c r="L36" s="158">
        <f>IF('対象者リスト (R5年5月7日以前)'!J46="", "", '対象者リスト (R5年5月7日以前)'!J46)</f>
        <v>0</v>
      </c>
      <c r="M36" s="38" t="str">
        <f>IF('対象者リスト (R5年5月7日以前)'!K46="", "", '対象者リスト (R5年5月7日以前)'!K46)</f>
        <v/>
      </c>
    </row>
    <row r="37" spans="1:13" x14ac:dyDescent="0.4">
      <c r="A37" s="37">
        <f t="shared" si="0"/>
        <v>0</v>
      </c>
      <c r="B37" t="str">
        <f>'対象者リスト (R5年5月7日以前)'!B47&amp;""</f>
        <v/>
      </c>
      <c r="C37" s="37" t="str">
        <f>'対象者リスト (R5年5月7日以前)'!C47&amp;""</f>
        <v/>
      </c>
      <c r="D37" s="38" t="str">
        <f>IF('対象者リスト (R5年5月7日以前)'!D47="", "", '対象者リスト (R5年5月7日以前)'!D47)</f>
        <v/>
      </c>
      <c r="E37" s="38" t="str">
        <f>IF('対象者リスト (R5年5月7日以前)'!S48="", "", '対象者リスト (R5年5月7日以前)'!S48)</f>
        <v/>
      </c>
      <c r="F37" s="38" t="str">
        <f>IF('対象者リスト (R5年5月7日以前)'!AA48="", "", '対象者リスト (R5年5月7日以前)'!AA48)</f>
        <v/>
      </c>
      <c r="G37" s="38" t="str">
        <f>IF('対象者リスト (R5年5月7日以前)'!E47="", "", '対象者リスト (R5年5月7日以前)'!E47)</f>
        <v/>
      </c>
      <c r="H37" s="38" t="str">
        <f>IF('対象者リスト (R5年5月7日以前)'!F47="", "", '対象者リスト (R5年5月7日以前)'!F47)</f>
        <v/>
      </c>
      <c r="I37" s="38" t="str">
        <f>IF('対象者リスト (R5年5月7日以前)'!G47="", "", '対象者リスト (R5年5月7日以前)'!G47)</f>
        <v/>
      </c>
      <c r="J37" s="38" t="str">
        <f>IF(AND('対象者リスト (R5年5月7日以前)'!D47&lt;&gt;"",'対象者リスト (R5年5月7日以前)'!K47&lt;&gt;"×"),IF('対象者リスト (R5年5月7日以前)'!H47="", 0, '対象者リスト (R5年5月7日以前)'!H47)+'対象者リスト (R5年5月7日以前)'!Z48+'対象者リスト (R5年5月7日以前)'!AH48,"")</f>
        <v/>
      </c>
      <c r="K37" s="158">
        <f>IF('対象者リスト (R5年5月7日以前)'!I47="", "", '対象者リスト (R5年5月7日以前)'!I47)</f>
        <v>0</v>
      </c>
      <c r="L37" s="158">
        <f>IF('対象者リスト (R5年5月7日以前)'!J47="", "", '対象者リスト (R5年5月7日以前)'!J47)</f>
        <v>0</v>
      </c>
      <c r="M37" s="38" t="str">
        <f>IF('対象者リスト (R5年5月7日以前)'!K47="", "", '対象者リスト (R5年5月7日以前)'!K47)</f>
        <v/>
      </c>
    </row>
    <row r="38" spans="1:13" x14ac:dyDescent="0.4">
      <c r="A38" s="37">
        <f t="shared" si="0"/>
        <v>0</v>
      </c>
      <c r="B38" t="str">
        <f>'対象者リスト (R5年5月7日以前)'!B48&amp;""</f>
        <v/>
      </c>
      <c r="C38" s="37" t="str">
        <f>'対象者リスト (R5年5月7日以前)'!C48&amp;""</f>
        <v/>
      </c>
      <c r="D38" s="38" t="str">
        <f>IF('対象者リスト (R5年5月7日以前)'!D48="", "", '対象者リスト (R5年5月7日以前)'!D48)</f>
        <v/>
      </c>
      <c r="E38" s="38" t="str">
        <f>IF('対象者リスト (R5年5月7日以前)'!S49="", "", '対象者リスト (R5年5月7日以前)'!S49)</f>
        <v/>
      </c>
      <c r="F38" s="38" t="str">
        <f>IF('対象者リスト (R5年5月7日以前)'!AA49="", "", '対象者リスト (R5年5月7日以前)'!AA49)</f>
        <v/>
      </c>
      <c r="G38" s="38" t="str">
        <f>IF('対象者リスト (R5年5月7日以前)'!E48="", "", '対象者リスト (R5年5月7日以前)'!E48)</f>
        <v/>
      </c>
      <c r="H38" s="38" t="str">
        <f>IF('対象者リスト (R5年5月7日以前)'!F48="", "", '対象者リスト (R5年5月7日以前)'!F48)</f>
        <v/>
      </c>
      <c r="I38" s="38" t="str">
        <f>IF('対象者リスト (R5年5月7日以前)'!G48="", "", '対象者リスト (R5年5月7日以前)'!G48)</f>
        <v/>
      </c>
      <c r="J38" s="38" t="str">
        <f>IF(AND('対象者リスト (R5年5月7日以前)'!D48&lt;&gt;"",'対象者リスト (R5年5月7日以前)'!K48&lt;&gt;"×"),IF('対象者リスト (R5年5月7日以前)'!H48="", 0, '対象者リスト (R5年5月7日以前)'!H48)+'対象者リスト (R5年5月7日以前)'!Z49+'対象者リスト (R5年5月7日以前)'!AH49,"")</f>
        <v/>
      </c>
      <c r="K38" s="158">
        <f>IF('対象者リスト (R5年5月7日以前)'!I48="", "", '対象者リスト (R5年5月7日以前)'!I48)</f>
        <v>0</v>
      </c>
      <c r="L38" s="158">
        <f>IF('対象者リスト (R5年5月7日以前)'!J48="", "", '対象者リスト (R5年5月7日以前)'!J48)</f>
        <v>0</v>
      </c>
      <c r="M38" s="38" t="str">
        <f>IF('対象者リスト (R5年5月7日以前)'!K48="", "", '対象者リスト (R5年5月7日以前)'!K48)</f>
        <v/>
      </c>
    </row>
    <row r="39" spans="1:13" x14ac:dyDescent="0.4">
      <c r="A39" s="37">
        <f t="shared" si="0"/>
        <v>0</v>
      </c>
      <c r="B39" t="str">
        <f>'対象者リスト (R5年5月7日以前)'!B49&amp;""</f>
        <v/>
      </c>
      <c r="C39" s="37" t="str">
        <f>'対象者リスト (R5年5月7日以前)'!C49&amp;""</f>
        <v/>
      </c>
      <c r="D39" s="38" t="str">
        <f>IF('対象者リスト (R5年5月7日以前)'!D49="", "", '対象者リスト (R5年5月7日以前)'!D49)</f>
        <v/>
      </c>
      <c r="E39" s="38" t="str">
        <f>IF('対象者リスト (R5年5月7日以前)'!S50="", "", '対象者リスト (R5年5月7日以前)'!S50)</f>
        <v/>
      </c>
      <c r="F39" s="38" t="str">
        <f>IF('対象者リスト (R5年5月7日以前)'!AA50="", "", '対象者リスト (R5年5月7日以前)'!AA50)</f>
        <v/>
      </c>
      <c r="G39" s="38" t="str">
        <f>IF('対象者リスト (R5年5月7日以前)'!E49="", "", '対象者リスト (R5年5月7日以前)'!E49)</f>
        <v/>
      </c>
      <c r="H39" s="38" t="str">
        <f>IF('対象者リスト (R5年5月7日以前)'!F49="", "", '対象者リスト (R5年5月7日以前)'!F49)</f>
        <v/>
      </c>
      <c r="I39" s="38" t="str">
        <f>IF('対象者リスト (R5年5月7日以前)'!G49="", "", '対象者リスト (R5年5月7日以前)'!G49)</f>
        <v/>
      </c>
      <c r="J39" s="38" t="str">
        <f>IF(AND('対象者リスト (R5年5月7日以前)'!D49&lt;&gt;"",'対象者リスト (R5年5月7日以前)'!K49&lt;&gt;"×"),IF('対象者リスト (R5年5月7日以前)'!H49="", 0, '対象者リスト (R5年5月7日以前)'!H49)+'対象者リスト (R5年5月7日以前)'!Z50+'対象者リスト (R5年5月7日以前)'!AH50,"")</f>
        <v/>
      </c>
      <c r="K39" s="158">
        <f>IF('対象者リスト (R5年5月7日以前)'!I49="", "", '対象者リスト (R5年5月7日以前)'!I49)</f>
        <v>0</v>
      </c>
      <c r="L39" s="158">
        <f>IF('対象者リスト (R5年5月7日以前)'!J49="", "", '対象者リスト (R5年5月7日以前)'!J49)</f>
        <v>0</v>
      </c>
      <c r="M39" s="38" t="str">
        <f>IF('対象者リスト (R5年5月7日以前)'!K49="", "", '対象者リスト (R5年5月7日以前)'!K49)</f>
        <v/>
      </c>
    </row>
    <row r="40" spans="1:13" x14ac:dyDescent="0.4">
      <c r="A40" s="37">
        <f t="shared" si="0"/>
        <v>0</v>
      </c>
      <c r="B40" t="str">
        <f>'対象者リスト (R5年5月7日以前)'!B50&amp;""</f>
        <v/>
      </c>
      <c r="C40" s="37" t="str">
        <f>'対象者リスト (R5年5月7日以前)'!C50&amp;""</f>
        <v/>
      </c>
      <c r="D40" s="38" t="str">
        <f>IF('対象者リスト (R5年5月7日以前)'!D50="", "", '対象者リスト (R5年5月7日以前)'!D50)</f>
        <v/>
      </c>
      <c r="E40" s="38" t="str">
        <f>IF('対象者リスト (R5年5月7日以前)'!S51="", "", '対象者リスト (R5年5月7日以前)'!S51)</f>
        <v/>
      </c>
      <c r="F40" s="38" t="str">
        <f>IF('対象者リスト (R5年5月7日以前)'!AA51="", "", '対象者リスト (R5年5月7日以前)'!AA51)</f>
        <v/>
      </c>
      <c r="G40" s="38" t="str">
        <f>IF('対象者リスト (R5年5月7日以前)'!E50="", "", '対象者リスト (R5年5月7日以前)'!E50)</f>
        <v/>
      </c>
      <c r="H40" s="38" t="str">
        <f>IF('対象者リスト (R5年5月7日以前)'!F50="", "", '対象者リスト (R5年5月7日以前)'!F50)</f>
        <v/>
      </c>
      <c r="I40" s="38" t="str">
        <f>IF('対象者リスト (R5年5月7日以前)'!G50="", "", '対象者リスト (R5年5月7日以前)'!G50)</f>
        <v/>
      </c>
      <c r="J40" s="38" t="str">
        <f>IF(AND('対象者リスト (R5年5月7日以前)'!D50&lt;&gt;"",'対象者リスト (R5年5月7日以前)'!K50&lt;&gt;"×"),IF('対象者リスト (R5年5月7日以前)'!H50="", 0, '対象者リスト (R5年5月7日以前)'!H50)+'対象者リスト (R5年5月7日以前)'!Z51+'対象者リスト (R5年5月7日以前)'!AH51,"")</f>
        <v/>
      </c>
      <c r="K40" s="158">
        <f>IF('対象者リスト (R5年5月7日以前)'!I50="", "", '対象者リスト (R5年5月7日以前)'!I50)</f>
        <v>0</v>
      </c>
      <c r="L40" s="158">
        <f>IF('対象者リスト (R5年5月7日以前)'!J50="", "", '対象者リスト (R5年5月7日以前)'!J50)</f>
        <v>0</v>
      </c>
      <c r="M40" s="38" t="str">
        <f>IF('対象者リスト (R5年5月7日以前)'!K50="", "", '対象者リスト (R5年5月7日以前)'!K50)</f>
        <v/>
      </c>
    </row>
    <row r="41" spans="1:13" x14ac:dyDescent="0.4">
      <c r="A41" s="37">
        <f t="shared" si="0"/>
        <v>0</v>
      </c>
      <c r="B41" t="str">
        <f>'対象者リスト (R5年5月7日以前)'!B51&amp;""</f>
        <v/>
      </c>
      <c r="C41" s="37" t="str">
        <f>'対象者リスト (R5年5月7日以前)'!C51&amp;""</f>
        <v/>
      </c>
      <c r="D41" s="38" t="str">
        <f>IF('対象者リスト (R5年5月7日以前)'!D51="", "", '対象者リスト (R5年5月7日以前)'!D51)</f>
        <v/>
      </c>
      <c r="E41" s="38" t="str">
        <f>IF('対象者リスト (R5年5月7日以前)'!S52="", "", '対象者リスト (R5年5月7日以前)'!S52)</f>
        <v/>
      </c>
      <c r="F41" s="38" t="str">
        <f>IF('対象者リスト (R5年5月7日以前)'!AA52="", "", '対象者リスト (R5年5月7日以前)'!AA52)</f>
        <v/>
      </c>
      <c r="G41" s="38" t="str">
        <f>IF('対象者リスト (R5年5月7日以前)'!E51="", "", '対象者リスト (R5年5月7日以前)'!E51)</f>
        <v/>
      </c>
      <c r="H41" s="38" t="str">
        <f>IF('対象者リスト (R5年5月7日以前)'!F51="", "", '対象者リスト (R5年5月7日以前)'!F51)</f>
        <v/>
      </c>
      <c r="I41" s="38" t="str">
        <f>IF('対象者リスト (R5年5月7日以前)'!G51="", "", '対象者リスト (R5年5月7日以前)'!G51)</f>
        <v/>
      </c>
      <c r="J41" s="38" t="str">
        <f>IF(AND('対象者リスト (R5年5月7日以前)'!D51&lt;&gt;"",'対象者リスト (R5年5月7日以前)'!K51&lt;&gt;"×"),IF('対象者リスト (R5年5月7日以前)'!H51="", 0, '対象者リスト (R5年5月7日以前)'!H51)+'対象者リスト (R5年5月7日以前)'!Z52+'対象者リスト (R5年5月7日以前)'!AH52,"")</f>
        <v/>
      </c>
      <c r="K41" s="158">
        <f>IF('対象者リスト (R5年5月7日以前)'!I51="", "", '対象者リスト (R5年5月7日以前)'!I51)</f>
        <v>0</v>
      </c>
      <c r="L41" s="158">
        <f>IF('対象者リスト (R5年5月7日以前)'!J51="", "", '対象者リスト (R5年5月7日以前)'!J51)</f>
        <v>0</v>
      </c>
      <c r="M41" s="38" t="str">
        <f>IF('対象者リスト (R5年5月7日以前)'!K51="", "", '対象者リスト (R5年5月7日以前)'!K51)</f>
        <v/>
      </c>
    </row>
    <row r="42" spans="1:13" x14ac:dyDescent="0.4">
      <c r="A42" s="37">
        <f t="shared" si="0"/>
        <v>0</v>
      </c>
      <c r="B42" t="str">
        <f>'対象者リスト (R5年5月7日以前)'!B52&amp;""</f>
        <v/>
      </c>
      <c r="C42" s="37" t="str">
        <f>'対象者リスト (R5年5月7日以前)'!C52&amp;""</f>
        <v/>
      </c>
      <c r="D42" s="38" t="str">
        <f>IF('対象者リスト (R5年5月7日以前)'!D52="", "", '対象者リスト (R5年5月7日以前)'!D52)</f>
        <v/>
      </c>
      <c r="E42" s="38" t="str">
        <f>IF('対象者リスト (R5年5月7日以前)'!S53="", "", '対象者リスト (R5年5月7日以前)'!S53)</f>
        <v/>
      </c>
      <c r="F42" s="38" t="str">
        <f>IF('対象者リスト (R5年5月7日以前)'!AA53="", "", '対象者リスト (R5年5月7日以前)'!AA53)</f>
        <v/>
      </c>
      <c r="G42" s="38" t="str">
        <f>IF('対象者リスト (R5年5月7日以前)'!E52="", "", '対象者リスト (R5年5月7日以前)'!E52)</f>
        <v/>
      </c>
      <c r="H42" s="38" t="str">
        <f>IF('対象者リスト (R5年5月7日以前)'!F52="", "", '対象者リスト (R5年5月7日以前)'!F52)</f>
        <v/>
      </c>
      <c r="I42" s="38" t="str">
        <f>IF('対象者リスト (R5年5月7日以前)'!G52="", "", '対象者リスト (R5年5月7日以前)'!G52)</f>
        <v/>
      </c>
      <c r="J42" s="38" t="str">
        <f>IF(AND('対象者リスト (R5年5月7日以前)'!D52&lt;&gt;"",'対象者リスト (R5年5月7日以前)'!K52&lt;&gt;"×"),IF('対象者リスト (R5年5月7日以前)'!H52="", 0, '対象者リスト (R5年5月7日以前)'!H52)+'対象者リスト (R5年5月7日以前)'!Z53+'対象者リスト (R5年5月7日以前)'!AH53,"")</f>
        <v/>
      </c>
      <c r="K42" s="158">
        <f>IF('対象者リスト (R5年5月7日以前)'!I52="", "", '対象者リスト (R5年5月7日以前)'!I52)</f>
        <v>0</v>
      </c>
      <c r="L42" s="158">
        <f>IF('対象者リスト (R5年5月7日以前)'!J52="", "", '対象者リスト (R5年5月7日以前)'!J52)</f>
        <v>0</v>
      </c>
      <c r="M42" s="38" t="str">
        <f>IF('対象者リスト (R5年5月7日以前)'!K52="", "", '対象者リスト (R5年5月7日以前)'!K52)</f>
        <v/>
      </c>
    </row>
    <row r="43" spans="1:13" x14ac:dyDescent="0.4">
      <c r="A43" s="37">
        <f t="shared" si="0"/>
        <v>0</v>
      </c>
      <c r="B43" t="str">
        <f>'対象者リスト (R5年5月7日以前)'!B53&amp;""</f>
        <v/>
      </c>
      <c r="C43" s="37" t="str">
        <f>'対象者リスト (R5年5月7日以前)'!C53&amp;""</f>
        <v/>
      </c>
      <c r="D43" s="38" t="str">
        <f>IF('対象者リスト (R5年5月7日以前)'!D53="", "", '対象者リスト (R5年5月7日以前)'!D53)</f>
        <v/>
      </c>
      <c r="E43" s="38" t="str">
        <f>IF('対象者リスト (R5年5月7日以前)'!S54="", "", '対象者リスト (R5年5月7日以前)'!S54)</f>
        <v/>
      </c>
      <c r="F43" s="38" t="str">
        <f>IF('対象者リスト (R5年5月7日以前)'!AA54="", "", '対象者リスト (R5年5月7日以前)'!AA54)</f>
        <v/>
      </c>
      <c r="G43" s="38" t="str">
        <f>IF('対象者リスト (R5年5月7日以前)'!E53="", "", '対象者リスト (R5年5月7日以前)'!E53)</f>
        <v/>
      </c>
      <c r="H43" s="38" t="str">
        <f>IF('対象者リスト (R5年5月7日以前)'!F53="", "", '対象者リスト (R5年5月7日以前)'!F53)</f>
        <v/>
      </c>
      <c r="I43" s="38" t="str">
        <f>IF('対象者リスト (R5年5月7日以前)'!G53="", "", '対象者リスト (R5年5月7日以前)'!G53)</f>
        <v/>
      </c>
      <c r="J43" s="38" t="str">
        <f>IF(AND('対象者リスト (R5年5月7日以前)'!D53&lt;&gt;"",'対象者リスト (R5年5月7日以前)'!K53&lt;&gt;"×"),IF('対象者リスト (R5年5月7日以前)'!H53="", 0, '対象者リスト (R5年5月7日以前)'!H53)+'対象者リスト (R5年5月7日以前)'!Z54+'対象者リスト (R5年5月7日以前)'!AH54,"")</f>
        <v/>
      </c>
      <c r="K43" s="158">
        <f>IF('対象者リスト (R5年5月7日以前)'!I53="", "", '対象者リスト (R5年5月7日以前)'!I53)</f>
        <v>0</v>
      </c>
      <c r="L43" s="158">
        <f>IF('対象者リスト (R5年5月7日以前)'!J53="", "", '対象者リスト (R5年5月7日以前)'!J53)</f>
        <v>0</v>
      </c>
      <c r="M43" s="38" t="str">
        <f>IF('対象者リスト (R5年5月7日以前)'!K53="", "", '対象者リスト (R5年5月7日以前)'!K53)</f>
        <v/>
      </c>
    </row>
    <row r="44" spans="1:13" x14ac:dyDescent="0.4">
      <c r="A44" s="37">
        <f t="shared" si="0"/>
        <v>0</v>
      </c>
      <c r="B44" t="str">
        <f>'対象者リスト (R5年5月7日以前)'!B54&amp;""</f>
        <v/>
      </c>
      <c r="C44" s="37" t="str">
        <f>'対象者リスト (R5年5月7日以前)'!C54&amp;""</f>
        <v/>
      </c>
      <c r="D44" s="38" t="str">
        <f>IF('対象者リスト (R5年5月7日以前)'!D54="", "", '対象者リスト (R5年5月7日以前)'!D54)</f>
        <v/>
      </c>
      <c r="E44" s="38" t="str">
        <f>IF('対象者リスト (R5年5月7日以前)'!S55="", "", '対象者リスト (R5年5月7日以前)'!S55)</f>
        <v/>
      </c>
      <c r="F44" s="38" t="str">
        <f>IF('対象者リスト (R5年5月7日以前)'!AA55="", "", '対象者リスト (R5年5月7日以前)'!AA55)</f>
        <v/>
      </c>
      <c r="G44" s="38" t="str">
        <f>IF('対象者リスト (R5年5月7日以前)'!E54="", "", '対象者リスト (R5年5月7日以前)'!E54)</f>
        <v/>
      </c>
      <c r="H44" s="38" t="str">
        <f>IF('対象者リスト (R5年5月7日以前)'!F54="", "", '対象者リスト (R5年5月7日以前)'!F54)</f>
        <v/>
      </c>
      <c r="I44" s="38" t="str">
        <f>IF('対象者リスト (R5年5月7日以前)'!G54="", "", '対象者リスト (R5年5月7日以前)'!G54)</f>
        <v/>
      </c>
      <c r="J44" s="38" t="str">
        <f>IF(AND('対象者リスト (R5年5月7日以前)'!D54&lt;&gt;"",'対象者リスト (R5年5月7日以前)'!K54&lt;&gt;"×"),IF('対象者リスト (R5年5月7日以前)'!H54="", 0, '対象者リスト (R5年5月7日以前)'!H54)+'対象者リスト (R5年5月7日以前)'!Z55+'対象者リスト (R5年5月7日以前)'!AH55,"")</f>
        <v/>
      </c>
      <c r="K44" s="158">
        <f>IF('対象者リスト (R5年5月7日以前)'!I54="", "", '対象者リスト (R5年5月7日以前)'!I54)</f>
        <v>0</v>
      </c>
      <c r="L44" s="158">
        <f>IF('対象者リスト (R5年5月7日以前)'!J54="", "", '対象者リスト (R5年5月7日以前)'!J54)</f>
        <v>0</v>
      </c>
      <c r="M44" s="38" t="str">
        <f>IF('対象者リスト (R5年5月7日以前)'!K54="", "", '対象者リスト (R5年5月7日以前)'!K54)</f>
        <v/>
      </c>
    </row>
    <row r="45" spans="1:13" x14ac:dyDescent="0.4">
      <c r="A45" s="37">
        <f t="shared" si="0"/>
        <v>0</v>
      </c>
      <c r="B45" t="str">
        <f>'対象者リスト (R5年5月7日以前)'!B55&amp;""</f>
        <v/>
      </c>
      <c r="C45" s="37" t="str">
        <f>'対象者リスト (R5年5月7日以前)'!C55&amp;""</f>
        <v/>
      </c>
      <c r="D45" s="38" t="str">
        <f>IF('対象者リスト (R5年5月7日以前)'!D55="", "", '対象者リスト (R5年5月7日以前)'!D55)</f>
        <v/>
      </c>
      <c r="E45" s="38" t="str">
        <f>IF('対象者リスト (R5年5月7日以前)'!S56="", "", '対象者リスト (R5年5月7日以前)'!S56)</f>
        <v/>
      </c>
      <c r="F45" s="38" t="str">
        <f>IF('対象者リスト (R5年5月7日以前)'!AA56="", "", '対象者リスト (R5年5月7日以前)'!AA56)</f>
        <v/>
      </c>
      <c r="G45" s="38" t="str">
        <f>IF('対象者リスト (R5年5月7日以前)'!E55="", "", '対象者リスト (R5年5月7日以前)'!E55)</f>
        <v/>
      </c>
      <c r="H45" s="38" t="str">
        <f>IF('対象者リスト (R5年5月7日以前)'!F55="", "", '対象者リスト (R5年5月7日以前)'!F55)</f>
        <v/>
      </c>
      <c r="I45" s="38" t="str">
        <f>IF('対象者リスト (R5年5月7日以前)'!G55="", "", '対象者リスト (R5年5月7日以前)'!G55)</f>
        <v/>
      </c>
      <c r="J45" s="38" t="str">
        <f>IF(AND('対象者リスト (R5年5月7日以前)'!D55&lt;&gt;"",'対象者リスト (R5年5月7日以前)'!K55&lt;&gt;"×"),IF('対象者リスト (R5年5月7日以前)'!H55="", 0, '対象者リスト (R5年5月7日以前)'!H55)+'対象者リスト (R5年5月7日以前)'!Z56+'対象者リスト (R5年5月7日以前)'!AH56,"")</f>
        <v/>
      </c>
      <c r="K45" s="158">
        <f>IF('対象者リスト (R5年5月7日以前)'!I55="", "", '対象者リスト (R5年5月7日以前)'!I55)</f>
        <v>0</v>
      </c>
      <c r="L45" s="158">
        <f>IF('対象者リスト (R5年5月7日以前)'!J55="", "", '対象者リスト (R5年5月7日以前)'!J55)</f>
        <v>0</v>
      </c>
      <c r="M45" s="38" t="str">
        <f>IF('対象者リスト (R5年5月7日以前)'!K55="", "", '対象者リスト (R5年5月7日以前)'!K55)</f>
        <v/>
      </c>
    </row>
    <row r="46" spans="1:13" x14ac:dyDescent="0.4">
      <c r="A46" s="37">
        <f t="shared" si="0"/>
        <v>0</v>
      </c>
      <c r="B46" t="str">
        <f>'対象者リスト (R5年5月7日以前)'!B56&amp;""</f>
        <v/>
      </c>
      <c r="C46" s="37" t="str">
        <f>'対象者リスト (R5年5月7日以前)'!C56&amp;""</f>
        <v/>
      </c>
      <c r="D46" s="38" t="str">
        <f>IF('対象者リスト (R5年5月7日以前)'!D56="", "", '対象者リスト (R5年5月7日以前)'!D56)</f>
        <v/>
      </c>
      <c r="E46" s="38" t="str">
        <f>IF('対象者リスト (R5年5月7日以前)'!S57="", "", '対象者リスト (R5年5月7日以前)'!S57)</f>
        <v/>
      </c>
      <c r="F46" s="38" t="str">
        <f>IF('対象者リスト (R5年5月7日以前)'!AA57="", "", '対象者リスト (R5年5月7日以前)'!AA57)</f>
        <v/>
      </c>
      <c r="G46" s="38" t="str">
        <f>IF('対象者リスト (R5年5月7日以前)'!E56="", "", '対象者リスト (R5年5月7日以前)'!E56)</f>
        <v/>
      </c>
      <c r="H46" s="38" t="str">
        <f>IF('対象者リスト (R5年5月7日以前)'!F56="", "", '対象者リスト (R5年5月7日以前)'!F56)</f>
        <v/>
      </c>
      <c r="I46" s="38" t="str">
        <f>IF('対象者リスト (R5年5月7日以前)'!G56="", "", '対象者リスト (R5年5月7日以前)'!G56)</f>
        <v/>
      </c>
      <c r="J46" s="38" t="str">
        <f>IF(AND('対象者リスト (R5年5月7日以前)'!D56&lt;&gt;"",'対象者リスト (R5年5月7日以前)'!K56&lt;&gt;"×"),IF('対象者リスト (R5年5月7日以前)'!H56="", 0, '対象者リスト (R5年5月7日以前)'!H56)+'対象者リスト (R5年5月7日以前)'!Z57+'対象者リスト (R5年5月7日以前)'!AH57,"")</f>
        <v/>
      </c>
      <c r="K46" s="158">
        <f>IF('対象者リスト (R5年5月7日以前)'!I56="", "", '対象者リスト (R5年5月7日以前)'!I56)</f>
        <v>0</v>
      </c>
      <c r="L46" s="158">
        <f>IF('対象者リスト (R5年5月7日以前)'!J56="", "", '対象者リスト (R5年5月7日以前)'!J56)</f>
        <v>0</v>
      </c>
      <c r="M46" s="38" t="str">
        <f>IF('対象者リスト (R5年5月7日以前)'!K56="", "", '対象者リスト (R5年5月7日以前)'!K56)</f>
        <v/>
      </c>
    </row>
    <row r="47" spans="1:13" x14ac:dyDescent="0.4">
      <c r="A47" s="37">
        <f t="shared" si="0"/>
        <v>0</v>
      </c>
      <c r="B47" t="str">
        <f>'対象者リスト (R5年5月7日以前)'!B57&amp;""</f>
        <v/>
      </c>
      <c r="C47" s="37" t="str">
        <f>'対象者リスト (R5年5月7日以前)'!C57&amp;""</f>
        <v/>
      </c>
      <c r="D47" s="38" t="str">
        <f>IF('対象者リスト (R5年5月7日以前)'!D57="", "", '対象者リスト (R5年5月7日以前)'!D57)</f>
        <v/>
      </c>
      <c r="E47" s="38" t="str">
        <f>IF('対象者リスト (R5年5月7日以前)'!S58="", "", '対象者リスト (R5年5月7日以前)'!S58)</f>
        <v/>
      </c>
      <c r="F47" s="38" t="str">
        <f>IF('対象者リスト (R5年5月7日以前)'!AA58="", "", '対象者リスト (R5年5月7日以前)'!AA58)</f>
        <v/>
      </c>
      <c r="G47" s="38" t="str">
        <f>IF('対象者リスト (R5年5月7日以前)'!E57="", "", '対象者リスト (R5年5月7日以前)'!E57)</f>
        <v/>
      </c>
      <c r="H47" s="38" t="str">
        <f>IF('対象者リスト (R5年5月7日以前)'!F57="", "", '対象者リスト (R5年5月7日以前)'!F57)</f>
        <v/>
      </c>
      <c r="I47" s="38" t="str">
        <f>IF('対象者リスト (R5年5月7日以前)'!G57="", "", '対象者リスト (R5年5月7日以前)'!G57)</f>
        <v/>
      </c>
      <c r="J47" s="38" t="str">
        <f>IF(AND('対象者リスト (R5年5月7日以前)'!D57&lt;&gt;"",'対象者リスト (R5年5月7日以前)'!K57&lt;&gt;"×"),IF('対象者リスト (R5年5月7日以前)'!H57="", 0, '対象者リスト (R5年5月7日以前)'!H57)+'対象者リスト (R5年5月7日以前)'!Z58+'対象者リスト (R5年5月7日以前)'!AH58,"")</f>
        <v/>
      </c>
      <c r="K47" s="158">
        <f>IF('対象者リスト (R5年5月7日以前)'!I57="", "", '対象者リスト (R5年5月7日以前)'!I57)</f>
        <v>0</v>
      </c>
      <c r="L47" s="158">
        <f>IF('対象者リスト (R5年5月7日以前)'!J57="", "", '対象者リスト (R5年5月7日以前)'!J57)</f>
        <v>0</v>
      </c>
      <c r="M47" s="38" t="str">
        <f>IF('対象者リスト (R5年5月7日以前)'!K57="", "", '対象者リスト (R5年5月7日以前)'!K57)</f>
        <v/>
      </c>
    </row>
    <row r="48" spans="1:13" x14ac:dyDescent="0.4">
      <c r="A48" s="37">
        <f t="shared" si="0"/>
        <v>0</v>
      </c>
      <c r="B48" t="str">
        <f>'対象者リスト (R5年5月7日以前)'!B58&amp;""</f>
        <v/>
      </c>
      <c r="C48" s="37" t="str">
        <f>'対象者リスト (R5年5月7日以前)'!C58&amp;""</f>
        <v/>
      </c>
      <c r="D48" s="38" t="str">
        <f>IF('対象者リスト (R5年5月7日以前)'!D58="", "", '対象者リスト (R5年5月7日以前)'!D58)</f>
        <v/>
      </c>
      <c r="E48" s="38" t="str">
        <f>IF('対象者リスト (R5年5月7日以前)'!S59="", "", '対象者リスト (R5年5月7日以前)'!S59)</f>
        <v/>
      </c>
      <c r="F48" s="38" t="str">
        <f>IF('対象者リスト (R5年5月7日以前)'!AA59="", "", '対象者リスト (R5年5月7日以前)'!AA59)</f>
        <v/>
      </c>
      <c r="G48" s="38" t="str">
        <f>IF('対象者リスト (R5年5月7日以前)'!E58="", "", '対象者リスト (R5年5月7日以前)'!E58)</f>
        <v/>
      </c>
      <c r="H48" s="38" t="str">
        <f>IF('対象者リスト (R5年5月7日以前)'!F58="", "", '対象者リスト (R5年5月7日以前)'!F58)</f>
        <v/>
      </c>
      <c r="I48" s="38" t="str">
        <f>IF('対象者リスト (R5年5月7日以前)'!G58="", "", '対象者リスト (R5年5月7日以前)'!G58)</f>
        <v/>
      </c>
      <c r="J48" s="38" t="str">
        <f>IF(AND('対象者リスト (R5年5月7日以前)'!D58&lt;&gt;"",'対象者リスト (R5年5月7日以前)'!K58&lt;&gt;"×"),IF('対象者リスト (R5年5月7日以前)'!H58="", 0, '対象者リスト (R5年5月7日以前)'!H58)+'対象者リスト (R5年5月7日以前)'!Z59+'対象者リスト (R5年5月7日以前)'!AH59,"")</f>
        <v/>
      </c>
      <c r="K48" s="158">
        <f>IF('対象者リスト (R5年5月7日以前)'!I58="", "", '対象者リスト (R5年5月7日以前)'!I58)</f>
        <v>0</v>
      </c>
      <c r="L48" s="158">
        <f>IF('対象者リスト (R5年5月7日以前)'!J58="", "", '対象者リスト (R5年5月7日以前)'!J58)</f>
        <v>0</v>
      </c>
      <c r="M48" s="38" t="str">
        <f>IF('対象者リスト (R5年5月7日以前)'!K58="", "", '対象者リスト (R5年5月7日以前)'!K58)</f>
        <v/>
      </c>
    </row>
    <row r="49" spans="1:13" x14ac:dyDescent="0.4">
      <c r="A49" s="37">
        <f t="shared" si="0"/>
        <v>0</v>
      </c>
      <c r="B49" t="str">
        <f>'対象者リスト (R5年5月7日以前)'!B59&amp;""</f>
        <v/>
      </c>
      <c r="C49" s="37" t="str">
        <f>'対象者リスト (R5年5月7日以前)'!C59&amp;""</f>
        <v/>
      </c>
      <c r="D49" s="38" t="str">
        <f>IF('対象者リスト (R5年5月7日以前)'!D59="", "", '対象者リスト (R5年5月7日以前)'!D59)</f>
        <v/>
      </c>
      <c r="E49" s="38" t="str">
        <f>IF('対象者リスト (R5年5月7日以前)'!S60="", "", '対象者リスト (R5年5月7日以前)'!S60)</f>
        <v/>
      </c>
      <c r="F49" s="38" t="str">
        <f>IF('対象者リスト (R5年5月7日以前)'!AA60="", "", '対象者リスト (R5年5月7日以前)'!AA60)</f>
        <v/>
      </c>
      <c r="G49" s="38" t="str">
        <f>IF('対象者リスト (R5年5月7日以前)'!E59="", "", '対象者リスト (R5年5月7日以前)'!E59)</f>
        <v/>
      </c>
      <c r="H49" s="38" t="str">
        <f>IF('対象者リスト (R5年5月7日以前)'!F59="", "", '対象者リスト (R5年5月7日以前)'!F59)</f>
        <v/>
      </c>
      <c r="I49" s="38" t="str">
        <f>IF('対象者リスト (R5年5月7日以前)'!G59="", "", '対象者リスト (R5年5月7日以前)'!G59)</f>
        <v/>
      </c>
      <c r="J49" s="38" t="str">
        <f>IF(AND('対象者リスト (R5年5月7日以前)'!D59&lt;&gt;"",'対象者リスト (R5年5月7日以前)'!K59&lt;&gt;"×"),IF('対象者リスト (R5年5月7日以前)'!H59="", 0, '対象者リスト (R5年5月7日以前)'!H59)+'対象者リスト (R5年5月7日以前)'!Z60+'対象者リスト (R5年5月7日以前)'!AH60,"")</f>
        <v/>
      </c>
      <c r="K49" s="158">
        <f>IF('対象者リスト (R5年5月7日以前)'!I59="", "", '対象者リスト (R5年5月7日以前)'!I59)</f>
        <v>0</v>
      </c>
      <c r="L49" s="158">
        <f>IF('対象者リスト (R5年5月7日以前)'!J59="", "", '対象者リスト (R5年5月7日以前)'!J59)</f>
        <v>0</v>
      </c>
      <c r="M49" s="38" t="str">
        <f>IF('対象者リスト (R5年5月7日以前)'!K59="", "", '対象者リスト (R5年5月7日以前)'!K59)</f>
        <v/>
      </c>
    </row>
    <row r="50" spans="1:13" x14ac:dyDescent="0.4">
      <c r="A50" s="37">
        <f t="shared" si="0"/>
        <v>0</v>
      </c>
      <c r="B50" t="str">
        <f>'対象者リスト (R5年5月7日以前)'!B60&amp;""</f>
        <v/>
      </c>
      <c r="C50" s="37" t="str">
        <f>'対象者リスト (R5年5月7日以前)'!C60&amp;""</f>
        <v/>
      </c>
      <c r="D50" s="38" t="str">
        <f>IF('対象者リスト (R5年5月7日以前)'!D60="", "", '対象者リスト (R5年5月7日以前)'!D60)</f>
        <v/>
      </c>
      <c r="E50" s="38" t="str">
        <f>IF('対象者リスト (R5年5月7日以前)'!S61="", "", '対象者リスト (R5年5月7日以前)'!S61)</f>
        <v/>
      </c>
      <c r="F50" s="38" t="str">
        <f>IF('対象者リスト (R5年5月7日以前)'!AA61="", "", '対象者リスト (R5年5月7日以前)'!AA61)</f>
        <v/>
      </c>
      <c r="G50" s="38" t="str">
        <f>IF('対象者リスト (R5年5月7日以前)'!E60="", "", '対象者リスト (R5年5月7日以前)'!E60)</f>
        <v/>
      </c>
      <c r="H50" s="38" t="str">
        <f>IF('対象者リスト (R5年5月7日以前)'!F60="", "", '対象者リスト (R5年5月7日以前)'!F60)</f>
        <v/>
      </c>
      <c r="I50" s="38" t="str">
        <f>IF('対象者リスト (R5年5月7日以前)'!G60="", "", '対象者リスト (R5年5月7日以前)'!G60)</f>
        <v/>
      </c>
      <c r="J50" s="38" t="str">
        <f>IF(AND('対象者リスト (R5年5月7日以前)'!D60&lt;&gt;"",'対象者リスト (R5年5月7日以前)'!K60&lt;&gt;"×"),IF('対象者リスト (R5年5月7日以前)'!H60="", 0, '対象者リスト (R5年5月7日以前)'!H60)+'対象者リスト (R5年5月7日以前)'!Z61+'対象者リスト (R5年5月7日以前)'!AH61,"")</f>
        <v/>
      </c>
      <c r="K50" s="158">
        <f>IF('対象者リスト (R5年5月7日以前)'!I60="", "", '対象者リスト (R5年5月7日以前)'!I60)</f>
        <v>0</v>
      </c>
      <c r="L50" s="158">
        <f>IF('対象者リスト (R5年5月7日以前)'!J60="", "", '対象者リスト (R5年5月7日以前)'!J60)</f>
        <v>0</v>
      </c>
      <c r="M50" s="38" t="str">
        <f>IF('対象者リスト (R5年5月7日以前)'!K60="", "", '対象者リスト (R5年5月7日以前)'!K60)</f>
        <v/>
      </c>
    </row>
    <row r="51" spans="1:13" x14ac:dyDescent="0.4">
      <c r="A51" s="37">
        <f t="shared" si="0"/>
        <v>0</v>
      </c>
      <c r="B51" t="str">
        <f>'対象者リスト (R5年5月7日以前)'!B61&amp;""</f>
        <v/>
      </c>
      <c r="C51" s="37" t="str">
        <f>'対象者リスト (R5年5月7日以前)'!C61&amp;""</f>
        <v/>
      </c>
      <c r="D51" s="38" t="str">
        <f>IF('対象者リスト (R5年5月7日以前)'!D61="", "", '対象者リスト (R5年5月7日以前)'!D61)</f>
        <v/>
      </c>
      <c r="E51" s="38" t="str">
        <f>IF('対象者リスト (R5年5月7日以前)'!S62="", "", '対象者リスト (R5年5月7日以前)'!S62)</f>
        <v/>
      </c>
      <c r="F51" s="38" t="str">
        <f>IF('対象者リスト (R5年5月7日以前)'!AA62="", "", '対象者リスト (R5年5月7日以前)'!AA62)</f>
        <v/>
      </c>
      <c r="G51" s="38" t="str">
        <f>IF('対象者リスト (R5年5月7日以前)'!E61="", "", '対象者リスト (R5年5月7日以前)'!E61)</f>
        <v/>
      </c>
      <c r="H51" s="38" t="str">
        <f>IF('対象者リスト (R5年5月7日以前)'!F61="", "", '対象者リスト (R5年5月7日以前)'!F61)</f>
        <v/>
      </c>
      <c r="I51" s="38" t="str">
        <f>IF('対象者リスト (R5年5月7日以前)'!G61="", "", '対象者リスト (R5年5月7日以前)'!G61)</f>
        <v/>
      </c>
      <c r="J51" s="38" t="str">
        <f>IF(AND('対象者リスト (R5年5月7日以前)'!D61&lt;&gt;"",'対象者リスト (R5年5月7日以前)'!K61&lt;&gt;"×"),IF('対象者リスト (R5年5月7日以前)'!H61="", 0, '対象者リスト (R5年5月7日以前)'!H61)+'対象者リスト (R5年5月7日以前)'!Z62+'対象者リスト (R5年5月7日以前)'!AH62,"")</f>
        <v/>
      </c>
      <c r="K51" s="158">
        <f>IF('対象者リスト (R5年5月7日以前)'!I61="", "", '対象者リスト (R5年5月7日以前)'!I61)</f>
        <v>0</v>
      </c>
      <c r="L51" s="158">
        <f>IF('対象者リスト (R5年5月7日以前)'!J61="", "", '対象者リスト (R5年5月7日以前)'!J61)</f>
        <v>0</v>
      </c>
      <c r="M51" s="38" t="str">
        <f>IF('対象者リスト (R5年5月7日以前)'!K61="", "", '対象者リスト (R5年5月7日以前)'!K61)</f>
        <v/>
      </c>
    </row>
    <row r="52" spans="1:13" x14ac:dyDescent="0.4">
      <c r="A52" s="37">
        <f t="shared" si="0"/>
        <v>0</v>
      </c>
      <c r="B52" t="str">
        <f>'対象者リスト (R5年5月7日以前)'!B62&amp;""</f>
        <v/>
      </c>
      <c r="C52" s="37" t="str">
        <f>'対象者リスト (R5年5月7日以前)'!C62&amp;""</f>
        <v/>
      </c>
      <c r="D52" s="38" t="str">
        <f>IF('対象者リスト (R5年5月7日以前)'!D62="", "", '対象者リスト (R5年5月7日以前)'!D62)</f>
        <v/>
      </c>
      <c r="E52" s="38" t="str">
        <f>IF('対象者リスト (R5年5月7日以前)'!S63="", "", '対象者リスト (R5年5月7日以前)'!S63)</f>
        <v/>
      </c>
      <c r="F52" s="38" t="str">
        <f>IF('対象者リスト (R5年5月7日以前)'!AA63="", "", '対象者リスト (R5年5月7日以前)'!AA63)</f>
        <v/>
      </c>
      <c r="G52" s="38" t="str">
        <f>IF('対象者リスト (R5年5月7日以前)'!E62="", "", '対象者リスト (R5年5月7日以前)'!E62)</f>
        <v/>
      </c>
      <c r="H52" s="38" t="str">
        <f>IF('対象者リスト (R5年5月7日以前)'!F62="", "", '対象者リスト (R5年5月7日以前)'!F62)</f>
        <v/>
      </c>
      <c r="I52" s="38" t="str">
        <f>IF('対象者リスト (R5年5月7日以前)'!G62="", "", '対象者リスト (R5年5月7日以前)'!G62)</f>
        <v/>
      </c>
      <c r="J52" s="38" t="str">
        <f>IF(AND('対象者リスト (R5年5月7日以前)'!D62&lt;&gt;"",'対象者リスト (R5年5月7日以前)'!K62&lt;&gt;"×"),IF('対象者リスト (R5年5月7日以前)'!H62="", 0, '対象者リスト (R5年5月7日以前)'!H62)+'対象者リスト (R5年5月7日以前)'!Z63+'対象者リスト (R5年5月7日以前)'!AH63,"")</f>
        <v/>
      </c>
      <c r="K52" s="158">
        <f>IF('対象者リスト (R5年5月7日以前)'!I62="", "", '対象者リスト (R5年5月7日以前)'!I62)</f>
        <v>0</v>
      </c>
      <c r="L52" s="158">
        <f>IF('対象者リスト (R5年5月7日以前)'!J62="", "", '対象者リスト (R5年5月7日以前)'!J62)</f>
        <v>0</v>
      </c>
      <c r="M52" s="38" t="str">
        <f>IF('対象者リスト (R5年5月7日以前)'!K62="", "", '対象者リスト (R5年5月7日以前)'!K62)</f>
        <v/>
      </c>
    </row>
    <row r="53" spans="1:13" x14ac:dyDescent="0.4">
      <c r="A53" s="37">
        <f t="shared" si="0"/>
        <v>0</v>
      </c>
      <c r="B53" t="str">
        <f>'対象者リスト (R5年5月7日以前)'!B63&amp;""</f>
        <v/>
      </c>
      <c r="C53" s="37" t="str">
        <f>'対象者リスト (R5年5月7日以前)'!C63&amp;""</f>
        <v/>
      </c>
      <c r="D53" s="38" t="str">
        <f>IF('対象者リスト (R5年5月7日以前)'!D63="", "", '対象者リスト (R5年5月7日以前)'!D63)</f>
        <v/>
      </c>
      <c r="E53" s="38" t="str">
        <f>IF('対象者リスト (R5年5月7日以前)'!S64="", "", '対象者リスト (R5年5月7日以前)'!S64)</f>
        <v/>
      </c>
      <c r="F53" s="38" t="str">
        <f>IF('対象者リスト (R5年5月7日以前)'!AA64="", "", '対象者リスト (R5年5月7日以前)'!AA64)</f>
        <v/>
      </c>
      <c r="G53" s="38" t="str">
        <f>IF('対象者リスト (R5年5月7日以前)'!E63="", "", '対象者リスト (R5年5月7日以前)'!E63)</f>
        <v/>
      </c>
      <c r="H53" s="38" t="str">
        <f>IF('対象者リスト (R5年5月7日以前)'!F63="", "", '対象者リスト (R5年5月7日以前)'!F63)</f>
        <v/>
      </c>
      <c r="I53" s="38" t="str">
        <f>IF('対象者リスト (R5年5月7日以前)'!G63="", "", '対象者リスト (R5年5月7日以前)'!G63)</f>
        <v/>
      </c>
      <c r="J53" s="38" t="str">
        <f>IF(AND('対象者リスト (R5年5月7日以前)'!D63&lt;&gt;"",'対象者リスト (R5年5月7日以前)'!K63&lt;&gt;"×"),IF('対象者リスト (R5年5月7日以前)'!H63="", 0, '対象者リスト (R5年5月7日以前)'!H63)+'対象者リスト (R5年5月7日以前)'!Z64+'対象者リスト (R5年5月7日以前)'!AH64,"")</f>
        <v/>
      </c>
      <c r="K53" s="158">
        <f>IF('対象者リスト (R5年5月7日以前)'!I63="", "", '対象者リスト (R5年5月7日以前)'!I63)</f>
        <v>0</v>
      </c>
      <c r="L53" s="158">
        <f>IF('対象者リスト (R5年5月7日以前)'!J63="", "", '対象者リスト (R5年5月7日以前)'!J63)</f>
        <v>0</v>
      </c>
      <c r="M53" s="38" t="str">
        <f>IF('対象者リスト (R5年5月7日以前)'!K63="", "", '対象者リスト (R5年5月7日以前)'!K63)</f>
        <v/>
      </c>
    </row>
    <row r="54" spans="1:13" x14ac:dyDescent="0.4">
      <c r="A54" s="37">
        <f t="shared" si="0"/>
        <v>0</v>
      </c>
      <c r="B54" t="str">
        <f>'対象者リスト (R5年5月7日以前)'!B64&amp;""</f>
        <v/>
      </c>
      <c r="C54" s="37" t="str">
        <f>'対象者リスト (R5年5月7日以前)'!C64&amp;""</f>
        <v/>
      </c>
      <c r="D54" s="38" t="str">
        <f>IF('対象者リスト (R5年5月7日以前)'!D64="", "", '対象者リスト (R5年5月7日以前)'!D64)</f>
        <v/>
      </c>
      <c r="E54" s="38" t="str">
        <f>IF('対象者リスト (R5年5月7日以前)'!S65="", "", '対象者リスト (R5年5月7日以前)'!S65)</f>
        <v/>
      </c>
      <c r="F54" s="38" t="str">
        <f>IF('対象者リスト (R5年5月7日以前)'!AA65="", "", '対象者リスト (R5年5月7日以前)'!AA65)</f>
        <v/>
      </c>
      <c r="G54" s="38" t="str">
        <f>IF('対象者リスト (R5年5月7日以前)'!E64="", "", '対象者リスト (R5年5月7日以前)'!E64)</f>
        <v/>
      </c>
      <c r="H54" s="38" t="str">
        <f>IF('対象者リスト (R5年5月7日以前)'!F64="", "", '対象者リスト (R5年5月7日以前)'!F64)</f>
        <v/>
      </c>
      <c r="I54" s="38" t="str">
        <f>IF('対象者リスト (R5年5月7日以前)'!G64="", "", '対象者リスト (R5年5月7日以前)'!G64)</f>
        <v/>
      </c>
      <c r="J54" s="38" t="str">
        <f>IF(AND('対象者リスト (R5年5月7日以前)'!D64&lt;&gt;"",'対象者リスト (R5年5月7日以前)'!K64&lt;&gt;"×"),IF('対象者リスト (R5年5月7日以前)'!H64="", 0, '対象者リスト (R5年5月7日以前)'!H64)+'対象者リスト (R5年5月7日以前)'!Z65+'対象者リスト (R5年5月7日以前)'!AH65,"")</f>
        <v/>
      </c>
      <c r="K54" s="158">
        <f>IF('対象者リスト (R5年5月7日以前)'!I64="", "", '対象者リスト (R5年5月7日以前)'!I64)</f>
        <v>0</v>
      </c>
      <c r="L54" s="158">
        <f>IF('対象者リスト (R5年5月7日以前)'!J64="", "", '対象者リスト (R5年5月7日以前)'!J64)</f>
        <v>0</v>
      </c>
      <c r="M54" s="38" t="str">
        <f>IF('対象者リスト (R5年5月7日以前)'!K64="", "", '対象者リスト (R5年5月7日以前)'!K64)</f>
        <v/>
      </c>
    </row>
    <row r="55" spans="1:13" x14ac:dyDescent="0.4">
      <c r="A55" s="37">
        <f t="shared" si="0"/>
        <v>0</v>
      </c>
      <c r="B55" t="str">
        <f>'対象者リスト (R5年5月7日以前)'!B65&amp;""</f>
        <v/>
      </c>
      <c r="C55" s="37" t="str">
        <f>'対象者リスト (R5年5月7日以前)'!C65&amp;""</f>
        <v/>
      </c>
      <c r="D55" s="38" t="str">
        <f>IF('対象者リスト (R5年5月7日以前)'!D65="", "", '対象者リスト (R5年5月7日以前)'!D65)</f>
        <v/>
      </c>
      <c r="E55" s="38" t="str">
        <f>IF('対象者リスト (R5年5月7日以前)'!S66="", "", '対象者リスト (R5年5月7日以前)'!S66)</f>
        <v/>
      </c>
      <c r="F55" s="38" t="str">
        <f>IF('対象者リスト (R5年5月7日以前)'!AA66="", "", '対象者リスト (R5年5月7日以前)'!AA66)</f>
        <v/>
      </c>
      <c r="G55" s="38" t="str">
        <f>IF('対象者リスト (R5年5月7日以前)'!E65="", "", '対象者リスト (R5年5月7日以前)'!E65)</f>
        <v/>
      </c>
      <c r="H55" s="38" t="str">
        <f>IF('対象者リスト (R5年5月7日以前)'!F65="", "", '対象者リスト (R5年5月7日以前)'!F65)</f>
        <v/>
      </c>
      <c r="I55" s="38" t="str">
        <f>IF('対象者リスト (R5年5月7日以前)'!G65="", "", '対象者リスト (R5年5月7日以前)'!G65)</f>
        <v/>
      </c>
      <c r="J55" s="38" t="str">
        <f>IF(AND('対象者リスト (R5年5月7日以前)'!D65&lt;&gt;"",'対象者リスト (R5年5月7日以前)'!K65&lt;&gt;"×"),IF('対象者リスト (R5年5月7日以前)'!H65="", 0, '対象者リスト (R5年5月7日以前)'!H65)+'対象者リスト (R5年5月7日以前)'!Z66+'対象者リスト (R5年5月7日以前)'!AH66,"")</f>
        <v/>
      </c>
      <c r="K55" s="158">
        <f>IF('対象者リスト (R5年5月7日以前)'!I65="", "", '対象者リスト (R5年5月7日以前)'!I65)</f>
        <v>0</v>
      </c>
      <c r="L55" s="158">
        <f>IF('対象者リスト (R5年5月7日以前)'!J65="", "", '対象者リスト (R5年5月7日以前)'!J65)</f>
        <v>0</v>
      </c>
      <c r="M55" s="38" t="str">
        <f>IF('対象者リスト (R5年5月7日以前)'!K65="", "", '対象者リスト (R5年5月7日以前)'!K65)</f>
        <v/>
      </c>
    </row>
    <row r="56" spans="1:13" x14ac:dyDescent="0.4">
      <c r="A56" s="37">
        <f t="shared" si="0"/>
        <v>0</v>
      </c>
      <c r="B56" t="str">
        <f>'対象者リスト (R5年5月7日以前)'!B66&amp;""</f>
        <v/>
      </c>
      <c r="C56" s="37" t="str">
        <f>'対象者リスト (R5年5月7日以前)'!C66&amp;""</f>
        <v/>
      </c>
      <c r="D56" s="38" t="str">
        <f>IF('対象者リスト (R5年5月7日以前)'!D66="", "", '対象者リスト (R5年5月7日以前)'!D66)</f>
        <v/>
      </c>
      <c r="E56" s="38" t="str">
        <f>IF('対象者リスト (R5年5月7日以前)'!S67="", "", '対象者リスト (R5年5月7日以前)'!S67)</f>
        <v/>
      </c>
      <c r="F56" s="38" t="str">
        <f>IF('対象者リスト (R5年5月7日以前)'!AA67="", "", '対象者リスト (R5年5月7日以前)'!AA67)</f>
        <v/>
      </c>
      <c r="G56" s="38" t="str">
        <f>IF('対象者リスト (R5年5月7日以前)'!E66="", "", '対象者リスト (R5年5月7日以前)'!E66)</f>
        <v/>
      </c>
      <c r="H56" s="38" t="str">
        <f>IF('対象者リスト (R5年5月7日以前)'!F66="", "", '対象者リスト (R5年5月7日以前)'!F66)</f>
        <v/>
      </c>
      <c r="I56" s="38" t="str">
        <f>IF('対象者リスト (R5年5月7日以前)'!G66="", "", '対象者リスト (R5年5月7日以前)'!G66)</f>
        <v/>
      </c>
      <c r="J56" s="38" t="str">
        <f>IF(AND('対象者リスト (R5年5月7日以前)'!D66&lt;&gt;"",'対象者リスト (R5年5月7日以前)'!K66&lt;&gt;"×"),IF('対象者リスト (R5年5月7日以前)'!H66="", 0, '対象者リスト (R5年5月7日以前)'!H66)+'対象者リスト (R5年5月7日以前)'!Z67+'対象者リスト (R5年5月7日以前)'!AH67,"")</f>
        <v/>
      </c>
      <c r="K56" s="158">
        <f>IF('対象者リスト (R5年5月7日以前)'!I66="", "", '対象者リスト (R5年5月7日以前)'!I66)</f>
        <v>0</v>
      </c>
      <c r="L56" s="158">
        <f>IF('対象者リスト (R5年5月7日以前)'!J66="", "", '対象者リスト (R5年5月7日以前)'!J66)</f>
        <v>0</v>
      </c>
      <c r="M56" s="38" t="str">
        <f>IF('対象者リスト (R5年5月7日以前)'!K66="", "", '対象者リスト (R5年5月7日以前)'!K66)</f>
        <v/>
      </c>
    </row>
    <row r="57" spans="1:13" x14ac:dyDescent="0.4">
      <c r="A57" s="37">
        <f t="shared" si="0"/>
        <v>0</v>
      </c>
      <c r="B57" t="str">
        <f>'対象者リスト (R5年5月7日以前)'!B67&amp;""</f>
        <v/>
      </c>
      <c r="C57" s="37" t="str">
        <f>'対象者リスト (R5年5月7日以前)'!C67&amp;""</f>
        <v/>
      </c>
      <c r="D57" s="38" t="str">
        <f>IF('対象者リスト (R5年5月7日以前)'!D67="", "", '対象者リスト (R5年5月7日以前)'!D67)</f>
        <v/>
      </c>
      <c r="E57" s="38" t="str">
        <f>IF('対象者リスト (R5年5月7日以前)'!S68="", "", '対象者リスト (R5年5月7日以前)'!S68)</f>
        <v/>
      </c>
      <c r="F57" s="38" t="str">
        <f>IF('対象者リスト (R5年5月7日以前)'!AA68="", "", '対象者リスト (R5年5月7日以前)'!AA68)</f>
        <v/>
      </c>
      <c r="G57" s="38" t="str">
        <f>IF('対象者リスト (R5年5月7日以前)'!E67="", "", '対象者リスト (R5年5月7日以前)'!E67)</f>
        <v/>
      </c>
      <c r="H57" s="38" t="str">
        <f>IF('対象者リスト (R5年5月7日以前)'!F67="", "", '対象者リスト (R5年5月7日以前)'!F67)</f>
        <v/>
      </c>
      <c r="I57" s="38" t="str">
        <f>IF('対象者リスト (R5年5月7日以前)'!G67="", "", '対象者リスト (R5年5月7日以前)'!G67)</f>
        <v/>
      </c>
      <c r="J57" s="38" t="str">
        <f>IF(AND('対象者リスト (R5年5月7日以前)'!D67&lt;&gt;"",'対象者リスト (R5年5月7日以前)'!K67&lt;&gt;"×"),IF('対象者リスト (R5年5月7日以前)'!H67="", 0, '対象者リスト (R5年5月7日以前)'!H67)+'対象者リスト (R5年5月7日以前)'!Z68+'対象者リスト (R5年5月7日以前)'!AH68,"")</f>
        <v/>
      </c>
      <c r="K57" s="158">
        <f>IF('対象者リスト (R5年5月7日以前)'!I67="", "", '対象者リスト (R5年5月7日以前)'!I67)</f>
        <v>0</v>
      </c>
      <c r="L57" s="158">
        <f>IF('対象者リスト (R5年5月7日以前)'!J67="", "", '対象者リスト (R5年5月7日以前)'!J67)</f>
        <v>0</v>
      </c>
      <c r="M57" s="38" t="str">
        <f>IF('対象者リスト (R5年5月7日以前)'!K67="", "", '対象者リスト (R5年5月7日以前)'!K67)</f>
        <v/>
      </c>
    </row>
    <row r="58" spans="1:13" x14ac:dyDescent="0.4">
      <c r="A58" s="37">
        <f t="shared" si="0"/>
        <v>0</v>
      </c>
      <c r="B58" t="str">
        <f>'対象者リスト (R5年5月7日以前)'!B68&amp;""</f>
        <v/>
      </c>
      <c r="C58" s="37" t="str">
        <f>'対象者リスト (R5年5月7日以前)'!C68&amp;""</f>
        <v/>
      </c>
      <c r="D58" s="38" t="str">
        <f>IF('対象者リスト (R5年5月7日以前)'!D68="", "", '対象者リスト (R5年5月7日以前)'!D68)</f>
        <v/>
      </c>
      <c r="E58" s="38" t="str">
        <f>IF('対象者リスト (R5年5月7日以前)'!S69="", "", '対象者リスト (R5年5月7日以前)'!S69)</f>
        <v/>
      </c>
      <c r="F58" s="38" t="str">
        <f>IF('対象者リスト (R5年5月7日以前)'!AA69="", "", '対象者リスト (R5年5月7日以前)'!AA69)</f>
        <v/>
      </c>
      <c r="G58" s="38" t="str">
        <f>IF('対象者リスト (R5年5月7日以前)'!E68="", "", '対象者リスト (R5年5月7日以前)'!E68)</f>
        <v/>
      </c>
      <c r="H58" s="38" t="str">
        <f>IF('対象者リスト (R5年5月7日以前)'!F68="", "", '対象者リスト (R5年5月7日以前)'!F68)</f>
        <v/>
      </c>
      <c r="I58" s="38" t="str">
        <f>IF('対象者リスト (R5年5月7日以前)'!G68="", "", '対象者リスト (R5年5月7日以前)'!G68)</f>
        <v/>
      </c>
      <c r="J58" s="38" t="str">
        <f>IF(AND('対象者リスト (R5年5月7日以前)'!D68&lt;&gt;"",'対象者リスト (R5年5月7日以前)'!K68&lt;&gt;"×"),IF('対象者リスト (R5年5月7日以前)'!H68="", 0, '対象者リスト (R5年5月7日以前)'!H68)+'対象者リスト (R5年5月7日以前)'!Z69+'対象者リスト (R5年5月7日以前)'!AH69,"")</f>
        <v/>
      </c>
      <c r="K58" s="158">
        <f>IF('対象者リスト (R5年5月7日以前)'!I68="", "", '対象者リスト (R5年5月7日以前)'!I68)</f>
        <v>0</v>
      </c>
      <c r="L58" s="158">
        <f>IF('対象者リスト (R5年5月7日以前)'!J68="", "", '対象者リスト (R5年5月7日以前)'!J68)</f>
        <v>0</v>
      </c>
      <c r="M58" s="38" t="str">
        <f>IF('対象者リスト (R5年5月7日以前)'!K68="", "", '対象者リスト (R5年5月7日以前)'!K68)</f>
        <v/>
      </c>
    </row>
    <row r="59" spans="1:13" x14ac:dyDescent="0.4">
      <c r="A59" s="37">
        <f t="shared" si="0"/>
        <v>0</v>
      </c>
      <c r="B59" t="str">
        <f>'対象者リスト (R5年5月7日以前)'!B69&amp;""</f>
        <v/>
      </c>
      <c r="C59" s="37" t="str">
        <f>'対象者リスト (R5年5月7日以前)'!C69&amp;""</f>
        <v/>
      </c>
      <c r="D59" s="38" t="str">
        <f>IF('対象者リスト (R5年5月7日以前)'!D69="", "", '対象者リスト (R5年5月7日以前)'!D69)</f>
        <v/>
      </c>
      <c r="E59" s="38" t="str">
        <f>IF('対象者リスト (R5年5月7日以前)'!S70="", "", '対象者リスト (R5年5月7日以前)'!S70)</f>
        <v/>
      </c>
      <c r="F59" s="38" t="str">
        <f>IF('対象者リスト (R5年5月7日以前)'!AA70="", "", '対象者リスト (R5年5月7日以前)'!AA70)</f>
        <v/>
      </c>
      <c r="G59" s="38" t="str">
        <f>IF('対象者リスト (R5年5月7日以前)'!E69="", "", '対象者リスト (R5年5月7日以前)'!E69)</f>
        <v/>
      </c>
      <c r="H59" s="38" t="str">
        <f>IF('対象者リスト (R5年5月7日以前)'!F69="", "", '対象者リスト (R5年5月7日以前)'!F69)</f>
        <v/>
      </c>
      <c r="I59" s="38" t="str">
        <f>IF('対象者リスト (R5年5月7日以前)'!G69="", "", '対象者リスト (R5年5月7日以前)'!G69)</f>
        <v/>
      </c>
      <c r="J59" s="38" t="str">
        <f>IF(AND('対象者リスト (R5年5月7日以前)'!D69&lt;&gt;"",'対象者リスト (R5年5月7日以前)'!K69&lt;&gt;"×"),IF('対象者リスト (R5年5月7日以前)'!H69="", 0, '対象者リスト (R5年5月7日以前)'!H69)+'対象者リスト (R5年5月7日以前)'!Z70+'対象者リスト (R5年5月7日以前)'!AH70,"")</f>
        <v/>
      </c>
      <c r="K59" s="158">
        <f>IF('対象者リスト (R5年5月7日以前)'!I69="", "", '対象者リスト (R5年5月7日以前)'!I69)</f>
        <v>0</v>
      </c>
      <c r="L59" s="158">
        <f>IF('対象者リスト (R5年5月7日以前)'!J69="", "", '対象者リスト (R5年5月7日以前)'!J69)</f>
        <v>0</v>
      </c>
      <c r="M59" s="38" t="str">
        <f>IF('対象者リスト (R5年5月7日以前)'!K69="", "", '対象者リスト (R5年5月7日以前)'!K69)</f>
        <v/>
      </c>
    </row>
    <row r="60" spans="1:13" x14ac:dyDescent="0.4">
      <c r="A60" s="37">
        <f t="shared" si="0"/>
        <v>0</v>
      </c>
      <c r="B60" t="str">
        <f>'対象者リスト (R5年5月7日以前)'!B70&amp;""</f>
        <v/>
      </c>
      <c r="C60" s="37" t="str">
        <f>'対象者リスト (R5年5月7日以前)'!C70&amp;""</f>
        <v/>
      </c>
      <c r="D60" s="38" t="str">
        <f>IF('対象者リスト (R5年5月7日以前)'!D70="", "", '対象者リスト (R5年5月7日以前)'!D70)</f>
        <v/>
      </c>
      <c r="E60" s="38" t="str">
        <f>IF('対象者リスト (R5年5月7日以前)'!S71="", "", '対象者リスト (R5年5月7日以前)'!S71)</f>
        <v/>
      </c>
      <c r="F60" s="38" t="str">
        <f>IF('対象者リスト (R5年5月7日以前)'!AA71="", "", '対象者リスト (R5年5月7日以前)'!AA71)</f>
        <v/>
      </c>
      <c r="G60" s="38" t="str">
        <f>IF('対象者リスト (R5年5月7日以前)'!E70="", "", '対象者リスト (R5年5月7日以前)'!E70)</f>
        <v/>
      </c>
      <c r="H60" s="38" t="str">
        <f>IF('対象者リスト (R5年5月7日以前)'!F70="", "", '対象者リスト (R5年5月7日以前)'!F70)</f>
        <v/>
      </c>
      <c r="I60" s="38" t="str">
        <f>IF('対象者リスト (R5年5月7日以前)'!G70="", "", '対象者リスト (R5年5月7日以前)'!G70)</f>
        <v/>
      </c>
      <c r="J60" s="38" t="str">
        <f>IF(AND('対象者リスト (R5年5月7日以前)'!D70&lt;&gt;"",'対象者リスト (R5年5月7日以前)'!K70&lt;&gt;"×"),IF('対象者リスト (R5年5月7日以前)'!H70="", 0, '対象者リスト (R5年5月7日以前)'!H70)+'対象者リスト (R5年5月7日以前)'!Z71+'対象者リスト (R5年5月7日以前)'!AH71,"")</f>
        <v/>
      </c>
      <c r="K60" s="158">
        <f>IF('対象者リスト (R5年5月7日以前)'!I70="", "", '対象者リスト (R5年5月7日以前)'!I70)</f>
        <v>0</v>
      </c>
      <c r="L60" s="158">
        <f>IF('対象者リスト (R5年5月7日以前)'!J70="", "", '対象者リスト (R5年5月7日以前)'!J70)</f>
        <v>0</v>
      </c>
      <c r="M60" s="38" t="str">
        <f>IF('対象者リスト (R5年5月7日以前)'!K70="", "", '対象者リスト (R5年5月7日以前)'!K70)</f>
        <v/>
      </c>
    </row>
    <row r="61" spans="1:13" x14ac:dyDescent="0.4">
      <c r="A61" s="37">
        <f t="shared" si="0"/>
        <v>0</v>
      </c>
      <c r="B61" t="str">
        <f>'対象者リスト (R5年5月7日以前)'!B71&amp;""</f>
        <v/>
      </c>
      <c r="C61" s="37" t="str">
        <f>'対象者リスト (R5年5月7日以前)'!C71&amp;""</f>
        <v/>
      </c>
      <c r="D61" s="38" t="str">
        <f>IF('対象者リスト (R5年5月7日以前)'!D71="", "", '対象者リスト (R5年5月7日以前)'!D71)</f>
        <v/>
      </c>
      <c r="E61" s="38" t="str">
        <f>IF('対象者リスト (R5年5月7日以前)'!S72="", "", '対象者リスト (R5年5月7日以前)'!S72)</f>
        <v/>
      </c>
      <c r="F61" s="38" t="str">
        <f>IF('対象者リスト (R5年5月7日以前)'!AA72="", "", '対象者リスト (R5年5月7日以前)'!AA72)</f>
        <v/>
      </c>
      <c r="G61" s="38" t="str">
        <f>IF('対象者リスト (R5年5月7日以前)'!E71="", "", '対象者リスト (R5年5月7日以前)'!E71)</f>
        <v/>
      </c>
      <c r="H61" s="38" t="str">
        <f>IF('対象者リスト (R5年5月7日以前)'!F71="", "", '対象者リスト (R5年5月7日以前)'!F71)</f>
        <v/>
      </c>
      <c r="I61" s="38" t="str">
        <f>IF('対象者リスト (R5年5月7日以前)'!G71="", "", '対象者リスト (R5年5月7日以前)'!G71)</f>
        <v/>
      </c>
      <c r="J61" s="38" t="str">
        <f>IF(AND('対象者リスト (R5年5月7日以前)'!D71&lt;&gt;"",'対象者リスト (R5年5月7日以前)'!K71&lt;&gt;"×"),IF('対象者リスト (R5年5月7日以前)'!H71="", 0, '対象者リスト (R5年5月7日以前)'!H71)+'対象者リスト (R5年5月7日以前)'!Z72+'対象者リスト (R5年5月7日以前)'!AH72,"")</f>
        <v/>
      </c>
      <c r="K61" s="158">
        <f>IF('対象者リスト (R5年5月7日以前)'!I71="", "", '対象者リスト (R5年5月7日以前)'!I71)</f>
        <v>0</v>
      </c>
      <c r="L61" s="158">
        <f>IF('対象者リスト (R5年5月7日以前)'!J71="", "", '対象者リスト (R5年5月7日以前)'!J71)</f>
        <v>0</v>
      </c>
      <c r="M61" s="38" t="str">
        <f>IF('対象者リスト (R5年5月7日以前)'!K71="", "", '対象者リスト (R5年5月7日以前)'!K71)</f>
        <v/>
      </c>
    </row>
    <row r="62" spans="1:13" x14ac:dyDescent="0.4">
      <c r="A62" s="37">
        <f t="shared" si="0"/>
        <v>0</v>
      </c>
      <c r="B62" t="str">
        <f>'対象者リスト (R5年5月7日以前)'!B72&amp;""</f>
        <v/>
      </c>
      <c r="C62" s="37" t="str">
        <f>'対象者リスト (R5年5月7日以前)'!C72&amp;""</f>
        <v/>
      </c>
      <c r="D62" s="38" t="str">
        <f>IF('対象者リスト (R5年5月7日以前)'!D72="", "", '対象者リスト (R5年5月7日以前)'!D72)</f>
        <v/>
      </c>
      <c r="E62" s="38" t="str">
        <f>IF('対象者リスト (R5年5月7日以前)'!S73="", "", '対象者リスト (R5年5月7日以前)'!S73)</f>
        <v/>
      </c>
      <c r="F62" s="38" t="str">
        <f>IF('対象者リスト (R5年5月7日以前)'!AA73="", "", '対象者リスト (R5年5月7日以前)'!AA73)</f>
        <v/>
      </c>
      <c r="G62" s="38" t="str">
        <f>IF('対象者リスト (R5年5月7日以前)'!E72="", "", '対象者リスト (R5年5月7日以前)'!E72)</f>
        <v/>
      </c>
      <c r="H62" s="38" t="str">
        <f>IF('対象者リスト (R5年5月7日以前)'!F72="", "", '対象者リスト (R5年5月7日以前)'!F72)</f>
        <v/>
      </c>
      <c r="I62" s="38" t="str">
        <f>IF('対象者リスト (R5年5月7日以前)'!G72="", "", '対象者リスト (R5年5月7日以前)'!G72)</f>
        <v/>
      </c>
      <c r="J62" s="38" t="str">
        <f>IF(AND('対象者リスト (R5年5月7日以前)'!D72&lt;&gt;"",'対象者リスト (R5年5月7日以前)'!K72&lt;&gt;"×"),IF('対象者リスト (R5年5月7日以前)'!H72="", 0, '対象者リスト (R5年5月7日以前)'!H72)+'対象者リスト (R5年5月7日以前)'!Z73+'対象者リスト (R5年5月7日以前)'!AH73,"")</f>
        <v/>
      </c>
      <c r="K62" s="158">
        <f>IF('対象者リスト (R5年5月7日以前)'!I72="", "", '対象者リスト (R5年5月7日以前)'!I72)</f>
        <v>0</v>
      </c>
      <c r="L62" s="158">
        <f>IF('対象者リスト (R5年5月7日以前)'!J72="", "", '対象者リスト (R5年5月7日以前)'!J72)</f>
        <v>0</v>
      </c>
      <c r="M62" s="38" t="str">
        <f>IF('対象者リスト (R5年5月7日以前)'!K72="", "", '対象者リスト (R5年5月7日以前)'!K72)</f>
        <v/>
      </c>
    </row>
    <row r="63" spans="1:13" x14ac:dyDescent="0.4">
      <c r="A63" s="37">
        <f t="shared" si="0"/>
        <v>0</v>
      </c>
      <c r="B63" t="str">
        <f>'対象者リスト (R5年5月7日以前)'!B73&amp;""</f>
        <v/>
      </c>
      <c r="C63" s="37" t="str">
        <f>'対象者リスト (R5年5月7日以前)'!C73&amp;""</f>
        <v/>
      </c>
      <c r="D63" s="38" t="str">
        <f>IF('対象者リスト (R5年5月7日以前)'!D73="", "", '対象者リスト (R5年5月7日以前)'!D73)</f>
        <v/>
      </c>
      <c r="E63" s="38" t="str">
        <f>IF('対象者リスト (R5年5月7日以前)'!S74="", "", '対象者リスト (R5年5月7日以前)'!S74)</f>
        <v/>
      </c>
      <c r="F63" s="38" t="str">
        <f>IF('対象者リスト (R5年5月7日以前)'!AA74="", "", '対象者リスト (R5年5月7日以前)'!AA74)</f>
        <v/>
      </c>
      <c r="G63" s="38" t="str">
        <f>IF('対象者リスト (R5年5月7日以前)'!E73="", "", '対象者リスト (R5年5月7日以前)'!E73)</f>
        <v/>
      </c>
      <c r="H63" s="38" t="str">
        <f>IF('対象者リスト (R5年5月7日以前)'!F73="", "", '対象者リスト (R5年5月7日以前)'!F73)</f>
        <v/>
      </c>
      <c r="I63" s="38" t="str">
        <f>IF('対象者リスト (R5年5月7日以前)'!G73="", "", '対象者リスト (R5年5月7日以前)'!G73)</f>
        <v/>
      </c>
      <c r="J63" s="38" t="str">
        <f>IF(AND('対象者リスト (R5年5月7日以前)'!D73&lt;&gt;"",'対象者リスト (R5年5月7日以前)'!K73&lt;&gt;"×"),IF('対象者リスト (R5年5月7日以前)'!H73="", 0, '対象者リスト (R5年5月7日以前)'!H73)+'対象者リスト (R5年5月7日以前)'!Z74+'対象者リスト (R5年5月7日以前)'!AH74,"")</f>
        <v/>
      </c>
      <c r="K63" s="158">
        <f>IF('対象者リスト (R5年5月7日以前)'!I73="", "", '対象者リスト (R5年5月7日以前)'!I73)</f>
        <v>0</v>
      </c>
      <c r="L63" s="158">
        <f>IF('対象者リスト (R5年5月7日以前)'!J73="", "", '対象者リスト (R5年5月7日以前)'!J73)</f>
        <v>0</v>
      </c>
      <c r="M63" s="38" t="str">
        <f>IF('対象者リスト (R5年5月7日以前)'!K73="", "", '対象者リスト (R5年5月7日以前)'!K73)</f>
        <v/>
      </c>
    </row>
    <row r="64" spans="1:13" x14ac:dyDescent="0.4">
      <c r="A64" s="37">
        <f t="shared" si="0"/>
        <v>0</v>
      </c>
      <c r="B64" t="str">
        <f>'対象者リスト (R5年5月7日以前)'!B74&amp;""</f>
        <v/>
      </c>
      <c r="C64" s="37" t="str">
        <f>'対象者リスト (R5年5月7日以前)'!C74&amp;""</f>
        <v/>
      </c>
      <c r="D64" s="38" t="str">
        <f>IF('対象者リスト (R5年5月7日以前)'!D74="", "", '対象者リスト (R5年5月7日以前)'!D74)</f>
        <v/>
      </c>
      <c r="E64" s="38" t="str">
        <f>IF('対象者リスト (R5年5月7日以前)'!S75="", "", '対象者リスト (R5年5月7日以前)'!S75)</f>
        <v/>
      </c>
      <c r="F64" s="38" t="str">
        <f>IF('対象者リスト (R5年5月7日以前)'!AA75="", "", '対象者リスト (R5年5月7日以前)'!AA75)</f>
        <v/>
      </c>
      <c r="G64" s="38" t="str">
        <f>IF('対象者リスト (R5年5月7日以前)'!E74="", "", '対象者リスト (R5年5月7日以前)'!E74)</f>
        <v/>
      </c>
      <c r="H64" s="38" t="str">
        <f>IF('対象者リスト (R5年5月7日以前)'!F74="", "", '対象者リスト (R5年5月7日以前)'!F74)</f>
        <v/>
      </c>
      <c r="I64" s="38" t="str">
        <f>IF('対象者リスト (R5年5月7日以前)'!G74="", "", '対象者リスト (R5年5月7日以前)'!G74)</f>
        <v/>
      </c>
      <c r="J64" s="38" t="str">
        <f>IF(AND('対象者リスト (R5年5月7日以前)'!D74&lt;&gt;"",'対象者リスト (R5年5月7日以前)'!K74&lt;&gt;"×"),IF('対象者リスト (R5年5月7日以前)'!H74="", 0, '対象者リスト (R5年5月7日以前)'!H74)+'対象者リスト (R5年5月7日以前)'!Z75+'対象者リスト (R5年5月7日以前)'!AH75,"")</f>
        <v/>
      </c>
      <c r="K64" s="158">
        <f>IF('対象者リスト (R5年5月7日以前)'!I74="", "", '対象者リスト (R5年5月7日以前)'!I74)</f>
        <v>0</v>
      </c>
      <c r="L64" s="158">
        <f>IF('対象者リスト (R5年5月7日以前)'!J74="", "", '対象者リスト (R5年5月7日以前)'!J74)</f>
        <v>0</v>
      </c>
      <c r="M64" s="38" t="str">
        <f>IF('対象者リスト (R5年5月7日以前)'!K74="", "", '対象者リスト (R5年5月7日以前)'!K74)</f>
        <v/>
      </c>
    </row>
    <row r="65" spans="1:13" x14ac:dyDescent="0.4">
      <c r="A65" s="37">
        <f t="shared" si="0"/>
        <v>0</v>
      </c>
      <c r="B65" t="str">
        <f>'対象者リスト (R5年5月7日以前)'!B75&amp;""</f>
        <v/>
      </c>
      <c r="C65" s="37" t="str">
        <f>'対象者リスト (R5年5月7日以前)'!C75&amp;""</f>
        <v/>
      </c>
      <c r="D65" s="38" t="str">
        <f>IF('対象者リスト (R5年5月7日以前)'!D75="", "", '対象者リスト (R5年5月7日以前)'!D75)</f>
        <v/>
      </c>
      <c r="E65" s="38" t="str">
        <f>IF('対象者リスト (R5年5月7日以前)'!S76="", "", '対象者リスト (R5年5月7日以前)'!S76)</f>
        <v/>
      </c>
      <c r="F65" s="38" t="str">
        <f>IF('対象者リスト (R5年5月7日以前)'!AA76="", "", '対象者リスト (R5年5月7日以前)'!AA76)</f>
        <v/>
      </c>
      <c r="G65" s="38" t="str">
        <f>IF('対象者リスト (R5年5月7日以前)'!E75="", "", '対象者リスト (R5年5月7日以前)'!E75)</f>
        <v/>
      </c>
      <c r="H65" s="38" t="str">
        <f>IF('対象者リスト (R5年5月7日以前)'!F75="", "", '対象者リスト (R5年5月7日以前)'!F75)</f>
        <v/>
      </c>
      <c r="I65" s="38" t="str">
        <f>IF('対象者リスト (R5年5月7日以前)'!G75="", "", '対象者リスト (R5年5月7日以前)'!G75)</f>
        <v/>
      </c>
      <c r="J65" s="38" t="str">
        <f>IF(AND('対象者リスト (R5年5月7日以前)'!D75&lt;&gt;"",'対象者リスト (R5年5月7日以前)'!K75&lt;&gt;"×"),IF('対象者リスト (R5年5月7日以前)'!H75="", 0, '対象者リスト (R5年5月7日以前)'!H75)+'対象者リスト (R5年5月7日以前)'!Z76+'対象者リスト (R5年5月7日以前)'!AH76,"")</f>
        <v/>
      </c>
      <c r="K65" s="158">
        <f>IF('対象者リスト (R5年5月7日以前)'!I75="", "", '対象者リスト (R5年5月7日以前)'!I75)</f>
        <v>0</v>
      </c>
      <c r="L65" s="158">
        <f>IF('対象者リスト (R5年5月7日以前)'!J75="", "", '対象者リスト (R5年5月7日以前)'!J75)</f>
        <v>0</v>
      </c>
      <c r="M65" s="38" t="str">
        <f>IF('対象者リスト (R5年5月7日以前)'!K75="", "", '対象者リスト (R5年5月7日以前)'!K75)</f>
        <v/>
      </c>
    </row>
    <row r="66" spans="1:13" x14ac:dyDescent="0.4">
      <c r="A66" s="37">
        <f t="shared" si="0"/>
        <v>0</v>
      </c>
      <c r="B66" t="str">
        <f>'対象者リスト (R5年5月7日以前)'!B76&amp;""</f>
        <v/>
      </c>
      <c r="C66" s="37" t="str">
        <f>'対象者リスト (R5年5月7日以前)'!C76&amp;""</f>
        <v/>
      </c>
      <c r="D66" s="38" t="str">
        <f>IF('対象者リスト (R5年5月7日以前)'!D76="", "", '対象者リスト (R5年5月7日以前)'!D76)</f>
        <v/>
      </c>
      <c r="E66" s="38" t="str">
        <f>IF('対象者リスト (R5年5月7日以前)'!S77="", "", '対象者リスト (R5年5月7日以前)'!S77)</f>
        <v/>
      </c>
      <c r="F66" s="38" t="str">
        <f>IF('対象者リスト (R5年5月7日以前)'!AA77="", "", '対象者リスト (R5年5月7日以前)'!AA77)</f>
        <v/>
      </c>
      <c r="G66" s="38" t="str">
        <f>IF('対象者リスト (R5年5月7日以前)'!E76="", "", '対象者リスト (R5年5月7日以前)'!E76)</f>
        <v/>
      </c>
      <c r="H66" s="38" t="str">
        <f>IF('対象者リスト (R5年5月7日以前)'!F76="", "", '対象者リスト (R5年5月7日以前)'!F76)</f>
        <v/>
      </c>
      <c r="I66" s="38" t="str">
        <f>IF('対象者リスト (R5年5月7日以前)'!G76="", "", '対象者リスト (R5年5月7日以前)'!G76)</f>
        <v/>
      </c>
      <c r="J66" s="38" t="str">
        <f>IF(AND('対象者リスト (R5年5月7日以前)'!D76&lt;&gt;"",'対象者リスト (R5年5月7日以前)'!K76&lt;&gt;"×"),IF('対象者リスト (R5年5月7日以前)'!H76="", 0, '対象者リスト (R5年5月7日以前)'!H76)+'対象者リスト (R5年5月7日以前)'!Z77+'対象者リスト (R5年5月7日以前)'!AH77,"")</f>
        <v/>
      </c>
      <c r="K66" s="158">
        <f>IF('対象者リスト (R5年5月7日以前)'!I76="", "", '対象者リスト (R5年5月7日以前)'!I76)</f>
        <v>0</v>
      </c>
      <c r="L66" s="158">
        <f>IF('対象者リスト (R5年5月7日以前)'!J76="", "", '対象者リスト (R5年5月7日以前)'!J76)</f>
        <v>0</v>
      </c>
      <c r="M66" s="38" t="str">
        <f>IF('対象者リスト (R5年5月7日以前)'!K76="", "", '対象者リスト (R5年5月7日以前)'!K76)</f>
        <v/>
      </c>
    </row>
    <row r="67" spans="1:13" x14ac:dyDescent="0.4">
      <c r="A67" s="37">
        <f t="shared" si="0"/>
        <v>0</v>
      </c>
      <c r="B67" t="str">
        <f>'対象者リスト (R5年5月7日以前)'!B77&amp;""</f>
        <v/>
      </c>
      <c r="C67" s="37" t="str">
        <f>'対象者リスト (R5年5月7日以前)'!C77&amp;""</f>
        <v/>
      </c>
      <c r="D67" s="38" t="str">
        <f>IF('対象者リスト (R5年5月7日以前)'!D77="", "", '対象者リスト (R5年5月7日以前)'!D77)</f>
        <v/>
      </c>
      <c r="E67" s="38" t="str">
        <f>IF('対象者リスト (R5年5月7日以前)'!S78="", "", '対象者リスト (R5年5月7日以前)'!S78)</f>
        <v/>
      </c>
      <c r="F67" s="38" t="str">
        <f>IF('対象者リスト (R5年5月7日以前)'!AA78="", "", '対象者リスト (R5年5月7日以前)'!AA78)</f>
        <v/>
      </c>
      <c r="G67" s="38" t="str">
        <f>IF('対象者リスト (R5年5月7日以前)'!E77="", "", '対象者リスト (R5年5月7日以前)'!E77)</f>
        <v/>
      </c>
      <c r="H67" s="38" t="str">
        <f>IF('対象者リスト (R5年5月7日以前)'!F77="", "", '対象者リスト (R5年5月7日以前)'!F77)</f>
        <v/>
      </c>
      <c r="I67" s="38" t="str">
        <f>IF('対象者リスト (R5年5月7日以前)'!G77="", "", '対象者リスト (R5年5月7日以前)'!G77)</f>
        <v/>
      </c>
      <c r="J67" s="38" t="str">
        <f>IF(AND('対象者リスト (R5年5月7日以前)'!D77&lt;&gt;"",'対象者リスト (R5年5月7日以前)'!K77&lt;&gt;"×"),IF('対象者リスト (R5年5月7日以前)'!H77="", 0, '対象者リスト (R5年5月7日以前)'!H77)+'対象者リスト (R5年5月7日以前)'!Z78+'対象者リスト (R5年5月7日以前)'!AH78,"")</f>
        <v/>
      </c>
      <c r="K67" s="158">
        <f>IF('対象者リスト (R5年5月7日以前)'!I77="", "", '対象者リスト (R5年5月7日以前)'!I77)</f>
        <v>0</v>
      </c>
      <c r="L67" s="158">
        <f>IF('対象者リスト (R5年5月7日以前)'!J77="", "", '対象者リスト (R5年5月7日以前)'!J77)</f>
        <v>0</v>
      </c>
      <c r="M67" s="38" t="str">
        <f>IF('対象者リスト (R5年5月7日以前)'!K77="", "", '対象者リスト (R5年5月7日以前)'!K77)</f>
        <v/>
      </c>
    </row>
    <row r="68" spans="1:13" x14ac:dyDescent="0.4">
      <c r="A68" s="37">
        <f t="shared" si="0"/>
        <v>0</v>
      </c>
      <c r="B68" t="str">
        <f>'対象者リスト (R5年5月7日以前)'!B78&amp;""</f>
        <v/>
      </c>
      <c r="C68" s="37" t="str">
        <f>'対象者リスト (R5年5月7日以前)'!C78&amp;""</f>
        <v/>
      </c>
      <c r="D68" s="38" t="str">
        <f>IF('対象者リスト (R5年5月7日以前)'!D78="", "", '対象者リスト (R5年5月7日以前)'!D78)</f>
        <v/>
      </c>
      <c r="E68" s="38" t="str">
        <f>IF('対象者リスト (R5年5月7日以前)'!S79="", "", '対象者リスト (R5年5月7日以前)'!S79)</f>
        <v/>
      </c>
      <c r="F68" s="38" t="str">
        <f>IF('対象者リスト (R5年5月7日以前)'!AA79="", "", '対象者リスト (R5年5月7日以前)'!AA79)</f>
        <v/>
      </c>
      <c r="G68" s="38" t="str">
        <f>IF('対象者リスト (R5年5月7日以前)'!E78="", "", '対象者リスト (R5年5月7日以前)'!E78)</f>
        <v/>
      </c>
      <c r="H68" s="38" t="str">
        <f>IF('対象者リスト (R5年5月7日以前)'!F78="", "", '対象者リスト (R5年5月7日以前)'!F78)</f>
        <v/>
      </c>
      <c r="I68" s="38" t="str">
        <f>IF('対象者リスト (R5年5月7日以前)'!G78="", "", '対象者リスト (R5年5月7日以前)'!G78)</f>
        <v/>
      </c>
      <c r="J68" s="38" t="str">
        <f>IF(AND('対象者リスト (R5年5月7日以前)'!D78&lt;&gt;"",'対象者リスト (R5年5月7日以前)'!K78&lt;&gt;"×"),IF('対象者リスト (R5年5月7日以前)'!H78="", 0, '対象者リスト (R5年5月7日以前)'!H78)+'対象者リスト (R5年5月7日以前)'!Z79+'対象者リスト (R5年5月7日以前)'!AH79,"")</f>
        <v/>
      </c>
      <c r="K68" s="158">
        <f>IF('対象者リスト (R5年5月7日以前)'!I78="", "", '対象者リスト (R5年5月7日以前)'!I78)</f>
        <v>0</v>
      </c>
      <c r="L68" s="158">
        <f>IF('対象者リスト (R5年5月7日以前)'!J78="", "", '対象者リスト (R5年5月7日以前)'!J78)</f>
        <v>0</v>
      </c>
      <c r="M68" s="38" t="str">
        <f>IF('対象者リスト (R5年5月7日以前)'!K78="", "", '対象者リスト (R5年5月7日以前)'!K78)</f>
        <v/>
      </c>
    </row>
    <row r="69" spans="1:13" x14ac:dyDescent="0.4">
      <c r="A69" s="37">
        <f t="shared" si="0"/>
        <v>0</v>
      </c>
      <c r="B69" t="str">
        <f>'対象者リスト (R5年5月7日以前)'!B79&amp;""</f>
        <v/>
      </c>
      <c r="C69" s="37" t="str">
        <f>'対象者リスト (R5年5月7日以前)'!C79&amp;""</f>
        <v/>
      </c>
      <c r="D69" s="38" t="str">
        <f>IF('対象者リスト (R5年5月7日以前)'!D79="", "", '対象者リスト (R5年5月7日以前)'!D79)</f>
        <v/>
      </c>
      <c r="E69" s="38" t="str">
        <f>IF('対象者リスト (R5年5月7日以前)'!S80="", "", '対象者リスト (R5年5月7日以前)'!S80)</f>
        <v/>
      </c>
      <c r="F69" s="38" t="str">
        <f>IF('対象者リスト (R5年5月7日以前)'!AA80="", "", '対象者リスト (R5年5月7日以前)'!AA80)</f>
        <v/>
      </c>
      <c r="G69" s="38" t="str">
        <f>IF('対象者リスト (R5年5月7日以前)'!E79="", "", '対象者リスト (R5年5月7日以前)'!E79)</f>
        <v/>
      </c>
      <c r="H69" s="38" t="str">
        <f>IF('対象者リスト (R5年5月7日以前)'!F79="", "", '対象者リスト (R5年5月7日以前)'!F79)</f>
        <v/>
      </c>
      <c r="I69" s="38" t="str">
        <f>IF('対象者リスト (R5年5月7日以前)'!G79="", "", '対象者リスト (R5年5月7日以前)'!G79)</f>
        <v/>
      </c>
      <c r="J69" s="38" t="str">
        <f>IF(AND('対象者リスト (R5年5月7日以前)'!D79&lt;&gt;"",'対象者リスト (R5年5月7日以前)'!K79&lt;&gt;"×"),IF('対象者リスト (R5年5月7日以前)'!H79="", 0, '対象者リスト (R5年5月7日以前)'!H79)+'対象者リスト (R5年5月7日以前)'!Z80+'対象者リスト (R5年5月7日以前)'!AH80,"")</f>
        <v/>
      </c>
      <c r="K69" s="158">
        <f>IF('対象者リスト (R5年5月7日以前)'!I79="", "", '対象者リスト (R5年5月7日以前)'!I79)</f>
        <v>0</v>
      </c>
      <c r="L69" s="158">
        <f>IF('対象者リスト (R5年5月7日以前)'!J79="", "", '対象者リスト (R5年5月7日以前)'!J79)</f>
        <v>0</v>
      </c>
      <c r="M69" s="38" t="str">
        <f>IF('対象者リスト (R5年5月7日以前)'!K79="", "", '対象者リスト (R5年5月7日以前)'!K79)</f>
        <v/>
      </c>
    </row>
    <row r="70" spans="1:13" x14ac:dyDescent="0.4">
      <c r="A70" s="37">
        <f t="shared" si="0"/>
        <v>0</v>
      </c>
      <c r="B70" t="str">
        <f>'対象者リスト (R5年5月7日以前)'!B80&amp;""</f>
        <v/>
      </c>
      <c r="C70" s="37" t="str">
        <f>'対象者リスト (R5年5月7日以前)'!C80&amp;""</f>
        <v/>
      </c>
      <c r="D70" s="38" t="str">
        <f>IF('対象者リスト (R5年5月7日以前)'!D80="", "", '対象者リスト (R5年5月7日以前)'!D80)</f>
        <v/>
      </c>
      <c r="E70" s="38" t="str">
        <f>IF('対象者リスト (R5年5月7日以前)'!S81="", "", '対象者リスト (R5年5月7日以前)'!S81)</f>
        <v/>
      </c>
      <c r="F70" s="38" t="str">
        <f>IF('対象者リスト (R5年5月7日以前)'!AA81="", "", '対象者リスト (R5年5月7日以前)'!AA81)</f>
        <v/>
      </c>
      <c r="G70" s="38" t="str">
        <f>IF('対象者リスト (R5年5月7日以前)'!E80="", "", '対象者リスト (R5年5月7日以前)'!E80)</f>
        <v/>
      </c>
      <c r="H70" s="38" t="str">
        <f>IF('対象者リスト (R5年5月7日以前)'!F80="", "", '対象者リスト (R5年5月7日以前)'!F80)</f>
        <v/>
      </c>
      <c r="I70" s="38" t="str">
        <f>IF('対象者リスト (R5年5月7日以前)'!G80="", "", '対象者リスト (R5年5月7日以前)'!G80)</f>
        <v/>
      </c>
      <c r="J70" s="38" t="str">
        <f>IF(AND('対象者リスト (R5年5月7日以前)'!D80&lt;&gt;"",'対象者リスト (R5年5月7日以前)'!K80&lt;&gt;"×"),IF('対象者リスト (R5年5月7日以前)'!H80="", 0, '対象者リスト (R5年5月7日以前)'!H80)+'対象者リスト (R5年5月7日以前)'!Z81+'対象者リスト (R5年5月7日以前)'!AH81,"")</f>
        <v/>
      </c>
      <c r="K70" s="158">
        <f>IF('対象者リスト (R5年5月7日以前)'!I80="", "", '対象者リスト (R5年5月7日以前)'!I80)</f>
        <v>0</v>
      </c>
      <c r="L70" s="158">
        <f>IF('対象者リスト (R5年5月7日以前)'!J80="", "", '対象者リスト (R5年5月7日以前)'!J80)</f>
        <v>0</v>
      </c>
      <c r="M70" s="38" t="str">
        <f>IF('対象者リスト (R5年5月7日以前)'!K80="", "", '対象者リスト (R5年5月7日以前)'!K80)</f>
        <v/>
      </c>
    </row>
    <row r="71" spans="1:13" x14ac:dyDescent="0.4">
      <c r="A71" s="37">
        <f t="shared" ref="A71:A102" si="1">IF(M71="○", A70+1, A70)</f>
        <v>0</v>
      </c>
      <c r="B71" t="str">
        <f>'対象者リスト (R5年5月7日以前)'!B81&amp;""</f>
        <v/>
      </c>
      <c r="C71" s="37" t="str">
        <f>'対象者リスト (R5年5月7日以前)'!C81&amp;""</f>
        <v/>
      </c>
      <c r="D71" s="38" t="str">
        <f>IF('対象者リスト (R5年5月7日以前)'!D81="", "", '対象者リスト (R5年5月7日以前)'!D81)</f>
        <v/>
      </c>
      <c r="E71" s="38" t="str">
        <f>IF('対象者リスト (R5年5月7日以前)'!S82="", "", '対象者リスト (R5年5月7日以前)'!S82)</f>
        <v/>
      </c>
      <c r="F71" s="38" t="str">
        <f>IF('対象者リスト (R5年5月7日以前)'!AA82="", "", '対象者リスト (R5年5月7日以前)'!AA82)</f>
        <v/>
      </c>
      <c r="G71" s="38" t="str">
        <f>IF('対象者リスト (R5年5月7日以前)'!E81="", "", '対象者リスト (R5年5月7日以前)'!E81)</f>
        <v/>
      </c>
      <c r="H71" s="38" t="str">
        <f>IF('対象者リスト (R5年5月7日以前)'!F81="", "", '対象者リスト (R5年5月7日以前)'!F81)</f>
        <v/>
      </c>
      <c r="I71" s="38" t="str">
        <f>IF('対象者リスト (R5年5月7日以前)'!G81="", "", '対象者リスト (R5年5月7日以前)'!G81)</f>
        <v/>
      </c>
      <c r="J71" s="38" t="str">
        <f>IF(AND('対象者リスト (R5年5月7日以前)'!D81&lt;&gt;"",'対象者リスト (R5年5月7日以前)'!K81&lt;&gt;"×"),IF('対象者リスト (R5年5月7日以前)'!H81="", 0, '対象者リスト (R5年5月7日以前)'!H81)+'対象者リスト (R5年5月7日以前)'!Z82+'対象者リスト (R5年5月7日以前)'!AH82,"")</f>
        <v/>
      </c>
      <c r="K71" s="158">
        <f>IF('対象者リスト (R5年5月7日以前)'!I81="", "", '対象者リスト (R5年5月7日以前)'!I81)</f>
        <v>0</v>
      </c>
      <c r="L71" s="158">
        <f>IF('対象者リスト (R5年5月7日以前)'!J81="", "", '対象者リスト (R5年5月7日以前)'!J81)</f>
        <v>0</v>
      </c>
      <c r="M71" s="38" t="str">
        <f>IF('対象者リスト (R5年5月7日以前)'!K81="", "", '対象者リスト (R5年5月7日以前)'!K81)</f>
        <v/>
      </c>
    </row>
    <row r="72" spans="1:13" x14ac:dyDescent="0.4">
      <c r="A72" s="37">
        <f t="shared" si="1"/>
        <v>0</v>
      </c>
      <c r="B72" t="str">
        <f>'対象者リスト (R5年5月7日以前)'!B82&amp;""</f>
        <v/>
      </c>
      <c r="C72" s="37" t="str">
        <f>'対象者リスト (R5年5月7日以前)'!C82&amp;""</f>
        <v/>
      </c>
      <c r="D72" s="38" t="str">
        <f>IF('対象者リスト (R5年5月7日以前)'!D82="", "", '対象者リスト (R5年5月7日以前)'!D82)</f>
        <v/>
      </c>
      <c r="E72" s="38" t="str">
        <f>IF('対象者リスト (R5年5月7日以前)'!S83="", "", '対象者リスト (R5年5月7日以前)'!S83)</f>
        <v/>
      </c>
      <c r="F72" s="38" t="str">
        <f>IF('対象者リスト (R5年5月7日以前)'!AA83="", "", '対象者リスト (R5年5月7日以前)'!AA83)</f>
        <v/>
      </c>
      <c r="G72" s="38" t="str">
        <f>IF('対象者リスト (R5年5月7日以前)'!E82="", "", '対象者リスト (R5年5月7日以前)'!E82)</f>
        <v/>
      </c>
      <c r="H72" s="38" t="str">
        <f>IF('対象者リスト (R5年5月7日以前)'!F82="", "", '対象者リスト (R5年5月7日以前)'!F82)</f>
        <v/>
      </c>
      <c r="I72" s="38" t="str">
        <f>IF('対象者リスト (R5年5月7日以前)'!G82="", "", '対象者リスト (R5年5月7日以前)'!G82)</f>
        <v/>
      </c>
      <c r="J72" s="38" t="str">
        <f>IF(AND('対象者リスト (R5年5月7日以前)'!D82&lt;&gt;"",'対象者リスト (R5年5月7日以前)'!K82&lt;&gt;"×"),IF('対象者リスト (R5年5月7日以前)'!H82="", 0, '対象者リスト (R5年5月7日以前)'!H82)+'対象者リスト (R5年5月7日以前)'!Z83+'対象者リスト (R5年5月7日以前)'!AH83,"")</f>
        <v/>
      </c>
      <c r="K72" s="158">
        <f>IF('対象者リスト (R5年5月7日以前)'!I82="", "", '対象者リスト (R5年5月7日以前)'!I82)</f>
        <v>0</v>
      </c>
      <c r="L72" s="158">
        <f>IF('対象者リスト (R5年5月7日以前)'!J82="", "", '対象者リスト (R5年5月7日以前)'!J82)</f>
        <v>0</v>
      </c>
      <c r="M72" s="38" t="str">
        <f>IF('対象者リスト (R5年5月7日以前)'!K82="", "", '対象者リスト (R5年5月7日以前)'!K82)</f>
        <v/>
      </c>
    </row>
    <row r="73" spans="1:13" x14ac:dyDescent="0.4">
      <c r="A73" s="37">
        <f t="shared" si="1"/>
        <v>0</v>
      </c>
      <c r="B73" t="str">
        <f>'対象者リスト (R5年5月7日以前)'!B83&amp;""</f>
        <v/>
      </c>
      <c r="C73" s="37" t="str">
        <f>'対象者リスト (R5年5月7日以前)'!C83&amp;""</f>
        <v/>
      </c>
      <c r="D73" s="38" t="str">
        <f>IF('対象者リスト (R5年5月7日以前)'!D83="", "", '対象者リスト (R5年5月7日以前)'!D83)</f>
        <v/>
      </c>
      <c r="E73" s="38" t="str">
        <f>IF('対象者リスト (R5年5月7日以前)'!S84="", "", '対象者リスト (R5年5月7日以前)'!S84)</f>
        <v/>
      </c>
      <c r="F73" s="38" t="str">
        <f>IF('対象者リスト (R5年5月7日以前)'!AA84="", "", '対象者リスト (R5年5月7日以前)'!AA84)</f>
        <v/>
      </c>
      <c r="G73" s="38" t="str">
        <f>IF('対象者リスト (R5年5月7日以前)'!E83="", "", '対象者リスト (R5年5月7日以前)'!E83)</f>
        <v/>
      </c>
      <c r="H73" s="38" t="str">
        <f>IF('対象者リスト (R5年5月7日以前)'!F83="", "", '対象者リスト (R5年5月7日以前)'!F83)</f>
        <v/>
      </c>
      <c r="I73" s="38" t="str">
        <f>IF('対象者リスト (R5年5月7日以前)'!G83="", "", '対象者リスト (R5年5月7日以前)'!G83)</f>
        <v/>
      </c>
      <c r="J73" s="38" t="str">
        <f>IF(AND('対象者リスト (R5年5月7日以前)'!D83&lt;&gt;"",'対象者リスト (R5年5月7日以前)'!K83&lt;&gt;"×"),IF('対象者リスト (R5年5月7日以前)'!H83="", 0, '対象者リスト (R5年5月7日以前)'!H83)+'対象者リスト (R5年5月7日以前)'!Z84+'対象者リスト (R5年5月7日以前)'!AH84,"")</f>
        <v/>
      </c>
      <c r="K73" s="158">
        <f>IF('対象者リスト (R5年5月7日以前)'!I83="", "", '対象者リスト (R5年5月7日以前)'!I83)</f>
        <v>0</v>
      </c>
      <c r="L73" s="158">
        <f>IF('対象者リスト (R5年5月7日以前)'!J83="", "", '対象者リスト (R5年5月7日以前)'!J83)</f>
        <v>0</v>
      </c>
      <c r="M73" s="38" t="str">
        <f>IF('対象者リスト (R5年5月7日以前)'!K83="", "", '対象者リスト (R5年5月7日以前)'!K83)</f>
        <v/>
      </c>
    </row>
    <row r="74" spans="1:13" x14ac:dyDescent="0.4">
      <c r="A74" s="37">
        <f t="shared" si="1"/>
        <v>0</v>
      </c>
      <c r="B74" t="str">
        <f>'対象者リスト (R5年5月7日以前)'!B84&amp;""</f>
        <v/>
      </c>
      <c r="C74" s="37" t="str">
        <f>'対象者リスト (R5年5月7日以前)'!C84&amp;""</f>
        <v/>
      </c>
      <c r="D74" s="38" t="str">
        <f>IF('対象者リスト (R5年5月7日以前)'!D84="", "", '対象者リスト (R5年5月7日以前)'!D84)</f>
        <v/>
      </c>
      <c r="E74" s="38" t="str">
        <f>IF('対象者リスト (R5年5月7日以前)'!S85="", "", '対象者リスト (R5年5月7日以前)'!S85)</f>
        <v/>
      </c>
      <c r="F74" s="38" t="str">
        <f>IF('対象者リスト (R5年5月7日以前)'!AA85="", "", '対象者リスト (R5年5月7日以前)'!AA85)</f>
        <v/>
      </c>
      <c r="G74" s="38" t="str">
        <f>IF('対象者リスト (R5年5月7日以前)'!E84="", "", '対象者リスト (R5年5月7日以前)'!E84)</f>
        <v/>
      </c>
      <c r="H74" s="38" t="str">
        <f>IF('対象者リスト (R5年5月7日以前)'!F84="", "", '対象者リスト (R5年5月7日以前)'!F84)</f>
        <v/>
      </c>
      <c r="I74" s="38" t="str">
        <f>IF('対象者リスト (R5年5月7日以前)'!G84="", "", '対象者リスト (R5年5月7日以前)'!G84)</f>
        <v/>
      </c>
      <c r="J74" s="38" t="str">
        <f>IF(AND('対象者リスト (R5年5月7日以前)'!D84&lt;&gt;"",'対象者リスト (R5年5月7日以前)'!K84&lt;&gt;"×"),IF('対象者リスト (R5年5月7日以前)'!H84="", 0, '対象者リスト (R5年5月7日以前)'!H84)+'対象者リスト (R5年5月7日以前)'!Z85+'対象者リスト (R5年5月7日以前)'!AH85,"")</f>
        <v/>
      </c>
      <c r="K74" s="158">
        <f>IF('対象者リスト (R5年5月7日以前)'!I84="", "", '対象者リスト (R5年5月7日以前)'!I84)</f>
        <v>0</v>
      </c>
      <c r="L74" s="158">
        <f>IF('対象者リスト (R5年5月7日以前)'!J84="", "", '対象者リスト (R5年5月7日以前)'!J84)</f>
        <v>0</v>
      </c>
      <c r="M74" s="38" t="str">
        <f>IF('対象者リスト (R5年5月7日以前)'!K84="", "", '対象者リスト (R5年5月7日以前)'!K84)</f>
        <v/>
      </c>
    </row>
    <row r="75" spans="1:13" x14ac:dyDescent="0.4">
      <c r="A75" s="37">
        <f t="shared" si="1"/>
        <v>0</v>
      </c>
      <c r="B75" t="str">
        <f>'対象者リスト (R5年5月7日以前)'!B85&amp;""</f>
        <v/>
      </c>
      <c r="C75" s="37" t="str">
        <f>'対象者リスト (R5年5月7日以前)'!C85&amp;""</f>
        <v/>
      </c>
      <c r="D75" s="38" t="str">
        <f>IF('対象者リスト (R5年5月7日以前)'!D85="", "", '対象者リスト (R5年5月7日以前)'!D85)</f>
        <v/>
      </c>
      <c r="E75" s="38" t="str">
        <f>IF('対象者リスト (R5年5月7日以前)'!S86="", "", '対象者リスト (R5年5月7日以前)'!S86)</f>
        <v/>
      </c>
      <c r="F75" s="38" t="str">
        <f>IF('対象者リスト (R5年5月7日以前)'!AA86="", "", '対象者リスト (R5年5月7日以前)'!AA86)</f>
        <v/>
      </c>
      <c r="G75" s="38" t="str">
        <f>IF('対象者リスト (R5年5月7日以前)'!E85="", "", '対象者リスト (R5年5月7日以前)'!E85)</f>
        <v/>
      </c>
      <c r="H75" s="38" t="str">
        <f>IF('対象者リスト (R5年5月7日以前)'!F85="", "", '対象者リスト (R5年5月7日以前)'!F85)</f>
        <v/>
      </c>
      <c r="I75" s="38" t="str">
        <f>IF('対象者リスト (R5年5月7日以前)'!G85="", "", '対象者リスト (R5年5月7日以前)'!G85)</f>
        <v/>
      </c>
      <c r="J75" s="38" t="str">
        <f>IF(AND('対象者リスト (R5年5月7日以前)'!D85&lt;&gt;"",'対象者リスト (R5年5月7日以前)'!K85&lt;&gt;"×"),IF('対象者リスト (R5年5月7日以前)'!H85="", 0, '対象者リスト (R5年5月7日以前)'!H85)+'対象者リスト (R5年5月7日以前)'!Z86+'対象者リスト (R5年5月7日以前)'!AH86,"")</f>
        <v/>
      </c>
      <c r="K75" s="158">
        <f>IF('対象者リスト (R5年5月7日以前)'!I85="", "", '対象者リスト (R5年5月7日以前)'!I85)</f>
        <v>0</v>
      </c>
      <c r="L75" s="158">
        <f>IF('対象者リスト (R5年5月7日以前)'!J85="", "", '対象者リスト (R5年5月7日以前)'!J85)</f>
        <v>0</v>
      </c>
      <c r="M75" s="38" t="str">
        <f>IF('対象者リスト (R5年5月7日以前)'!K85="", "", '対象者リスト (R5年5月7日以前)'!K85)</f>
        <v/>
      </c>
    </row>
    <row r="76" spans="1:13" x14ac:dyDescent="0.4">
      <c r="A76" s="37">
        <f t="shared" si="1"/>
        <v>0</v>
      </c>
      <c r="B76" t="str">
        <f>'対象者リスト (R5年5月7日以前)'!B86&amp;""</f>
        <v/>
      </c>
      <c r="C76" s="37" t="str">
        <f>'対象者リスト (R5年5月7日以前)'!C86&amp;""</f>
        <v/>
      </c>
      <c r="D76" s="38" t="str">
        <f>IF('対象者リスト (R5年5月7日以前)'!D86="", "", '対象者リスト (R5年5月7日以前)'!D86)</f>
        <v/>
      </c>
      <c r="E76" s="38" t="str">
        <f>IF('対象者リスト (R5年5月7日以前)'!S87="", "", '対象者リスト (R5年5月7日以前)'!S87)</f>
        <v/>
      </c>
      <c r="F76" s="38" t="str">
        <f>IF('対象者リスト (R5年5月7日以前)'!AA87="", "", '対象者リスト (R5年5月7日以前)'!AA87)</f>
        <v/>
      </c>
      <c r="G76" s="38" t="str">
        <f>IF('対象者リスト (R5年5月7日以前)'!E86="", "", '対象者リスト (R5年5月7日以前)'!E86)</f>
        <v/>
      </c>
      <c r="H76" s="38" t="str">
        <f>IF('対象者リスト (R5年5月7日以前)'!F86="", "", '対象者リスト (R5年5月7日以前)'!F86)</f>
        <v/>
      </c>
      <c r="I76" s="38" t="str">
        <f>IF('対象者リスト (R5年5月7日以前)'!G86="", "", '対象者リスト (R5年5月7日以前)'!G86)</f>
        <v/>
      </c>
      <c r="J76" s="38" t="str">
        <f>IF(AND('対象者リスト (R5年5月7日以前)'!D86&lt;&gt;"",'対象者リスト (R5年5月7日以前)'!K86&lt;&gt;"×"),IF('対象者リスト (R5年5月7日以前)'!H86="", 0, '対象者リスト (R5年5月7日以前)'!H86)+'対象者リスト (R5年5月7日以前)'!Z87+'対象者リスト (R5年5月7日以前)'!AH87,"")</f>
        <v/>
      </c>
      <c r="K76" s="158">
        <f>IF('対象者リスト (R5年5月7日以前)'!I86="", "", '対象者リスト (R5年5月7日以前)'!I86)</f>
        <v>0</v>
      </c>
      <c r="L76" s="158">
        <f>IF('対象者リスト (R5年5月7日以前)'!J86="", "", '対象者リスト (R5年5月7日以前)'!J86)</f>
        <v>0</v>
      </c>
      <c r="M76" s="38" t="str">
        <f>IF('対象者リスト (R5年5月7日以前)'!K86="", "", '対象者リスト (R5年5月7日以前)'!K86)</f>
        <v/>
      </c>
    </row>
    <row r="77" spans="1:13" x14ac:dyDescent="0.4">
      <c r="A77" s="37">
        <f t="shared" si="1"/>
        <v>0</v>
      </c>
      <c r="B77" t="str">
        <f>'対象者リスト (R5年5月7日以前)'!B87&amp;""</f>
        <v/>
      </c>
      <c r="C77" s="37" t="str">
        <f>'対象者リスト (R5年5月7日以前)'!C87&amp;""</f>
        <v/>
      </c>
      <c r="D77" s="38" t="str">
        <f>IF('対象者リスト (R5年5月7日以前)'!D87="", "", '対象者リスト (R5年5月7日以前)'!D87)</f>
        <v/>
      </c>
      <c r="E77" s="38" t="str">
        <f>IF('対象者リスト (R5年5月7日以前)'!S88="", "", '対象者リスト (R5年5月7日以前)'!S88)</f>
        <v/>
      </c>
      <c r="F77" s="38" t="str">
        <f>IF('対象者リスト (R5年5月7日以前)'!AA88="", "", '対象者リスト (R5年5月7日以前)'!AA88)</f>
        <v/>
      </c>
      <c r="G77" s="38" t="str">
        <f>IF('対象者リスト (R5年5月7日以前)'!E87="", "", '対象者リスト (R5年5月7日以前)'!E87)</f>
        <v/>
      </c>
      <c r="H77" s="38" t="str">
        <f>IF('対象者リスト (R5年5月7日以前)'!F87="", "", '対象者リスト (R5年5月7日以前)'!F87)</f>
        <v/>
      </c>
      <c r="I77" s="38" t="str">
        <f>IF('対象者リスト (R5年5月7日以前)'!G87="", "", '対象者リスト (R5年5月7日以前)'!G87)</f>
        <v/>
      </c>
      <c r="J77" s="38" t="str">
        <f>IF(AND('対象者リスト (R5年5月7日以前)'!D87&lt;&gt;"",'対象者リスト (R5年5月7日以前)'!K87&lt;&gt;"×"),IF('対象者リスト (R5年5月7日以前)'!H87="", 0, '対象者リスト (R5年5月7日以前)'!H87)+'対象者リスト (R5年5月7日以前)'!Z88+'対象者リスト (R5年5月7日以前)'!AH88,"")</f>
        <v/>
      </c>
      <c r="K77" s="158">
        <f>IF('対象者リスト (R5年5月7日以前)'!I87="", "", '対象者リスト (R5年5月7日以前)'!I87)</f>
        <v>0</v>
      </c>
      <c r="L77" s="158">
        <f>IF('対象者リスト (R5年5月7日以前)'!J87="", "", '対象者リスト (R5年5月7日以前)'!J87)</f>
        <v>0</v>
      </c>
      <c r="M77" s="38" t="str">
        <f>IF('対象者リスト (R5年5月7日以前)'!K87="", "", '対象者リスト (R5年5月7日以前)'!K87)</f>
        <v/>
      </c>
    </row>
    <row r="78" spans="1:13" x14ac:dyDescent="0.4">
      <c r="A78" s="37">
        <f t="shared" si="1"/>
        <v>0</v>
      </c>
      <c r="B78" t="str">
        <f>'対象者リスト (R5年5月7日以前)'!B88&amp;""</f>
        <v/>
      </c>
      <c r="C78" s="37" t="str">
        <f>'対象者リスト (R5年5月7日以前)'!C88&amp;""</f>
        <v/>
      </c>
      <c r="D78" s="38" t="str">
        <f>IF('対象者リスト (R5年5月7日以前)'!D88="", "", '対象者リスト (R5年5月7日以前)'!D88)</f>
        <v/>
      </c>
      <c r="E78" s="38" t="str">
        <f>IF('対象者リスト (R5年5月7日以前)'!S89="", "", '対象者リスト (R5年5月7日以前)'!S89)</f>
        <v/>
      </c>
      <c r="F78" s="38" t="str">
        <f>IF('対象者リスト (R5年5月7日以前)'!AA89="", "", '対象者リスト (R5年5月7日以前)'!AA89)</f>
        <v/>
      </c>
      <c r="G78" s="38" t="str">
        <f>IF('対象者リスト (R5年5月7日以前)'!E88="", "", '対象者リスト (R5年5月7日以前)'!E88)</f>
        <v/>
      </c>
      <c r="H78" s="38" t="str">
        <f>IF('対象者リスト (R5年5月7日以前)'!F88="", "", '対象者リスト (R5年5月7日以前)'!F88)</f>
        <v/>
      </c>
      <c r="I78" s="38" t="str">
        <f>IF('対象者リスト (R5年5月7日以前)'!G88="", "", '対象者リスト (R5年5月7日以前)'!G88)</f>
        <v/>
      </c>
      <c r="J78" s="38" t="str">
        <f>IF(AND('対象者リスト (R5年5月7日以前)'!D88&lt;&gt;"",'対象者リスト (R5年5月7日以前)'!K88&lt;&gt;"×"),IF('対象者リスト (R5年5月7日以前)'!H88="", 0, '対象者リスト (R5年5月7日以前)'!H88)+'対象者リスト (R5年5月7日以前)'!Z89+'対象者リスト (R5年5月7日以前)'!AH89,"")</f>
        <v/>
      </c>
      <c r="K78" s="158">
        <f>IF('対象者リスト (R5年5月7日以前)'!I88="", "", '対象者リスト (R5年5月7日以前)'!I88)</f>
        <v>0</v>
      </c>
      <c r="L78" s="158">
        <f>IF('対象者リスト (R5年5月7日以前)'!J88="", "", '対象者リスト (R5年5月7日以前)'!J88)</f>
        <v>0</v>
      </c>
      <c r="M78" s="38" t="str">
        <f>IF('対象者リスト (R5年5月7日以前)'!K88="", "", '対象者リスト (R5年5月7日以前)'!K88)</f>
        <v/>
      </c>
    </row>
    <row r="79" spans="1:13" x14ac:dyDescent="0.4">
      <c r="A79" s="37">
        <f t="shared" si="1"/>
        <v>0</v>
      </c>
      <c r="B79" t="str">
        <f>'対象者リスト (R5年5月7日以前)'!B89&amp;""</f>
        <v/>
      </c>
      <c r="C79" s="37" t="str">
        <f>'対象者リスト (R5年5月7日以前)'!C89&amp;""</f>
        <v/>
      </c>
      <c r="D79" s="38" t="str">
        <f>IF('対象者リスト (R5年5月7日以前)'!D89="", "", '対象者リスト (R5年5月7日以前)'!D89)</f>
        <v/>
      </c>
      <c r="E79" s="38" t="str">
        <f>IF('対象者リスト (R5年5月7日以前)'!S90="", "", '対象者リスト (R5年5月7日以前)'!S90)</f>
        <v/>
      </c>
      <c r="F79" s="38" t="str">
        <f>IF('対象者リスト (R5年5月7日以前)'!AA90="", "", '対象者リスト (R5年5月7日以前)'!AA90)</f>
        <v/>
      </c>
      <c r="G79" s="38" t="str">
        <f>IF('対象者リスト (R5年5月7日以前)'!E89="", "", '対象者リスト (R5年5月7日以前)'!E89)</f>
        <v/>
      </c>
      <c r="H79" s="38" t="str">
        <f>IF('対象者リスト (R5年5月7日以前)'!F89="", "", '対象者リスト (R5年5月7日以前)'!F89)</f>
        <v/>
      </c>
      <c r="I79" s="38" t="str">
        <f>IF('対象者リスト (R5年5月7日以前)'!G89="", "", '対象者リスト (R5年5月7日以前)'!G89)</f>
        <v/>
      </c>
      <c r="J79" s="38" t="str">
        <f>IF(AND('対象者リスト (R5年5月7日以前)'!D89&lt;&gt;"",'対象者リスト (R5年5月7日以前)'!K89&lt;&gt;"×"),IF('対象者リスト (R5年5月7日以前)'!H89="", 0, '対象者リスト (R5年5月7日以前)'!H89)+'対象者リスト (R5年5月7日以前)'!Z90+'対象者リスト (R5年5月7日以前)'!AH90,"")</f>
        <v/>
      </c>
      <c r="K79" s="158">
        <f>IF('対象者リスト (R5年5月7日以前)'!I89="", "", '対象者リスト (R5年5月7日以前)'!I89)</f>
        <v>0</v>
      </c>
      <c r="L79" s="158">
        <f>IF('対象者リスト (R5年5月7日以前)'!J89="", "", '対象者リスト (R5年5月7日以前)'!J89)</f>
        <v>0</v>
      </c>
      <c r="M79" s="38" t="str">
        <f>IF('対象者リスト (R5年5月7日以前)'!K89="", "", '対象者リスト (R5年5月7日以前)'!K89)</f>
        <v/>
      </c>
    </row>
    <row r="80" spans="1:13" x14ac:dyDescent="0.4">
      <c r="A80" s="37">
        <f t="shared" si="1"/>
        <v>0</v>
      </c>
      <c r="B80" t="str">
        <f>'対象者リスト (R5年5月7日以前)'!B90&amp;""</f>
        <v/>
      </c>
      <c r="C80" s="37" t="str">
        <f>'対象者リスト (R5年5月7日以前)'!C90&amp;""</f>
        <v/>
      </c>
      <c r="D80" s="38" t="str">
        <f>IF('対象者リスト (R5年5月7日以前)'!D90="", "", '対象者リスト (R5年5月7日以前)'!D90)</f>
        <v/>
      </c>
      <c r="E80" s="38" t="str">
        <f>IF('対象者リスト (R5年5月7日以前)'!S91="", "", '対象者リスト (R5年5月7日以前)'!S91)</f>
        <v/>
      </c>
      <c r="F80" s="38" t="str">
        <f>IF('対象者リスト (R5年5月7日以前)'!AA91="", "", '対象者リスト (R5年5月7日以前)'!AA91)</f>
        <v/>
      </c>
      <c r="G80" s="38" t="str">
        <f>IF('対象者リスト (R5年5月7日以前)'!E90="", "", '対象者リスト (R5年5月7日以前)'!E90)</f>
        <v/>
      </c>
      <c r="H80" s="38" t="str">
        <f>IF('対象者リスト (R5年5月7日以前)'!F90="", "", '対象者リスト (R5年5月7日以前)'!F90)</f>
        <v/>
      </c>
      <c r="I80" s="38" t="str">
        <f>IF('対象者リスト (R5年5月7日以前)'!G90="", "", '対象者リスト (R5年5月7日以前)'!G90)</f>
        <v/>
      </c>
      <c r="J80" s="38" t="str">
        <f>IF(AND('対象者リスト (R5年5月7日以前)'!D90&lt;&gt;"",'対象者リスト (R5年5月7日以前)'!K90&lt;&gt;"×"),IF('対象者リスト (R5年5月7日以前)'!H90="", 0, '対象者リスト (R5年5月7日以前)'!H90)+'対象者リスト (R5年5月7日以前)'!Z91+'対象者リスト (R5年5月7日以前)'!AH91,"")</f>
        <v/>
      </c>
      <c r="K80" s="158">
        <f>IF('対象者リスト (R5年5月7日以前)'!I90="", "", '対象者リスト (R5年5月7日以前)'!I90)</f>
        <v>0</v>
      </c>
      <c r="L80" s="158">
        <f>IF('対象者リスト (R5年5月7日以前)'!J90="", "", '対象者リスト (R5年5月7日以前)'!J90)</f>
        <v>0</v>
      </c>
      <c r="M80" s="38" t="str">
        <f>IF('対象者リスト (R5年5月7日以前)'!K90="", "", '対象者リスト (R5年5月7日以前)'!K90)</f>
        <v/>
      </c>
    </row>
    <row r="81" spans="1:13" x14ac:dyDescent="0.4">
      <c r="A81" s="37">
        <f t="shared" si="1"/>
        <v>0</v>
      </c>
      <c r="B81" t="str">
        <f>'対象者リスト (R5年5月7日以前)'!B91&amp;""</f>
        <v/>
      </c>
      <c r="C81" s="37" t="str">
        <f>'対象者リスト (R5年5月7日以前)'!C91&amp;""</f>
        <v/>
      </c>
      <c r="D81" s="38" t="str">
        <f>IF('対象者リスト (R5年5月7日以前)'!D91="", "", '対象者リスト (R5年5月7日以前)'!D91)</f>
        <v/>
      </c>
      <c r="E81" s="38" t="str">
        <f>IF('対象者リスト (R5年5月7日以前)'!S92="", "", '対象者リスト (R5年5月7日以前)'!S92)</f>
        <v/>
      </c>
      <c r="F81" s="38" t="str">
        <f>IF('対象者リスト (R5年5月7日以前)'!AA92="", "", '対象者リスト (R5年5月7日以前)'!AA92)</f>
        <v/>
      </c>
      <c r="G81" s="38" t="str">
        <f>IF('対象者リスト (R5年5月7日以前)'!E91="", "", '対象者リスト (R5年5月7日以前)'!E91)</f>
        <v/>
      </c>
      <c r="H81" s="38" t="str">
        <f>IF('対象者リスト (R5年5月7日以前)'!F91="", "", '対象者リスト (R5年5月7日以前)'!F91)</f>
        <v/>
      </c>
      <c r="I81" s="38" t="str">
        <f>IF('対象者リスト (R5年5月7日以前)'!G91="", "", '対象者リスト (R5年5月7日以前)'!G91)</f>
        <v/>
      </c>
      <c r="J81" s="38" t="str">
        <f>IF(AND('対象者リスト (R5年5月7日以前)'!D91&lt;&gt;"",'対象者リスト (R5年5月7日以前)'!K91&lt;&gt;"×"),IF('対象者リスト (R5年5月7日以前)'!H91="", 0, '対象者リスト (R5年5月7日以前)'!H91)+'対象者リスト (R5年5月7日以前)'!Z92+'対象者リスト (R5年5月7日以前)'!AH92,"")</f>
        <v/>
      </c>
      <c r="K81" s="158">
        <f>IF('対象者リスト (R5年5月7日以前)'!I91="", "", '対象者リスト (R5年5月7日以前)'!I91)</f>
        <v>0</v>
      </c>
      <c r="L81" s="158">
        <f>IF('対象者リスト (R5年5月7日以前)'!J91="", "", '対象者リスト (R5年5月7日以前)'!J91)</f>
        <v>0</v>
      </c>
      <c r="M81" s="38" t="str">
        <f>IF('対象者リスト (R5年5月7日以前)'!K91="", "", '対象者リスト (R5年5月7日以前)'!K91)</f>
        <v/>
      </c>
    </row>
    <row r="82" spans="1:13" x14ac:dyDescent="0.4">
      <c r="A82" s="37">
        <f t="shared" si="1"/>
        <v>0</v>
      </c>
      <c r="B82" t="str">
        <f>'対象者リスト (R5年5月7日以前)'!B92&amp;""</f>
        <v/>
      </c>
      <c r="C82" s="37" t="str">
        <f>'対象者リスト (R5年5月7日以前)'!C92&amp;""</f>
        <v/>
      </c>
      <c r="D82" s="38" t="str">
        <f>IF('対象者リスト (R5年5月7日以前)'!D92="", "", '対象者リスト (R5年5月7日以前)'!D92)</f>
        <v/>
      </c>
      <c r="E82" s="38" t="str">
        <f>IF('対象者リスト (R5年5月7日以前)'!S93="", "", '対象者リスト (R5年5月7日以前)'!S93)</f>
        <v/>
      </c>
      <c r="F82" s="38" t="str">
        <f>IF('対象者リスト (R5年5月7日以前)'!AA93="", "", '対象者リスト (R5年5月7日以前)'!AA93)</f>
        <v/>
      </c>
      <c r="G82" s="38" t="str">
        <f>IF('対象者リスト (R5年5月7日以前)'!E92="", "", '対象者リスト (R5年5月7日以前)'!E92)</f>
        <v/>
      </c>
      <c r="H82" s="38" t="str">
        <f>IF('対象者リスト (R5年5月7日以前)'!F92="", "", '対象者リスト (R5年5月7日以前)'!F92)</f>
        <v/>
      </c>
      <c r="I82" s="38" t="str">
        <f>IF('対象者リスト (R5年5月7日以前)'!G92="", "", '対象者リスト (R5年5月7日以前)'!G92)</f>
        <v/>
      </c>
      <c r="J82" s="38" t="str">
        <f>IF(AND('対象者リスト (R5年5月7日以前)'!D92&lt;&gt;"",'対象者リスト (R5年5月7日以前)'!K92&lt;&gt;"×"),IF('対象者リスト (R5年5月7日以前)'!H92="", 0, '対象者リスト (R5年5月7日以前)'!H92)+'対象者リスト (R5年5月7日以前)'!Z93+'対象者リスト (R5年5月7日以前)'!AH93,"")</f>
        <v/>
      </c>
      <c r="K82" s="158">
        <f>IF('対象者リスト (R5年5月7日以前)'!I92="", "", '対象者リスト (R5年5月7日以前)'!I92)</f>
        <v>0</v>
      </c>
      <c r="L82" s="158">
        <f>IF('対象者リスト (R5年5月7日以前)'!J92="", "", '対象者リスト (R5年5月7日以前)'!J92)</f>
        <v>0</v>
      </c>
      <c r="M82" s="38" t="str">
        <f>IF('対象者リスト (R5年5月7日以前)'!K92="", "", '対象者リスト (R5年5月7日以前)'!K92)</f>
        <v/>
      </c>
    </row>
    <row r="83" spans="1:13" x14ac:dyDescent="0.4">
      <c r="A83" s="37">
        <f t="shared" si="1"/>
        <v>0</v>
      </c>
      <c r="B83" t="str">
        <f>'対象者リスト (R5年5月7日以前)'!B93&amp;""</f>
        <v/>
      </c>
      <c r="C83" s="37" t="str">
        <f>'対象者リスト (R5年5月7日以前)'!C93&amp;""</f>
        <v/>
      </c>
      <c r="D83" s="38" t="str">
        <f>IF('対象者リスト (R5年5月7日以前)'!D93="", "", '対象者リスト (R5年5月7日以前)'!D93)</f>
        <v/>
      </c>
      <c r="E83" s="38" t="str">
        <f>IF('対象者リスト (R5年5月7日以前)'!S94="", "", '対象者リスト (R5年5月7日以前)'!S94)</f>
        <v/>
      </c>
      <c r="F83" s="38" t="str">
        <f>IF('対象者リスト (R5年5月7日以前)'!AA94="", "", '対象者リスト (R5年5月7日以前)'!AA94)</f>
        <v/>
      </c>
      <c r="G83" s="38" t="str">
        <f>IF('対象者リスト (R5年5月7日以前)'!E93="", "", '対象者リスト (R5年5月7日以前)'!E93)</f>
        <v/>
      </c>
      <c r="H83" s="38" t="str">
        <f>IF('対象者リスト (R5年5月7日以前)'!F93="", "", '対象者リスト (R5年5月7日以前)'!F93)</f>
        <v/>
      </c>
      <c r="I83" s="38" t="str">
        <f>IF('対象者リスト (R5年5月7日以前)'!G93="", "", '対象者リスト (R5年5月7日以前)'!G93)</f>
        <v/>
      </c>
      <c r="J83" s="38" t="str">
        <f>IF(AND('対象者リスト (R5年5月7日以前)'!D93&lt;&gt;"",'対象者リスト (R5年5月7日以前)'!K93&lt;&gt;"×"),IF('対象者リスト (R5年5月7日以前)'!H93="", 0, '対象者リスト (R5年5月7日以前)'!H93)+'対象者リスト (R5年5月7日以前)'!Z94+'対象者リスト (R5年5月7日以前)'!AH94,"")</f>
        <v/>
      </c>
      <c r="K83" s="158">
        <f>IF('対象者リスト (R5年5月7日以前)'!I93="", "", '対象者リスト (R5年5月7日以前)'!I93)</f>
        <v>0</v>
      </c>
      <c r="L83" s="158">
        <f>IF('対象者リスト (R5年5月7日以前)'!J93="", "", '対象者リスト (R5年5月7日以前)'!J93)</f>
        <v>0</v>
      </c>
      <c r="M83" s="38" t="str">
        <f>IF('対象者リスト (R5年5月7日以前)'!K93="", "", '対象者リスト (R5年5月7日以前)'!K93)</f>
        <v/>
      </c>
    </row>
    <row r="84" spans="1:13" x14ac:dyDescent="0.4">
      <c r="A84" s="37">
        <f t="shared" si="1"/>
        <v>0</v>
      </c>
      <c r="B84" t="str">
        <f>'対象者リスト (R5年5月7日以前)'!B94&amp;""</f>
        <v/>
      </c>
      <c r="C84" s="37" t="str">
        <f>'対象者リスト (R5年5月7日以前)'!C94&amp;""</f>
        <v/>
      </c>
      <c r="D84" s="38" t="str">
        <f>IF('対象者リスト (R5年5月7日以前)'!D94="", "", '対象者リスト (R5年5月7日以前)'!D94)</f>
        <v/>
      </c>
      <c r="E84" s="38" t="str">
        <f>IF('対象者リスト (R5年5月7日以前)'!S95="", "", '対象者リスト (R5年5月7日以前)'!S95)</f>
        <v/>
      </c>
      <c r="F84" s="38" t="str">
        <f>IF('対象者リスト (R5年5月7日以前)'!AA95="", "", '対象者リスト (R5年5月7日以前)'!AA95)</f>
        <v/>
      </c>
      <c r="G84" s="38" t="str">
        <f>IF('対象者リスト (R5年5月7日以前)'!E94="", "", '対象者リスト (R5年5月7日以前)'!E94)</f>
        <v/>
      </c>
      <c r="H84" s="38" t="str">
        <f>IF('対象者リスト (R5年5月7日以前)'!F94="", "", '対象者リスト (R5年5月7日以前)'!F94)</f>
        <v/>
      </c>
      <c r="I84" s="38" t="str">
        <f>IF('対象者リスト (R5年5月7日以前)'!G94="", "", '対象者リスト (R5年5月7日以前)'!G94)</f>
        <v/>
      </c>
      <c r="J84" s="38" t="str">
        <f>IF(AND('対象者リスト (R5年5月7日以前)'!D94&lt;&gt;"",'対象者リスト (R5年5月7日以前)'!K94&lt;&gt;"×"),IF('対象者リスト (R5年5月7日以前)'!H94="", 0, '対象者リスト (R5年5月7日以前)'!H94)+'対象者リスト (R5年5月7日以前)'!Z95+'対象者リスト (R5年5月7日以前)'!AH95,"")</f>
        <v/>
      </c>
      <c r="K84" s="158">
        <f>IF('対象者リスト (R5年5月7日以前)'!I94="", "", '対象者リスト (R5年5月7日以前)'!I94)</f>
        <v>0</v>
      </c>
      <c r="L84" s="158">
        <f>IF('対象者リスト (R5年5月7日以前)'!J94="", "", '対象者リスト (R5年5月7日以前)'!J94)</f>
        <v>0</v>
      </c>
      <c r="M84" s="38" t="str">
        <f>IF('対象者リスト (R5年5月7日以前)'!K94="", "", '対象者リスト (R5年5月7日以前)'!K94)</f>
        <v/>
      </c>
    </row>
    <row r="85" spans="1:13" x14ac:dyDescent="0.4">
      <c r="A85" s="37">
        <f t="shared" si="1"/>
        <v>0</v>
      </c>
      <c r="B85" t="str">
        <f>'対象者リスト (R5年5月7日以前)'!B95&amp;""</f>
        <v/>
      </c>
      <c r="C85" s="37" t="str">
        <f>'対象者リスト (R5年5月7日以前)'!C95&amp;""</f>
        <v/>
      </c>
      <c r="D85" s="38" t="str">
        <f>IF('対象者リスト (R5年5月7日以前)'!D95="", "", '対象者リスト (R5年5月7日以前)'!D95)</f>
        <v/>
      </c>
      <c r="E85" s="38" t="str">
        <f>IF('対象者リスト (R5年5月7日以前)'!S96="", "", '対象者リスト (R5年5月7日以前)'!S96)</f>
        <v/>
      </c>
      <c r="F85" s="38" t="str">
        <f>IF('対象者リスト (R5年5月7日以前)'!AA96="", "", '対象者リスト (R5年5月7日以前)'!AA96)</f>
        <v/>
      </c>
      <c r="G85" s="38" t="str">
        <f>IF('対象者リスト (R5年5月7日以前)'!E95="", "", '対象者リスト (R5年5月7日以前)'!E95)</f>
        <v/>
      </c>
      <c r="H85" s="38" t="str">
        <f>IF('対象者リスト (R5年5月7日以前)'!F95="", "", '対象者リスト (R5年5月7日以前)'!F95)</f>
        <v/>
      </c>
      <c r="I85" s="38" t="str">
        <f>IF('対象者リスト (R5年5月7日以前)'!G95="", "", '対象者リスト (R5年5月7日以前)'!G95)</f>
        <v/>
      </c>
      <c r="J85" s="38" t="str">
        <f>IF(AND('対象者リスト (R5年5月7日以前)'!D95&lt;&gt;"",'対象者リスト (R5年5月7日以前)'!K95&lt;&gt;"×"),IF('対象者リスト (R5年5月7日以前)'!H95="", 0, '対象者リスト (R5年5月7日以前)'!H95)+'対象者リスト (R5年5月7日以前)'!Z96+'対象者リスト (R5年5月7日以前)'!AH96,"")</f>
        <v/>
      </c>
      <c r="K85" s="158">
        <f>IF('対象者リスト (R5年5月7日以前)'!I95="", "", '対象者リスト (R5年5月7日以前)'!I95)</f>
        <v>0</v>
      </c>
      <c r="L85" s="158">
        <f>IF('対象者リスト (R5年5月7日以前)'!J95="", "", '対象者リスト (R5年5月7日以前)'!J95)</f>
        <v>0</v>
      </c>
      <c r="M85" s="38" t="str">
        <f>IF('対象者リスト (R5年5月7日以前)'!K95="", "", '対象者リスト (R5年5月7日以前)'!K95)</f>
        <v/>
      </c>
    </row>
    <row r="86" spans="1:13" x14ac:dyDescent="0.4">
      <c r="A86" s="37">
        <f t="shared" si="1"/>
        <v>0</v>
      </c>
      <c r="B86" t="str">
        <f>'対象者リスト (R5年5月7日以前)'!B96&amp;""</f>
        <v/>
      </c>
      <c r="C86" s="37" t="str">
        <f>'対象者リスト (R5年5月7日以前)'!C96&amp;""</f>
        <v/>
      </c>
      <c r="D86" s="38" t="str">
        <f>IF('対象者リスト (R5年5月7日以前)'!D96="", "", '対象者リスト (R5年5月7日以前)'!D96)</f>
        <v/>
      </c>
      <c r="E86" s="38" t="str">
        <f>IF('対象者リスト (R5年5月7日以前)'!S97="", "", '対象者リスト (R5年5月7日以前)'!S97)</f>
        <v/>
      </c>
      <c r="F86" s="38" t="str">
        <f>IF('対象者リスト (R5年5月7日以前)'!AA97="", "", '対象者リスト (R5年5月7日以前)'!AA97)</f>
        <v/>
      </c>
      <c r="G86" s="38" t="str">
        <f>IF('対象者リスト (R5年5月7日以前)'!E96="", "", '対象者リスト (R5年5月7日以前)'!E96)</f>
        <v/>
      </c>
      <c r="H86" s="38" t="str">
        <f>IF('対象者リスト (R5年5月7日以前)'!F96="", "", '対象者リスト (R5年5月7日以前)'!F96)</f>
        <v/>
      </c>
      <c r="I86" s="38" t="str">
        <f>IF('対象者リスト (R5年5月7日以前)'!G96="", "", '対象者リスト (R5年5月7日以前)'!G96)</f>
        <v/>
      </c>
      <c r="J86" s="38" t="str">
        <f>IF(AND('対象者リスト (R5年5月7日以前)'!D96&lt;&gt;"",'対象者リスト (R5年5月7日以前)'!K96&lt;&gt;"×"),IF('対象者リスト (R5年5月7日以前)'!H96="", 0, '対象者リスト (R5年5月7日以前)'!H96)+'対象者リスト (R5年5月7日以前)'!Z97+'対象者リスト (R5年5月7日以前)'!AH97,"")</f>
        <v/>
      </c>
      <c r="K86" s="158">
        <f>IF('対象者リスト (R5年5月7日以前)'!I96="", "", '対象者リスト (R5年5月7日以前)'!I96)</f>
        <v>0</v>
      </c>
      <c r="L86" s="158">
        <f>IF('対象者リスト (R5年5月7日以前)'!J96="", "", '対象者リスト (R5年5月7日以前)'!J96)</f>
        <v>0</v>
      </c>
      <c r="M86" s="38" t="str">
        <f>IF('対象者リスト (R5年5月7日以前)'!K96="", "", '対象者リスト (R5年5月7日以前)'!K96)</f>
        <v/>
      </c>
    </row>
    <row r="87" spans="1:13" x14ac:dyDescent="0.4">
      <c r="A87" s="37">
        <f t="shared" si="1"/>
        <v>0</v>
      </c>
      <c r="B87" t="str">
        <f>'対象者リスト (R5年5月7日以前)'!B97&amp;""</f>
        <v/>
      </c>
      <c r="C87" s="37" t="str">
        <f>'対象者リスト (R5年5月7日以前)'!C97&amp;""</f>
        <v/>
      </c>
      <c r="D87" s="38" t="str">
        <f>IF('対象者リスト (R5年5月7日以前)'!D97="", "", '対象者リスト (R5年5月7日以前)'!D97)</f>
        <v/>
      </c>
      <c r="E87" s="38" t="str">
        <f>IF('対象者リスト (R5年5月7日以前)'!S98="", "", '対象者リスト (R5年5月7日以前)'!S98)</f>
        <v/>
      </c>
      <c r="F87" s="38" t="str">
        <f>IF('対象者リスト (R5年5月7日以前)'!AA98="", "", '対象者リスト (R5年5月7日以前)'!AA98)</f>
        <v/>
      </c>
      <c r="G87" s="38" t="str">
        <f>IF('対象者リスト (R5年5月7日以前)'!E97="", "", '対象者リスト (R5年5月7日以前)'!E97)</f>
        <v/>
      </c>
      <c r="H87" s="38" t="str">
        <f>IF('対象者リスト (R5年5月7日以前)'!F97="", "", '対象者リスト (R5年5月7日以前)'!F97)</f>
        <v/>
      </c>
      <c r="I87" s="38" t="str">
        <f>IF('対象者リスト (R5年5月7日以前)'!G97="", "", '対象者リスト (R5年5月7日以前)'!G97)</f>
        <v/>
      </c>
      <c r="J87" s="38" t="str">
        <f>IF(AND('対象者リスト (R5年5月7日以前)'!D97&lt;&gt;"",'対象者リスト (R5年5月7日以前)'!K97&lt;&gt;"×"),IF('対象者リスト (R5年5月7日以前)'!H97="", 0, '対象者リスト (R5年5月7日以前)'!H97)+'対象者リスト (R5年5月7日以前)'!Z98+'対象者リスト (R5年5月7日以前)'!AH98,"")</f>
        <v/>
      </c>
      <c r="K87" s="158">
        <f>IF('対象者リスト (R5年5月7日以前)'!I97="", "", '対象者リスト (R5年5月7日以前)'!I97)</f>
        <v>0</v>
      </c>
      <c r="L87" s="158">
        <f>IF('対象者リスト (R5年5月7日以前)'!J97="", "", '対象者リスト (R5年5月7日以前)'!J97)</f>
        <v>0</v>
      </c>
      <c r="M87" s="38" t="str">
        <f>IF('対象者リスト (R5年5月7日以前)'!K97="", "", '対象者リスト (R5年5月7日以前)'!K97)</f>
        <v/>
      </c>
    </row>
    <row r="88" spans="1:13" x14ac:dyDescent="0.4">
      <c r="A88" s="37">
        <f t="shared" si="1"/>
        <v>0</v>
      </c>
      <c r="B88" t="str">
        <f>'対象者リスト (R5年5月7日以前)'!B98&amp;""</f>
        <v/>
      </c>
      <c r="C88" s="37" t="str">
        <f>'対象者リスト (R5年5月7日以前)'!C98&amp;""</f>
        <v/>
      </c>
      <c r="D88" s="38" t="str">
        <f>IF('対象者リスト (R5年5月7日以前)'!D98="", "", '対象者リスト (R5年5月7日以前)'!D98)</f>
        <v/>
      </c>
      <c r="E88" s="38" t="str">
        <f>IF('対象者リスト (R5年5月7日以前)'!S99="", "", '対象者リスト (R5年5月7日以前)'!S99)</f>
        <v/>
      </c>
      <c r="F88" s="38" t="str">
        <f>IF('対象者リスト (R5年5月7日以前)'!AA99="", "", '対象者リスト (R5年5月7日以前)'!AA99)</f>
        <v/>
      </c>
      <c r="G88" s="38" t="str">
        <f>IF('対象者リスト (R5年5月7日以前)'!E98="", "", '対象者リスト (R5年5月7日以前)'!E98)</f>
        <v/>
      </c>
      <c r="H88" s="38" t="str">
        <f>IF('対象者リスト (R5年5月7日以前)'!F98="", "", '対象者リスト (R5年5月7日以前)'!F98)</f>
        <v/>
      </c>
      <c r="I88" s="38" t="str">
        <f>IF('対象者リスト (R5年5月7日以前)'!G98="", "", '対象者リスト (R5年5月7日以前)'!G98)</f>
        <v/>
      </c>
      <c r="J88" s="38" t="str">
        <f>IF(AND('対象者リスト (R5年5月7日以前)'!D98&lt;&gt;"",'対象者リスト (R5年5月7日以前)'!K98&lt;&gt;"×"),IF('対象者リスト (R5年5月7日以前)'!H98="", 0, '対象者リスト (R5年5月7日以前)'!H98)+'対象者リスト (R5年5月7日以前)'!Z99+'対象者リスト (R5年5月7日以前)'!AH99,"")</f>
        <v/>
      </c>
      <c r="K88" s="158">
        <f>IF('対象者リスト (R5年5月7日以前)'!I98="", "", '対象者リスト (R5年5月7日以前)'!I98)</f>
        <v>0</v>
      </c>
      <c r="L88" s="158">
        <f>IF('対象者リスト (R5年5月7日以前)'!J98="", "", '対象者リスト (R5年5月7日以前)'!J98)</f>
        <v>0</v>
      </c>
      <c r="M88" s="38" t="str">
        <f>IF('対象者リスト (R5年5月7日以前)'!K98="", "", '対象者リスト (R5年5月7日以前)'!K98)</f>
        <v/>
      </c>
    </row>
    <row r="89" spans="1:13" x14ac:dyDescent="0.4">
      <c r="A89" s="37">
        <f t="shared" si="1"/>
        <v>0</v>
      </c>
      <c r="B89" t="str">
        <f>'対象者リスト (R5年5月7日以前)'!B99&amp;""</f>
        <v/>
      </c>
      <c r="C89" s="37" t="str">
        <f>'対象者リスト (R5年5月7日以前)'!C99&amp;""</f>
        <v/>
      </c>
      <c r="D89" s="38" t="str">
        <f>IF('対象者リスト (R5年5月7日以前)'!D99="", "", '対象者リスト (R5年5月7日以前)'!D99)</f>
        <v/>
      </c>
      <c r="E89" s="38" t="str">
        <f>IF('対象者リスト (R5年5月7日以前)'!S100="", "", '対象者リスト (R5年5月7日以前)'!S100)</f>
        <v/>
      </c>
      <c r="F89" s="38" t="str">
        <f>IF('対象者リスト (R5年5月7日以前)'!AA100="", "", '対象者リスト (R5年5月7日以前)'!AA100)</f>
        <v/>
      </c>
      <c r="G89" s="38" t="str">
        <f>IF('対象者リスト (R5年5月7日以前)'!E99="", "", '対象者リスト (R5年5月7日以前)'!E99)</f>
        <v/>
      </c>
      <c r="H89" s="38" t="str">
        <f>IF('対象者リスト (R5年5月7日以前)'!F99="", "", '対象者リスト (R5年5月7日以前)'!F99)</f>
        <v/>
      </c>
      <c r="I89" s="38" t="str">
        <f>IF('対象者リスト (R5年5月7日以前)'!G99="", "", '対象者リスト (R5年5月7日以前)'!G99)</f>
        <v/>
      </c>
      <c r="J89" s="38" t="str">
        <f>IF(AND('対象者リスト (R5年5月7日以前)'!D99&lt;&gt;"",'対象者リスト (R5年5月7日以前)'!K99&lt;&gt;"×"),IF('対象者リスト (R5年5月7日以前)'!H99="", 0, '対象者リスト (R5年5月7日以前)'!H99)+'対象者リスト (R5年5月7日以前)'!Z100+'対象者リスト (R5年5月7日以前)'!AH100,"")</f>
        <v/>
      </c>
      <c r="K89" s="158">
        <f>IF('対象者リスト (R5年5月7日以前)'!I99="", "", '対象者リスト (R5年5月7日以前)'!I99)</f>
        <v>0</v>
      </c>
      <c r="L89" s="158">
        <f>IF('対象者リスト (R5年5月7日以前)'!J99="", "", '対象者リスト (R5年5月7日以前)'!J99)</f>
        <v>0</v>
      </c>
      <c r="M89" s="38" t="str">
        <f>IF('対象者リスト (R5年5月7日以前)'!K99="", "", '対象者リスト (R5年5月7日以前)'!K99)</f>
        <v/>
      </c>
    </row>
    <row r="90" spans="1:13" x14ac:dyDescent="0.4">
      <c r="A90" s="37">
        <f t="shared" si="1"/>
        <v>0</v>
      </c>
      <c r="B90" t="str">
        <f>'対象者リスト (R5年5月7日以前)'!B100&amp;""</f>
        <v/>
      </c>
      <c r="C90" s="37" t="str">
        <f>'対象者リスト (R5年5月7日以前)'!C100&amp;""</f>
        <v/>
      </c>
      <c r="D90" s="38" t="str">
        <f>IF('対象者リスト (R5年5月7日以前)'!D100="", "", '対象者リスト (R5年5月7日以前)'!D100)</f>
        <v/>
      </c>
      <c r="E90" s="38" t="str">
        <f>IF('対象者リスト (R5年5月7日以前)'!S101="", "", '対象者リスト (R5年5月7日以前)'!S101)</f>
        <v/>
      </c>
      <c r="F90" s="38" t="str">
        <f>IF('対象者リスト (R5年5月7日以前)'!AA101="", "", '対象者リスト (R5年5月7日以前)'!AA101)</f>
        <v/>
      </c>
      <c r="G90" s="38" t="str">
        <f>IF('対象者リスト (R5年5月7日以前)'!E100="", "", '対象者リスト (R5年5月7日以前)'!E100)</f>
        <v/>
      </c>
      <c r="H90" s="38" t="str">
        <f>IF('対象者リスト (R5年5月7日以前)'!F100="", "", '対象者リスト (R5年5月7日以前)'!F100)</f>
        <v/>
      </c>
      <c r="I90" s="38" t="str">
        <f>IF('対象者リスト (R5年5月7日以前)'!G100="", "", '対象者リスト (R5年5月7日以前)'!G100)</f>
        <v/>
      </c>
      <c r="J90" s="38" t="str">
        <f>IF(AND('対象者リスト (R5年5月7日以前)'!D100&lt;&gt;"",'対象者リスト (R5年5月7日以前)'!K100&lt;&gt;"×"),IF('対象者リスト (R5年5月7日以前)'!H100="", 0, '対象者リスト (R5年5月7日以前)'!H100)+'対象者リスト (R5年5月7日以前)'!Z101+'対象者リスト (R5年5月7日以前)'!AH101,"")</f>
        <v/>
      </c>
      <c r="K90" s="158">
        <f>IF('対象者リスト (R5年5月7日以前)'!I100="", "", '対象者リスト (R5年5月7日以前)'!I100)</f>
        <v>0</v>
      </c>
      <c r="L90" s="158">
        <f>IF('対象者リスト (R5年5月7日以前)'!J100="", "", '対象者リスト (R5年5月7日以前)'!J100)</f>
        <v>0</v>
      </c>
      <c r="M90" s="38" t="str">
        <f>IF('対象者リスト (R5年5月7日以前)'!K100="", "", '対象者リスト (R5年5月7日以前)'!K100)</f>
        <v/>
      </c>
    </row>
    <row r="91" spans="1:13" x14ac:dyDescent="0.4">
      <c r="A91" s="37">
        <f t="shared" si="1"/>
        <v>0</v>
      </c>
      <c r="B91" t="str">
        <f>'対象者リスト (R5年5月7日以前)'!B101&amp;""</f>
        <v/>
      </c>
      <c r="C91" s="37" t="str">
        <f>'対象者リスト (R5年5月7日以前)'!C101&amp;""</f>
        <v/>
      </c>
      <c r="D91" s="38" t="str">
        <f>IF('対象者リスト (R5年5月7日以前)'!D101="", "", '対象者リスト (R5年5月7日以前)'!D101)</f>
        <v/>
      </c>
      <c r="E91" s="38" t="str">
        <f>IF('対象者リスト (R5年5月7日以前)'!S102="", "", '対象者リスト (R5年5月7日以前)'!S102)</f>
        <v/>
      </c>
      <c r="F91" s="38" t="str">
        <f>IF('対象者リスト (R5年5月7日以前)'!AA102="", "", '対象者リスト (R5年5月7日以前)'!AA102)</f>
        <v/>
      </c>
      <c r="G91" s="38" t="str">
        <f>IF('対象者リスト (R5年5月7日以前)'!E101="", "", '対象者リスト (R5年5月7日以前)'!E101)</f>
        <v/>
      </c>
      <c r="H91" s="38" t="str">
        <f>IF('対象者リスト (R5年5月7日以前)'!F101="", "", '対象者リスト (R5年5月7日以前)'!F101)</f>
        <v/>
      </c>
      <c r="I91" s="38" t="str">
        <f>IF('対象者リスト (R5年5月7日以前)'!G101="", "", '対象者リスト (R5年5月7日以前)'!G101)</f>
        <v/>
      </c>
      <c r="J91" s="38" t="str">
        <f>IF(AND('対象者リスト (R5年5月7日以前)'!D101&lt;&gt;"",'対象者リスト (R5年5月7日以前)'!K101&lt;&gt;"×"),IF('対象者リスト (R5年5月7日以前)'!H101="", 0, '対象者リスト (R5年5月7日以前)'!H101)+'対象者リスト (R5年5月7日以前)'!Z102+'対象者リスト (R5年5月7日以前)'!AH102,"")</f>
        <v/>
      </c>
      <c r="K91" s="158">
        <f>IF('対象者リスト (R5年5月7日以前)'!I101="", "", '対象者リスト (R5年5月7日以前)'!I101)</f>
        <v>0</v>
      </c>
      <c r="L91" s="158">
        <f>IF('対象者リスト (R5年5月7日以前)'!J101="", "", '対象者リスト (R5年5月7日以前)'!J101)</f>
        <v>0</v>
      </c>
      <c r="M91" s="38" t="str">
        <f>IF('対象者リスト (R5年5月7日以前)'!K101="", "", '対象者リスト (R5年5月7日以前)'!K101)</f>
        <v/>
      </c>
    </row>
    <row r="92" spans="1:13" x14ac:dyDescent="0.4">
      <c r="A92" s="37">
        <f t="shared" si="1"/>
        <v>0</v>
      </c>
      <c r="B92" t="str">
        <f>'対象者リスト (R5年5月7日以前)'!B102&amp;""</f>
        <v/>
      </c>
      <c r="C92" s="37" t="str">
        <f>'対象者リスト (R5年5月7日以前)'!C102&amp;""</f>
        <v/>
      </c>
      <c r="D92" s="38" t="str">
        <f>IF('対象者リスト (R5年5月7日以前)'!D102="", "", '対象者リスト (R5年5月7日以前)'!D102)</f>
        <v/>
      </c>
      <c r="E92" s="38" t="str">
        <f>IF('対象者リスト (R5年5月7日以前)'!S103="", "", '対象者リスト (R5年5月7日以前)'!S103)</f>
        <v/>
      </c>
      <c r="F92" s="38" t="str">
        <f>IF('対象者リスト (R5年5月7日以前)'!AA103="", "", '対象者リスト (R5年5月7日以前)'!AA103)</f>
        <v/>
      </c>
      <c r="G92" s="38" t="str">
        <f>IF('対象者リスト (R5年5月7日以前)'!E102="", "", '対象者リスト (R5年5月7日以前)'!E102)</f>
        <v/>
      </c>
      <c r="H92" s="38" t="str">
        <f>IF('対象者リスト (R5年5月7日以前)'!F102="", "", '対象者リスト (R5年5月7日以前)'!F102)</f>
        <v/>
      </c>
      <c r="I92" s="38" t="str">
        <f>IF('対象者リスト (R5年5月7日以前)'!G102="", "", '対象者リスト (R5年5月7日以前)'!G102)</f>
        <v/>
      </c>
      <c r="J92" s="38" t="str">
        <f>IF(AND('対象者リスト (R5年5月7日以前)'!D102&lt;&gt;"",'対象者リスト (R5年5月7日以前)'!K102&lt;&gt;"×"),IF('対象者リスト (R5年5月7日以前)'!H102="", 0, '対象者リスト (R5年5月7日以前)'!H102)+'対象者リスト (R5年5月7日以前)'!Z103+'対象者リスト (R5年5月7日以前)'!AH103,"")</f>
        <v/>
      </c>
      <c r="K92" s="158">
        <f>IF('対象者リスト (R5年5月7日以前)'!I102="", "", '対象者リスト (R5年5月7日以前)'!I102)</f>
        <v>0</v>
      </c>
      <c r="L92" s="158">
        <f>IF('対象者リスト (R5年5月7日以前)'!J102="", "", '対象者リスト (R5年5月7日以前)'!J102)</f>
        <v>0</v>
      </c>
      <c r="M92" s="38" t="str">
        <f>IF('対象者リスト (R5年5月7日以前)'!K102="", "", '対象者リスト (R5年5月7日以前)'!K102)</f>
        <v/>
      </c>
    </row>
    <row r="93" spans="1:13" x14ac:dyDescent="0.4">
      <c r="A93" s="37">
        <f t="shared" si="1"/>
        <v>0</v>
      </c>
      <c r="B93" t="str">
        <f>'対象者リスト (R5年5月7日以前)'!B103&amp;""</f>
        <v/>
      </c>
      <c r="C93" s="37" t="str">
        <f>'対象者リスト (R5年5月7日以前)'!C103&amp;""</f>
        <v/>
      </c>
      <c r="D93" s="38" t="str">
        <f>IF('対象者リスト (R5年5月7日以前)'!D103="", "", '対象者リスト (R5年5月7日以前)'!D103)</f>
        <v/>
      </c>
      <c r="E93" s="38" t="str">
        <f>IF('対象者リスト (R5年5月7日以前)'!S104="", "", '対象者リスト (R5年5月7日以前)'!S104)</f>
        <v/>
      </c>
      <c r="F93" s="38" t="str">
        <f>IF('対象者リスト (R5年5月7日以前)'!AA104="", "", '対象者リスト (R5年5月7日以前)'!AA104)</f>
        <v/>
      </c>
      <c r="G93" s="38" t="str">
        <f>IF('対象者リスト (R5年5月7日以前)'!E103="", "", '対象者リスト (R5年5月7日以前)'!E103)</f>
        <v/>
      </c>
      <c r="H93" s="38" t="str">
        <f>IF('対象者リスト (R5年5月7日以前)'!F103="", "", '対象者リスト (R5年5月7日以前)'!F103)</f>
        <v/>
      </c>
      <c r="I93" s="38" t="str">
        <f>IF('対象者リスト (R5年5月7日以前)'!G103="", "", '対象者リスト (R5年5月7日以前)'!G103)</f>
        <v/>
      </c>
      <c r="J93" s="38" t="str">
        <f>IF(AND('対象者リスト (R5年5月7日以前)'!D103&lt;&gt;"",'対象者リスト (R5年5月7日以前)'!K103&lt;&gt;"×"),IF('対象者リスト (R5年5月7日以前)'!H103="", 0, '対象者リスト (R5年5月7日以前)'!H103)+'対象者リスト (R5年5月7日以前)'!Z104+'対象者リスト (R5年5月7日以前)'!AH104,"")</f>
        <v/>
      </c>
      <c r="K93" s="158">
        <f>IF('対象者リスト (R5年5月7日以前)'!I103="", "", '対象者リスト (R5年5月7日以前)'!I103)</f>
        <v>0</v>
      </c>
      <c r="L93" s="158">
        <f>IF('対象者リスト (R5年5月7日以前)'!J103="", "", '対象者リスト (R5年5月7日以前)'!J103)</f>
        <v>0</v>
      </c>
      <c r="M93" s="38" t="str">
        <f>IF('対象者リスト (R5年5月7日以前)'!K103="", "", '対象者リスト (R5年5月7日以前)'!K103)</f>
        <v/>
      </c>
    </row>
    <row r="94" spans="1:13" x14ac:dyDescent="0.4">
      <c r="A94" s="37">
        <f t="shared" si="1"/>
        <v>0</v>
      </c>
      <c r="B94" t="str">
        <f>'対象者リスト (R5年5月7日以前)'!B104&amp;""</f>
        <v/>
      </c>
      <c r="C94" s="37" t="str">
        <f>'対象者リスト (R5年5月7日以前)'!C104&amp;""</f>
        <v/>
      </c>
      <c r="D94" s="38" t="str">
        <f>IF('対象者リスト (R5年5月7日以前)'!D104="", "", '対象者リスト (R5年5月7日以前)'!D104)</f>
        <v/>
      </c>
      <c r="E94" s="38" t="str">
        <f>IF('対象者リスト (R5年5月7日以前)'!S105="", "", '対象者リスト (R5年5月7日以前)'!S105)</f>
        <v/>
      </c>
      <c r="F94" s="38" t="str">
        <f>IF('対象者リスト (R5年5月7日以前)'!AA105="", "", '対象者リスト (R5年5月7日以前)'!AA105)</f>
        <v/>
      </c>
      <c r="G94" s="38" t="str">
        <f>IF('対象者リスト (R5年5月7日以前)'!E104="", "", '対象者リスト (R5年5月7日以前)'!E104)</f>
        <v/>
      </c>
      <c r="H94" s="38" t="str">
        <f>IF('対象者リスト (R5年5月7日以前)'!F104="", "", '対象者リスト (R5年5月7日以前)'!F104)</f>
        <v/>
      </c>
      <c r="I94" s="38" t="str">
        <f>IF('対象者リスト (R5年5月7日以前)'!G104="", "", '対象者リスト (R5年5月7日以前)'!G104)</f>
        <v/>
      </c>
      <c r="J94" s="38" t="str">
        <f>IF(AND('対象者リスト (R5年5月7日以前)'!D104&lt;&gt;"",'対象者リスト (R5年5月7日以前)'!K104&lt;&gt;"×"),IF('対象者リスト (R5年5月7日以前)'!H104="", 0, '対象者リスト (R5年5月7日以前)'!H104)+'対象者リスト (R5年5月7日以前)'!Z105+'対象者リスト (R5年5月7日以前)'!AH105,"")</f>
        <v/>
      </c>
      <c r="K94" s="158">
        <f>IF('対象者リスト (R5年5月7日以前)'!I104="", "", '対象者リスト (R5年5月7日以前)'!I104)</f>
        <v>0</v>
      </c>
      <c r="L94" s="158">
        <f>IF('対象者リスト (R5年5月7日以前)'!J104="", "", '対象者リスト (R5年5月7日以前)'!J104)</f>
        <v>0</v>
      </c>
      <c r="M94" s="38" t="str">
        <f>IF('対象者リスト (R5年5月7日以前)'!K104="", "", '対象者リスト (R5年5月7日以前)'!K104)</f>
        <v/>
      </c>
    </row>
    <row r="95" spans="1:13" x14ac:dyDescent="0.4">
      <c r="A95" s="37">
        <f t="shared" si="1"/>
        <v>0</v>
      </c>
      <c r="B95" t="str">
        <f>'対象者リスト (R5年5月7日以前)'!B105&amp;""</f>
        <v/>
      </c>
      <c r="C95" s="37" t="str">
        <f>'対象者リスト (R5年5月7日以前)'!C105&amp;""</f>
        <v/>
      </c>
      <c r="D95" s="38" t="str">
        <f>IF('対象者リスト (R5年5月7日以前)'!D105="", "", '対象者リスト (R5年5月7日以前)'!D105)</f>
        <v/>
      </c>
      <c r="E95" s="38" t="str">
        <f>IF('対象者リスト (R5年5月7日以前)'!S106="", "", '対象者リスト (R5年5月7日以前)'!S106)</f>
        <v/>
      </c>
      <c r="F95" s="38" t="str">
        <f>IF('対象者リスト (R5年5月7日以前)'!AA106="", "", '対象者リスト (R5年5月7日以前)'!AA106)</f>
        <v/>
      </c>
      <c r="G95" s="38" t="str">
        <f>IF('対象者リスト (R5年5月7日以前)'!E105="", "", '対象者リスト (R5年5月7日以前)'!E105)</f>
        <v/>
      </c>
      <c r="H95" s="38" t="str">
        <f>IF('対象者リスト (R5年5月7日以前)'!F105="", "", '対象者リスト (R5年5月7日以前)'!F105)</f>
        <v/>
      </c>
      <c r="I95" s="38" t="str">
        <f>IF('対象者リスト (R5年5月7日以前)'!G105="", "", '対象者リスト (R5年5月7日以前)'!G105)</f>
        <v/>
      </c>
      <c r="J95" s="38" t="str">
        <f>IF(AND('対象者リスト (R5年5月7日以前)'!D105&lt;&gt;"",'対象者リスト (R5年5月7日以前)'!K105&lt;&gt;"×"),IF('対象者リスト (R5年5月7日以前)'!H105="", 0, '対象者リスト (R5年5月7日以前)'!H105)+'対象者リスト (R5年5月7日以前)'!Z106+'対象者リスト (R5年5月7日以前)'!AH106,"")</f>
        <v/>
      </c>
      <c r="K95" s="158">
        <f>IF('対象者リスト (R5年5月7日以前)'!I105="", "", '対象者リスト (R5年5月7日以前)'!I105)</f>
        <v>0</v>
      </c>
      <c r="L95" s="158">
        <f>IF('対象者リスト (R5年5月7日以前)'!J105="", "", '対象者リスト (R5年5月7日以前)'!J105)</f>
        <v>0</v>
      </c>
      <c r="M95" s="38" t="str">
        <f>IF('対象者リスト (R5年5月7日以前)'!K105="", "", '対象者リスト (R5年5月7日以前)'!K105)</f>
        <v/>
      </c>
    </row>
    <row r="96" spans="1:13" x14ac:dyDescent="0.4">
      <c r="A96" s="37">
        <f t="shared" si="1"/>
        <v>0</v>
      </c>
      <c r="B96" t="str">
        <f>'対象者リスト (R5年5月7日以前)'!B106&amp;""</f>
        <v/>
      </c>
      <c r="C96" s="37" t="str">
        <f>'対象者リスト (R5年5月7日以前)'!C106&amp;""</f>
        <v/>
      </c>
      <c r="D96" s="38" t="str">
        <f>IF('対象者リスト (R5年5月7日以前)'!D106="", "", '対象者リスト (R5年5月7日以前)'!D106)</f>
        <v/>
      </c>
      <c r="E96" s="38" t="str">
        <f>IF('対象者リスト (R5年5月7日以前)'!S107="", "", '対象者リスト (R5年5月7日以前)'!S107)</f>
        <v/>
      </c>
      <c r="F96" s="38" t="str">
        <f>IF('対象者リスト (R5年5月7日以前)'!AA107="", "", '対象者リスト (R5年5月7日以前)'!AA107)</f>
        <v/>
      </c>
      <c r="G96" s="38" t="str">
        <f>IF('対象者リスト (R5年5月7日以前)'!E106="", "", '対象者リスト (R5年5月7日以前)'!E106)</f>
        <v/>
      </c>
      <c r="H96" s="38" t="str">
        <f>IF('対象者リスト (R5年5月7日以前)'!F106="", "", '対象者リスト (R5年5月7日以前)'!F106)</f>
        <v/>
      </c>
      <c r="I96" s="38" t="str">
        <f>IF('対象者リスト (R5年5月7日以前)'!G106="", "", '対象者リスト (R5年5月7日以前)'!G106)</f>
        <v/>
      </c>
      <c r="J96" s="38" t="str">
        <f>IF(AND('対象者リスト (R5年5月7日以前)'!D106&lt;&gt;"",'対象者リスト (R5年5月7日以前)'!K106&lt;&gt;"×"),IF('対象者リスト (R5年5月7日以前)'!H106="", 0, '対象者リスト (R5年5月7日以前)'!H106)+'対象者リスト (R5年5月7日以前)'!Z107+'対象者リスト (R5年5月7日以前)'!AH107,"")</f>
        <v/>
      </c>
      <c r="K96" s="158">
        <f>IF('対象者リスト (R5年5月7日以前)'!I106="", "", '対象者リスト (R5年5月7日以前)'!I106)</f>
        <v>0</v>
      </c>
      <c r="L96" s="158">
        <f>IF('対象者リスト (R5年5月7日以前)'!J106="", "", '対象者リスト (R5年5月7日以前)'!J106)</f>
        <v>0</v>
      </c>
      <c r="M96" s="38" t="str">
        <f>IF('対象者リスト (R5年5月7日以前)'!K106="", "", '対象者リスト (R5年5月7日以前)'!K106)</f>
        <v/>
      </c>
    </row>
    <row r="97" spans="1:13" x14ac:dyDescent="0.4">
      <c r="A97" s="37">
        <f t="shared" si="1"/>
        <v>0</v>
      </c>
      <c r="B97" t="str">
        <f>'対象者リスト (R5年5月7日以前)'!B107&amp;""</f>
        <v/>
      </c>
      <c r="C97" s="37" t="str">
        <f>'対象者リスト (R5年5月7日以前)'!C107&amp;""</f>
        <v/>
      </c>
      <c r="D97" s="38" t="str">
        <f>IF('対象者リスト (R5年5月7日以前)'!D107="", "", '対象者リスト (R5年5月7日以前)'!D107)</f>
        <v/>
      </c>
      <c r="E97" s="38" t="str">
        <f>IF('対象者リスト (R5年5月7日以前)'!S108="", "", '対象者リスト (R5年5月7日以前)'!S108)</f>
        <v/>
      </c>
      <c r="F97" s="38" t="str">
        <f>IF('対象者リスト (R5年5月7日以前)'!AA108="", "", '対象者リスト (R5年5月7日以前)'!AA108)</f>
        <v/>
      </c>
      <c r="G97" s="38" t="str">
        <f>IF('対象者リスト (R5年5月7日以前)'!E107="", "", '対象者リスト (R5年5月7日以前)'!E107)</f>
        <v/>
      </c>
      <c r="H97" s="38" t="str">
        <f>IF('対象者リスト (R5年5月7日以前)'!F107="", "", '対象者リスト (R5年5月7日以前)'!F107)</f>
        <v/>
      </c>
      <c r="I97" s="38" t="str">
        <f>IF('対象者リスト (R5年5月7日以前)'!G107="", "", '対象者リスト (R5年5月7日以前)'!G107)</f>
        <v/>
      </c>
      <c r="J97" s="38" t="str">
        <f>IF(AND('対象者リスト (R5年5月7日以前)'!D107&lt;&gt;"",'対象者リスト (R5年5月7日以前)'!K107&lt;&gt;"×"),IF('対象者リスト (R5年5月7日以前)'!H107="", 0, '対象者リスト (R5年5月7日以前)'!H107)+'対象者リスト (R5年5月7日以前)'!Z108+'対象者リスト (R5年5月7日以前)'!AH108,"")</f>
        <v/>
      </c>
      <c r="K97" s="158">
        <f>IF('対象者リスト (R5年5月7日以前)'!I107="", "", '対象者リスト (R5年5月7日以前)'!I107)</f>
        <v>0</v>
      </c>
      <c r="L97" s="158">
        <f>IF('対象者リスト (R5年5月7日以前)'!J107="", "", '対象者リスト (R5年5月7日以前)'!J107)</f>
        <v>0</v>
      </c>
      <c r="M97" s="38" t="str">
        <f>IF('対象者リスト (R5年5月7日以前)'!K107="", "", '対象者リスト (R5年5月7日以前)'!K107)</f>
        <v/>
      </c>
    </row>
    <row r="98" spans="1:13" x14ac:dyDescent="0.4">
      <c r="A98" s="37">
        <f t="shared" si="1"/>
        <v>0</v>
      </c>
      <c r="B98" t="str">
        <f>'対象者リスト (R5年5月7日以前)'!B108&amp;""</f>
        <v/>
      </c>
      <c r="C98" s="37" t="str">
        <f>'対象者リスト (R5年5月7日以前)'!C108&amp;""</f>
        <v/>
      </c>
      <c r="D98" s="38" t="str">
        <f>IF('対象者リスト (R5年5月7日以前)'!D108="", "", '対象者リスト (R5年5月7日以前)'!D108)</f>
        <v/>
      </c>
      <c r="E98" s="38" t="str">
        <f>IF('対象者リスト (R5年5月7日以前)'!S109="", "", '対象者リスト (R5年5月7日以前)'!S109)</f>
        <v/>
      </c>
      <c r="F98" s="38" t="str">
        <f>IF('対象者リスト (R5年5月7日以前)'!AA109="", "", '対象者リスト (R5年5月7日以前)'!AA109)</f>
        <v/>
      </c>
      <c r="G98" s="38" t="str">
        <f>IF('対象者リスト (R5年5月7日以前)'!E108="", "", '対象者リスト (R5年5月7日以前)'!E108)</f>
        <v/>
      </c>
      <c r="H98" s="38" t="str">
        <f>IF('対象者リスト (R5年5月7日以前)'!F108="", "", '対象者リスト (R5年5月7日以前)'!F108)</f>
        <v/>
      </c>
      <c r="I98" s="38" t="str">
        <f>IF('対象者リスト (R5年5月7日以前)'!G108="", "", '対象者リスト (R5年5月7日以前)'!G108)</f>
        <v/>
      </c>
      <c r="J98" s="38" t="str">
        <f>IF(AND('対象者リスト (R5年5月7日以前)'!D108&lt;&gt;"",'対象者リスト (R5年5月7日以前)'!K108&lt;&gt;"×"),IF('対象者リスト (R5年5月7日以前)'!H108="", 0, '対象者リスト (R5年5月7日以前)'!H108)+'対象者リスト (R5年5月7日以前)'!Z109+'対象者リスト (R5年5月7日以前)'!AH109,"")</f>
        <v/>
      </c>
      <c r="K98" s="158">
        <f>IF('対象者リスト (R5年5月7日以前)'!I108="", "", '対象者リスト (R5年5月7日以前)'!I108)</f>
        <v>0</v>
      </c>
      <c r="L98" s="158">
        <f>IF('対象者リスト (R5年5月7日以前)'!J108="", "", '対象者リスト (R5年5月7日以前)'!J108)</f>
        <v>0</v>
      </c>
      <c r="M98" s="38" t="str">
        <f>IF('対象者リスト (R5年5月7日以前)'!K108="", "", '対象者リスト (R5年5月7日以前)'!K108)</f>
        <v/>
      </c>
    </row>
    <row r="99" spans="1:13" x14ac:dyDescent="0.4">
      <c r="A99" s="37">
        <f t="shared" si="1"/>
        <v>0</v>
      </c>
      <c r="B99" t="str">
        <f>'対象者リスト (R5年5月7日以前)'!B109&amp;""</f>
        <v/>
      </c>
      <c r="C99" s="37" t="str">
        <f>'対象者リスト (R5年5月7日以前)'!C109&amp;""</f>
        <v/>
      </c>
      <c r="D99" s="38" t="str">
        <f>IF('対象者リスト (R5年5月7日以前)'!D109="", "", '対象者リスト (R5年5月7日以前)'!D109)</f>
        <v/>
      </c>
      <c r="E99" s="38" t="str">
        <f>IF('対象者リスト (R5年5月7日以前)'!S110="", "", '対象者リスト (R5年5月7日以前)'!S110)</f>
        <v/>
      </c>
      <c r="F99" s="38" t="str">
        <f>IF('対象者リスト (R5年5月7日以前)'!AA110="", "", '対象者リスト (R5年5月7日以前)'!AA110)</f>
        <v/>
      </c>
      <c r="G99" s="38" t="str">
        <f>IF('対象者リスト (R5年5月7日以前)'!E109="", "", '対象者リスト (R5年5月7日以前)'!E109)</f>
        <v/>
      </c>
      <c r="H99" s="38" t="str">
        <f>IF('対象者リスト (R5年5月7日以前)'!F109="", "", '対象者リスト (R5年5月7日以前)'!F109)</f>
        <v/>
      </c>
      <c r="I99" s="38" t="str">
        <f>IF('対象者リスト (R5年5月7日以前)'!G109="", "", '対象者リスト (R5年5月7日以前)'!G109)</f>
        <v/>
      </c>
      <c r="J99" s="38" t="str">
        <f>IF(AND('対象者リスト (R5年5月7日以前)'!D109&lt;&gt;"",'対象者リスト (R5年5月7日以前)'!K109&lt;&gt;"×"),IF('対象者リスト (R5年5月7日以前)'!H109="", 0, '対象者リスト (R5年5月7日以前)'!H109)+'対象者リスト (R5年5月7日以前)'!Z110+'対象者リスト (R5年5月7日以前)'!AH110,"")</f>
        <v/>
      </c>
      <c r="K99" s="158">
        <f>IF('対象者リスト (R5年5月7日以前)'!I109="", "", '対象者リスト (R5年5月7日以前)'!I109)</f>
        <v>0</v>
      </c>
      <c r="L99" s="158">
        <f>IF('対象者リスト (R5年5月7日以前)'!J109="", "", '対象者リスト (R5年5月7日以前)'!J109)</f>
        <v>0</v>
      </c>
      <c r="M99" s="38" t="str">
        <f>IF('対象者リスト (R5年5月7日以前)'!K109="", "", '対象者リスト (R5年5月7日以前)'!K109)</f>
        <v/>
      </c>
    </row>
    <row r="100" spans="1:13" x14ac:dyDescent="0.4">
      <c r="A100" s="37">
        <f t="shared" si="1"/>
        <v>0</v>
      </c>
      <c r="B100" t="str">
        <f>'対象者リスト (R5年5月7日以前)'!B110&amp;""</f>
        <v/>
      </c>
      <c r="C100" s="37" t="str">
        <f>'対象者リスト (R5年5月7日以前)'!C110&amp;""</f>
        <v/>
      </c>
      <c r="D100" s="38" t="str">
        <f>IF('対象者リスト (R5年5月7日以前)'!D110="", "", '対象者リスト (R5年5月7日以前)'!D110)</f>
        <v/>
      </c>
      <c r="E100" s="38" t="str">
        <f>IF('対象者リスト (R5年5月7日以前)'!S111="", "", '対象者リスト (R5年5月7日以前)'!S111)</f>
        <v/>
      </c>
      <c r="F100" s="38" t="str">
        <f>IF('対象者リスト (R5年5月7日以前)'!AA111="", "", '対象者リスト (R5年5月7日以前)'!AA111)</f>
        <v/>
      </c>
      <c r="G100" s="38" t="str">
        <f>IF('対象者リスト (R5年5月7日以前)'!E110="", "", '対象者リスト (R5年5月7日以前)'!E110)</f>
        <v/>
      </c>
      <c r="H100" s="38" t="str">
        <f>IF('対象者リスト (R5年5月7日以前)'!F110="", "", '対象者リスト (R5年5月7日以前)'!F110)</f>
        <v/>
      </c>
      <c r="I100" s="38" t="str">
        <f>IF('対象者リスト (R5年5月7日以前)'!G110="", "", '対象者リスト (R5年5月7日以前)'!G110)</f>
        <v/>
      </c>
      <c r="J100" s="38" t="str">
        <f>IF(AND('対象者リスト (R5年5月7日以前)'!D110&lt;&gt;"",'対象者リスト (R5年5月7日以前)'!K110&lt;&gt;"×"),IF('対象者リスト (R5年5月7日以前)'!H110="", 0, '対象者リスト (R5年5月7日以前)'!H110)+'対象者リスト (R5年5月7日以前)'!Z111+'対象者リスト (R5年5月7日以前)'!AH111,"")</f>
        <v/>
      </c>
      <c r="K100" s="158">
        <f>IF('対象者リスト (R5年5月7日以前)'!I110="", "", '対象者リスト (R5年5月7日以前)'!I110)</f>
        <v>0</v>
      </c>
      <c r="L100" s="158">
        <f>IF('対象者リスト (R5年5月7日以前)'!J110="", "", '対象者リスト (R5年5月7日以前)'!J110)</f>
        <v>0</v>
      </c>
      <c r="M100" s="38" t="str">
        <f>IF('対象者リスト (R5年5月7日以前)'!K110="", "", '対象者リスト (R5年5月7日以前)'!K110)</f>
        <v/>
      </c>
    </row>
    <row r="101" spans="1:13" x14ac:dyDescent="0.4">
      <c r="A101" s="37">
        <f t="shared" si="1"/>
        <v>0</v>
      </c>
      <c r="B101" t="str">
        <f>'対象者リスト (R5年5月7日以前)'!B111&amp;""</f>
        <v/>
      </c>
      <c r="C101" s="37" t="str">
        <f>'対象者リスト (R5年5月7日以前)'!C111&amp;""</f>
        <v/>
      </c>
      <c r="D101" s="38" t="str">
        <f>IF('対象者リスト (R5年5月7日以前)'!D111="", "", '対象者リスト (R5年5月7日以前)'!D111)</f>
        <v/>
      </c>
      <c r="E101" s="38" t="str">
        <f>IF('対象者リスト (R5年5月7日以前)'!S112="", "", '対象者リスト (R5年5月7日以前)'!S112)</f>
        <v/>
      </c>
      <c r="F101" s="38" t="str">
        <f>IF('対象者リスト (R5年5月7日以前)'!AA112="", "", '対象者リスト (R5年5月7日以前)'!AA112)</f>
        <v/>
      </c>
      <c r="G101" s="38" t="str">
        <f>IF('対象者リスト (R5年5月7日以前)'!E111="", "", '対象者リスト (R5年5月7日以前)'!E111)</f>
        <v/>
      </c>
      <c r="H101" s="38" t="str">
        <f>IF('対象者リスト (R5年5月7日以前)'!F111="", "", '対象者リスト (R5年5月7日以前)'!F111)</f>
        <v/>
      </c>
      <c r="I101" s="38" t="str">
        <f>IF('対象者リスト (R5年5月7日以前)'!G111="", "", '対象者リスト (R5年5月7日以前)'!G111)</f>
        <v/>
      </c>
      <c r="J101" s="38" t="str">
        <f>IF(AND('対象者リスト (R5年5月7日以前)'!D111&lt;&gt;"",'対象者リスト (R5年5月7日以前)'!K111&lt;&gt;"×"),IF('対象者リスト (R5年5月7日以前)'!H111="", 0, '対象者リスト (R5年5月7日以前)'!H111)+'対象者リスト (R5年5月7日以前)'!Z112+'対象者リスト (R5年5月7日以前)'!AH112,"")</f>
        <v/>
      </c>
      <c r="K101" s="158">
        <f>IF('対象者リスト (R5年5月7日以前)'!I111="", "", '対象者リスト (R5年5月7日以前)'!I111)</f>
        <v>0</v>
      </c>
      <c r="L101" s="158">
        <f>IF('対象者リスト (R5年5月7日以前)'!J111="", "", '対象者リスト (R5年5月7日以前)'!J111)</f>
        <v>0</v>
      </c>
      <c r="M101" s="38" t="str">
        <f>IF('対象者リスト (R5年5月7日以前)'!K111="", "", '対象者リスト (R5年5月7日以前)'!K111)</f>
        <v/>
      </c>
    </row>
    <row r="102" spans="1:13" x14ac:dyDescent="0.4">
      <c r="A102" s="37">
        <f t="shared" si="1"/>
        <v>0</v>
      </c>
      <c r="B102" t="str">
        <f>'対象者リスト (R5年5月7日以前)'!B112&amp;""</f>
        <v/>
      </c>
      <c r="C102" s="37" t="str">
        <f>'対象者リスト (R5年5月7日以前)'!C112&amp;""</f>
        <v/>
      </c>
      <c r="D102" s="38" t="str">
        <f>IF('対象者リスト (R5年5月7日以前)'!D112="", "", '対象者リスト (R5年5月7日以前)'!D112)</f>
        <v/>
      </c>
      <c r="E102" s="38" t="str">
        <f>IF('対象者リスト (R5年5月7日以前)'!S113="", "", '対象者リスト (R5年5月7日以前)'!S113)</f>
        <v/>
      </c>
      <c r="F102" s="38" t="str">
        <f>IF('対象者リスト (R5年5月7日以前)'!AA113="", "", '対象者リスト (R5年5月7日以前)'!AA113)</f>
        <v/>
      </c>
      <c r="G102" s="38" t="str">
        <f>IF('対象者リスト (R5年5月7日以前)'!E112="", "", '対象者リスト (R5年5月7日以前)'!E112)</f>
        <v/>
      </c>
      <c r="H102" s="38" t="str">
        <f>IF('対象者リスト (R5年5月7日以前)'!F112="", "", '対象者リスト (R5年5月7日以前)'!F112)</f>
        <v/>
      </c>
      <c r="I102" s="38" t="str">
        <f>IF('対象者リスト (R5年5月7日以前)'!G112="", "", '対象者リスト (R5年5月7日以前)'!G112)</f>
        <v/>
      </c>
      <c r="J102" s="38" t="str">
        <f>IF(AND('対象者リスト (R5年5月7日以前)'!D112&lt;&gt;"",'対象者リスト (R5年5月7日以前)'!K112&lt;&gt;"×"),IF('対象者リスト (R5年5月7日以前)'!H112="", 0, '対象者リスト (R5年5月7日以前)'!H112)+'対象者リスト (R5年5月7日以前)'!Z113+'対象者リスト (R5年5月7日以前)'!AH113,"")</f>
        <v/>
      </c>
      <c r="K102" s="158">
        <f>IF('対象者リスト (R5年5月7日以前)'!I112="", "", '対象者リスト (R5年5月7日以前)'!I112)</f>
        <v>0</v>
      </c>
      <c r="L102" s="158">
        <f>IF('対象者リスト (R5年5月7日以前)'!J112="", "", '対象者リスト (R5年5月7日以前)'!J112)</f>
        <v>0</v>
      </c>
      <c r="M102" s="38" t="str">
        <f>IF('対象者リスト (R5年5月7日以前)'!K112="", "", '対象者リスト (R5年5月7日以前)'!K112)</f>
        <v/>
      </c>
    </row>
    <row r="103" spans="1:13" x14ac:dyDescent="0.4">
      <c r="A103" s="37">
        <f t="shared" ref="A103:A122" si="2">IF(M103="○", A102+1, A102)</f>
        <v>0</v>
      </c>
      <c r="B103" t="str">
        <f>'対象者リスト (R5年5月7日以前)'!B113&amp;""</f>
        <v/>
      </c>
      <c r="C103" s="37" t="str">
        <f>'対象者リスト (R5年5月7日以前)'!C113&amp;""</f>
        <v/>
      </c>
      <c r="D103" s="38" t="str">
        <f>IF('対象者リスト (R5年5月7日以前)'!D113="", "", '対象者リスト (R5年5月7日以前)'!D113)</f>
        <v/>
      </c>
      <c r="E103" s="38" t="str">
        <f>IF('対象者リスト (R5年5月7日以前)'!S114="", "", '対象者リスト (R5年5月7日以前)'!S114)</f>
        <v/>
      </c>
      <c r="F103" s="38" t="str">
        <f>IF('対象者リスト (R5年5月7日以前)'!AA114="", "", '対象者リスト (R5年5月7日以前)'!AA114)</f>
        <v/>
      </c>
      <c r="G103" s="38" t="str">
        <f>IF('対象者リスト (R5年5月7日以前)'!E113="", "", '対象者リスト (R5年5月7日以前)'!E113)</f>
        <v/>
      </c>
      <c r="H103" s="38" t="str">
        <f>IF('対象者リスト (R5年5月7日以前)'!F113="", "", '対象者リスト (R5年5月7日以前)'!F113)</f>
        <v/>
      </c>
      <c r="I103" s="38" t="str">
        <f>IF('対象者リスト (R5年5月7日以前)'!G113="", "", '対象者リスト (R5年5月7日以前)'!G113)</f>
        <v/>
      </c>
      <c r="J103" s="38" t="str">
        <f>IF(AND('対象者リスト (R5年5月7日以前)'!D113&lt;&gt;"",'対象者リスト (R5年5月7日以前)'!K113&lt;&gt;"×"),IF('対象者リスト (R5年5月7日以前)'!H113="", 0, '対象者リスト (R5年5月7日以前)'!H113)+'対象者リスト (R5年5月7日以前)'!Z114+'対象者リスト (R5年5月7日以前)'!AH114,"")</f>
        <v/>
      </c>
      <c r="K103" s="158">
        <f>IF('対象者リスト (R5年5月7日以前)'!I113="", "", '対象者リスト (R5年5月7日以前)'!I113)</f>
        <v>0</v>
      </c>
      <c r="L103" s="158">
        <f>IF('対象者リスト (R5年5月7日以前)'!J113="", "", '対象者リスト (R5年5月7日以前)'!J113)</f>
        <v>0</v>
      </c>
      <c r="M103" s="38" t="str">
        <f>IF('対象者リスト (R5年5月7日以前)'!K113="", "", '対象者リスト (R5年5月7日以前)'!K113)</f>
        <v/>
      </c>
    </row>
    <row r="104" spans="1:13" x14ac:dyDescent="0.4">
      <c r="A104" s="37">
        <f t="shared" si="2"/>
        <v>0</v>
      </c>
      <c r="B104" t="str">
        <f>'対象者リスト (R5年5月7日以前)'!B114&amp;""</f>
        <v/>
      </c>
      <c r="C104" s="37" t="str">
        <f>'対象者リスト (R5年5月7日以前)'!C114&amp;""</f>
        <v/>
      </c>
      <c r="D104" s="38" t="str">
        <f>IF('対象者リスト (R5年5月7日以前)'!D114="", "", '対象者リスト (R5年5月7日以前)'!D114)</f>
        <v/>
      </c>
      <c r="E104" s="38" t="str">
        <f>IF('対象者リスト (R5年5月7日以前)'!S115="", "", '対象者リスト (R5年5月7日以前)'!S115)</f>
        <v/>
      </c>
      <c r="F104" s="38" t="str">
        <f>IF('対象者リスト (R5年5月7日以前)'!AA115="", "", '対象者リスト (R5年5月7日以前)'!AA115)</f>
        <v/>
      </c>
      <c r="G104" s="38" t="str">
        <f>IF('対象者リスト (R5年5月7日以前)'!E114="", "", '対象者リスト (R5年5月7日以前)'!E114)</f>
        <v/>
      </c>
      <c r="H104" s="38" t="str">
        <f>IF('対象者リスト (R5年5月7日以前)'!F114="", "", '対象者リスト (R5年5月7日以前)'!F114)</f>
        <v/>
      </c>
      <c r="I104" s="38" t="str">
        <f>IF('対象者リスト (R5年5月7日以前)'!G114="", "", '対象者リスト (R5年5月7日以前)'!G114)</f>
        <v/>
      </c>
      <c r="J104" s="38" t="str">
        <f>IF(AND('対象者リスト (R5年5月7日以前)'!D114&lt;&gt;"",'対象者リスト (R5年5月7日以前)'!K114&lt;&gt;"×"),IF('対象者リスト (R5年5月7日以前)'!H114="", 0, '対象者リスト (R5年5月7日以前)'!H114)+'対象者リスト (R5年5月7日以前)'!Z115+'対象者リスト (R5年5月7日以前)'!AH115,"")</f>
        <v/>
      </c>
      <c r="K104" s="158">
        <f>IF('対象者リスト (R5年5月7日以前)'!I114="", "", '対象者リスト (R5年5月7日以前)'!I114)</f>
        <v>0</v>
      </c>
      <c r="L104" s="158">
        <f>IF('対象者リスト (R5年5月7日以前)'!J114="", "", '対象者リスト (R5年5月7日以前)'!J114)</f>
        <v>0</v>
      </c>
      <c r="M104" s="38" t="str">
        <f>IF('対象者リスト (R5年5月7日以前)'!K114="", "", '対象者リスト (R5年5月7日以前)'!K114)</f>
        <v/>
      </c>
    </row>
    <row r="105" spans="1:13" x14ac:dyDescent="0.4">
      <c r="A105" s="37">
        <f t="shared" si="2"/>
        <v>0</v>
      </c>
      <c r="B105" t="str">
        <f>'対象者リスト (R5年5月7日以前)'!B115&amp;""</f>
        <v/>
      </c>
      <c r="C105" s="37" t="str">
        <f>'対象者リスト (R5年5月7日以前)'!C115&amp;""</f>
        <v/>
      </c>
      <c r="D105" s="38" t="str">
        <f>IF('対象者リスト (R5年5月7日以前)'!D115="", "", '対象者リスト (R5年5月7日以前)'!D115)</f>
        <v/>
      </c>
      <c r="E105" s="38" t="str">
        <f>IF('対象者リスト (R5年5月7日以前)'!S116="", "", '対象者リスト (R5年5月7日以前)'!S116)</f>
        <v/>
      </c>
      <c r="F105" s="38" t="str">
        <f>IF('対象者リスト (R5年5月7日以前)'!AA116="", "", '対象者リスト (R5年5月7日以前)'!AA116)</f>
        <v/>
      </c>
      <c r="G105" s="38" t="str">
        <f>IF('対象者リスト (R5年5月7日以前)'!E115="", "", '対象者リスト (R5年5月7日以前)'!E115)</f>
        <v/>
      </c>
      <c r="H105" s="38" t="str">
        <f>IF('対象者リスト (R5年5月7日以前)'!F115="", "", '対象者リスト (R5年5月7日以前)'!F115)</f>
        <v/>
      </c>
      <c r="I105" s="38" t="str">
        <f>IF('対象者リスト (R5年5月7日以前)'!G115="", "", '対象者リスト (R5年5月7日以前)'!G115)</f>
        <v/>
      </c>
      <c r="J105" s="38" t="str">
        <f>IF(AND('対象者リスト (R5年5月7日以前)'!D115&lt;&gt;"",'対象者リスト (R5年5月7日以前)'!K115&lt;&gt;"×"),IF('対象者リスト (R5年5月7日以前)'!H115="", 0, '対象者リスト (R5年5月7日以前)'!H115)+'対象者リスト (R5年5月7日以前)'!Z116+'対象者リスト (R5年5月7日以前)'!AH116,"")</f>
        <v/>
      </c>
      <c r="K105" s="158">
        <f>IF('対象者リスト (R5年5月7日以前)'!I115="", "", '対象者リスト (R5年5月7日以前)'!I115)</f>
        <v>0</v>
      </c>
      <c r="L105" s="158">
        <f>IF('対象者リスト (R5年5月7日以前)'!J115="", "", '対象者リスト (R5年5月7日以前)'!J115)</f>
        <v>0</v>
      </c>
      <c r="M105" s="38" t="str">
        <f>IF('対象者リスト (R5年5月7日以前)'!K115="", "", '対象者リスト (R5年5月7日以前)'!K115)</f>
        <v/>
      </c>
    </row>
    <row r="106" spans="1:13" x14ac:dyDescent="0.4">
      <c r="A106" s="37">
        <f t="shared" si="2"/>
        <v>0</v>
      </c>
      <c r="B106" t="str">
        <f>'対象者リスト (R5年5月7日以前)'!B116&amp;""</f>
        <v/>
      </c>
      <c r="C106" s="37" t="str">
        <f>'対象者リスト (R5年5月7日以前)'!C116&amp;""</f>
        <v/>
      </c>
      <c r="D106" s="38" t="str">
        <f>IF('対象者リスト (R5年5月7日以前)'!D116="", "", '対象者リスト (R5年5月7日以前)'!D116)</f>
        <v/>
      </c>
      <c r="E106" s="38" t="str">
        <f>IF('対象者リスト (R5年5月7日以前)'!S117="", "", '対象者リスト (R5年5月7日以前)'!S117)</f>
        <v/>
      </c>
      <c r="F106" s="38" t="str">
        <f>IF('対象者リスト (R5年5月7日以前)'!AA117="", "", '対象者リスト (R5年5月7日以前)'!AA117)</f>
        <v/>
      </c>
      <c r="G106" s="38" t="str">
        <f>IF('対象者リスト (R5年5月7日以前)'!E116="", "", '対象者リスト (R5年5月7日以前)'!E116)</f>
        <v/>
      </c>
      <c r="H106" s="38" t="str">
        <f>IF('対象者リスト (R5年5月7日以前)'!F116="", "", '対象者リスト (R5年5月7日以前)'!F116)</f>
        <v/>
      </c>
      <c r="I106" s="38" t="str">
        <f>IF('対象者リスト (R5年5月7日以前)'!G116="", "", '対象者リスト (R5年5月7日以前)'!G116)</f>
        <v/>
      </c>
      <c r="J106" s="38" t="str">
        <f>IF(AND('対象者リスト (R5年5月7日以前)'!D116&lt;&gt;"",'対象者リスト (R5年5月7日以前)'!K116&lt;&gt;"×"),IF('対象者リスト (R5年5月7日以前)'!H116="", 0, '対象者リスト (R5年5月7日以前)'!H116)+'対象者リスト (R5年5月7日以前)'!Z117+'対象者リスト (R5年5月7日以前)'!AH117,"")</f>
        <v/>
      </c>
      <c r="K106" s="158">
        <f>IF('対象者リスト (R5年5月7日以前)'!I116="", "", '対象者リスト (R5年5月7日以前)'!I116)</f>
        <v>0</v>
      </c>
      <c r="L106" s="158">
        <f>IF('対象者リスト (R5年5月7日以前)'!J116="", "", '対象者リスト (R5年5月7日以前)'!J116)</f>
        <v>0</v>
      </c>
      <c r="M106" s="38" t="str">
        <f>IF('対象者リスト (R5年5月7日以前)'!K116="", "", '対象者リスト (R5年5月7日以前)'!K116)</f>
        <v/>
      </c>
    </row>
    <row r="107" spans="1:13" x14ac:dyDescent="0.4">
      <c r="A107" s="37">
        <f t="shared" si="2"/>
        <v>0</v>
      </c>
      <c r="B107" t="str">
        <f>'対象者リスト (R5年5月7日以前)'!B117&amp;""</f>
        <v/>
      </c>
      <c r="C107" s="37" t="str">
        <f>'対象者リスト (R5年5月7日以前)'!C117&amp;""</f>
        <v/>
      </c>
      <c r="D107" s="38" t="str">
        <f>IF('対象者リスト (R5年5月7日以前)'!D117="", "", '対象者リスト (R5年5月7日以前)'!D117)</f>
        <v/>
      </c>
      <c r="E107" s="38" t="str">
        <f>IF('対象者リスト (R5年5月7日以前)'!S118="", "", '対象者リスト (R5年5月7日以前)'!S118)</f>
        <v/>
      </c>
      <c r="F107" s="38" t="str">
        <f>IF('対象者リスト (R5年5月7日以前)'!AA118="", "", '対象者リスト (R5年5月7日以前)'!AA118)</f>
        <v/>
      </c>
      <c r="G107" s="38" t="str">
        <f>IF('対象者リスト (R5年5月7日以前)'!E117="", "", '対象者リスト (R5年5月7日以前)'!E117)</f>
        <v/>
      </c>
      <c r="H107" s="38" t="str">
        <f>IF('対象者リスト (R5年5月7日以前)'!F117="", "", '対象者リスト (R5年5月7日以前)'!F117)</f>
        <v/>
      </c>
      <c r="I107" s="38" t="str">
        <f>IF('対象者リスト (R5年5月7日以前)'!G117="", "", '対象者リスト (R5年5月7日以前)'!G117)</f>
        <v/>
      </c>
      <c r="J107" s="38" t="str">
        <f>IF(AND('対象者リスト (R5年5月7日以前)'!D117&lt;&gt;"",'対象者リスト (R5年5月7日以前)'!K117&lt;&gt;"×"),IF('対象者リスト (R5年5月7日以前)'!H117="", 0, '対象者リスト (R5年5月7日以前)'!H117)+'対象者リスト (R5年5月7日以前)'!Z118+'対象者リスト (R5年5月7日以前)'!AH118,"")</f>
        <v/>
      </c>
      <c r="K107" s="158">
        <f>IF('対象者リスト (R5年5月7日以前)'!I117="", "", '対象者リスト (R5年5月7日以前)'!I117)</f>
        <v>0</v>
      </c>
      <c r="L107" s="158">
        <f>IF('対象者リスト (R5年5月7日以前)'!J117="", "", '対象者リスト (R5年5月7日以前)'!J117)</f>
        <v>0</v>
      </c>
      <c r="M107" s="38" t="str">
        <f>IF('対象者リスト (R5年5月7日以前)'!K117="", "", '対象者リスト (R5年5月7日以前)'!K117)</f>
        <v/>
      </c>
    </row>
    <row r="108" spans="1:13" x14ac:dyDescent="0.4">
      <c r="A108" s="37">
        <f t="shared" si="2"/>
        <v>0</v>
      </c>
      <c r="B108" t="str">
        <f>'対象者リスト (R5年5月7日以前)'!B118&amp;""</f>
        <v/>
      </c>
      <c r="C108" s="37" t="str">
        <f>'対象者リスト (R5年5月7日以前)'!C118&amp;""</f>
        <v/>
      </c>
      <c r="D108" s="38" t="str">
        <f>IF('対象者リスト (R5年5月7日以前)'!D118="", "", '対象者リスト (R5年5月7日以前)'!D118)</f>
        <v/>
      </c>
      <c r="E108" s="38" t="str">
        <f>IF('対象者リスト (R5年5月7日以前)'!S119="", "", '対象者リスト (R5年5月7日以前)'!S119)</f>
        <v/>
      </c>
      <c r="F108" s="38" t="str">
        <f>IF('対象者リスト (R5年5月7日以前)'!AA119="", "", '対象者リスト (R5年5月7日以前)'!AA119)</f>
        <v/>
      </c>
      <c r="G108" s="38" t="str">
        <f>IF('対象者リスト (R5年5月7日以前)'!E118="", "", '対象者リスト (R5年5月7日以前)'!E118)</f>
        <v/>
      </c>
      <c r="H108" s="38" t="str">
        <f>IF('対象者リスト (R5年5月7日以前)'!F118="", "", '対象者リスト (R5年5月7日以前)'!F118)</f>
        <v/>
      </c>
      <c r="I108" s="38" t="str">
        <f>IF('対象者リスト (R5年5月7日以前)'!G118="", "", '対象者リスト (R5年5月7日以前)'!G118)</f>
        <v/>
      </c>
      <c r="J108" s="38" t="str">
        <f>IF(AND('対象者リスト (R5年5月7日以前)'!D118&lt;&gt;"",'対象者リスト (R5年5月7日以前)'!K118&lt;&gt;"×"),IF('対象者リスト (R5年5月7日以前)'!H118="", 0, '対象者リスト (R5年5月7日以前)'!H118)+'対象者リスト (R5年5月7日以前)'!Z119+'対象者リスト (R5年5月7日以前)'!AH119,"")</f>
        <v/>
      </c>
      <c r="K108" s="158">
        <f>IF('対象者リスト (R5年5月7日以前)'!I118="", "", '対象者リスト (R5年5月7日以前)'!I118)</f>
        <v>0</v>
      </c>
      <c r="L108" s="158">
        <f>IF('対象者リスト (R5年5月7日以前)'!J118="", "", '対象者リスト (R5年5月7日以前)'!J118)</f>
        <v>0</v>
      </c>
      <c r="M108" s="38" t="str">
        <f>IF('対象者リスト (R5年5月7日以前)'!K118="", "", '対象者リスト (R5年5月7日以前)'!K118)</f>
        <v/>
      </c>
    </row>
    <row r="109" spans="1:13" x14ac:dyDescent="0.4">
      <c r="A109" s="37">
        <f t="shared" si="2"/>
        <v>0</v>
      </c>
      <c r="B109" t="str">
        <f>'対象者リスト (R5年5月7日以前)'!B119&amp;""</f>
        <v/>
      </c>
      <c r="C109" s="37" t="str">
        <f>'対象者リスト (R5年5月7日以前)'!C119&amp;""</f>
        <v/>
      </c>
      <c r="D109" s="38" t="str">
        <f>IF('対象者リスト (R5年5月7日以前)'!D119="", "", '対象者リスト (R5年5月7日以前)'!D119)</f>
        <v/>
      </c>
      <c r="E109" s="38" t="str">
        <f>IF('対象者リスト (R5年5月7日以前)'!S120="", "", '対象者リスト (R5年5月7日以前)'!S120)</f>
        <v/>
      </c>
      <c r="F109" s="38" t="str">
        <f>IF('対象者リスト (R5年5月7日以前)'!AA120="", "", '対象者リスト (R5年5月7日以前)'!AA120)</f>
        <v/>
      </c>
      <c r="G109" s="38" t="str">
        <f>IF('対象者リスト (R5年5月7日以前)'!E119="", "", '対象者リスト (R5年5月7日以前)'!E119)</f>
        <v/>
      </c>
      <c r="H109" s="38" t="str">
        <f>IF('対象者リスト (R5年5月7日以前)'!F119="", "", '対象者リスト (R5年5月7日以前)'!F119)</f>
        <v/>
      </c>
      <c r="I109" s="38" t="str">
        <f>IF('対象者リスト (R5年5月7日以前)'!G119="", "", '対象者リスト (R5年5月7日以前)'!G119)</f>
        <v/>
      </c>
      <c r="J109" s="38" t="str">
        <f>IF(AND('対象者リスト (R5年5月7日以前)'!D119&lt;&gt;"",'対象者リスト (R5年5月7日以前)'!K119&lt;&gt;"×"),IF('対象者リスト (R5年5月7日以前)'!H119="", 0, '対象者リスト (R5年5月7日以前)'!H119)+'対象者リスト (R5年5月7日以前)'!Z120+'対象者リスト (R5年5月7日以前)'!AH120,"")</f>
        <v/>
      </c>
      <c r="K109" s="158">
        <f>IF('対象者リスト (R5年5月7日以前)'!I119="", "", '対象者リスト (R5年5月7日以前)'!I119)</f>
        <v>0</v>
      </c>
      <c r="L109" s="158">
        <f>IF('対象者リスト (R5年5月7日以前)'!J119="", "", '対象者リスト (R5年5月7日以前)'!J119)</f>
        <v>0</v>
      </c>
      <c r="M109" s="38" t="str">
        <f>IF('対象者リスト (R5年5月7日以前)'!K119="", "", '対象者リスト (R5年5月7日以前)'!K119)</f>
        <v/>
      </c>
    </row>
    <row r="110" spans="1:13" x14ac:dyDescent="0.4">
      <c r="A110" s="37">
        <f t="shared" si="2"/>
        <v>0</v>
      </c>
      <c r="B110" t="str">
        <f>'対象者リスト (R5年5月7日以前)'!B120&amp;""</f>
        <v/>
      </c>
      <c r="C110" s="37" t="str">
        <f>'対象者リスト (R5年5月7日以前)'!C120&amp;""</f>
        <v/>
      </c>
      <c r="D110" s="38" t="str">
        <f>IF('対象者リスト (R5年5月7日以前)'!D120="", "", '対象者リスト (R5年5月7日以前)'!D120)</f>
        <v/>
      </c>
      <c r="E110" s="38" t="str">
        <f>IF('対象者リスト (R5年5月7日以前)'!S121="", "", '対象者リスト (R5年5月7日以前)'!S121)</f>
        <v/>
      </c>
      <c r="F110" s="38" t="str">
        <f>IF('対象者リスト (R5年5月7日以前)'!AA121="", "", '対象者リスト (R5年5月7日以前)'!AA121)</f>
        <v/>
      </c>
      <c r="G110" s="38" t="str">
        <f>IF('対象者リスト (R5年5月7日以前)'!E120="", "", '対象者リスト (R5年5月7日以前)'!E120)</f>
        <v/>
      </c>
      <c r="H110" s="38" t="str">
        <f>IF('対象者リスト (R5年5月7日以前)'!F120="", "", '対象者リスト (R5年5月7日以前)'!F120)</f>
        <v/>
      </c>
      <c r="I110" s="38" t="str">
        <f>IF('対象者リスト (R5年5月7日以前)'!G120="", "", '対象者リスト (R5年5月7日以前)'!G120)</f>
        <v/>
      </c>
      <c r="J110" s="38" t="str">
        <f>IF(AND('対象者リスト (R5年5月7日以前)'!D120&lt;&gt;"",'対象者リスト (R5年5月7日以前)'!K120&lt;&gt;"×"),IF('対象者リスト (R5年5月7日以前)'!H120="", 0, '対象者リスト (R5年5月7日以前)'!H120)+'対象者リスト (R5年5月7日以前)'!Z121+'対象者リスト (R5年5月7日以前)'!AH121,"")</f>
        <v/>
      </c>
      <c r="K110" s="158">
        <f>IF('対象者リスト (R5年5月7日以前)'!I120="", "", '対象者リスト (R5年5月7日以前)'!I120)</f>
        <v>0</v>
      </c>
      <c r="L110" s="158">
        <f>IF('対象者リスト (R5年5月7日以前)'!J120="", "", '対象者リスト (R5年5月7日以前)'!J120)</f>
        <v>0</v>
      </c>
      <c r="M110" s="38" t="str">
        <f>IF('対象者リスト (R5年5月7日以前)'!K120="", "", '対象者リスト (R5年5月7日以前)'!K120)</f>
        <v/>
      </c>
    </row>
    <row r="111" spans="1:13" x14ac:dyDescent="0.4">
      <c r="A111" s="37">
        <f t="shared" si="2"/>
        <v>0</v>
      </c>
      <c r="B111" t="str">
        <f>'対象者リスト (R5年5月7日以前)'!B121&amp;""</f>
        <v/>
      </c>
      <c r="C111" s="37" t="str">
        <f>'対象者リスト (R5年5月7日以前)'!C121&amp;""</f>
        <v/>
      </c>
      <c r="D111" s="38" t="str">
        <f>IF('対象者リスト (R5年5月7日以前)'!D121="", "", '対象者リスト (R5年5月7日以前)'!D121)</f>
        <v/>
      </c>
      <c r="E111" s="38" t="str">
        <f>IF('対象者リスト (R5年5月7日以前)'!S122="", "", '対象者リスト (R5年5月7日以前)'!S122)</f>
        <v/>
      </c>
      <c r="F111" s="38" t="str">
        <f>IF('対象者リスト (R5年5月7日以前)'!AA122="", "", '対象者リスト (R5年5月7日以前)'!AA122)</f>
        <v/>
      </c>
      <c r="G111" s="38" t="str">
        <f>IF('対象者リスト (R5年5月7日以前)'!E121="", "", '対象者リスト (R5年5月7日以前)'!E121)</f>
        <v/>
      </c>
      <c r="H111" s="38" t="str">
        <f>IF('対象者リスト (R5年5月7日以前)'!F121="", "", '対象者リスト (R5年5月7日以前)'!F121)</f>
        <v/>
      </c>
      <c r="I111" s="38" t="str">
        <f>IF('対象者リスト (R5年5月7日以前)'!G121="", "", '対象者リスト (R5年5月7日以前)'!G121)</f>
        <v/>
      </c>
      <c r="J111" s="38" t="str">
        <f>IF(AND('対象者リスト (R5年5月7日以前)'!D121&lt;&gt;"",'対象者リスト (R5年5月7日以前)'!K121&lt;&gt;"×"),IF('対象者リスト (R5年5月7日以前)'!H121="", 0, '対象者リスト (R5年5月7日以前)'!H121)+'対象者リスト (R5年5月7日以前)'!Z122+'対象者リスト (R5年5月7日以前)'!AH122,"")</f>
        <v/>
      </c>
      <c r="K111" s="158">
        <f>IF('対象者リスト (R5年5月7日以前)'!I121="", "", '対象者リスト (R5年5月7日以前)'!I121)</f>
        <v>0</v>
      </c>
      <c r="L111" s="158">
        <f>IF('対象者リスト (R5年5月7日以前)'!J121="", "", '対象者リスト (R5年5月7日以前)'!J121)</f>
        <v>0</v>
      </c>
      <c r="M111" s="38" t="str">
        <f>IF('対象者リスト (R5年5月7日以前)'!K121="", "", '対象者リスト (R5年5月7日以前)'!K121)</f>
        <v/>
      </c>
    </row>
    <row r="112" spans="1:13" x14ac:dyDescent="0.4">
      <c r="A112" s="37">
        <f t="shared" si="2"/>
        <v>0</v>
      </c>
      <c r="B112" t="str">
        <f>'対象者リスト (R5年5月7日以前)'!B122&amp;""</f>
        <v/>
      </c>
      <c r="C112" s="37" t="str">
        <f>'対象者リスト (R5年5月7日以前)'!C122&amp;""</f>
        <v/>
      </c>
      <c r="D112" s="38" t="str">
        <f>IF('対象者リスト (R5年5月7日以前)'!D122="", "", '対象者リスト (R5年5月7日以前)'!D122)</f>
        <v/>
      </c>
      <c r="E112" s="38" t="str">
        <f>IF('対象者リスト (R5年5月7日以前)'!S123="", "", '対象者リスト (R5年5月7日以前)'!S123)</f>
        <v/>
      </c>
      <c r="F112" s="38" t="str">
        <f>IF('対象者リスト (R5年5月7日以前)'!AA123="", "", '対象者リスト (R5年5月7日以前)'!AA123)</f>
        <v/>
      </c>
      <c r="G112" s="38" t="str">
        <f>IF('対象者リスト (R5年5月7日以前)'!E122="", "", '対象者リスト (R5年5月7日以前)'!E122)</f>
        <v/>
      </c>
      <c r="H112" s="38" t="str">
        <f>IF('対象者リスト (R5年5月7日以前)'!F122="", "", '対象者リスト (R5年5月7日以前)'!F122)</f>
        <v/>
      </c>
      <c r="I112" s="38" t="str">
        <f>IF('対象者リスト (R5年5月7日以前)'!G122="", "", '対象者リスト (R5年5月7日以前)'!G122)</f>
        <v/>
      </c>
      <c r="J112" s="38" t="str">
        <f>IF(AND('対象者リスト (R5年5月7日以前)'!D122&lt;&gt;"",'対象者リスト (R5年5月7日以前)'!K122&lt;&gt;"×"),IF('対象者リスト (R5年5月7日以前)'!H122="", 0, '対象者リスト (R5年5月7日以前)'!H122)+'対象者リスト (R5年5月7日以前)'!Z123+'対象者リスト (R5年5月7日以前)'!AH123,"")</f>
        <v/>
      </c>
      <c r="K112" s="158">
        <f>IF('対象者リスト (R5年5月7日以前)'!I122="", "", '対象者リスト (R5年5月7日以前)'!I122)</f>
        <v>0</v>
      </c>
      <c r="L112" s="158">
        <f>IF('対象者リスト (R5年5月7日以前)'!J122="", "", '対象者リスト (R5年5月7日以前)'!J122)</f>
        <v>0</v>
      </c>
      <c r="M112" s="38" t="str">
        <f>IF('対象者リスト (R5年5月7日以前)'!K122="", "", '対象者リスト (R5年5月7日以前)'!K122)</f>
        <v/>
      </c>
    </row>
    <row r="113" spans="1:17" x14ac:dyDescent="0.4">
      <c r="A113" s="37">
        <f t="shared" si="2"/>
        <v>0</v>
      </c>
      <c r="B113" t="str">
        <f>'対象者リスト (R5年5月7日以前)'!B123&amp;""</f>
        <v/>
      </c>
      <c r="C113" s="37" t="str">
        <f>'対象者リスト (R5年5月7日以前)'!C123&amp;""</f>
        <v/>
      </c>
      <c r="D113" s="38" t="str">
        <f>IF('対象者リスト (R5年5月7日以前)'!D123="", "", '対象者リスト (R5年5月7日以前)'!D123)</f>
        <v/>
      </c>
      <c r="E113" s="38" t="str">
        <f>IF('対象者リスト (R5年5月7日以前)'!S124="", "", '対象者リスト (R5年5月7日以前)'!S124)</f>
        <v/>
      </c>
      <c r="F113" s="38" t="str">
        <f>IF('対象者リスト (R5年5月7日以前)'!AA124="", "", '対象者リスト (R5年5月7日以前)'!AA124)</f>
        <v/>
      </c>
      <c r="G113" s="38" t="str">
        <f>IF('対象者リスト (R5年5月7日以前)'!E123="", "", '対象者リスト (R5年5月7日以前)'!E123)</f>
        <v/>
      </c>
      <c r="H113" s="38" t="str">
        <f>IF('対象者リスト (R5年5月7日以前)'!F123="", "", '対象者リスト (R5年5月7日以前)'!F123)</f>
        <v/>
      </c>
      <c r="I113" s="38" t="str">
        <f>IF('対象者リスト (R5年5月7日以前)'!G123="", "", '対象者リスト (R5年5月7日以前)'!G123)</f>
        <v/>
      </c>
      <c r="J113" s="38" t="str">
        <f>IF(AND('対象者リスト (R5年5月7日以前)'!D123&lt;&gt;"",'対象者リスト (R5年5月7日以前)'!K123&lt;&gt;"×"),IF('対象者リスト (R5年5月7日以前)'!H123="", 0, '対象者リスト (R5年5月7日以前)'!H123)+'対象者リスト (R5年5月7日以前)'!Z124+'対象者リスト (R5年5月7日以前)'!AH124,"")</f>
        <v/>
      </c>
      <c r="K113" s="158">
        <f>IF('対象者リスト (R5年5月7日以前)'!I123="", "", '対象者リスト (R5年5月7日以前)'!I123)</f>
        <v>0</v>
      </c>
      <c r="L113" s="158">
        <f>IF('対象者リスト (R5年5月7日以前)'!J123="", "", '対象者リスト (R5年5月7日以前)'!J123)</f>
        <v>0</v>
      </c>
      <c r="M113" s="38" t="str">
        <f>IF('対象者リスト (R5年5月7日以前)'!K123="", "", '対象者リスト (R5年5月7日以前)'!K123)</f>
        <v/>
      </c>
    </row>
    <row r="114" spans="1:17" x14ac:dyDescent="0.4">
      <c r="A114" s="37">
        <f t="shared" si="2"/>
        <v>0</v>
      </c>
      <c r="B114" t="str">
        <f>'対象者リスト (R5年5月7日以前)'!B124&amp;""</f>
        <v/>
      </c>
      <c r="C114" s="37" t="str">
        <f>'対象者リスト (R5年5月7日以前)'!C124&amp;""</f>
        <v/>
      </c>
      <c r="D114" s="38" t="str">
        <f>IF('対象者リスト (R5年5月7日以前)'!D124="", "", '対象者リスト (R5年5月7日以前)'!D124)</f>
        <v/>
      </c>
      <c r="E114" s="38" t="str">
        <f>IF('対象者リスト (R5年5月7日以前)'!S125="", "", '対象者リスト (R5年5月7日以前)'!S125)</f>
        <v/>
      </c>
      <c r="F114" s="38" t="str">
        <f>IF('対象者リスト (R5年5月7日以前)'!AA125="", "", '対象者リスト (R5年5月7日以前)'!AA125)</f>
        <v/>
      </c>
      <c r="G114" s="38" t="str">
        <f>IF('対象者リスト (R5年5月7日以前)'!E124="", "", '対象者リスト (R5年5月7日以前)'!E124)</f>
        <v/>
      </c>
      <c r="H114" s="38" t="str">
        <f>IF('対象者リスト (R5年5月7日以前)'!F124="", "", '対象者リスト (R5年5月7日以前)'!F124)</f>
        <v/>
      </c>
      <c r="I114" s="38" t="str">
        <f>IF('対象者リスト (R5年5月7日以前)'!G124="", "", '対象者リスト (R5年5月7日以前)'!G124)</f>
        <v/>
      </c>
      <c r="J114" s="38" t="str">
        <f>IF(AND('対象者リスト (R5年5月7日以前)'!D124&lt;&gt;"",'対象者リスト (R5年5月7日以前)'!K124&lt;&gt;"×"),IF('対象者リスト (R5年5月7日以前)'!H124="", 0, '対象者リスト (R5年5月7日以前)'!H124)+'対象者リスト (R5年5月7日以前)'!Z125+'対象者リスト (R5年5月7日以前)'!AH125,"")</f>
        <v/>
      </c>
      <c r="K114" s="158">
        <f>IF('対象者リスト (R5年5月7日以前)'!I124="", "", '対象者リスト (R5年5月7日以前)'!I124)</f>
        <v>0</v>
      </c>
      <c r="L114" s="158">
        <f>IF('対象者リスト (R5年5月7日以前)'!J124="", "", '対象者リスト (R5年5月7日以前)'!J124)</f>
        <v>0</v>
      </c>
      <c r="M114" s="38" t="str">
        <f>IF('対象者リスト (R5年5月7日以前)'!K124="", "", '対象者リスト (R5年5月7日以前)'!K124)</f>
        <v/>
      </c>
    </row>
    <row r="115" spans="1:17" x14ac:dyDescent="0.4">
      <c r="A115" s="37">
        <f t="shared" si="2"/>
        <v>0</v>
      </c>
      <c r="B115" t="str">
        <f>'対象者リスト (R5年5月7日以前)'!B125&amp;""</f>
        <v/>
      </c>
      <c r="C115" s="37" t="str">
        <f>'対象者リスト (R5年5月7日以前)'!C125&amp;""</f>
        <v/>
      </c>
      <c r="D115" s="38" t="str">
        <f>IF('対象者リスト (R5年5月7日以前)'!D125="", "", '対象者リスト (R5年5月7日以前)'!D125)</f>
        <v/>
      </c>
      <c r="E115" s="38" t="str">
        <f>IF('対象者リスト (R5年5月7日以前)'!S126="", "", '対象者リスト (R5年5月7日以前)'!S126)</f>
        <v/>
      </c>
      <c r="F115" s="38" t="str">
        <f>IF('対象者リスト (R5年5月7日以前)'!AA126="", "", '対象者リスト (R5年5月7日以前)'!AA126)</f>
        <v/>
      </c>
      <c r="G115" s="38" t="str">
        <f>IF('対象者リスト (R5年5月7日以前)'!E125="", "", '対象者リスト (R5年5月7日以前)'!E125)</f>
        <v/>
      </c>
      <c r="H115" s="38" t="str">
        <f>IF('対象者リスト (R5年5月7日以前)'!F125="", "", '対象者リスト (R5年5月7日以前)'!F125)</f>
        <v/>
      </c>
      <c r="I115" s="38" t="str">
        <f>IF('対象者リスト (R5年5月7日以前)'!G125="", "", '対象者リスト (R5年5月7日以前)'!G125)</f>
        <v/>
      </c>
      <c r="J115" s="38" t="str">
        <f>IF(AND('対象者リスト (R5年5月7日以前)'!D125&lt;&gt;"",'対象者リスト (R5年5月7日以前)'!K125&lt;&gt;"×"),IF('対象者リスト (R5年5月7日以前)'!H125="", 0, '対象者リスト (R5年5月7日以前)'!H125)+'対象者リスト (R5年5月7日以前)'!Z126+'対象者リスト (R5年5月7日以前)'!AH126,"")</f>
        <v/>
      </c>
      <c r="K115" s="158">
        <f>IF('対象者リスト (R5年5月7日以前)'!I125="", "", '対象者リスト (R5年5月7日以前)'!I125)</f>
        <v>0</v>
      </c>
      <c r="L115" s="158">
        <f>IF('対象者リスト (R5年5月7日以前)'!J125="", "", '対象者リスト (R5年5月7日以前)'!J125)</f>
        <v>0</v>
      </c>
      <c r="M115" s="38" t="str">
        <f>IF('対象者リスト (R5年5月7日以前)'!K125="", "", '対象者リスト (R5年5月7日以前)'!K125)</f>
        <v/>
      </c>
    </row>
    <row r="116" spans="1:17" x14ac:dyDescent="0.4">
      <c r="A116" s="37">
        <f t="shared" si="2"/>
        <v>0</v>
      </c>
      <c r="B116" t="str">
        <f>'対象者リスト (R5年5月7日以前)'!B126&amp;""</f>
        <v/>
      </c>
      <c r="C116" s="37" t="str">
        <f>'対象者リスト (R5年5月7日以前)'!C126&amp;""</f>
        <v/>
      </c>
      <c r="D116" s="38" t="str">
        <f>IF('対象者リスト (R5年5月7日以前)'!D126="", "", '対象者リスト (R5年5月7日以前)'!D126)</f>
        <v/>
      </c>
      <c r="E116" s="38" t="str">
        <f>IF('対象者リスト (R5年5月7日以前)'!S127="", "", '対象者リスト (R5年5月7日以前)'!S127)</f>
        <v/>
      </c>
      <c r="F116" s="38" t="str">
        <f>IF('対象者リスト (R5年5月7日以前)'!AA127="", "", '対象者リスト (R5年5月7日以前)'!AA127)</f>
        <v/>
      </c>
      <c r="G116" s="38" t="str">
        <f>IF('対象者リスト (R5年5月7日以前)'!E126="", "", '対象者リスト (R5年5月7日以前)'!E126)</f>
        <v/>
      </c>
      <c r="H116" s="38" t="str">
        <f>IF('対象者リスト (R5年5月7日以前)'!F126="", "", '対象者リスト (R5年5月7日以前)'!F126)</f>
        <v/>
      </c>
      <c r="I116" s="38" t="str">
        <f>IF('対象者リスト (R5年5月7日以前)'!G126="", "", '対象者リスト (R5年5月7日以前)'!G126)</f>
        <v/>
      </c>
      <c r="J116" s="38" t="str">
        <f>IF(AND('対象者リスト (R5年5月7日以前)'!D126&lt;&gt;"",'対象者リスト (R5年5月7日以前)'!K126&lt;&gt;"×"),IF('対象者リスト (R5年5月7日以前)'!H126="", 0, '対象者リスト (R5年5月7日以前)'!H126)+'対象者リスト (R5年5月7日以前)'!Z127+'対象者リスト (R5年5月7日以前)'!AH127,"")</f>
        <v/>
      </c>
      <c r="K116" s="158">
        <f>IF('対象者リスト (R5年5月7日以前)'!I126="", "", '対象者リスト (R5年5月7日以前)'!I126)</f>
        <v>0</v>
      </c>
      <c r="L116" s="158">
        <f>IF('対象者リスト (R5年5月7日以前)'!J126="", "", '対象者リスト (R5年5月7日以前)'!J126)</f>
        <v>0</v>
      </c>
      <c r="M116" s="38" t="str">
        <f>IF('対象者リスト (R5年5月7日以前)'!K126="", "", '対象者リスト (R5年5月7日以前)'!K126)</f>
        <v/>
      </c>
    </row>
    <row r="117" spans="1:17" x14ac:dyDescent="0.4">
      <c r="A117" s="37">
        <f t="shared" si="2"/>
        <v>0</v>
      </c>
      <c r="B117" t="str">
        <f>'対象者リスト (R5年5月7日以前)'!B127&amp;""</f>
        <v/>
      </c>
      <c r="C117" s="37" t="str">
        <f>'対象者リスト (R5年5月7日以前)'!C127&amp;""</f>
        <v/>
      </c>
      <c r="D117" s="38" t="str">
        <f>IF('対象者リスト (R5年5月7日以前)'!D127="", "", '対象者リスト (R5年5月7日以前)'!D127)</f>
        <v/>
      </c>
      <c r="E117" s="38" t="str">
        <f>IF('対象者リスト (R5年5月7日以前)'!S128="", "", '対象者リスト (R5年5月7日以前)'!S128)</f>
        <v/>
      </c>
      <c r="F117" s="38" t="str">
        <f>IF('対象者リスト (R5年5月7日以前)'!AA128="", "", '対象者リスト (R5年5月7日以前)'!AA128)</f>
        <v/>
      </c>
      <c r="G117" s="38" t="str">
        <f>IF('対象者リスト (R5年5月7日以前)'!E127="", "", '対象者リスト (R5年5月7日以前)'!E127)</f>
        <v/>
      </c>
      <c r="H117" s="38" t="str">
        <f>IF('対象者リスト (R5年5月7日以前)'!F127="", "", '対象者リスト (R5年5月7日以前)'!F127)</f>
        <v/>
      </c>
      <c r="I117" s="38" t="str">
        <f>IF('対象者リスト (R5年5月7日以前)'!G127="", "", '対象者リスト (R5年5月7日以前)'!G127)</f>
        <v/>
      </c>
      <c r="J117" s="38" t="str">
        <f>IF(AND('対象者リスト (R5年5月7日以前)'!D127&lt;&gt;"",'対象者リスト (R5年5月7日以前)'!K127&lt;&gt;"×"),IF('対象者リスト (R5年5月7日以前)'!H127="", 0, '対象者リスト (R5年5月7日以前)'!H127)+'対象者リスト (R5年5月7日以前)'!Z128+'対象者リスト (R5年5月7日以前)'!AH128,"")</f>
        <v/>
      </c>
      <c r="K117" s="158">
        <f>IF('対象者リスト (R5年5月7日以前)'!I127="", "", '対象者リスト (R5年5月7日以前)'!I127)</f>
        <v>0</v>
      </c>
      <c r="L117" s="158">
        <f>IF('対象者リスト (R5年5月7日以前)'!J127="", "", '対象者リスト (R5年5月7日以前)'!J127)</f>
        <v>0</v>
      </c>
      <c r="M117" s="38" t="str">
        <f>IF('対象者リスト (R5年5月7日以前)'!K127="", "", '対象者リスト (R5年5月7日以前)'!K127)</f>
        <v/>
      </c>
    </row>
    <row r="118" spans="1:17" x14ac:dyDescent="0.4">
      <c r="A118" s="37">
        <f t="shared" si="2"/>
        <v>0</v>
      </c>
      <c r="B118" t="str">
        <f>'対象者リスト (R5年5月7日以前)'!B128&amp;""</f>
        <v/>
      </c>
      <c r="C118" s="37" t="str">
        <f>'対象者リスト (R5年5月7日以前)'!C128&amp;""</f>
        <v/>
      </c>
      <c r="D118" s="38" t="str">
        <f>IF('対象者リスト (R5年5月7日以前)'!D128="", "", '対象者リスト (R5年5月7日以前)'!D128)</f>
        <v/>
      </c>
      <c r="E118" s="38" t="str">
        <f>IF('対象者リスト (R5年5月7日以前)'!S129="", "", '対象者リスト (R5年5月7日以前)'!S129)</f>
        <v/>
      </c>
      <c r="F118" s="38" t="str">
        <f>IF('対象者リスト (R5年5月7日以前)'!AA129="", "", '対象者リスト (R5年5月7日以前)'!AA129)</f>
        <v/>
      </c>
      <c r="G118" s="38" t="str">
        <f>IF('対象者リスト (R5年5月7日以前)'!E128="", "", '対象者リスト (R5年5月7日以前)'!E128)</f>
        <v/>
      </c>
      <c r="H118" s="38" t="str">
        <f>IF('対象者リスト (R5年5月7日以前)'!F128="", "", '対象者リスト (R5年5月7日以前)'!F128)</f>
        <v/>
      </c>
      <c r="I118" s="38" t="str">
        <f>IF('対象者リスト (R5年5月7日以前)'!G128="", "", '対象者リスト (R5年5月7日以前)'!G128)</f>
        <v/>
      </c>
      <c r="J118" s="38" t="str">
        <f>IF(AND('対象者リスト (R5年5月7日以前)'!D128&lt;&gt;"",'対象者リスト (R5年5月7日以前)'!K128&lt;&gt;"×"),IF('対象者リスト (R5年5月7日以前)'!H128="", 0, '対象者リスト (R5年5月7日以前)'!H128)+'対象者リスト (R5年5月7日以前)'!Z129+'対象者リスト (R5年5月7日以前)'!AH129,"")</f>
        <v/>
      </c>
      <c r="K118" s="158">
        <f>IF('対象者リスト (R5年5月7日以前)'!I128="", "", '対象者リスト (R5年5月7日以前)'!I128)</f>
        <v>0</v>
      </c>
      <c r="L118" s="158">
        <f>IF('対象者リスト (R5年5月7日以前)'!J128="", "", '対象者リスト (R5年5月7日以前)'!J128)</f>
        <v>0</v>
      </c>
      <c r="M118" s="38" t="str">
        <f>IF('対象者リスト (R5年5月7日以前)'!K128="", "", '対象者リスト (R5年5月7日以前)'!K128)</f>
        <v/>
      </c>
    </row>
    <row r="119" spans="1:17" x14ac:dyDescent="0.4">
      <c r="A119" s="37">
        <f t="shared" si="2"/>
        <v>0</v>
      </c>
      <c r="B119" t="str">
        <f>'対象者リスト (R5年5月7日以前)'!B129&amp;""</f>
        <v/>
      </c>
      <c r="C119" s="37" t="str">
        <f>'対象者リスト (R5年5月7日以前)'!C129&amp;""</f>
        <v/>
      </c>
      <c r="D119" s="38" t="str">
        <f>IF('対象者リスト (R5年5月7日以前)'!D129="", "", '対象者リスト (R5年5月7日以前)'!D129)</f>
        <v/>
      </c>
      <c r="E119" s="38" t="str">
        <f>IF('対象者リスト (R5年5月7日以前)'!S130="", "", '対象者リスト (R5年5月7日以前)'!S130)</f>
        <v/>
      </c>
      <c r="F119" s="38" t="str">
        <f>IF('対象者リスト (R5年5月7日以前)'!AA130="", "", '対象者リスト (R5年5月7日以前)'!AA130)</f>
        <v/>
      </c>
      <c r="G119" s="38" t="str">
        <f>IF('対象者リスト (R5年5月7日以前)'!E129="", "", '対象者リスト (R5年5月7日以前)'!E129)</f>
        <v/>
      </c>
      <c r="H119" s="38" t="str">
        <f>IF('対象者リスト (R5年5月7日以前)'!F129="", "", '対象者リスト (R5年5月7日以前)'!F129)</f>
        <v/>
      </c>
      <c r="I119" s="38" t="str">
        <f>IF('対象者リスト (R5年5月7日以前)'!G129="", "", '対象者リスト (R5年5月7日以前)'!G129)</f>
        <v/>
      </c>
      <c r="J119" s="38" t="str">
        <f>IF(AND('対象者リスト (R5年5月7日以前)'!D129&lt;&gt;"",'対象者リスト (R5年5月7日以前)'!K129&lt;&gt;"×"),IF('対象者リスト (R5年5月7日以前)'!H129="", 0, '対象者リスト (R5年5月7日以前)'!H129)+'対象者リスト (R5年5月7日以前)'!Z130+'対象者リスト (R5年5月7日以前)'!AH130,"")</f>
        <v/>
      </c>
      <c r="K119" s="158">
        <f>IF('対象者リスト (R5年5月7日以前)'!I129="", "", '対象者リスト (R5年5月7日以前)'!I129)</f>
        <v>0</v>
      </c>
      <c r="L119" s="158">
        <f>IF('対象者リスト (R5年5月7日以前)'!J129="", "", '対象者リスト (R5年5月7日以前)'!J129)</f>
        <v>0</v>
      </c>
      <c r="M119" s="38" t="str">
        <f>IF('対象者リスト (R5年5月7日以前)'!K129="", "", '対象者リスト (R5年5月7日以前)'!K129)</f>
        <v/>
      </c>
    </row>
    <row r="120" spans="1:17" x14ac:dyDescent="0.4">
      <c r="A120" s="37">
        <f t="shared" si="2"/>
        <v>0</v>
      </c>
      <c r="B120" t="str">
        <f>'対象者リスト (R5年5月7日以前)'!B130&amp;""</f>
        <v/>
      </c>
      <c r="C120" s="37" t="str">
        <f>'対象者リスト (R5年5月7日以前)'!C130&amp;""</f>
        <v/>
      </c>
      <c r="D120" s="38" t="str">
        <f>IF('対象者リスト (R5年5月7日以前)'!D130="", "", '対象者リスト (R5年5月7日以前)'!D130)</f>
        <v/>
      </c>
      <c r="E120" s="38" t="str">
        <f>IF('対象者リスト (R5年5月7日以前)'!S131="", "", '対象者リスト (R5年5月7日以前)'!S131)</f>
        <v/>
      </c>
      <c r="F120" s="38" t="str">
        <f>IF('対象者リスト (R5年5月7日以前)'!AA131="", "", '対象者リスト (R5年5月7日以前)'!AA131)</f>
        <v/>
      </c>
      <c r="G120" s="38" t="str">
        <f>IF('対象者リスト (R5年5月7日以前)'!E130="", "", '対象者リスト (R5年5月7日以前)'!E130)</f>
        <v/>
      </c>
      <c r="H120" s="38" t="str">
        <f>IF('対象者リスト (R5年5月7日以前)'!F130="", "", '対象者リスト (R5年5月7日以前)'!F130)</f>
        <v/>
      </c>
      <c r="I120" s="38" t="str">
        <f>IF('対象者リスト (R5年5月7日以前)'!G130="", "", '対象者リスト (R5年5月7日以前)'!G130)</f>
        <v/>
      </c>
      <c r="J120" s="38" t="str">
        <f>IF(AND('対象者リスト (R5年5月7日以前)'!D130&lt;&gt;"",'対象者リスト (R5年5月7日以前)'!K130&lt;&gt;"×"),IF('対象者リスト (R5年5月7日以前)'!H130="", 0, '対象者リスト (R5年5月7日以前)'!H130)+'対象者リスト (R5年5月7日以前)'!Z131+'対象者リスト (R5年5月7日以前)'!AH131,"")</f>
        <v/>
      </c>
      <c r="K120" s="158">
        <f>IF('対象者リスト (R5年5月7日以前)'!I130="", "", '対象者リスト (R5年5月7日以前)'!I130)</f>
        <v>0</v>
      </c>
      <c r="L120" s="158">
        <f>IF('対象者リスト (R5年5月7日以前)'!J130="", "", '対象者リスト (R5年5月7日以前)'!J130)</f>
        <v>0</v>
      </c>
      <c r="M120" s="38" t="str">
        <f>IF('対象者リスト (R5年5月7日以前)'!K130="", "", '対象者リスト (R5年5月7日以前)'!K130)</f>
        <v/>
      </c>
    </row>
    <row r="121" spans="1:17" x14ac:dyDescent="0.4">
      <c r="A121" s="37">
        <f t="shared" si="2"/>
        <v>0</v>
      </c>
      <c r="B121" t="str">
        <f>'対象者リスト (R5年5月7日以前)'!B131&amp;""</f>
        <v/>
      </c>
      <c r="C121" s="37" t="str">
        <f>'対象者リスト (R5年5月7日以前)'!C131&amp;""</f>
        <v/>
      </c>
      <c r="D121" s="38" t="str">
        <f>IF('対象者リスト (R5年5月7日以前)'!D131="", "", '対象者リスト (R5年5月7日以前)'!D131)</f>
        <v/>
      </c>
      <c r="E121" s="38" t="str">
        <f>IF('対象者リスト (R5年5月7日以前)'!S132="", "", '対象者リスト (R5年5月7日以前)'!S132)</f>
        <v/>
      </c>
      <c r="F121" s="38" t="str">
        <f>IF('対象者リスト (R5年5月7日以前)'!AA132="", "", '対象者リスト (R5年5月7日以前)'!AA132)</f>
        <v/>
      </c>
      <c r="G121" s="38" t="str">
        <f>IF('対象者リスト (R5年5月7日以前)'!E131="", "", '対象者リスト (R5年5月7日以前)'!E131)</f>
        <v/>
      </c>
      <c r="H121" s="38" t="str">
        <f>IF('対象者リスト (R5年5月7日以前)'!F131="", "", '対象者リスト (R5年5月7日以前)'!F131)</f>
        <v/>
      </c>
      <c r="I121" s="38" t="str">
        <f>IF('対象者リスト (R5年5月7日以前)'!G131="", "", '対象者リスト (R5年5月7日以前)'!G131)</f>
        <v/>
      </c>
      <c r="J121" s="38" t="str">
        <f>IF(AND('対象者リスト (R5年5月7日以前)'!D131&lt;&gt;"",'対象者リスト (R5年5月7日以前)'!K131&lt;&gt;"×"),IF('対象者リスト (R5年5月7日以前)'!H131="", 0, '対象者リスト (R5年5月7日以前)'!H131)+'対象者リスト (R5年5月7日以前)'!Z132+'対象者リスト (R5年5月7日以前)'!AH132,"")</f>
        <v/>
      </c>
      <c r="K121" s="158">
        <f>IF('対象者リスト (R5年5月7日以前)'!I131="", "", '対象者リスト (R5年5月7日以前)'!I131)</f>
        <v>0</v>
      </c>
      <c r="L121" s="158">
        <f>IF('対象者リスト (R5年5月7日以前)'!J131="", "", '対象者リスト (R5年5月7日以前)'!J131)</f>
        <v>0</v>
      </c>
      <c r="M121" s="38" t="str">
        <f>IF('対象者リスト (R5年5月7日以前)'!K131="", "", '対象者リスト (R5年5月7日以前)'!K131)</f>
        <v/>
      </c>
    </row>
    <row r="122" spans="1:17" x14ac:dyDescent="0.4">
      <c r="A122" s="53">
        <f t="shared" si="2"/>
        <v>0</v>
      </c>
      <c r="B122" s="54" t="str">
        <f>'対象者リスト (R5年5月7日以前)'!B132&amp;""</f>
        <v/>
      </c>
      <c r="C122" s="53" t="str">
        <f>'対象者リスト (R5年5月7日以前)'!C132&amp;""</f>
        <v/>
      </c>
      <c r="D122" s="55" t="str">
        <f>IF('対象者リスト (R5年5月7日以前)'!D132="", "", '対象者リスト (R5年5月7日以前)'!D132)</f>
        <v/>
      </c>
      <c r="E122" s="55" t="str">
        <f>IF('対象者リスト (R5年5月7日以前)'!S133="", "", '対象者リスト (R5年5月7日以前)'!S133)</f>
        <v/>
      </c>
      <c r="F122" s="55" t="str">
        <f>IF('対象者リスト (R5年5月7日以前)'!AA133="", "", '対象者リスト (R5年5月7日以前)'!AA133)</f>
        <v/>
      </c>
      <c r="G122" s="55" t="str">
        <f>IF('対象者リスト (R5年5月7日以前)'!E132="", "", '対象者リスト (R5年5月7日以前)'!E132)</f>
        <v/>
      </c>
      <c r="H122" s="55" t="str">
        <f>IF('対象者リスト (R5年5月7日以前)'!F132="", "", '対象者リスト (R5年5月7日以前)'!F132)</f>
        <v/>
      </c>
      <c r="I122" s="55" t="str">
        <f>IF('対象者リスト (R5年5月7日以前)'!G132="", "", '対象者リスト (R5年5月7日以前)'!G132)</f>
        <v/>
      </c>
      <c r="J122" s="55" t="str">
        <f>IF(AND('対象者リスト (R5年5月7日以前)'!D132&lt;&gt;"",'対象者リスト (R5年5月7日以前)'!K132&lt;&gt;"×"),IF('対象者リスト (R5年5月7日以前)'!H132="", 0, '対象者リスト (R5年5月7日以前)'!H132)+'対象者リスト (R5年5月7日以前)'!Z133+'対象者リスト (R5年5月7日以前)'!AH133,"")</f>
        <v/>
      </c>
      <c r="K122" s="161">
        <f>IF('対象者リスト (R5年5月7日以前)'!I132="", "", '対象者リスト (R5年5月7日以前)'!I132)</f>
        <v>0</v>
      </c>
      <c r="L122" s="161">
        <f>IF('対象者リスト (R5年5月7日以前)'!J132="", "", '対象者リスト (R5年5月7日以前)'!J132)</f>
        <v>0</v>
      </c>
      <c r="M122" s="55" t="str">
        <f>IF('対象者リスト (R5年5月7日以前)'!K132="", "", '対象者リスト (R5年5月7日以前)'!K132)</f>
        <v/>
      </c>
      <c r="N122" s="54" t="s">
        <v>88</v>
      </c>
      <c r="O122" s="54"/>
      <c r="P122" s="54"/>
      <c r="Q122" s="54"/>
    </row>
    <row r="123" spans="1:17" x14ac:dyDescent="0.4">
      <c r="A123" s="56"/>
      <c r="B123" s="95"/>
      <c r="G123" s="96"/>
      <c r="H123" s="96"/>
      <c r="I123" s="38"/>
      <c r="J123" s="96"/>
      <c r="K123" s="162"/>
      <c r="L123" s="162"/>
      <c r="M123" s="96"/>
    </row>
    <row r="124" spans="1:17" x14ac:dyDescent="0.4">
      <c r="A124" s="56"/>
      <c r="B124" s="95"/>
      <c r="G124" s="96"/>
      <c r="H124" s="96"/>
      <c r="I124" s="38"/>
      <c r="J124" s="96"/>
      <c r="K124" s="162"/>
      <c r="L124" s="162"/>
      <c r="M124" s="96"/>
    </row>
    <row r="125" spans="1:17" x14ac:dyDescent="0.4">
      <c r="A125" s="56"/>
      <c r="B125" s="95"/>
      <c r="G125" s="96"/>
      <c r="H125" s="96"/>
      <c r="I125" s="38"/>
      <c r="J125" s="96"/>
      <c r="K125" s="162"/>
      <c r="L125" s="162"/>
      <c r="M125" s="96"/>
    </row>
    <row r="126" spans="1:17" x14ac:dyDescent="0.4">
      <c r="A126" s="56"/>
      <c r="B126" s="95"/>
      <c r="G126" s="96"/>
      <c r="H126" s="96"/>
      <c r="I126" s="38"/>
      <c r="J126" s="96"/>
      <c r="K126" s="162"/>
      <c r="L126" s="162"/>
      <c r="M126" s="96"/>
    </row>
    <row r="127" spans="1:17" x14ac:dyDescent="0.4">
      <c r="A127" s="56"/>
      <c r="B127" s="95"/>
      <c r="G127" s="96"/>
      <c r="H127" s="96"/>
      <c r="I127" s="38"/>
      <c r="J127" s="96"/>
      <c r="K127" s="162"/>
      <c r="L127" s="162"/>
      <c r="M127" s="96"/>
    </row>
    <row r="128" spans="1:17" x14ac:dyDescent="0.4">
      <c r="A128" s="56"/>
      <c r="B128" s="95"/>
      <c r="G128" s="96"/>
      <c r="H128" s="96"/>
      <c r="I128" s="38"/>
      <c r="J128" s="96"/>
      <c r="K128" s="162"/>
      <c r="L128" s="162"/>
      <c r="M128" s="96"/>
    </row>
    <row r="129" spans="1:13" x14ac:dyDescent="0.4">
      <c r="A129" s="56"/>
      <c r="B129" s="95"/>
      <c r="G129" s="96"/>
      <c r="H129" s="96"/>
      <c r="I129" s="38"/>
      <c r="J129" s="96"/>
      <c r="K129" s="162"/>
      <c r="L129" s="162"/>
      <c r="M129" s="96"/>
    </row>
    <row r="130" spans="1:13" x14ac:dyDescent="0.4">
      <c r="A130" s="56"/>
      <c r="B130" s="95"/>
      <c r="G130" s="96"/>
      <c r="H130" s="96"/>
      <c r="I130" s="38"/>
      <c r="J130" s="96"/>
      <c r="K130" s="162"/>
      <c r="L130" s="162"/>
      <c r="M130" s="96"/>
    </row>
    <row r="131" spans="1:13" x14ac:dyDescent="0.4">
      <c r="A131" s="56"/>
      <c r="B131" s="95"/>
      <c r="G131" s="96"/>
      <c r="H131" s="96"/>
      <c r="I131" s="38"/>
      <c r="J131" s="96"/>
      <c r="K131" s="162"/>
      <c r="L131" s="162"/>
      <c r="M131" s="96"/>
    </row>
    <row r="132" spans="1:13" x14ac:dyDescent="0.4">
      <c r="A132" s="56"/>
      <c r="B132" s="95"/>
      <c r="G132" s="96"/>
      <c r="H132" s="96"/>
      <c r="I132" s="38"/>
      <c r="J132" s="96"/>
      <c r="K132" s="162"/>
      <c r="L132" s="162"/>
      <c r="M132" s="96"/>
    </row>
    <row r="133" spans="1:13" x14ac:dyDescent="0.4">
      <c r="A133" s="56"/>
      <c r="B133" s="95"/>
      <c r="G133" s="96"/>
      <c r="H133" s="96"/>
      <c r="I133" s="38"/>
      <c r="J133" s="96"/>
      <c r="K133" s="162"/>
      <c r="L133" s="162"/>
      <c r="M133" s="96"/>
    </row>
    <row r="134" spans="1:13" x14ac:dyDescent="0.4">
      <c r="A134" s="56"/>
      <c r="B134" s="95"/>
      <c r="G134" s="96"/>
      <c r="H134" s="96"/>
      <c r="I134" s="38"/>
      <c r="J134" s="96"/>
      <c r="K134" s="162"/>
      <c r="L134" s="162"/>
      <c r="M134" s="96"/>
    </row>
    <row r="135" spans="1:13" x14ac:dyDescent="0.4">
      <c r="A135" s="56"/>
      <c r="B135" s="95"/>
      <c r="G135" s="96"/>
      <c r="H135" s="96"/>
      <c r="I135" s="38"/>
      <c r="J135" s="96"/>
      <c r="K135" s="162"/>
      <c r="L135" s="162"/>
      <c r="M135" s="96"/>
    </row>
    <row r="136" spans="1:13" x14ac:dyDescent="0.4">
      <c r="A136" s="56"/>
      <c r="B136" s="95"/>
      <c r="G136" s="96"/>
      <c r="H136" s="96"/>
      <c r="I136" s="38"/>
      <c r="J136" s="96"/>
      <c r="K136" s="162"/>
      <c r="L136" s="162"/>
      <c r="M136" s="96"/>
    </row>
    <row r="137" spans="1:13" x14ac:dyDescent="0.4">
      <c r="A137" s="56"/>
      <c r="B137" s="95"/>
      <c r="G137" s="96"/>
      <c r="H137" s="96"/>
      <c r="I137" s="38"/>
      <c r="J137" s="96"/>
      <c r="K137" s="162"/>
      <c r="L137" s="162"/>
      <c r="M137" s="96"/>
    </row>
    <row r="138" spans="1:13" x14ac:dyDescent="0.4">
      <c r="A138" s="56"/>
      <c r="B138" s="95"/>
      <c r="G138" s="96"/>
      <c r="H138" s="96"/>
      <c r="I138" s="38"/>
      <c r="J138" s="96"/>
      <c r="K138" s="162"/>
      <c r="L138" s="162"/>
      <c r="M138" s="96"/>
    </row>
    <row r="139" spans="1:13" x14ac:dyDescent="0.4">
      <c r="A139" s="56"/>
      <c r="B139" s="95"/>
      <c r="G139" s="96"/>
      <c r="H139" s="96"/>
      <c r="I139" s="38"/>
      <c r="J139" s="96"/>
      <c r="K139" s="162"/>
      <c r="L139" s="162"/>
      <c r="M139" s="96"/>
    </row>
    <row r="140" spans="1:13" x14ac:dyDescent="0.4">
      <c r="A140" s="56"/>
      <c r="B140" s="95"/>
      <c r="G140" s="96"/>
      <c r="H140" s="96"/>
      <c r="I140" s="38"/>
      <c r="J140" s="96"/>
      <c r="K140" s="162"/>
      <c r="L140" s="162"/>
      <c r="M140" s="96"/>
    </row>
    <row r="141" spans="1:13" x14ac:dyDescent="0.4">
      <c r="A141" s="56"/>
      <c r="B141" s="95"/>
      <c r="G141" s="96"/>
      <c r="H141" s="96"/>
      <c r="I141" s="38"/>
      <c r="J141" s="96"/>
      <c r="K141" s="162"/>
      <c r="L141" s="162"/>
      <c r="M141" s="96"/>
    </row>
    <row r="142" spans="1:13" x14ac:dyDescent="0.4">
      <c r="A142" s="56"/>
      <c r="B142" s="95"/>
      <c r="G142" s="96"/>
      <c r="H142" s="96"/>
      <c r="I142" s="38"/>
      <c r="J142" s="96"/>
      <c r="K142" s="162"/>
      <c r="L142" s="162"/>
      <c r="M142" s="96"/>
    </row>
    <row r="143" spans="1:13" x14ac:dyDescent="0.4">
      <c r="A143" s="56"/>
      <c r="B143" s="95"/>
      <c r="G143" s="96"/>
      <c r="H143" s="96"/>
      <c r="I143" s="38"/>
      <c r="J143" s="96"/>
      <c r="K143" s="162"/>
      <c r="L143" s="162"/>
      <c r="M143" s="96"/>
    </row>
    <row r="144" spans="1:13" x14ac:dyDescent="0.4">
      <c r="A144" s="56"/>
      <c r="B144" s="95"/>
      <c r="G144" s="96"/>
      <c r="H144" s="96"/>
      <c r="I144" s="38"/>
      <c r="J144" s="96"/>
      <c r="K144" s="162"/>
      <c r="L144" s="162"/>
      <c r="M144" s="96"/>
    </row>
    <row r="145" spans="1:13" x14ac:dyDescent="0.4">
      <c r="A145" s="56"/>
      <c r="B145" s="95"/>
      <c r="G145" s="96"/>
      <c r="H145" s="96"/>
      <c r="I145" s="38"/>
      <c r="J145" s="96"/>
      <c r="K145" s="162"/>
      <c r="L145" s="162"/>
      <c r="M145" s="96"/>
    </row>
    <row r="146" spans="1:13" x14ac:dyDescent="0.4">
      <c r="A146" s="56"/>
      <c r="B146" s="95"/>
      <c r="G146" s="96"/>
      <c r="H146" s="96"/>
      <c r="I146" s="38"/>
      <c r="J146" s="96"/>
      <c r="K146" s="162"/>
      <c r="L146" s="162"/>
      <c r="M146" s="96"/>
    </row>
    <row r="147" spans="1:13" x14ac:dyDescent="0.4">
      <c r="A147" s="56"/>
      <c r="B147" s="95"/>
      <c r="G147" s="96"/>
      <c r="H147" s="96"/>
      <c r="I147" s="38"/>
      <c r="J147" s="96"/>
      <c r="K147" s="162"/>
      <c r="L147" s="162"/>
      <c r="M147" s="96"/>
    </row>
    <row r="148" spans="1:13" x14ac:dyDescent="0.4">
      <c r="A148" s="56"/>
      <c r="B148" s="95"/>
      <c r="G148" s="96"/>
      <c r="H148" s="96"/>
      <c r="I148" s="38"/>
      <c r="J148" s="96"/>
      <c r="K148" s="162"/>
      <c r="L148" s="162"/>
      <c r="M148" s="96"/>
    </row>
    <row r="149" spans="1:13" x14ac:dyDescent="0.4">
      <c r="A149" s="56"/>
      <c r="B149" s="95"/>
      <c r="G149" s="96"/>
      <c r="H149" s="96"/>
      <c r="I149" s="38"/>
      <c r="J149" s="96"/>
      <c r="K149" s="162"/>
      <c r="L149" s="162"/>
      <c r="M149" s="96"/>
    </row>
    <row r="150" spans="1:13" x14ac:dyDescent="0.4">
      <c r="A150" s="56"/>
      <c r="B150" s="95"/>
      <c r="G150" s="96"/>
      <c r="H150" s="96"/>
      <c r="I150" s="38"/>
      <c r="J150" s="96"/>
      <c r="K150" s="162"/>
      <c r="L150" s="162"/>
      <c r="M150" s="96"/>
    </row>
    <row r="151" spans="1:13" x14ac:dyDescent="0.4">
      <c r="A151" s="56"/>
      <c r="B151" s="95"/>
      <c r="G151" s="96"/>
      <c r="H151" s="96"/>
      <c r="I151" s="38"/>
      <c r="J151" s="96"/>
      <c r="K151" s="162"/>
      <c r="L151" s="162"/>
      <c r="M151" s="96"/>
    </row>
    <row r="152" spans="1:13" x14ac:dyDescent="0.4">
      <c r="A152" s="56"/>
      <c r="B152" s="95"/>
      <c r="G152" s="96"/>
      <c r="H152" s="96"/>
      <c r="I152" s="38"/>
      <c r="J152" s="96"/>
      <c r="K152" s="162"/>
      <c r="L152" s="162"/>
      <c r="M152" s="96"/>
    </row>
    <row r="153" spans="1:13" x14ac:dyDescent="0.4">
      <c r="A153" s="56"/>
      <c r="B153" s="95"/>
      <c r="G153" s="96"/>
      <c r="H153" s="96"/>
      <c r="I153" s="38"/>
      <c r="J153" s="96"/>
      <c r="K153" s="162"/>
      <c r="L153" s="162"/>
      <c r="M153" s="96"/>
    </row>
    <row r="154" spans="1:13" x14ac:dyDescent="0.4">
      <c r="A154" s="56"/>
      <c r="B154" s="95"/>
      <c r="G154" s="96"/>
      <c r="H154" s="96"/>
      <c r="I154" s="38"/>
      <c r="J154" s="96"/>
      <c r="K154" s="162"/>
      <c r="L154" s="162"/>
      <c r="M154" s="96"/>
    </row>
    <row r="155" spans="1:13" x14ac:dyDescent="0.4">
      <c r="A155" s="56"/>
      <c r="B155" s="95"/>
      <c r="G155" s="96"/>
      <c r="H155" s="96"/>
      <c r="I155" s="38"/>
      <c r="J155" s="96"/>
      <c r="K155" s="162"/>
      <c r="L155" s="162"/>
      <c r="M155" s="96"/>
    </row>
    <row r="156" spans="1:13" x14ac:dyDescent="0.4">
      <c r="A156" s="56"/>
      <c r="B156" s="95"/>
      <c r="G156" s="96"/>
      <c r="H156" s="96"/>
      <c r="I156" s="38"/>
      <c r="J156" s="96"/>
      <c r="K156" s="162"/>
      <c r="L156" s="162"/>
      <c r="M156" s="96"/>
    </row>
    <row r="157" spans="1:13" x14ac:dyDescent="0.4">
      <c r="A157" s="56"/>
      <c r="B157" s="95"/>
      <c r="G157" s="96"/>
      <c r="H157" s="96"/>
      <c r="I157" s="38"/>
      <c r="J157" s="96"/>
      <c r="K157" s="162"/>
      <c r="L157" s="162"/>
      <c r="M157" s="96"/>
    </row>
    <row r="158" spans="1:13" x14ac:dyDescent="0.4">
      <c r="A158" s="56"/>
      <c r="B158" s="95"/>
      <c r="G158" s="96"/>
      <c r="H158" s="96"/>
      <c r="I158" s="38"/>
      <c r="J158" s="96"/>
      <c r="K158" s="162"/>
      <c r="L158" s="162"/>
      <c r="M158" s="96"/>
    </row>
    <row r="159" spans="1:13" x14ac:dyDescent="0.4">
      <c r="A159" s="56"/>
      <c r="B159" s="95"/>
      <c r="G159" s="96"/>
      <c r="H159" s="96"/>
      <c r="I159" s="38"/>
      <c r="J159" s="96"/>
      <c r="K159" s="162"/>
      <c r="L159" s="162"/>
      <c r="M159" s="96"/>
    </row>
    <row r="160" spans="1:13" x14ac:dyDescent="0.4">
      <c r="A160" s="56"/>
      <c r="B160" s="95"/>
      <c r="G160" s="96"/>
      <c r="H160" s="96"/>
      <c r="I160" s="38"/>
      <c r="J160" s="96"/>
      <c r="K160" s="162"/>
      <c r="L160" s="162"/>
      <c r="M160" s="96"/>
    </row>
    <row r="161" spans="1:13" x14ac:dyDescent="0.4">
      <c r="A161" s="56"/>
      <c r="B161" s="95"/>
      <c r="G161" s="96"/>
      <c r="H161" s="96"/>
      <c r="I161" s="38"/>
      <c r="J161" s="96"/>
      <c r="K161" s="162"/>
      <c r="L161" s="162"/>
      <c r="M161" s="96"/>
    </row>
    <row r="162" spans="1:13" x14ac:dyDescent="0.4">
      <c r="A162" s="56"/>
      <c r="B162" s="95"/>
      <c r="G162" s="96"/>
      <c r="H162" s="96"/>
      <c r="I162" s="38"/>
      <c r="J162" s="96"/>
      <c r="K162" s="162"/>
      <c r="L162" s="162"/>
      <c r="M162" s="96"/>
    </row>
    <row r="163" spans="1:13" x14ac:dyDescent="0.4">
      <c r="A163" s="56"/>
      <c r="B163" s="95"/>
      <c r="G163" s="96"/>
      <c r="H163" s="96"/>
      <c r="I163" s="38"/>
      <c r="J163" s="96"/>
      <c r="K163" s="162"/>
      <c r="L163" s="162"/>
      <c r="M163" s="96"/>
    </row>
    <row r="164" spans="1:13" x14ac:dyDescent="0.4">
      <c r="A164" s="56"/>
      <c r="B164" s="95"/>
      <c r="G164" s="96"/>
      <c r="H164" s="96"/>
      <c r="I164" s="38"/>
      <c r="J164" s="96"/>
      <c r="K164" s="162"/>
      <c r="L164" s="162"/>
      <c r="M164" s="96"/>
    </row>
    <row r="165" spans="1:13" x14ac:dyDescent="0.4">
      <c r="A165" s="56"/>
      <c r="B165" s="95"/>
      <c r="G165" s="96"/>
      <c r="H165" s="96"/>
      <c r="I165" s="38"/>
      <c r="J165" s="96"/>
      <c r="K165" s="162"/>
      <c r="L165" s="162"/>
      <c r="M165" s="96"/>
    </row>
    <row r="166" spans="1:13" x14ac:dyDescent="0.4">
      <c r="A166" s="56"/>
      <c r="B166" s="95"/>
      <c r="G166" s="96"/>
      <c r="H166" s="96"/>
      <c r="I166" s="38"/>
      <c r="J166" s="96"/>
      <c r="K166" s="162"/>
      <c r="L166" s="162"/>
      <c r="M166" s="96"/>
    </row>
    <row r="167" spans="1:13" x14ac:dyDescent="0.4">
      <c r="A167" s="56"/>
      <c r="B167" s="95"/>
      <c r="G167" s="96"/>
      <c r="H167" s="96"/>
      <c r="I167" s="38"/>
      <c r="J167" s="96"/>
      <c r="K167" s="162"/>
      <c r="L167" s="162"/>
      <c r="M167" s="96"/>
    </row>
    <row r="168" spans="1:13" x14ac:dyDescent="0.4">
      <c r="A168" s="56"/>
      <c r="B168" s="95"/>
      <c r="G168" s="96"/>
      <c r="H168" s="96"/>
      <c r="I168" s="38"/>
      <c r="J168" s="96"/>
      <c r="K168" s="162"/>
      <c r="L168" s="162"/>
      <c r="M168" s="96"/>
    </row>
    <row r="169" spans="1:13" x14ac:dyDescent="0.4">
      <c r="A169" s="56"/>
      <c r="B169" s="95"/>
      <c r="G169" s="96"/>
      <c r="H169" s="96"/>
      <c r="I169" s="38"/>
      <c r="J169" s="96"/>
      <c r="K169" s="162"/>
      <c r="L169" s="162"/>
      <c r="M169" s="96"/>
    </row>
    <row r="170" spans="1:13" x14ac:dyDescent="0.4">
      <c r="A170" s="56"/>
      <c r="B170" s="95"/>
      <c r="G170" s="96"/>
      <c r="H170" s="96"/>
      <c r="I170" s="38"/>
      <c r="J170" s="96"/>
      <c r="K170" s="162"/>
      <c r="L170" s="162"/>
      <c r="M170" s="96"/>
    </row>
    <row r="171" spans="1:13" x14ac:dyDescent="0.4">
      <c r="A171" s="56"/>
      <c r="B171" s="95"/>
      <c r="G171" s="96"/>
      <c r="H171" s="96"/>
      <c r="I171" s="38"/>
      <c r="J171" s="96"/>
      <c r="K171" s="162"/>
      <c r="L171" s="162"/>
      <c r="M171" s="96"/>
    </row>
    <row r="172" spans="1:13" x14ac:dyDescent="0.4">
      <c r="A172" s="56"/>
      <c r="B172" s="95"/>
      <c r="G172" s="96"/>
      <c r="H172" s="96"/>
      <c r="I172" s="38"/>
      <c r="J172" s="96"/>
      <c r="K172" s="162"/>
      <c r="L172" s="162"/>
      <c r="M172" s="96"/>
    </row>
    <row r="173" spans="1:13" x14ac:dyDescent="0.4">
      <c r="A173" s="56"/>
      <c r="B173" s="95"/>
      <c r="G173" s="96"/>
      <c r="H173" s="96"/>
      <c r="I173" s="38"/>
      <c r="J173" s="96"/>
      <c r="K173" s="162"/>
      <c r="L173" s="162"/>
      <c r="M173" s="96"/>
    </row>
    <row r="174" spans="1:13" x14ac:dyDescent="0.4">
      <c r="A174" s="56"/>
      <c r="B174" s="95"/>
      <c r="G174" s="96"/>
      <c r="H174" s="96"/>
      <c r="I174" s="38"/>
      <c r="J174" s="96"/>
      <c r="K174" s="162"/>
      <c r="L174" s="162"/>
      <c r="M174" s="96"/>
    </row>
    <row r="175" spans="1:13" x14ac:dyDescent="0.4">
      <c r="A175" s="56"/>
      <c r="B175" s="95"/>
      <c r="G175" s="96"/>
      <c r="H175" s="96"/>
      <c r="I175" s="38"/>
      <c r="J175" s="96"/>
      <c r="K175" s="162"/>
      <c r="L175" s="162"/>
      <c r="M175" s="96"/>
    </row>
    <row r="176" spans="1:13" x14ac:dyDescent="0.4">
      <c r="A176" s="56"/>
      <c r="B176" s="95"/>
      <c r="G176" s="96"/>
      <c r="H176" s="96"/>
      <c r="I176" s="38"/>
      <c r="J176" s="96"/>
      <c r="K176" s="162"/>
      <c r="L176" s="162"/>
      <c r="M176" s="96"/>
    </row>
    <row r="177" spans="1:13" x14ac:dyDescent="0.4">
      <c r="A177" s="56"/>
      <c r="B177" s="95"/>
      <c r="G177" s="96"/>
      <c r="H177" s="96"/>
      <c r="I177" s="38"/>
      <c r="J177" s="96"/>
      <c r="K177" s="162"/>
      <c r="L177" s="162"/>
      <c r="M177" s="96"/>
    </row>
    <row r="178" spans="1:13" x14ac:dyDescent="0.4">
      <c r="A178" s="56"/>
      <c r="B178" s="95"/>
      <c r="G178" s="96"/>
      <c r="H178" s="96"/>
      <c r="I178" s="38"/>
      <c r="J178" s="96"/>
      <c r="K178" s="162"/>
      <c r="L178" s="162"/>
      <c r="M178" s="96"/>
    </row>
    <row r="179" spans="1:13" x14ac:dyDescent="0.4">
      <c r="A179" s="56"/>
      <c r="B179" s="95"/>
      <c r="G179" s="96"/>
      <c r="H179" s="96"/>
      <c r="I179" s="38"/>
      <c r="J179" s="96"/>
      <c r="K179" s="162"/>
      <c r="L179" s="162"/>
      <c r="M179" s="96"/>
    </row>
    <row r="180" spans="1:13" x14ac:dyDescent="0.4">
      <c r="A180" s="56"/>
      <c r="B180" s="95"/>
      <c r="G180" s="96"/>
      <c r="H180" s="96"/>
      <c r="I180" s="38"/>
      <c r="J180" s="96"/>
      <c r="K180" s="162"/>
      <c r="L180" s="162"/>
      <c r="M180" s="96"/>
    </row>
    <row r="181" spans="1:13" x14ac:dyDescent="0.4">
      <c r="A181" s="56"/>
      <c r="B181" s="95"/>
      <c r="G181" s="96"/>
      <c r="H181" s="96"/>
      <c r="I181" s="38"/>
      <c r="J181" s="96"/>
      <c r="K181" s="162"/>
      <c r="L181" s="162"/>
      <c r="M181" s="96"/>
    </row>
    <row r="182" spans="1:13" x14ac:dyDescent="0.4">
      <c r="A182" s="56"/>
      <c r="B182" s="95"/>
      <c r="G182" s="96"/>
      <c r="H182" s="96"/>
      <c r="I182" s="38"/>
      <c r="J182" s="96"/>
      <c r="K182" s="162"/>
      <c r="L182" s="162"/>
      <c r="M182" s="96"/>
    </row>
    <row r="183" spans="1:13" x14ac:dyDescent="0.4">
      <c r="A183" s="56"/>
      <c r="B183" s="95"/>
      <c r="G183" s="96"/>
      <c r="H183" s="96"/>
      <c r="I183" s="38"/>
      <c r="J183" s="96"/>
      <c r="K183" s="162"/>
      <c r="L183" s="162"/>
      <c r="M183" s="96"/>
    </row>
    <row r="184" spans="1:13" x14ac:dyDescent="0.4">
      <c r="A184" s="56"/>
      <c r="B184" s="95"/>
      <c r="G184" s="96"/>
      <c r="H184" s="96"/>
      <c r="I184" s="38"/>
      <c r="J184" s="96"/>
      <c r="K184" s="162"/>
      <c r="L184" s="162"/>
      <c r="M184" s="96"/>
    </row>
    <row r="185" spans="1:13" x14ac:dyDescent="0.4">
      <c r="A185" s="56"/>
      <c r="B185" s="95"/>
      <c r="G185" s="96"/>
      <c r="H185" s="96"/>
      <c r="I185" s="38"/>
      <c r="J185" s="96"/>
      <c r="K185" s="162"/>
      <c r="L185" s="162"/>
      <c r="M185" s="96"/>
    </row>
    <row r="186" spans="1:13" x14ac:dyDescent="0.4">
      <c r="A186" s="56"/>
      <c r="B186" s="95"/>
      <c r="G186" s="96"/>
      <c r="H186" s="96"/>
      <c r="I186" s="38"/>
      <c r="J186" s="96"/>
      <c r="K186" s="162"/>
      <c r="L186" s="162"/>
      <c r="M186" s="96"/>
    </row>
    <row r="187" spans="1:13" x14ac:dyDescent="0.4">
      <c r="A187" s="56"/>
      <c r="B187" s="95"/>
      <c r="G187" s="96"/>
      <c r="H187" s="96"/>
      <c r="I187" s="38"/>
      <c r="J187" s="96"/>
      <c r="K187" s="162"/>
      <c r="L187" s="162"/>
      <c r="M187" s="96"/>
    </row>
    <row r="188" spans="1:13" x14ac:dyDescent="0.4">
      <c r="A188" s="56"/>
      <c r="B188" s="95"/>
      <c r="G188" s="96"/>
      <c r="H188" s="96"/>
      <c r="I188" s="38"/>
      <c r="J188" s="96"/>
      <c r="K188" s="162"/>
      <c r="L188" s="162"/>
      <c r="M188" s="96"/>
    </row>
    <row r="189" spans="1:13" x14ac:dyDescent="0.4">
      <c r="A189" s="56"/>
      <c r="B189" s="95"/>
      <c r="G189" s="96"/>
      <c r="H189" s="96"/>
      <c r="I189" s="38"/>
      <c r="J189" s="96"/>
      <c r="K189" s="162"/>
      <c r="L189" s="162"/>
      <c r="M189" s="96"/>
    </row>
    <row r="190" spans="1:13" x14ac:dyDescent="0.4">
      <c r="A190" s="56"/>
      <c r="B190" s="95"/>
      <c r="G190" s="96"/>
      <c r="H190" s="96"/>
      <c r="I190" s="38"/>
      <c r="J190" s="96"/>
      <c r="K190" s="162"/>
      <c r="L190" s="162"/>
      <c r="M190" s="96"/>
    </row>
    <row r="191" spans="1:13" x14ac:dyDescent="0.4">
      <c r="A191" s="56"/>
      <c r="B191" s="95"/>
      <c r="G191" s="96"/>
      <c r="H191" s="96"/>
      <c r="I191" s="38"/>
      <c r="J191" s="96"/>
      <c r="K191" s="162"/>
      <c r="L191" s="162"/>
      <c r="M191" s="96"/>
    </row>
    <row r="192" spans="1:13" x14ac:dyDescent="0.4">
      <c r="A192" s="56"/>
      <c r="B192" s="95"/>
      <c r="G192" s="96"/>
      <c r="H192" s="96"/>
      <c r="I192" s="38"/>
      <c r="J192" s="96"/>
      <c r="K192" s="162"/>
      <c r="L192" s="162"/>
      <c r="M192" s="96"/>
    </row>
    <row r="193" spans="1:13" x14ac:dyDescent="0.4">
      <c r="A193" s="56"/>
      <c r="B193" s="95"/>
      <c r="G193" s="96"/>
      <c r="H193" s="96"/>
      <c r="I193" s="38"/>
      <c r="J193" s="96"/>
      <c r="K193" s="162"/>
      <c r="L193" s="162"/>
      <c r="M193" s="96"/>
    </row>
    <row r="194" spans="1:13" x14ac:dyDescent="0.4">
      <c r="A194" s="56"/>
      <c r="B194" s="95"/>
      <c r="G194" s="96"/>
      <c r="H194" s="96"/>
      <c r="I194" s="38"/>
      <c r="J194" s="96"/>
      <c r="K194" s="162"/>
      <c r="L194" s="162"/>
      <c r="M194" s="96"/>
    </row>
    <row r="195" spans="1:13" x14ac:dyDescent="0.4">
      <c r="A195" s="56"/>
      <c r="B195" s="95"/>
      <c r="G195" s="96"/>
      <c r="H195" s="96"/>
      <c r="I195" s="38"/>
      <c r="J195" s="96"/>
      <c r="K195" s="162"/>
      <c r="L195" s="162"/>
      <c r="M195" s="96"/>
    </row>
    <row r="196" spans="1:13" x14ac:dyDescent="0.4">
      <c r="A196" s="56"/>
      <c r="B196" s="95"/>
      <c r="G196" s="96"/>
      <c r="H196" s="96"/>
      <c r="I196" s="38"/>
      <c r="J196" s="96"/>
      <c r="K196" s="162"/>
      <c r="L196" s="162"/>
      <c r="M196" s="96"/>
    </row>
    <row r="197" spans="1:13" x14ac:dyDescent="0.4">
      <c r="A197" s="56"/>
      <c r="B197" s="95"/>
      <c r="G197" s="96"/>
      <c r="H197" s="96"/>
      <c r="I197" s="38"/>
      <c r="J197" s="96"/>
      <c r="K197" s="162"/>
      <c r="L197" s="162"/>
      <c r="M197" s="96"/>
    </row>
    <row r="198" spans="1:13" x14ac:dyDescent="0.4">
      <c r="A198" s="56"/>
      <c r="B198" s="95"/>
      <c r="G198" s="96"/>
      <c r="H198" s="96"/>
      <c r="I198" s="38"/>
      <c r="J198" s="96"/>
      <c r="K198" s="162"/>
      <c r="L198" s="162"/>
      <c r="M198" s="96"/>
    </row>
    <row r="199" spans="1:13" x14ac:dyDescent="0.4">
      <c r="A199" s="56"/>
      <c r="B199" s="95"/>
      <c r="G199" s="96"/>
      <c r="H199" s="96"/>
      <c r="I199" s="38"/>
      <c r="J199" s="96"/>
      <c r="K199" s="162"/>
      <c r="L199" s="162"/>
      <c r="M199" s="96"/>
    </row>
    <row r="200" spans="1:13" x14ac:dyDescent="0.4">
      <c r="A200" s="56"/>
      <c r="B200" s="95"/>
      <c r="G200" s="96"/>
      <c r="H200" s="96"/>
      <c r="I200" s="38"/>
      <c r="J200" s="96"/>
      <c r="K200" s="162"/>
      <c r="L200" s="162"/>
      <c r="M200" s="96"/>
    </row>
    <row r="201" spans="1:13" x14ac:dyDescent="0.4">
      <c r="A201" s="56"/>
      <c r="B201" s="95"/>
      <c r="G201" s="96"/>
      <c r="H201" s="96"/>
      <c r="I201" s="38"/>
      <c r="J201" s="96"/>
      <c r="K201" s="162"/>
      <c r="L201" s="162"/>
      <c r="M201" s="96"/>
    </row>
    <row r="202" spans="1:13" x14ac:dyDescent="0.4">
      <c r="A202" s="56"/>
      <c r="B202" s="95"/>
      <c r="G202" s="96"/>
      <c r="H202" s="96"/>
      <c r="I202" s="38"/>
      <c r="J202" s="96"/>
      <c r="K202" s="162"/>
      <c r="L202" s="162"/>
      <c r="M202" s="96"/>
    </row>
    <row r="203" spans="1:13" x14ac:dyDescent="0.4">
      <c r="A203" s="56"/>
      <c r="B203" s="95"/>
      <c r="G203" s="96"/>
      <c r="H203" s="96"/>
      <c r="I203" s="38"/>
      <c r="J203" s="96"/>
      <c r="K203" s="162"/>
      <c r="L203" s="162"/>
      <c r="M203" s="96"/>
    </row>
    <row r="204" spans="1:13" x14ac:dyDescent="0.4">
      <c r="A204" s="56"/>
      <c r="B204" s="95"/>
      <c r="G204" s="96"/>
      <c r="H204" s="96"/>
      <c r="I204" s="38"/>
      <c r="J204" s="96"/>
      <c r="K204" s="162"/>
      <c r="L204" s="162"/>
      <c r="M204" s="96"/>
    </row>
    <row r="205" spans="1:13" x14ac:dyDescent="0.4">
      <c r="A205" s="56"/>
      <c r="B205" s="95"/>
      <c r="G205" s="96"/>
      <c r="H205" s="96"/>
      <c r="I205" s="38"/>
      <c r="J205" s="96"/>
      <c r="K205" s="162"/>
      <c r="L205" s="162"/>
      <c r="M205" s="96"/>
    </row>
    <row r="206" spans="1:13" x14ac:dyDescent="0.4">
      <c r="A206" s="56"/>
      <c r="B206" s="95"/>
      <c r="G206" s="96"/>
      <c r="H206" s="96"/>
      <c r="I206" s="38"/>
      <c r="J206" s="96"/>
      <c r="K206" s="162"/>
      <c r="L206" s="162"/>
      <c r="M206" s="96"/>
    </row>
    <row r="207" spans="1:13" x14ac:dyDescent="0.4">
      <c r="A207" s="56"/>
      <c r="B207" s="95"/>
      <c r="G207" s="96"/>
      <c r="H207" s="96"/>
      <c r="I207" s="38"/>
      <c r="J207" s="96"/>
      <c r="K207" s="162"/>
      <c r="L207" s="162"/>
      <c r="M207" s="96"/>
    </row>
    <row r="208" spans="1:13" x14ac:dyDescent="0.4">
      <c r="A208" s="56"/>
      <c r="B208" s="95"/>
      <c r="G208" s="96"/>
      <c r="H208" s="96"/>
      <c r="I208" s="38"/>
      <c r="J208" s="96"/>
      <c r="K208" s="162"/>
      <c r="L208" s="162"/>
      <c r="M208" s="96"/>
    </row>
    <row r="209" spans="1:13" x14ac:dyDescent="0.4">
      <c r="A209" s="56"/>
      <c r="B209" s="95"/>
      <c r="G209" s="96"/>
      <c r="H209" s="96"/>
      <c r="I209" s="38"/>
      <c r="J209" s="96"/>
      <c r="K209" s="162"/>
      <c r="L209" s="162"/>
      <c r="M209" s="96"/>
    </row>
    <row r="210" spans="1:13" x14ac:dyDescent="0.4">
      <c r="A210" s="56"/>
      <c r="B210" s="95"/>
      <c r="G210" s="96"/>
      <c r="H210" s="96"/>
      <c r="I210" s="38"/>
      <c r="J210" s="96"/>
      <c r="K210" s="162"/>
      <c r="L210" s="162"/>
      <c r="M210" s="96"/>
    </row>
    <row r="211" spans="1:13" x14ac:dyDescent="0.4">
      <c r="A211" s="56"/>
      <c r="B211" s="95"/>
      <c r="G211" s="96"/>
      <c r="H211" s="96"/>
      <c r="I211" s="38"/>
      <c r="J211" s="96"/>
      <c r="K211" s="162"/>
      <c r="L211" s="162"/>
      <c r="M211" s="96"/>
    </row>
    <row r="212" spans="1:13" x14ac:dyDescent="0.4">
      <c r="A212" s="56"/>
      <c r="B212" s="95"/>
      <c r="G212" s="96"/>
      <c r="H212" s="96"/>
      <c r="I212" s="38"/>
      <c r="J212" s="96"/>
      <c r="K212" s="162"/>
      <c r="L212" s="162"/>
      <c r="M212" s="96"/>
    </row>
    <row r="213" spans="1:13" x14ac:dyDescent="0.4">
      <c r="A213" s="56"/>
      <c r="B213" s="95"/>
      <c r="G213" s="96"/>
      <c r="H213" s="96"/>
      <c r="I213" s="38"/>
      <c r="J213" s="96"/>
      <c r="K213" s="162"/>
      <c r="L213" s="162"/>
      <c r="M213" s="96"/>
    </row>
    <row r="214" spans="1:13" x14ac:dyDescent="0.4">
      <c r="A214" s="56"/>
      <c r="B214" s="95"/>
      <c r="G214" s="96"/>
      <c r="H214" s="96"/>
      <c r="I214" s="38"/>
      <c r="J214" s="96"/>
      <c r="K214" s="162"/>
      <c r="L214" s="162"/>
      <c r="M214" s="96"/>
    </row>
    <row r="215" spans="1:13" x14ac:dyDescent="0.4">
      <c r="A215" s="56"/>
      <c r="B215" s="95"/>
      <c r="G215" s="96"/>
      <c r="H215" s="96"/>
      <c r="I215" s="38"/>
      <c r="J215" s="96"/>
      <c r="K215" s="162"/>
      <c r="L215" s="162"/>
      <c r="M215" s="96"/>
    </row>
    <row r="216" spans="1:13" x14ac:dyDescent="0.4">
      <c r="A216" s="56"/>
      <c r="B216" s="95"/>
      <c r="G216" s="96"/>
      <c r="H216" s="96"/>
      <c r="I216" s="38"/>
      <c r="J216" s="96"/>
      <c r="K216" s="162"/>
      <c r="L216" s="162"/>
      <c r="M216" s="96"/>
    </row>
    <row r="217" spans="1:13" x14ac:dyDescent="0.4">
      <c r="A217" s="56"/>
      <c r="B217" s="95"/>
      <c r="G217" s="96"/>
      <c r="H217" s="96"/>
      <c r="I217" s="38"/>
      <c r="J217" s="96"/>
      <c r="K217" s="162"/>
      <c r="L217" s="162"/>
      <c r="M217" s="96"/>
    </row>
    <row r="218" spans="1:13" x14ac:dyDescent="0.4">
      <c r="A218" s="56"/>
      <c r="B218" s="95"/>
      <c r="G218" s="96"/>
      <c r="H218" s="96"/>
      <c r="I218" s="38"/>
      <c r="J218" s="96"/>
      <c r="K218" s="162"/>
      <c r="L218" s="162"/>
      <c r="M218" s="96"/>
    </row>
    <row r="219" spans="1:13" x14ac:dyDescent="0.4">
      <c r="A219" s="56"/>
      <c r="B219" s="95"/>
      <c r="G219" s="96"/>
      <c r="H219" s="96"/>
      <c r="I219" s="38"/>
      <c r="J219" s="96"/>
      <c r="K219" s="162"/>
      <c r="L219" s="162"/>
      <c r="M219" s="96"/>
    </row>
    <row r="220" spans="1:13" x14ac:dyDescent="0.4">
      <c r="A220" s="56"/>
      <c r="B220" s="95"/>
      <c r="G220" s="96"/>
      <c r="H220" s="96"/>
      <c r="I220" s="38"/>
      <c r="J220" s="96"/>
      <c r="K220" s="162"/>
      <c r="L220" s="162"/>
      <c r="M220" s="96"/>
    </row>
    <row r="221" spans="1:13" x14ac:dyDescent="0.4">
      <c r="A221" s="56"/>
      <c r="B221" s="95"/>
      <c r="G221" s="96"/>
      <c r="H221" s="96"/>
      <c r="I221" s="38"/>
      <c r="J221" s="96"/>
      <c r="K221" s="162"/>
      <c r="L221" s="162"/>
      <c r="M221" s="96"/>
    </row>
    <row r="222" spans="1:13" x14ac:dyDescent="0.4">
      <c r="A222" s="56"/>
      <c r="B222" s="95"/>
      <c r="G222" s="96"/>
      <c r="H222" s="96"/>
      <c r="I222" s="38"/>
      <c r="J222" s="96"/>
      <c r="K222" s="162"/>
      <c r="L222" s="162"/>
      <c r="M222" s="96"/>
    </row>
    <row r="223" spans="1:13" x14ac:dyDescent="0.4">
      <c r="A223" s="56"/>
      <c r="B223" s="95"/>
      <c r="G223" s="96"/>
      <c r="H223" s="96"/>
      <c r="I223" s="38"/>
      <c r="J223" s="96"/>
      <c r="K223" s="162"/>
      <c r="L223" s="162"/>
      <c r="M223" s="96"/>
    </row>
    <row r="224" spans="1:13" x14ac:dyDescent="0.4">
      <c r="A224" s="56"/>
      <c r="B224" s="95"/>
      <c r="G224" s="96"/>
      <c r="H224" s="96"/>
      <c r="I224" s="38"/>
      <c r="J224" s="96"/>
      <c r="K224" s="162"/>
      <c r="L224" s="162"/>
      <c r="M224" s="96"/>
    </row>
    <row r="225" spans="1:13" x14ac:dyDescent="0.4">
      <c r="A225" s="56"/>
      <c r="B225" s="95"/>
      <c r="G225" s="96"/>
      <c r="H225" s="96"/>
      <c r="I225" s="38"/>
      <c r="J225" s="96"/>
      <c r="K225" s="162"/>
      <c r="L225" s="162"/>
      <c r="M225" s="96"/>
    </row>
    <row r="226" spans="1:13" x14ac:dyDescent="0.4">
      <c r="A226" s="56"/>
      <c r="B226" s="95"/>
      <c r="G226" s="96"/>
      <c r="H226" s="96"/>
      <c r="I226" s="38"/>
      <c r="J226" s="96"/>
      <c r="K226" s="162"/>
      <c r="L226" s="162"/>
      <c r="M226" s="96"/>
    </row>
    <row r="227" spans="1:13" x14ac:dyDescent="0.4">
      <c r="A227" s="56"/>
      <c r="B227" s="95"/>
      <c r="G227" s="96"/>
      <c r="H227" s="96"/>
      <c r="I227" s="38"/>
      <c r="J227" s="96"/>
      <c r="K227" s="162"/>
      <c r="L227" s="162"/>
      <c r="M227" s="96"/>
    </row>
    <row r="228" spans="1:13" x14ac:dyDescent="0.4">
      <c r="A228" s="56"/>
      <c r="B228" s="95"/>
      <c r="G228" s="96"/>
      <c r="H228" s="96"/>
      <c r="I228" s="38"/>
      <c r="J228" s="96"/>
      <c r="K228" s="162"/>
      <c r="L228" s="162"/>
      <c r="M228" s="96"/>
    </row>
    <row r="229" spans="1:13" x14ac:dyDescent="0.4">
      <c r="A229" s="56"/>
      <c r="B229" s="95"/>
      <c r="G229" s="96"/>
      <c r="H229" s="96"/>
      <c r="I229" s="38"/>
      <c r="J229" s="96"/>
      <c r="K229" s="162"/>
      <c r="L229" s="162"/>
      <c r="M229" s="96"/>
    </row>
    <row r="230" spans="1:13" x14ac:dyDescent="0.4">
      <c r="A230" s="56"/>
      <c r="B230" s="95"/>
      <c r="G230" s="96"/>
      <c r="H230" s="96"/>
      <c r="I230" s="38"/>
      <c r="J230" s="96"/>
      <c r="K230" s="162"/>
      <c r="L230" s="162"/>
      <c r="M230" s="96"/>
    </row>
    <row r="231" spans="1:13" x14ac:dyDescent="0.4">
      <c r="A231" s="56"/>
      <c r="B231" s="95"/>
      <c r="G231" s="96"/>
      <c r="H231" s="96"/>
      <c r="I231" s="38"/>
      <c r="J231" s="96"/>
      <c r="K231" s="162"/>
      <c r="L231" s="162"/>
      <c r="M231" s="96"/>
    </row>
    <row r="232" spans="1:13" x14ac:dyDescent="0.4">
      <c r="A232" s="56"/>
      <c r="B232" s="95"/>
      <c r="G232" s="96"/>
      <c r="H232" s="96"/>
      <c r="I232" s="38"/>
      <c r="J232" s="96"/>
      <c r="K232" s="162"/>
      <c r="L232" s="162"/>
      <c r="M232" s="96"/>
    </row>
    <row r="233" spans="1:13" x14ac:dyDescent="0.4">
      <c r="A233" s="56"/>
      <c r="B233" s="95"/>
      <c r="G233" s="96"/>
      <c r="H233" s="96"/>
      <c r="I233" s="38"/>
      <c r="J233" s="96"/>
      <c r="K233" s="162"/>
      <c r="L233" s="162"/>
      <c r="M233" s="96"/>
    </row>
    <row r="234" spans="1:13" x14ac:dyDescent="0.4">
      <c r="A234" s="56"/>
      <c r="B234" s="95"/>
      <c r="G234" s="96"/>
      <c r="H234" s="96"/>
      <c r="I234" s="38"/>
      <c r="J234" s="96"/>
      <c r="K234" s="162"/>
      <c r="L234" s="162"/>
      <c r="M234" s="96"/>
    </row>
    <row r="235" spans="1:13" x14ac:dyDescent="0.4">
      <c r="A235" s="56"/>
      <c r="B235" s="95"/>
      <c r="G235" s="96"/>
      <c r="H235" s="96"/>
      <c r="I235" s="38"/>
      <c r="J235" s="96"/>
      <c r="K235" s="162"/>
      <c r="L235" s="162"/>
      <c r="M235" s="96"/>
    </row>
    <row r="236" spans="1:13" x14ac:dyDescent="0.4">
      <c r="A236" s="56"/>
      <c r="B236" s="95"/>
      <c r="G236" s="96"/>
      <c r="H236" s="96"/>
      <c r="I236" s="38"/>
      <c r="J236" s="96"/>
      <c r="K236" s="162"/>
      <c r="L236" s="162"/>
      <c r="M236" s="96"/>
    </row>
    <row r="237" spans="1:13" x14ac:dyDescent="0.4">
      <c r="A237" s="56"/>
      <c r="B237" s="95"/>
      <c r="G237" s="96"/>
      <c r="H237" s="96"/>
      <c r="I237" s="38"/>
      <c r="J237" s="96"/>
      <c r="K237" s="162"/>
      <c r="L237" s="162"/>
      <c r="M237" s="96"/>
    </row>
    <row r="238" spans="1:13" x14ac:dyDescent="0.4">
      <c r="A238" s="56"/>
      <c r="B238" s="95"/>
      <c r="G238" s="96"/>
      <c r="H238" s="96"/>
      <c r="I238" s="38"/>
      <c r="J238" s="96"/>
      <c r="K238" s="162"/>
      <c r="L238" s="162"/>
      <c r="M238" s="96"/>
    </row>
    <row r="239" spans="1:13" x14ac:dyDescent="0.4">
      <c r="A239" s="56"/>
      <c r="B239" s="95"/>
      <c r="G239" s="96"/>
      <c r="H239" s="96"/>
      <c r="I239" s="38"/>
      <c r="J239" s="96"/>
      <c r="K239" s="162"/>
      <c r="L239" s="162"/>
      <c r="M239" s="96"/>
    </row>
    <row r="240" spans="1:13" x14ac:dyDescent="0.4">
      <c r="A240" s="56"/>
      <c r="B240" s="95"/>
      <c r="G240" s="96"/>
      <c r="H240" s="96"/>
      <c r="I240" s="38"/>
      <c r="J240" s="96"/>
      <c r="K240" s="162"/>
      <c r="L240" s="162"/>
      <c r="M240" s="96"/>
    </row>
    <row r="241" spans="1:13" x14ac:dyDescent="0.4">
      <c r="A241" s="56"/>
      <c r="B241" s="95"/>
      <c r="G241" s="96"/>
      <c r="H241" s="96"/>
      <c r="I241" s="38"/>
      <c r="J241" s="96"/>
      <c r="K241" s="162"/>
      <c r="L241" s="162"/>
      <c r="M241" s="96"/>
    </row>
    <row r="242" spans="1:13" x14ac:dyDescent="0.4">
      <c r="A242" s="56"/>
      <c r="B242" s="95"/>
      <c r="G242" s="96"/>
      <c r="H242" s="96"/>
      <c r="I242" s="38"/>
      <c r="J242" s="96"/>
      <c r="K242" s="162"/>
      <c r="L242" s="162"/>
      <c r="M242" s="96"/>
    </row>
    <row r="243" spans="1:13" x14ac:dyDescent="0.4">
      <c r="A243" s="56"/>
      <c r="B243" s="95"/>
      <c r="G243" s="96"/>
      <c r="H243" s="96"/>
      <c r="I243" s="38"/>
      <c r="J243" s="96"/>
      <c r="K243" s="162"/>
      <c r="L243" s="162"/>
      <c r="M243" s="96"/>
    </row>
    <row r="244" spans="1:13" x14ac:dyDescent="0.4">
      <c r="A244" s="56"/>
      <c r="B244" s="95"/>
      <c r="G244" s="96"/>
      <c r="H244" s="96"/>
      <c r="I244" s="38"/>
      <c r="J244" s="96"/>
      <c r="K244" s="162"/>
      <c r="L244" s="162"/>
      <c r="M244" s="96"/>
    </row>
    <row r="245" spans="1:13" x14ac:dyDescent="0.4">
      <c r="A245" s="56"/>
      <c r="B245" s="95"/>
      <c r="G245" s="96"/>
      <c r="H245" s="96"/>
      <c r="I245" s="38"/>
      <c r="J245" s="96"/>
      <c r="K245" s="162"/>
      <c r="L245" s="162"/>
      <c r="M245" s="96"/>
    </row>
    <row r="246" spans="1:13" x14ac:dyDescent="0.4">
      <c r="A246" s="56"/>
      <c r="B246" s="95"/>
      <c r="G246" s="96"/>
      <c r="H246" s="96"/>
      <c r="I246" s="38"/>
      <c r="J246" s="96"/>
      <c r="K246" s="162"/>
      <c r="L246" s="162"/>
      <c r="M246" s="96"/>
    </row>
    <row r="247" spans="1:13" x14ac:dyDescent="0.4">
      <c r="A247" s="56"/>
      <c r="B247" s="95"/>
      <c r="G247" s="96"/>
      <c r="H247" s="96"/>
      <c r="I247" s="38"/>
      <c r="J247" s="96"/>
      <c r="K247" s="162"/>
      <c r="L247" s="162"/>
      <c r="M247" s="96"/>
    </row>
    <row r="248" spans="1:13" x14ac:dyDescent="0.4">
      <c r="A248" s="56"/>
      <c r="B248" s="95"/>
      <c r="G248" s="96"/>
      <c r="H248" s="96"/>
      <c r="I248" s="38"/>
      <c r="J248" s="96"/>
      <c r="K248" s="162"/>
      <c r="L248" s="162"/>
      <c r="M248" s="96"/>
    </row>
    <row r="249" spans="1:13" x14ac:dyDescent="0.4">
      <c r="A249" s="56"/>
      <c r="B249" s="95"/>
      <c r="G249" s="96"/>
      <c r="H249" s="96"/>
      <c r="I249" s="38"/>
      <c r="J249" s="96"/>
      <c r="K249" s="162"/>
      <c r="L249" s="162"/>
      <c r="M249" s="96"/>
    </row>
    <row r="250" spans="1:13" x14ac:dyDescent="0.4">
      <c r="A250" s="56"/>
      <c r="B250" s="95"/>
      <c r="G250" s="96"/>
      <c r="H250" s="96"/>
      <c r="I250" s="38"/>
      <c r="J250" s="96"/>
      <c r="K250" s="162"/>
      <c r="L250" s="162"/>
      <c r="M250" s="96"/>
    </row>
    <row r="251" spans="1:13" x14ac:dyDescent="0.4">
      <c r="A251" s="56"/>
      <c r="B251" s="95"/>
      <c r="G251" s="96"/>
      <c r="H251" s="96"/>
      <c r="I251" s="38"/>
      <c r="J251" s="96"/>
      <c r="K251" s="162"/>
      <c r="L251" s="162"/>
      <c r="M251" s="96"/>
    </row>
    <row r="252" spans="1:13" x14ac:dyDescent="0.4">
      <c r="A252" s="56"/>
      <c r="B252" s="95"/>
      <c r="G252" s="96"/>
      <c r="H252" s="96"/>
      <c r="I252" s="38"/>
      <c r="J252" s="96"/>
      <c r="K252" s="162"/>
      <c r="L252" s="162"/>
      <c r="M252" s="96"/>
    </row>
    <row r="253" spans="1:13" x14ac:dyDescent="0.4">
      <c r="A253" s="56"/>
      <c r="B253" s="95"/>
      <c r="G253" s="96"/>
      <c r="H253" s="96"/>
      <c r="I253" s="38"/>
      <c r="J253" s="96"/>
      <c r="K253" s="162"/>
      <c r="L253" s="162"/>
      <c r="M253" s="96"/>
    </row>
    <row r="254" spans="1:13" x14ac:dyDescent="0.4">
      <c r="A254" s="56"/>
      <c r="B254" s="95"/>
      <c r="G254" s="96"/>
      <c r="H254" s="96"/>
      <c r="I254" s="38"/>
      <c r="J254" s="96"/>
      <c r="K254" s="162"/>
      <c r="L254" s="162"/>
      <c r="M254" s="96"/>
    </row>
    <row r="255" spans="1:13" x14ac:dyDescent="0.4">
      <c r="A255" s="56"/>
      <c r="B255" s="95"/>
      <c r="G255" s="96"/>
      <c r="H255" s="96"/>
      <c r="I255" s="38"/>
      <c r="J255" s="96"/>
      <c r="K255" s="162"/>
      <c r="L255" s="162"/>
      <c r="M255" s="96"/>
    </row>
    <row r="256" spans="1:13" x14ac:dyDescent="0.4">
      <c r="A256" s="56"/>
      <c r="B256" s="95"/>
      <c r="G256" s="96"/>
      <c r="H256" s="96"/>
      <c r="I256" s="38"/>
      <c r="J256" s="96"/>
      <c r="K256" s="162"/>
      <c r="L256" s="162"/>
      <c r="M256" s="96"/>
    </row>
    <row r="257" spans="1:13" x14ac:dyDescent="0.4">
      <c r="A257" s="56"/>
      <c r="B257" s="95"/>
      <c r="G257" s="96"/>
      <c r="H257" s="96"/>
      <c r="I257" s="38"/>
      <c r="J257" s="96"/>
      <c r="K257" s="162"/>
      <c r="L257" s="162"/>
      <c r="M257" s="96"/>
    </row>
    <row r="258" spans="1:13" x14ac:dyDescent="0.4">
      <c r="A258" s="56"/>
      <c r="B258" s="95"/>
      <c r="G258" s="96"/>
      <c r="H258" s="96"/>
      <c r="I258" s="38"/>
      <c r="J258" s="96"/>
      <c r="K258" s="162"/>
      <c r="L258" s="162"/>
      <c r="M258" s="96"/>
    </row>
    <row r="259" spans="1:13" x14ac:dyDescent="0.4">
      <c r="A259" s="56"/>
      <c r="B259" s="95"/>
      <c r="G259" s="96"/>
      <c r="H259" s="96"/>
      <c r="I259" s="38"/>
      <c r="J259" s="96"/>
      <c r="K259" s="162"/>
      <c r="L259" s="162"/>
      <c r="M259" s="96"/>
    </row>
    <row r="260" spans="1:13" x14ac:dyDescent="0.4">
      <c r="A260" s="56"/>
      <c r="B260" s="95"/>
      <c r="G260" s="96"/>
      <c r="H260" s="96"/>
      <c r="I260" s="38"/>
      <c r="J260" s="96"/>
      <c r="K260" s="162"/>
      <c r="L260" s="162"/>
      <c r="M260" s="96"/>
    </row>
    <row r="261" spans="1:13" x14ac:dyDescent="0.4">
      <c r="A261" s="56"/>
      <c r="B261" s="95"/>
      <c r="G261" s="96"/>
      <c r="H261" s="96"/>
      <c r="I261" s="38"/>
      <c r="J261" s="96"/>
      <c r="K261" s="162"/>
      <c r="L261" s="162"/>
      <c r="M261" s="96"/>
    </row>
    <row r="262" spans="1:13" x14ac:dyDescent="0.4">
      <c r="A262" s="56"/>
      <c r="B262" s="95"/>
      <c r="G262" s="96"/>
      <c r="H262" s="96"/>
      <c r="I262" s="38"/>
      <c r="J262" s="96"/>
      <c r="K262" s="162"/>
      <c r="L262" s="162"/>
      <c r="M262" s="96"/>
    </row>
    <row r="263" spans="1:13" x14ac:dyDescent="0.4">
      <c r="A263" s="56"/>
      <c r="B263" s="95"/>
      <c r="G263" s="96"/>
      <c r="H263" s="96"/>
      <c r="I263" s="38"/>
      <c r="J263" s="96"/>
      <c r="K263" s="162"/>
      <c r="L263" s="162"/>
      <c r="M263" s="96"/>
    </row>
    <row r="264" spans="1:13" x14ac:dyDescent="0.4">
      <c r="A264" s="56"/>
      <c r="B264" s="95"/>
      <c r="G264" s="96"/>
      <c r="H264" s="96"/>
      <c r="I264" s="38"/>
      <c r="J264" s="96"/>
      <c r="K264" s="162"/>
      <c r="L264" s="162"/>
      <c r="M264" s="96"/>
    </row>
    <row r="265" spans="1:13" x14ac:dyDescent="0.4">
      <c r="A265" s="56"/>
      <c r="B265" s="95"/>
      <c r="G265" s="96"/>
      <c r="H265" s="96"/>
      <c r="I265" s="38"/>
      <c r="J265" s="96"/>
      <c r="K265" s="162"/>
      <c r="L265" s="162"/>
      <c r="M265" s="96"/>
    </row>
    <row r="266" spans="1:13" x14ac:dyDescent="0.4">
      <c r="A266" s="56"/>
      <c r="B266" s="95"/>
      <c r="G266" s="96"/>
      <c r="H266" s="96"/>
      <c r="I266" s="38"/>
      <c r="J266" s="96"/>
      <c r="K266" s="162"/>
      <c r="L266" s="162"/>
      <c r="M266" s="96"/>
    </row>
    <row r="267" spans="1:13" x14ac:dyDescent="0.4">
      <c r="A267" s="56"/>
      <c r="B267" s="95"/>
      <c r="G267" s="96"/>
      <c r="H267" s="96"/>
      <c r="I267" s="38"/>
      <c r="J267" s="96"/>
      <c r="K267" s="162"/>
      <c r="L267" s="162"/>
      <c r="M267" s="96"/>
    </row>
    <row r="268" spans="1:13" x14ac:dyDescent="0.4">
      <c r="A268" s="56"/>
      <c r="B268" s="95"/>
      <c r="G268" s="96"/>
      <c r="H268" s="96"/>
      <c r="I268" s="38"/>
      <c r="J268" s="96"/>
      <c r="K268" s="162"/>
      <c r="L268" s="162"/>
      <c r="M268" s="96"/>
    </row>
    <row r="269" spans="1:13" x14ac:dyDescent="0.4">
      <c r="A269" s="56"/>
      <c r="B269" s="95"/>
      <c r="G269" s="96"/>
      <c r="H269" s="96"/>
      <c r="I269" s="38"/>
      <c r="J269" s="96"/>
      <c r="K269" s="162"/>
      <c r="L269" s="162"/>
      <c r="M269" s="96"/>
    </row>
    <row r="270" spans="1:13" x14ac:dyDescent="0.4">
      <c r="A270" s="56"/>
      <c r="B270" s="95"/>
      <c r="G270" s="96"/>
      <c r="H270" s="96"/>
      <c r="I270" s="38"/>
      <c r="J270" s="96"/>
      <c r="K270" s="162"/>
      <c r="L270" s="162"/>
      <c r="M270" s="96"/>
    </row>
    <row r="271" spans="1:13" x14ac:dyDescent="0.4">
      <c r="A271" s="56"/>
      <c r="B271" s="95"/>
      <c r="G271" s="96"/>
      <c r="H271" s="96"/>
      <c r="I271" s="38"/>
      <c r="J271" s="96"/>
      <c r="K271" s="162"/>
      <c r="L271" s="162"/>
      <c r="M271" s="96"/>
    </row>
    <row r="272" spans="1:13" x14ac:dyDescent="0.4">
      <c r="A272" s="56"/>
      <c r="B272" s="95"/>
      <c r="G272" s="96"/>
      <c r="H272" s="96"/>
      <c r="I272" s="38"/>
      <c r="J272" s="96"/>
      <c r="K272" s="162"/>
      <c r="L272" s="162"/>
      <c r="M272" s="96"/>
    </row>
    <row r="273" spans="1:13" x14ac:dyDescent="0.4">
      <c r="A273" s="56"/>
      <c r="B273" s="95"/>
      <c r="G273" s="96"/>
      <c r="H273" s="96"/>
      <c r="I273" s="38"/>
      <c r="J273" s="96"/>
      <c r="K273" s="162"/>
      <c r="L273" s="162"/>
      <c r="M273" s="96"/>
    </row>
    <row r="274" spans="1:13" x14ac:dyDescent="0.4">
      <c r="A274" s="56"/>
      <c r="B274" s="95"/>
      <c r="G274" s="96"/>
      <c r="H274" s="96"/>
      <c r="I274" s="38"/>
      <c r="J274" s="96"/>
      <c r="K274" s="162"/>
      <c r="L274" s="162"/>
      <c r="M274" s="96"/>
    </row>
    <row r="275" spans="1:13" x14ac:dyDescent="0.4">
      <c r="A275" s="56"/>
      <c r="B275" s="95"/>
      <c r="G275" s="96"/>
      <c r="H275" s="96"/>
      <c r="I275" s="38"/>
      <c r="J275" s="96"/>
      <c r="K275" s="162"/>
      <c r="L275" s="162"/>
      <c r="M275" s="96"/>
    </row>
    <row r="276" spans="1:13" x14ac:dyDescent="0.4">
      <c r="A276" s="56"/>
      <c r="B276" s="95"/>
      <c r="G276" s="96"/>
      <c r="H276" s="96"/>
      <c r="I276" s="38"/>
      <c r="J276" s="96"/>
      <c r="K276" s="162"/>
      <c r="L276" s="162"/>
      <c r="M276" s="96"/>
    </row>
    <row r="277" spans="1:13" x14ac:dyDescent="0.4">
      <c r="A277" s="56"/>
      <c r="B277" s="95"/>
      <c r="G277" s="96"/>
      <c r="H277" s="96"/>
      <c r="I277" s="38"/>
      <c r="J277" s="96"/>
      <c r="K277" s="162"/>
      <c r="L277" s="162"/>
      <c r="M277" s="96"/>
    </row>
    <row r="278" spans="1:13" x14ac:dyDescent="0.4">
      <c r="A278" s="56"/>
      <c r="B278" s="95"/>
      <c r="G278" s="96"/>
      <c r="H278" s="96"/>
      <c r="I278" s="38"/>
      <c r="J278" s="96"/>
      <c r="K278" s="162"/>
      <c r="L278" s="162"/>
      <c r="M278" s="96"/>
    </row>
    <row r="279" spans="1:13" x14ac:dyDescent="0.4">
      <c r="A279" s="56"/>
      <c r="B279" s="95"/>
      <c r="G279" s="96"/>
      <c r="H279" s="96"/>
      <c r="I279" s="38"/>
      <c r="J279" s="96"/>
      <c r="K279" s="162"/>
      <c r="L279" s="162"/>
      <c r="M279" s="96"/>
    </row>
    <row r="280" spans="1:13" x14ac:dyDescent="0.4">
      <c r="A280" s="56"/>
      <c r="B280" s="95"/>
      <c r="G280" s="96"/>
      <c r="H280" s="96"/>
      <c r="I280" s="38"/>
      <c r="J280" s="96"/>
      <c r="K280" s="162"/>
      <c r="L280" s="162"/>
      <c r="M280" s="96"/>
    </row>
    <row r="281" spans="1:13" x14ac:dyDescent="0.4">
      <c r="A281" s="56"/>
      <c r="B281" s="95"/>
      <c r="G281" s="96"/>
      <c r="H281" s="96"/>
      <c r="I281" s="38"/>
      <c r="J281" s="96"/>
      <c r="K281" s="162"/>
      <c r="L281" s="162"/>
      <c r="M281" s="96"/>
    </row>
    <row r="282" spans="1:13" x14ac:dyDescent="0.4">
      <c r="A282" s="56"/>
      <c r="B282" s="95"/>
      <c r="G282" s="96"/>
      <c r="H282" s="96"/>
      <c r="I282" s="38"/>
      <c r="J282" s="96"/>
      <c r="K282" s="162"/>
      <c r="L282" s="162"/>
      <c r="M282" s="96"/>
    </row>
    <row r="283" spans="1:13" x14ac:dyDescent="0.4">
      <c r="A283" s="56"/>
      <c r="B283" s="95"/>
      <c r="G283" s="96"/>
      <c r="H283" s="96"/>
      <c r="I283" s="38"/>
      <c r="J283" s="96"/>
      <c r="K283" s="162"/>
      <c r="L283" s="162"/>
      <c r="M283" s="96"/>
    </row>
    <row r="284" spans="1:13" x14ac:dyDescent="0.4">
      <c r="A284" s="56"/>
      <c r="B284" s="95"/>
      <c r="G284" s="96"/>
      <c r="H284" s="96"/>
      <c r="I284" s="38"/>
      <c r="J284" s="96"/>
      <c r="K284" s="162"/>
      <c r="L284" s="162"/>
      <c r="M284" s="96"/>
    </row>
    <row r="285" spans="1:13" x14ac:dyDescent="0.4">
      <c r="A285" s="56"/>
      <c r="B285" s="95"/>
      <c r="G285" s="96"/>
      <c r="H285" s="96"/>
      <c r="I285" s="38"/>
      <c r="J285" s="96"/>
      <c r="K285" s="162"/>
      <c r="L285" s="162"/>
      <c r="M285" s="96"/>
    </row>
    <row r="286" spans="1:13" x14ac:dyDescent="0.4">
      <c r="A286" s="56"/>
      <c r="B286" s="95"/>
      <c r="G286" s="96"/>
      <c r="H286" s="96"/>
      <c r="I286" s="38"/>
      <c r="J286" s="96"/>
      <c r="K286" s="162"/>
      <c r="L286" s="162"/>
      <c r="M286" s="96"/>
    </row>
    <row r="287" spans="1:13" x14ac:dyDescent="0.4">
      <c r="A287" s="56"/>
      <c r="B287" s="95"/>
      <c r="G287" s="96"/>
      <c r="H287" s="96"/>
      <c r="I287" s="38"/>
      <c r="J287" s="96"/>
      <c r="K287" s="162"/>
      <c r="L287" s="162"/>
      <c r="M287" s="96"/>
    </row>
    <row r="288" spans="1:13" x14ac:dyDescent="0.4">
      <c r="A288" s="56"/>
      <c r="B288" s="95"/>
      <c r="G288" s="96"/>
      <c r="H288" s="96"/>
      <c r="I288" s="38"/>
      <c r="J288" s="96"/>
      <c r="K288" s="162"/>
      <c r="L288" s="162"/>
      <c r="M288" s="96"/>
    </row>
    <row r="289" spans="1:13" x14ac:dyDescent="0.4">
      <c r="A289" s="56"/>
      <c r="B289" s="95"/>
      <c r="G289" s="96"/>
      <c r="H289" s="96"/>
      <c r="I289" s="38"/>
      <c r="J289" s="96"/>
      <c r="K289" s="162"/>
      <c r="L289" s="162"/>
      <c r="M289" s="96"/>
    </row>
    <row r="290" spans="1:13" x14ac:dyDescent="0.4">
      <c r="A290" s="56"/>
      <c r="B290" s="95"/>
      <c r="G290" s="96"/>
      <c r="H290" s="96"/>
      <c r="I290" s="38"/>
      <c r="J290" s="96"/>
      <c r="K290" s="162"/>
      <c r="L290" s="162"/>
      <c r="M290" s="96"/>
    </row>
    <row r="291" spans="1:13" x14ac:dyDescent="0.4">
      <c r="A291" s="56"/>
      <c r="B291" s="95"/>
      <c r="G291" s="96"/>
      <c r="H291" s="96"/>
      <c r="I291" s="38"/>
      <c r="J291" s="96"/>
      <c r="K291" s="162"/>
      <c r="L291" s="162"/>
      <c r="M291" s="96"/>
    </row>
    <row r="292" spans="1:13" x14ac:dyDescent="0.4">
      <c r="A292" s="56"/>
      <c r="B292" s="95"/>
      <c r="G292" s="96"/>
      <c r="H292" s="96"/>
      <c r="I292" s="38"/>
      <c r="J292" s="96"/>
      <c r="K292" s="162"/>
      <c r="L292" s="162"/>
      <c r="M292" s="96"/>
    </row>
    <row r="293" spans="1:13" x14ac:dyDescent="0.4">
      <c r="A293" s="56"/>
      <c r="B293" s="95"/>
      <c r="G293" s="96"/>
      <c r="H293" s="96"/>
      <c r="I293" s="38"/>
      <c r="J293" s="96"/>
      <c r="K293" s="162"/>
      <c r="L293" s="162"/>
      <c r="M293" s="96"/>
    </row>
    <row r="294" spans="1:13" x14ac:dyDescent="0.4">
      <c r="A294" s="56"/>
      <c r="B294" s="95"/>
      <c r="G294" s="96"/>
      <c r="H294" s="96"/>
      <c r="I294" s="38"/>
      <c r="J294" s="96"/>
      <c r="K294" s="162"/>
      <c r="L294" s="162"/>
      <c r="M294" s="96"/>
    </row>
    <row r="295" spans="1:13" x14ac:dyDescent="0.4">
      <c r="A295" s="56"/>
      <c r="B295" s="95"/>
      <c r="G295" s="96"/>
      <c r="H295" s="96"/>
      <c r="I295" s="38"/>
      <c r="J295" s="96"/>
      <c r="K295" s="162"/>
      <c r="L295" s="162"/>
      <c r="M295" s="96"/>
    </row>
    <row r="296" spans="1:13" x14ac:dyDescent="0.4">
      <c r="A296" s="56"/>
      <c r="B296" s="95"/>
      <c r="G296" s="96"/>
      <c r="H296" s="96"/>
      <c r="I296" s="38"/>
      <c r="J296" s="96"/>
      <c r="K296" s="162"/>
      <c r="L296" s="162"/>
      <c r="M296" s="96"/>
    </row>
    <row r="297" spans="1:13" x14ac:dyDescent="0.4">
      <c r="A297" s="56"/>
      <c r="B297" s="95"/>
      <c r="G297" s="96"/>
      <c r="H297" s="96"/>
      <c r="I297" s="38"/>
      <c r="J297" s="96"/>
      <c r="K297" s="162"/>
      <c r="L297" s="162"/>
      <c r="M297" s="96"/>
    </row>
    <row r="298" spans="1:13" x14ac:dyDescent="0.4">
      <c r="A298" s="56"/>
      <c r="B298" s="95"/>
      <c r="G298" s="96"/>
      <c r="H298" s="96"/>
      <c r="I298" s="38"/>
      <c r="J298" s="96"/>
      <c r="K298" s="162"/>
      <c r="L298" s="162"/>
      <c r="M298" s="96"/>
    </row>
    <row r="299" spans="1:13" x14ac:dyDescent="0.4">
      <c r="A299" s="56"/>
      <c r="B299" s="95"/>
      <c r="G299" s="96"/>
      <c r="H299" s="96"/>
      <c r="I299" s="38"/>
      <c r="J299" s="96"/>
      <c r="K299" s="162"/>
      <c r="L299" s="162"/>
      <c r="M299" s="96"/>
    </row>
    <row r="300" spans="1:13" x14ac:dyDescent="0.4">
      <c r="A300" s="56"/>
      <c r="B300" s="95"/>
      <c r="G300" s="96"/>
      <c r="H300" s="96"/>
      <c r="I300" s="38"/>
      <c r="J300" s="96"/>
      <c r="K300" s="162"/>
      <c r="L300" s="162"/>
      <c r="M300" s="96"/>
    </row>
    <row r="301" spans="1:13" x14ac:dyDescent="0.4">
      <c r="A301" s="56"/>
      <c r="B301" s="95"/>
      <c r="G301" s="96"/>
      <c r="H301" s="96"/>
      <c r="I301" s="38"/>
      <c r="J301" s="96"/>
      <c r="K301" s="162"/>
      <c r="L301" s="162"/>
      <c r="M301" s="96"/>
    </row>
    <row r="302" spans="1:13" x14ac:dyDescent="0.4">
      <c r="A302" s="56"/>
      <c r="B302" s="95"/>
      <c r="G302" s="96"/>
      <c r="H302" s="96"/>
      <c r="I302" s="38"/>
      <c r="J302" s="96"/>
      <c r="K302" s="162"/>
      <c r="L302" s="162"/>
      <c r="M302" s="96"/>
    </row>
    <row r="303" spans="1:13" x14ac:dyDescent="0.4">
      <c r="A303" s="56"/>
      <c r="B303" s="95"/>
      <c r="G303" s="96"/>
      <c r="H303" s="96"/>
      <c r="I303" s="38"/>
      <c r="J303" s="96"/>
      <c r="K303" s="162"/>
      <c r="L303" s="162"/>
      <c r="M303" s="96"/>
    </row>
    <row r="304" spans="1:13" x14ac:dyDescent="0.4">
      <c r="A304" s="56"/>
      <c r="B304" s="95"/>
      <c r="G304" s="96"/>
      <c r="H304" s="96"/>
      <c r="I304" s="38"/>
      <c r="J304" s="96"/>
      <c r="K304" s="162"/>
      <c r="L304" s="162"/>
      <c r="M304" s="96"/>
    </row>
    <row r="305" spans="1:13" x14ac:dyDescent="0.4">
      <c r="A305" s="56"/>
      <c r="B305" s="95"/>
      <c r="G305" s="96"/>
      <c r="H305" s="96"/>
      <c r="I305" s="38"/>
      <c r="J305" s="96"/>
      <c r="K305" s="162"/>
      <c r="L305" s="162"/>
      <c r="M305" s="96"/>
    </row>
    <row r="306" spans="1:13" x14ac:dyDescent="0.4">
      <c r="A306" s="56"/>
      <c r="B306" s="95"/>
      <c r="G306" s="96"/>
      <c r="H306" s="96"/>
      <c r="I306" s="38"/>
      <c r="J306" s="96"/>
      <c r="K306" s="162"/>
      <c r="L306" s="162"/>
      <c r="M306" s="96"/>
    </row>
    <row r="307" spans="1:13" x14ac:dyDescent="0.4">
      <c r="A307" s="56"/>
      <c r="B307" s="95"/>
      <c r="G307" s="96"/>
      <c r="H307" s="96"/>
      <c r="I307" s="38"/>
      <c r="J307" s="96"/>
      <c r="K307" s="162"/>
      <c r="L307" s="162"/>
      <c r="M307" s="96"/>
    </row>
    <row r="308" spans="1:13" x14ac:dyDescent="0.4">
      <c r="A308" s="56"/>
      <c r="B308" s="95"/>
      <c r="G308" s="96"/>
      <c r="H308" s="96"/>
      <c r="I308" s="38"/>
      <c r="J308" s="96"/>
      <c r="K308" s="162"/>
      <c r="L308" s="162"/>
      <c r="M308" s="96"/>
    </row>
    <row r="309" spans="1:13" x14ac:dyDescent="0.4">
      <c r="A309" s="56"/>
      <c r="B309" s="95"/>
      <c r="G309" s="96"/>
      <c r="H309" s="96"/>
      <c r="I309" s="38"/>
      <c r="J309" s="96"/>
      <c r="K309" s="162"/>
      <c r="L309" s="162"/>
      <c r="M309" s="96"/>
    </row>
    <row r="310" spans="1:13" x14ac:dyDescent="0.4">
      <c r="A310" s="56"/>
      <c r="B310" s="95"/>
      <c r="G310" s="96"/>
      <c r="H310" s="96"/>
      <c r="I310" s="38"/>
      <c r="J310" s="96"/>
      <c r="K310" s="162"/>
      <c r="L310" s="162"/>
      <c r="M310" s="96"/>
    </row>
    <row r="311" spans="1:13" x14ac:dyDescent="0.4">
      <c r="A311" s="56"/>
      <c r="B311" s="95"/>
      <c r="G311" s="96"/>
      <c r="H311" s="96"/>
      <c r="I311" s="38"/>
      <c r="J311" s="96"/>
      <c r="K311" s="162"/>
      <c r="L311" s="162"/>
      <c r="M311" s="96"/>
    </row>
    <row r="312" spans="1:13" x14ac:dyDescent="0.4">
      <c r="A312" s="56"/>
      <c r="B312" s="95"/>
      <c r="G312" s="96"/>
      <c r="H312" s="96"/>
      <c r="I312" s="38"/>
      <c r="J312" s="96"/>
      <c r="K312" s="162"/>
      <c r="L312" s="162"/>
      <c r="M312" s="96"/>
    </row>
    <row r="313" spans="1:13" x14ac:dyDescent="0.4">
      <c r="A313" s="56"/>
      <c r="B313" s="95"/>
      <c r="G313" s="96"/>
      <c r="H313" s="96"/>
      <c r="I313" s="38"/>
      <c r="J313" s="96"/>
      <c r="K313" s="162"/>
      <c r="L313" s="162"/>
      <c r="M313" s="96"/>
    </row>
    <row r="314" spans="1:13" x14ac:dyDescent="0.4">
      <c r="A314" s="56"/>
      <c r="B314" s="95"/>
      <c r="G314" s="96"/>
      <c r="H314" s="96"/>
      <c r="I314" s="38"/>
      <c r="J314" s="96"/>
      <c r="K314" s="162"/>
      <c r="L314" s="162"/>
      <c r="M314" s="96"/>
    </row>
    <row r="315" spans="1:13" x14ac:dyDescent="0.4">
      <c r="A315" s="56"/>
      <c r="B315" s="95"/>
      <c r="G315" s="96"/>
      <c r="H315" s="96"/>
      <c r="I315" s="38"/>
      <c r="J315" s="96"/>
      <c r="K315" s="162"/>
      <c r="L315" s="162"/>
      <c r="M315" s="96"/>
    </row>
    <row r="316" spans="1:13" x14ac:dyDescent="0.4">
      <c r="A316" s="56"/>
      <c r="B316" s="95"/>
      <c r="G316" s="96"/>
      <c r="H316" s="96"/>
      <c r="I316" s="38"/>
      <c r="J316" s="96"/>
      <c r="K316" s="162"/>
      <c r="L316" s="162"/>
      <c r="M316" s="96"/>
    </row>
    <row r="317" spans="1:13" x14ac:dyDescent="0.4">
      <c r="A317" s="56"/>
      <c r="B317" s="95"/>
      <c r="G317" s="96"/>
      <c r="H317" s="96"/>
      <c r="I317" s="38"/>
      <c r="J317" s="96"/>
      <c r="K317" s="162"/>
      <c r="L317" s="162"/>
      <c r="M317" s="96"/>
    </row>
    <row r="318" spans="1:13" x14ac:dyDescent="0.4">
      <c r="A318" s="56"/>
      <c r="B318" s="95"/>
      <c r="G318" s="96"/>
      <c r="H318" s="96"/>
      <c r="I318" s="38"/>
      <c r="J318" s="96"/>
      <c r="K318" s="162"/>
      <c r="L318" s="162"/>
      <c r="M318" s="96"/>
    </row>
    <row r="319" spans="1:13" x14ac:dyDescent="0.4">
      <c r="A319" s="56"/>
      <c r="B319" s="95"/>
      <c r="G319" s="96"/>
      <c r="H319" s="96"/>
      <c r="I319" s="38"/>
      <c r="J319" s="96"/>
      <c r="K319" s="162"/>
      <c r="L319" s="162"/>
      <c r="M319" s="96"/>
    </row>
    <row r="320" spans="1:13" x14ac:dyDescent="0.4">
      <c r="A320" s="56"/>
      <c r="B320" s="95"/>
      <c r="G320" s="96"/>
      <c r="H320" s="96"/>
      <c r="I320" s="38"/>
      <c r="J320" s="96"/>
      <c r="K320" s="162"/>
      <c r="L320" s="162"/>
      <c r="M320" s="96"/>
    </row>
    <row r="321" spans="1:13" x14ac:dyDescent="0.4">
      <c r="A321" s="56"/>
      <c r="B321" s="95"/>
      <c r="G321" s="96"/>
      <c r="H321" s="96"/>
      <c r="I321" s="38"/>
      <c r="J321" s="96"/>
      <c r="K321" s="162"/>
      <c r="L321" s="162"/>
      <c r="M321" s="96"/>
    </row>
    <row r="322" spans="1:13" x14ac:dyDescent="0.4">
      <c r="A322" s="56"/>
      <c r="B322" s="95"/>
      <c r="G322" s="96"/>
      <c r="H322" s="96"/>
      <c r="I322" s="38"/>
      <c r="J322" s="96"/>
      <c r="K322" s="162"/>
      <c r="L322" s="162"/>
      <c r="M322" s="96"/>
    </row>
    <row r="323" spans="1:13" x14ac:dyDescent="0.4">
      <c r="A323" s="56"/>
      <c r="B323" s="95"/>
      <c r="G323" s="96"/>
      <c r="H323" s="96"/>
      <c r="I323" s="38"/>
      <c r="J323" s="96"/>
      <c r="K323" s="162"/>
      <c r="L323" s="162"/>
      <c r="M323" s="96"/>
    </row>
    <row r="324" spans="1:13" x14ac:dyDescent="0.4">
      <c r="A324" s="56"/>
      <c r="B324" s="95"/>
      <c r="G324" s="96"/>
      <c r="H324" s="96"/>
      <c r="I324" s="38"/>
      <c r="J324" s="96"/>
      <c r="K324" s="162"/>
      <c r="L324" s="162"/>
      <c r="M324" s="96"/>
    </row>
    <row r="325" spans="1:13" x14ac:dyDescent="0.4">
      <c r="A325" s="56"/>
      <c r="B325" s="95"/>
      <c r="G325" s="96"/>
      <c r="H325" s="96"/>
      <c r="I325" s="38"/>
      <c r="J325" s="96"/>
      <c r="K325" s="162"/>
      <c r="L325" s="162"/>
      <c r="M325" s="96"/>
    </row>
    <row r="326" spans="1:13" x14ac:dyDescent="0.4">
      <c r="A326" s="56"/>
      <c r="B326" s="95"/>
      <c r="G326" s="96"/>
      <c r="H326" s="96"/>
      <c r="I326" s="38"/>
      <c r="J326" s="96"/>
      <c r="K326" s="162"/>
      <c r="L326" s="162"/>
      <c r="M326" s="96"/>
    </row>
    <row r="327" spans="1:13" x14ac:dyDescent="0.4">
      <c r="A327" s="56"/>
      <c r="B327" s="95"/>
      <c r="G327" s="96"/>
      <c r="H327" s="96"/>
      <c r="I327" s="38"/>
      <c r="J327" s="96"/>
      <c r="K327" s="162"/>
      <c r="L327" s="162"/>
      <c r="M327" s="96"/>
    </row>
    <row r="328" spans="1:13" x14ac:dyDescent="0.4">
      <c r="A328" s="56"/>
      <c r="B328" s="95"/>
      <c r="G328" s="96"/>
      <c r="H328" s="96"/>
      <c r="I328" s="38"/>
      <c r="J328" s="96"/>
      <c r="K328" s="162"/>
      <c r="L328" s="162"/>
      <c r="M328" s="96"/>
    </row>
    <row r="329" spans="1:13" x14ac:dyDescent="0.4">
      <c r="A329" s="56"/>
      <c r="B329" s="95"/>
      <c r="G329" s="96"/>
      <c r="H329" s="96"/>
      <c r="I329" s="38"/>
      <c r="J329" s="96"/>
      <c r="K329" s="162"/>
      <c r="L329" s="162"/>
      <c r="M329" s="96"/>
    </row>
    <row r="330" spans="1:13" x14ac:dyDescent="0.4">
      <c r="A330" s="56"/>
      <c r="B330" s="95"/>
      <c r="G330" s="96"/>
      <c r="H330" s="96"/>
      <c r="I330" s="38"/>
      <c r="J330" s="96"/>
      <c r="K330" s="162"/>
      <c r="L330" s="162"/>
      <c r="M330" s="96"/>
    </row>
    <row r="331" spans="1:13" x14ac:dyDescent="0.4">
      <c r="A331" s="56"/>
      <c r="B331" s="95"/>
      <c r="G331" s="96"/>
      <c r="H331" s="96"/>
      <c r="I331" s="38"/>
      <c r="J331" s="96"/>
      <c r="K331" s="162"/>
      <c r="L331" s="162"/>
      <c r="M331" s="96"/>
    </row>
    <row r="332" spans="1:13" x14ac:dyDescent="0.4">
      <c r="A332" s="56"/>
      <c r="B332" s="95"/>
      <c r="G332" s="96"/>
      <c r="H332" s="96"/>
      <c r="I332" s="38"/>
      <c r="J332" s="96"/>
      <c r="K332" s="162"/>
      <c r="L332" s="162"/>
      <c r="M332" s="96"/>
    </row>
    <row r="333" spans="1:13" x14ac:dyDescent="0.4">
      <c r="A333" s="56"/>
      <c r="B333" s="95"/>
      <c r="G333" s="96"/>
      <c r="H333" s="96"/>
      <c r="I333" s="38"/>
      <c r="J333" s="96"/>
      <c r="K333" s="162"/>
      <c r="L333" s="162"/>
      <c r="M333" s="96"/>
    </row>
    <row r="334" spans="1:13" x14ac:dyDescent="0.4">
      <c r="A334" s="56"/>
      <c r="B334" s="95"/>
      <c r="G334" s="96"/>
      <c r="H334" s="96"/>
      <c r="I334" s="38"/>
      <c r="J334" s="96"/>
      <c r="K334" s="162"/>
      <c r="L334" s="162"/>
      <c r="M334" s="96"/>
    </row>
    <row r="335" spans="1:13" x14ac:dyDescent="0.4">
      <c r="A335" s="56"/>
      <c r="B335" s="95"/>
      <c r="G335" s="96"/>
      <c r="H335" s="96"/>
      <c r="I335" s="38"/>
      <c r="J335" s="96"/>
      <c r="K335" s="162"/>
      <c r="L335" s="162"/>
      <c r="M335" s="96"/>
    </row>
    <row r="336" spans="1:13" x14ac:dyDescent="0.4">
      <c r="A336" s="56"/>
      <c r="B336" s="95"/>
      <c r="G336" s="96"/>
      <c r="H336" s="96"/>
      <c r="I336" s="38"/>
      <c r="J336" s="96"/>
      <c r="K336" s="162"/>
      <c r="L336" s="162"/>
      <c r="M336" s="96"/>
    </row>
    <row r="337" spans="1:13" x14ac:dyDescent="0.4">
      <c r="A337" s="56"/>
      <c r="B337" s="95"/>
      <c r="G337" s="96"/>
      <c r="H337" s="96"/>
      <c r="I337" s="38"/>
      <c r="J337" s="96"/>
      <c r="K337" s="162"/>
      <c r="L337" s="162"/>
      <c r="M337" s="96"/>
    </row>
    <row r="338" spans="1:13" x14ac:dyDescent="0.4">
      <c r="A338" s="56"/>
      <c r="B338" s="95"/>
      <c r="G338" s="96"/>
      <c r="H338" s="96"/>
      <c r="I338" s="38"/>
      <c r="J338" s="96"/>
      <c r="K338" s="162"/>
      <c r="L338" s="162"/>
      <c r="M338" s="96"/>
    </row>
    <row r="339" spans="1:13" x14ac:dyDescent="0.4">
      <c r="A339" s="56"/>
      <c r="B339" s="95"/>
      <c r="G339" s="96"/>
      <c r="H339" s="96"/>
      <c r="I339" s="38"/>
      <c r="J339" s="96"/>
      <c r="K339" s="162"/>
      <c r="L339" s="162"/>
      <c r="M339" s="96"/>
    </row>
    <row r="340" spans="1:13" x14ac:dyDescent="0.4">
      <c r="A340" s="56"/>
      <c r="B340" s="95"/>
      <c r="G340" s="96"/>
      <c r="H340" s="96"/>
      <c r="I340" s="38"/>
      <c r="J340" s="96"/>
      <c r="K340" s="162"/>
      <c r="L340" s="162"/>
      <c r="M340" s="96"/>
    </row>
    <row r="341" spans="1:13" x14ac:dyDescent="0.4">
      <c r="A341" s="56"/>
      <c r="B341" s="95"/>
      <c r="G341" s="96"/>
      <c r="H341" s="96"/>
      <c r="I341" s="38"/>
      <c r="J341" s="96"/>
      <c r="K341" s="162"/>
      <c r="L341" s="162"/>
      <c r="M341" s="96"/>
    </row>
    <row r="342" spans="1:13" x14ac:dyDescent="0.4">
      <c r="A342" s="56"/>
      <c r="B342" s="95"/>
      <c r="G342" s="96"/>
      <c r="H342" s="96"/>
      <c r="I342" s="38"/>
      <c r="J342" s="96"/>
      <c r="K342" s="162"/>
      <c r="L342" s="162"/>
      <c r="M342" s="96"/>
    </row>
    <row r="343" spans="1:13" x14ac:dyDescent="0.4">
      <c r="A343" s="56"/>
      <c r="B343" s="95"/>
      <c r="G343" s="96"/>
      <c r="H343" s="96"/>
      <c r="I343" s="38"/>
      <c r="J343" s="96"/>
      <c r="K343" s="162"/>
      <c r="L343" s="162"/>
      <c r="M343" s="96"/>
    </row>
    <row r="344" spans="1:13" x14ac:dyDescent="0.4">
      <c r="A344" s="56"/>
      <c r="B344" s="95"/>
      <c r="G344" s="96"/>
      <c r="H344" s="96"/>
      <c r="I344" s="38"/>
      <c r="J344" s="96"/>
      <c r="K344" s="162"/>
      <c r="L344" s="162"/>
      <c r="M344" s="96"/>
    </row>
    <row r="345" spans="1:13" x14ac:dyDescent="0.4">
      <c r="A345" s="56"/>
      <c r="B345" s="95"/>
      <c r="G345" s="96"/>
      <c r="H345" s="96"/>
      <c r="I345" s="38"/>
      <c r="J345" s="96"/>
      <c r="K345" s="162"/>
      <c r="L345" s="162"/>
      <c r="M345" s="96"/>
    </row>
    <row r="346" spans="1:13" x14ac:dyDescent="0.4">
      <c r="A346" s="56"/>
      <c r="B346" s="95"/>
      <c r="G346" s="96"/>
      <c r="H346" s="96"/>
      <c r="I346" s="38"/>
      <c r="J346" s="96"/>
      <c r="K346" s="162"/>
      <c r="L346" s="162"/>
      <c r="M346" s="96"/>
    </row>
    <row r="347" spans="1:13" x14ac:dyDescent="0.4">
      <c r="A347" s="56"/>
      <c r="B347" s="95"/>
      <c r="G347" s="96"/>
      <c r="H347" s="96"/>
      <c r="I347" s="38"/>
      <c r="J347" s="96"/>
      <c r="K347" s="162"/>
      <c r="L347" s="162"/>
      <c r="M347" s="96"/>
    </row>
    <row r="348" spans="1:13" x14ac:dyDescent="0.4">
      <c r="A348" s="56"/>
      <c r="B348" s="95"/>
      <c r="G348" s="96"/>
      <c r="H348" s="96"/>
      <c r="I348" s="38"/>
      <c r="J348" s="96"/>
      <c r="K348" s="162"/>
      <c r="L348" s="162"/>
      <c r="M348" s="96"/>
    </row>
    <row r="349" spans="1:13" x14ac:dyDescent="0.4">
      <c r="A349" s="56"/>
      <c r="B349" s="95"/>
      <c r="G349" s="96"/>
      <c r="H349" s="96"/>
      <c r="I349" s="38"/>
      <c r="J349" s="96"/>
      <c r="K349" s="162"/>
      <c r="L349" s="162"/>
      <c r="M349" s="96"/>
    </row>
    <row r="350" spans="1:13" x14ac:dyDescent="0.4">
      <c r="A350" s="56"/>
      <c r="B350" s="95"/>
      <c r="G350" s="96"/>
      <c r="H350" s="96"/>
      <c r="I350" s="38"/>
      <c r="J350" s="96"/>
      <c r="K350" s="162"/>
      <c r="L350" s="162"/>
      <c r="M350" s="96"/>
    </row>
    <row r="351" spans="1:13" x14ac:dyDescent="0.4">
      <c r="A351" s="56"/>
      <c r="B351" s="95"/>
      <c r="G351" s="96"/>
      <c r="H351" s="96"/>
      <c r="I351" s="38"/>
      <c r="J351" s="96"/>
      <c r="K351" s="162"/>
      <c r="L351" s="162"/>
      <c r="M351" s="96"/>
    </row>
    <row r="352" spans="1:13" x14ac:dyDescent="0.4">
      <c r="A352" s="56"/>
      <c r="B352" s="95"/>
      <c r="G352" s="96"/>
      <c r="H352" s="96"/>
      <c r="I352" s="38"/>
      <c r="J352" s="96"/>
      <c r="K352" s="162"/>
      <c r="L352" s="162"/>
      <c r="M352" s="96"/>
    </row>
    <row r="353" spans="1:13" x14ac:dyDescent="0.4">
      <c r="A353" s="56"/>
      <c r="B353" s="95"/>
      <c r="G353" s="96"/>
      <c r="H353" s="96"/>
      <c r="I353" s="38"/>
      <c r="J353" s="96"/>
      <c r="K353" s="162"/>
      <c r="L353" s="162"/>
      <c r="M353" s="96"/>
    </row>
    <row r="354" spans="1:13" x14ac:dyDescent="0.4">
      <c r="A354" s="56"/>
      <c r="B354" s="95"/>
      <c r="G354" s="96"/>
      <c r="H354" s="96"/>
      <c r="I354" s="38"/>
      <c r="J354" s="96"/>
      <c r="K354" s="162"/>
      <c r="L354" s="162"/>
      <c r="M354" s="96"/>
    </row>
    <row r="355" spans="1:13" x14ac:dyDescent="0.4">
      <c r="A355" s="56"/>
      <c r="B355" s="95"/>
      <c r="G355" s="96"/>
      <c r="H355" s="96"/>
      <c r="I355" s="38"/>
      <c r="J355" s="96"/>
      <c r="K355" s="162"/>
      <c r="L355" s="162"/>
      <c r="M355" s="96"/>
    </row>
    <row r="356" spans="1:13" x14ac:dyDescent="0.4">
      <c r="A356" s="56"/>
      <c r="B356" s="95"/>
      <c r="G356" s="96"/>
      <c r="H356" s="96"/>
      <c r="I356" s="38"/>
      <c r="J356" s="96"/>
      <c r="K356" s="162"/>
      <c r="L356" s="162"/>
      <c r="M356" s="96"/>
    </row>
    <row r="357" spans="1:13" x14ac:dyDescent="0.4">
      <c r="A357" s="56"/>
      <c r="B357" s="95"/>
      <c r="G357" s="96"/>
      <c r="H357" s="96"/>
      <c r="I357" s="38"/>
      <c r="J357" s="96"/>
      <c r="K357" s="162"/>
      <c r="L357" s="162"/>
      <c r="M357" s="96"/>
    </row>
    <row r="358" spans="1:13" x14ac:dyDescent="0.4">
      <c r="A358" s="56"/>
      <c r="B358" s="95"/>
      <c r="G358" s="96"/>
      <c r="H358" s="96"/>
      <c r="I358" s="38"/>
      <c r="J358" s="96"/>
      <c r="K358" s="162"/>
      <c r="L358" s="162"/>
      <c r="M358" s="96"/>
    </row>
    <row r="359" spans="1:13" x14ac:dyDescent="0.4">
      <c r="A359" s="56"/>
      <c r="B359" s="95"/>
      <c r="G359" s="96"/>
      <c r="H359" s="96"/>
      <c r="I359" s="38"/>
      <c r="J359" s="96"/>
      <c r="K359" s="162"/>
      <c r="L359" s="162"/>
      <c r="M359" s="96"/>
    </row>
    <row r="360" spans="1:13" x14ac:dyDescent="0.4">
      <c r="A360" s="56"/>
      <c r="B360" s="95"/>
      <c r="G360" s="96"/>
      <c r="H360" s="96"/>
      <c r="I360" s="38"/>
      <c r="J360" s="96"/>
      <c r="K360" s="162"/>
      <c r="L360" s="162"/>
      <c r="M360" s="96"/>
    </row>
    <row r="361" spans="1:13" x14ac:dyDescent="0.4">
      <c r="A361" s="56"/>
      <c r="B361" s="95"/>
      <c r="G361" s="96"/>
      <c r="H361" s="96"/>
      <c r="I361" s="38"/>
      <c r="J361" s="96"/>
      <c r="K361" s="162"/>
      <c r="L361" s="162"/>
      <c r="M361" s="96"/>
    </row>
    <row r="362" spans="1:13" x14ac:dyDescent="0.4">
      <c r="A362" s="56"/>
      <c r="B362" s="95"/>
      <c r="G362" s="96"/>
      <c r="H362" s="96"/>
      <c r="I362" s="38"/>
      <c r="J362" s="96"/>
      <c r="K362" s="162"/>
      <c r="L362" s="162"/>
      <c r="M362" s="96"/>
    </row>
    <row r="363" spans="1:13" x14ac:dyDescent="0.4">
      <c r="A363" s="56"/>
      <c r="B363" s="95"/>
      <c r="G363" s="96"/>
      <c r="H363" s="96"/>
      <c r="I363" s="38"/>
      <c r="J363" s="96"/>
      <c r="K363" s="162"/>
      <c r="L363" s="162"/>
      <c r="M363" s="96"/>
    </row>
    <row r="364" spans="1:13" x14ac:dyDescent="0.4">
      <c r="A364" s="56"/>
      <c r="B364" s="95"/>
      <c r="G364" s="96"/>
      <c r="H364" s="96"/>
      <c r="I364" s="38"/>
      <c r="J364" s="96"/>
      <c r="K364" s="162"/>
      <c r="L364" s="162"/>
      <c r="M364" s="96"/>
    </row>
    <row r="365" spans="1:13" x14ac:dyDescent="0.4">
      <c r="A365" s="56"/>
      <c r="B365" s="95"/>
      <c r="G365" s="96"/>
      <c r="H365" s="96"/>
      <c r="I365" s="38"/>
      <c r="J365" s="96"/>
      <c r="K365" s="162"/>
      <c r="L365" s="162"/>
      <c r="M365" s="96"/>
    </row>
    <row r="366" spans="1:13" x14ac:dyDescent="0.4">
      <c r="A366" s="56"/>
      <c r="B366" s="95"/>
      <c r="G366" s="96"/>
      <c r="H366" s="96"/>
      <c r="I366" s="38"/>
      <c r="J366" s="96"/>
      <c r="K366" s="162"/>
      <c r="L366" s="162"/>
      <c r="M366" s="96"/>
    </row>
    <row r="367" spans="1:13" x14ac:dyDescent="0.4">
      <c r="A367" s="56"/>
      <c r="B367" s="95"/>
      <c r="G367" s="96"/>
      <c r="H367" s="96"/>
      <c r="I367" s="38"/>
      <c r="J367" s="96"/>
      <c r="K367" s="162"/>
      <c r="L367" s="162"/>
      <c r="M367" s="96"/>
    </row>
    <row r="368" spans="1:13" x14ac:dyDescent="0.4">
      <c r="A368" s="56"/>
      <c r="B368" s="95"/>
      <c r="G368" s="96"/>
      <c r="H368" s="96"/>
      <c r="I368" s="38"/>
      <c r="J368" s="96"/>
      <c r="K368" s="162"/>
      <c r="L368" s="162"/>
      <c r="M368" s="96"/>
    </row>
    <row r="369" spans="1:13" x14ac:dyDescent="0.4">
      <c r="A369" s="56"/>
      <c r="B369" s="95"/>
      <c r="G369" s="96"/>
      <c r="H369" s="96"/>
      <c r="I369" s="38"/>
      <c r="J369" s="96"/>
      <c r="K369" s="162"/>
      <c r="L369" s="162"/>
      <c r="M369" s="96"/>
    </row>
    <row r="370" spans="1:13" x14ac:dyDescent="0.4">
      <c r="A370" s="56"/>
      <c r="B370" s="95"/>
      <c r="G370" s="96"/>
      <c r="H370" s="96"/>
      <c r="I370" s="38"/>
      <c r="J370" s="96"/>
      <c r="K370" s="162"/>
      <c r="L370" s="162"/>
      <c r="M370" s="96"/>
    </row>
    <row r="371" spans="1:13" x14ac:dyDescent="0.4">
      <c r="A371" s="56"/>
      <c r="B371" s="95"/>
      <c r="G371" s="96"/>
      <c r="H371" s="96"/>
      <c r="I371" s="38"/>
      <c r="J371" s="96"/>
      <c r="K371" s="162"/>
      <c r="L371" s="162"/>
      <c r="M371" s="96"/>
    </row>
    <row r="372" spans="1:13" x14ac:dyDescent="0.4">
      <c r="A372" s="56"/>
      <c r="B372" s="95"/>
      <c r="G372" s="96"/>
      <c r="H372" s="96"/>
      <c r="I372" s="38"/>
      <c r="J372" s="96"/>
      <c r="K372" s="162"/>
      <c r="L372" s="162"/>
      <c r="M372" s="96"/>
    </row>
    <row r="373" spans="1:13" x14ac:dyDescent="0.4">
      <c r="A373" s="56"/>
      <c r="B373" s="95"/>
      <c r="G373" s="96"/>
      <c r="H373" s="96"/>
      <c r="I373" s="38"/>
      <c r="J373" s="96"/>
      <c r="K373" s="162"/>
      <c r="L373" s="162"/>
      <c r="M373" s="96"/>
    </row>
    <row r="374" spans="1:13" x14ac:dyDescent="0.4">
      <c r="A374" s="56"/>
      <c r="B374" s="95"/>
      <c r="G374" s="96"/>
      <c r="H374" s="96"/>
      <c r="I374" s="38"/>
      <c r="J374" s="96"/>
      <c r="K374" s="162"/>
      <c r="L374" s="162"/>
      <c r="M374" s="96"/>
    </row>
    <row r="375" spans="1:13" x14ac:dyDescent="0.4">
      <c r="A375" s="56"/>
      <c r="B375" s="95"/>
      <c r="G375" s="96"/>
      <c r="H375" s="96"/>
      <c r="I375" s="38"/>
      <c r="J375" s="96"/>
      <c r="K375" s="162"/>
      <c r="L375" s="162"/>
      <c r="M375" s="96"/>
    </row>
    <row r="376" spans="1:13" x14ac:dyDescent="0.4">
      <c r="A376" s="56"/>
      <c r="B376" s="95"/>
      <c r="G376" s="96"/>
      <c r="H376" s="96"/>
      <c r="I376" s="38"/>
      <c r="J376" s="96"/>
      <c r="K376" s="162"/>
      <c r="L376" s="162"/>
      <c r="M376" s="96"/>
    </row>
    <row r="377" spans="1:13" x14ac:dyDescent="0.4">
      <c r="A377" s="56"/>
      <c r="B377" s="95"/>
      <c r="G377" s="96"/>
      <c r="H377" s="96"/>
      <c r="I377" s="38"/>
      <c r="J377" s="96"/>
      <c r="K377" s="162"/>
      <c r="L377" s="162"/>
      <c r="M377" s="96"/>
    </row>
    <row r="378" spans="1:13" x14ac:dyDescent="0.4">
      <c r="A378" s="56"/>
      <c r="B378" s="95"/>
      <c r="G378" s="96"/>
      <c r="H378" s="96"/>
      <c r="I378" s="38"/>
      <c r="J378" s="96"/>
      <c r="K378" s="162"/>
      <c r="L378" s="162"/>
      <c r="M378" s="96"/>
    </row>
    <row r="379" spans="1:13" x14ac:dyDescent="0.4">
      <c r="A379" s="56"/>
      <c r="B379" s="95"/>
      <c r="G379" s="96"/>
      <c r="H379" s="96"/>
      <c r="I379" s="38"/>
      <c r="J379" s="96"/>
      <c r="K379" s="162"/>
      <c r="L379" s="162"/>
      <c r="M379" s="96"/>
    </row>
    <row r="380" spans="1:13" x14ac:dyDescent="0.4">
      <c r="A380" s="56"/>
      <c r="B380" s="95"/>
      <c r="G380" s="96"/>
      <c r="H380" s="96"/>
      <c r="I380" s="38"/>
      <c r="J380" s="96"/>
      <c r="K380" s="162"/>
      <c r="L380" s="162"/>
      <c r="M380" s="96"/>
    </row>
    <row r="381" spans="1:13" x14ac:dyDescent="0.4">
      <c r="A381" s="56"/>
      <c r="B381" s="95"/>
      <c r="G381" s="96"/>
      <c r="H381" s="96"/>
      <c r="I381" s="38"/>
      <c r="J381" s="96"/>
      <c r="K381" s="162"/>
      <c r="L381" s="162"/>
      <c r="M381" s="96"/>
    </row>
    <row r="382" spans="1:13" x14ac:dyDescent="0.4">
      <c r="A382" s="56"/>
      <c r="B382" s="95"/>
      <c r="G382" s="96"/>
      <c r="H382" s="96"/>
      <c r="I382" s="38"/>
      <c r="J382" s="96"/>
      <c r="K382" s="162"/>
      <c r="L382" s="162"/>
      <c r="M382" s="96"/>
    </row>
    <row r="383" spans="1:13" x14ac:dyDescent="0.4">
      <c r="A383" s="56"/>
      <c r="B383" s="95"/>
      <c r="G383" s="96"/>
      <c r="H383" s="96"/>
      <c r="I383" s="38"/>
      <c r="J383" s="96"/>
      <c r="K383" s="162"/>
      <c r="L383" s="162"/>
      <c r="M383" s="96"/>
    </row>
    <row r="384" spans="1:13" x14ac:dyDescent="0.4">
      <c r="A384" s="56"/>
      <c r="B384" s="95"/>
      <c r="G384" s="96"/>
      <c r="H384" s="96"/>
      <c r="I384" s="38"/>
      <c r="J384" s="96"/>
      <c r="K384" s="162"/>
      <c r="L384" s="162"/>
      <c r="M384" s="96"/>
    </row>
    <row r="385" spans="1:13" x14ac:dyDescent="0.4">
      <c r="A385" s="56"/>
      <c r="B385" s="95"/>
      <c r="G385" s="96"/>
      <c r="H385" s="96"/>
      <c r="I385" s="38"/>
      <c r="J385" s="96"/>
      <c r="K385" s="162"/>
      <c r="L385" s="162"/>
      <c r="M385" s="96"/>
    </row>
    <row r="386" spans="1:13" x14ac:dyDescent="0.4">
      <c r="A386" s="56"/>
      <c r="B386" s="95"/>
      <c r="G386" s="96"/>
      <c r="H386" s="96"/>
      <c r="I386" s="38"/>
      <c r="J386" s="96"/>
      <c r="K386" s="162"/>
      <c r="L386" s="162"/>
      <c r="M386" s="96"/>
    </row>
    <row r="387" spans="1:13" x14ac:dyDescent="0.4">
      <c r="A387" s="56"/>
      <c r="B387" s="95"/>
      <c r="G387" s="96"/>
      <c r="H387" s="96"/>
      <c r="I387" s="38"/>
      <c r="J387" s="96"/>
      <c r="K387" s="162"/>
      <c r="L387" s="162"/>
      <c r="M387" s="96"/>
    </row>
    <row r="388" spans="1:13" x14ac:dyDescent="0.4">
      <c r="A388" s="56"/>
      <c r="B388" s="95"/>
      <c r="G388" s="96"/>
      <c r="H388" s="96"/>
      <c r="I388" s="38"/>
      <c r="J388" s="96"/>
      <c r="K388" s="162"/>
      <c r="L388" s="162"/>
      <c r="M388" s="96"/>
    </row>
    <row r="389" spans="1:13" x14ac:dyDescent="0.4">
      <c r="A389" s="56"/>
      <c r="B389" s="95"/>
      <c r="G389" s="96"/>
      <c r="H389" s="96"/>
      <c r="I389" s="38"/>
      <c r="J389" s="96"/>
      <c r="K389" s="162"/>
      <c r="L389" s="162"/>
      <c r="M389" s="96"/>
    </row>
    <row r="390" spans="1:13" x14ac:dyDescent="0.4">
      <c r="A390" s="56"/>
      <c r="B390" s="95"/>
      <c r="G390" s="96"/>
      <c r="H390" s="96"/>
      <c r="I390" s="38"/>
      <c r="J390" s="96"/>
      <c r="K390" s="162"/>
      <c r="L390" s="162"/>
      <c r="M390" s="96"/>
    </row>
    <row r="391" spans="1:13" x14ac:dyDescent="0.4">
      <c r="A391" s="56"/>
      <c r="B391" s="95"/>
      <c r="G391" s="96"/>
      <c r="H391" s="96"/>
      <c r="I391" s="38"/>
      <c r="J391" s="96"/>
      <c r="K391" s="162"/>
      <c r="L391" s="162"/>
      <c r="M391" s="96"/>
    </row>
    <row r="392" spans="1:13" x14ac:dyDescent="0.4">
      <c r="A392" s="56"/>
      <c r="B392" s="95"/>
      <c r="G392" s="96"/>
      <c r="H392" s="96"/>
      <c r="I392" s="38"/>
      <c r="J392" s="96"/>
      <c r="K392" s="162"/>
      <c r="L392" s="162"/>
      <c r="M392" s="96"/>
    </row>
    <row r="393" spans="1:13" x14ac:dyDescent="0.4">
      <c r="A393" s="56"/>
      <c r="B393" s="95"/>
      <c r="G393" s="96"/>
      <c r="H393" s="96"/>
      <c r="I393" s="38"/>
      <c r="J393" s="96"/>
      <c r="K393" s="162"/>
      <c r="L393" s="162"/>
      <c r="M393" s="96"/>
    </row>
    <row r="394" spans="1:13" x14ac:dyDescent="0.4">
      <c r="A394" s="56"/>
      <c r="B394" s="95"/>
      <c r="G394" s="96"/>
      <c r="H394" s="96"/>
      <c r="I394" s="38"/>
      <c r="J394" s="96"/>
      <c r="K394" s="162"/>
      <c r="L394" s="162"/>
      <c r="M394" s="96"/>
    </row>
    <row r="395" spans="1:13" x14ac:dyDescent="0.4">
      <c r="A395" s="56"/>
      <c r="B395" s="95"/>
      <c r="G395" s="96"/>
      <c r="H395" s="96"/>
      <c r="I395" s="38"/>
      <c r="J395" s="96"/>
      <c r="K395" s="162"/>
      <c r="L395" s="162"/>
      <c r="M395" s="96"/>
    </row>
    <row r="396" spans="1:13" x14ac:dyDescent="0.4">
      <c r="A396" s="56"/>
      <c r="B396" s="95"/>
      <c r="G396" s="96"/>
      <c r="H396" s="96"/>
      <c r="I396" s="38"/>
      <c r="J396" s="96"/>
      <c r="K396" s="162"/>
      <c r="L396" s="162"/>
      <c r="M396" s="96"/>
    </row>
    <row r="397" spans="1:13" x14ac:dyDescent="0.4">
      <c r="A397" s="56"/>
      <c r="B397" s="95"/>
      <c r="G397" s="96"/>
      <c r="H397" s="96"/>
      <c r="I397" s="38"/>
      <c r="J397" s="96"/>
      <c r="K397" s="162"/>
      <c r="L397" s="162"/>
      <c r="M397" s="96"/>
    </row>
    <row r="398" spans="1:13" x14ac:dyDescent="0.4">
      <c r="A398" s="56"/>
      <c r="B398" s="95"/>
      <c r="G398" s="96"/>
      <c r="H398" s="96"/>
      <c r="I398" s="38"/>
      <c r="J398" s="96"/>
      <c r="K398" s="162"/>
      <c r="L398" s="162"/>
      <c r="M398" s="96"/>
    </row>
    <row r="399" spans="1:13" x14ac:dyDescent="0.4">
      <c r="A399" s="56"/>
      <c r="B399" s="95"/>
      <c r="G399" s="96"/>
      <c r="H399" s="96"/>
      <c r="I399" s="38"/>
      <c r="J399" s="96"/>
      <c r="K399" s="162"/>
      <c r="L399" s="162"/>
      <c r="M399" s="96"/>
    </row>
    <row r="400" spans="1:13" x14ac:dyDescent="0.4">
      <c r="A400" s="56"/>
      <c r="B400" s="95"/>
      <c r="G400" s="96"/>
      <c r="H400" s="96"/>
      <c r="I400" s="38"/>
      <c r="J400" s="96"/>
      <c r="K400" s="162"/>
      <c r="L400" s="162"/>
      <c r="M400" s="96"/>
    </row>
    <row r="401" spans="1:13" x14ac:dyDescent="0.4">
      <c r="A401" s="56"/>
      <c r="B401" s="95"/>
      <c r="G401" s="96"/>
      <c r="H401" s="96"/>
      <c r="I401" s="38"/>
      <c r="J401" s="96"/>
      <c r="K401" s="162"/>
      <c r="L401" s="162"/>
      <c r="M401" s="96"/>
    </row>
    <row r="402" spans="1:13" x14ac:dyDescent="0.4">
      <c r="A402" s="56"/>
      <c r="B402" s="95"/>
      <c r="G402" s="96"/>
      <c r="H402" s="96"/>
      <c r="I402" s="38"/>
      <c r="J402" s="96"/>
      <c r="K402" s="162"/>
      <c r="L402" s="162"/>
      <c r="M402" s="96"/>
    </row>
    <row r="403" spans="1:13" x14ac:dyDescent="0.4">
      <c r="A403" s="56"/>
      <c r="B403" s="95"/>
      <c r="G403" s="96"/>
      <c r="H403" s="96"/>
      <c r="I403" s="38"/>
      <c r="J403" s="96"/>
      <c r="K403" s="162"/>
      <c r="L403" s="162"/>
      <c r="M403" s="96"/>
    </row>
    <row r="404" spans="1:13" x14ac:dyDescent="0.4">
      <c r="A404" s="56"/>
      <c r="B404" s="95"/>
      <c r="G404" s="96"/>
      <c r="H404" s="96"/>
      <c r="I404" s="38"/>
      <c r="J404" s="96"/>
      <c r="K404" s="162"/>
      <c r="L404" s="162"/>
      <c r="M404" s="96"/>
    </row>
    <row r="405" spans="1:13" x14ac:dyDescent="0.4">
      <c r="A405" s="56"/>
      <c r="B405" s="95"/>
      <c r="G405" s="96"/>
      <c r="H405" s="96"/>
      <c r="I405" s="38"/>
      <c r="J405" s="96"/>
      <c r="K405" s="162"/>
      <c r="L405" s="162"/>
      <c r="M405" s="96"/>
    </row>
    <row r="406" spans="1:13" x14ac:dyDescent="0.4">
      <c r="A406" s="56"/>
      <c r="B406" s="95"/>
      <c r="G406" s="96"/>
      <c r="H406" s="96"/>
      <c r="I406" s="38"/>
      <c r="J406" s="96"/>
      <c r="K406" s="162"/>
      <c r="L406" s="162"/>
      <c r="M406" s="96"/>
    </row>
    <row r="407" spans="1:13" x14ac:dyDescent="0.4">
      <c r="A407" s="56"/>
      <c r="B407" s="95"/>
      <c r="G407" s="96"/>
      <c r="H407" s="96"/>
      <c r="I407" s="38"/>
      <c r="J407" s="96"/>
      <c r="K407" s="162"/>
      <c r="L407" s="162"/>
      <c r="M407" s="96"/>
    </row>
    <row r="408" spans="1:13" x14ac:dyDescent="0.4">
      <c r="A408" s="56"/>
      <c r="B408" s="95"/>
      <c r="G408" s="96"/>
      <c r="H408" s="96"/>
      <c r="I408" s="38"/>
      <c r="J408" s="96"/>
      <c r="K408" s="162"/>
      <c r="L408" s="162"/>
      <c r="M408" s="96"/>
    </row>
    <row r="409" spans="1:13" x14ac:dyDescent="0.4">
      <c r="A409" s="56"/>
      <c r="B409" s="95"/>
      <c r="G409" s="96"/>
      <c r="H409" s="96"/>
      <c r="I409" s="38"/>
      <c r="J409" s="96"/>
      <c r="K409" s="162"/>
      <c r="L409" s="162"/>
      <c r="M409" s="96"/>
    </row>
    <row r="410" spans="1:13" x14ac:dyDescent="0.4">
      <c r="A410" s="56"/>
      <c r="B410" s="95"/>
      <c r="G410" s="96"/>
      <c r="H410" s="96"/>
      <c r="I410" s="38"/>
      <c r="J410" s="96"/>
      <c r="K410" s="162"/>
      <c r="L410" s="162"/>
      <c r="M410" s="96"/>
    </row>
    <row r="411" spans="1:13" x14ac:dyDescent="0.4">
      <c r="A411" s="56"/>
      <c r="B411" s="95"/>
      <c r="G411" s="96"/>
      <c r="H411" s="96"/>
      <c r="I411" s="38"/>
      <c r="J411" s="96"/>
      <c r="K411" s="162"/>
      <c r="L411" s="162"/>
      <c r="M411" s="96"/>
    </row>
    <row r="412" spans="1:13" x14ac:dyDescent="0.4">
      <c r="A412" s="56"/>
      <c r="B412" s="95"/>
      <c r="G412" s="96"/>
      <c r="H412" s="96"/>
      <c r="I412" s="38"/>
      <c r="J412" s="96"/>
      <c r="K412" s="162"/>
      <c r="L412" s="162"/>
      <c r="M412" s="96"/>
    </row>
    <row r="413" spans="1:13" x14ac:dyDescent="0.4">
      <c r="A413" s="56"/>
      <c r="B413" s="95"/>
      <c r="G413" s="96"/>
      <c r="H413" s="96"/>
      <c r="I413" s="38"/>
      <c r="J413" s="96"/>
      <c r="K413" s="162"/>
      <c r="L413" s="162"/>
      <c r="M413" s="96"/>
    </row>
    <row r="414" spans="1:13" x14ac:dyDescent="0.4">
      <c r="A414" s="56"/>
      <c r="B414" s="95"/>
      <c r="G414" s="96"/>
      <c r="H414" s="96"/>
      <c r="I414" s="38"/>
      <c r="J414" s="96"/>
      <c r="K414" s="162"/>
      <c r="L414" s="162"/>
      <c r="M414" s="96"/>
    </row>
    <row r="415" spans="1:13" x14ac:dyDescent="0.4">
      <c r="A415" s="56"/>
      <c r="B415" s="95"/>
      <c r="G415" s="96"/>
      <c r="H415" s="96"/>
      <c r="I415" s="38"/>
      <c r="J415" s="96"/>
      <c r="K415" s="162"/>
      <c r="L415" s="162"/>
      <c r="M415" s="96"/>
    </row>
    <row r="416" spans="1:13" x14ac:dyDescent="0.4">
      <c r="A416" s="56"/>
      <c r="B416" s="95"/>
      <c r="G416" s="96"/>
      <c r="H416" s="96"/>
      <c r="I416" s="38"/>
      <c r="J416" s="96"/>
      <c r="K416" s="162"/>
      <c r="L416" s="162"/>
      <c r="M416" s="96"/>
    </row>
    <row r="417" spans="1:13" x14ac:dyDescent="0.4">
      <c r="A417" s="56"/>
      <c r="B417" s="95"/>
      <c r="G417" s="96"/>
      <c r="H417" s="96"/>
      <c r="I417" s="38"/>
      <c r="J417" s="96"/>
      <c r="K417" s="162"/>
      <c r="L417" s="162"/>
      <c r="M417" s="96"/>
    </row>
    <row r="418" spans="1:13" x14ac:dyDescent="0.4">
      <c r="A418" s="56"/>
      <c r="B418" s="95"/>
      <c r="G418" s="96"/>
      <c r="H418" s="96"/>
      <c r="I418" s="38"/>
      <c r="J418" s="96"/>
      <c r="K418" s="162"/>
      <c r="L418" s="162"/>
      <c r="M418" s="96"/>
    </row>
    <row r="419" spans="1:13" x14ac:dyDescent="0.4">
      <c r="A419" s="56"/>
      <c r="B419" s="95"/>
      <c r="G419" s="96"/>
      <c r="H419" s="96"/>
      <c r="I419" s="38"/>
      <c r="J419" s="96"/>
      <c r="K419" s="162"/>
      <c r="L419" s="162"/>
      <c r="M419" s="96"/>
    </row>
    <row r="420" spans="1:13" x14ac:dyDescent="0.4">
      <c r="A420" s="56"/>
      <c r="B420" s="95"/>
      <c r="G420" s="96"/>
      <c r="H420" s="96"/>
      <c r="I420" s="38"/>
      <c r="J420" s="96"/>
      <c r="K420" s="162"/>
      <c r="L420" s="162"/>
      <c r="M420" s="96"/>
    </row>
    <row r="421" spans="1:13" x14ac:dyDescent="0.4">
      <c r="A421" s="56"/>
      <c r="B421" s="95"/>
      <c r="G421" s="96"/>
      <c r="H421" s="96"/>
      <c r="I421" s="38"/>
      <c r="J421" s="96"/>
      <c r="K421" s="162"/>
      <c r="L421" s="162"/>
      <c r="M421" s="96"/>
    </row>
    <row r="422" spans="1:13" x14ac:dyDescent="0.4">
      <c r="A422" s="56"/>
      <c r="B422" s="95"/>
      <c r="G422" s="96"/>
      <c r="H422" s="96"/>
      <c r="I422" s="38"/>
      <c r="J422" s="96"/>
      <c r="K422" s="162"/>
      <c r="L422" s="162"/>
      <c r="M422" s="96"/>
    </row>
    <row r="423" spans="1:13" x14ac:dyDescent="0.4">
      <c r="A423" s="56"/>
      <c r="B423" s="95"/>
      <c r="G423" s="96"/>
      <c r="H423" s="96"/>
      <c r="I423" s="38"/>
      <c r="J423" s="96"/>
      <c r="K423" s="162"/>
      <c r="L423" s="162"/>
      <c r="M423" s="96"/>
    </row>
    <row r="424" spans="1:13" x14ac:dyDescent="0.4">
      <c r="A424" s="56"/>
      <c r="B424" s="95"/>
      <c r="G424" s="96"/>
      <c r="H424" s="96"/>
      <c r="I424" s="38"/>
      <c r="J424" s="96"/>
      <c r="K424" s="162"/>
      <c r="L424" s="162"/>
      <c r="M424" s="96"/>
    </row>
    <row r="425" spans="1:13" x14ac:dyDescent="0.4">
      <c r="A425" s="56"/>
      <c r="B425" s="95"/>
      <c r="G425" s="96"/>
      <c r="H425" s="96"/>
      <c r="I425" s="38"/>
      <c r="J425" s="96"/>
      <c r="K425" s="162"/>
      <c r="L425" s="162"/>
      <c r="M425" s="96"/>
    </row>
    <row r="426" spans="1:13" x14ac:dyDescent="0.4">
      <c r="A426" s="56"/>
      <c r="B426" s="95"/>
      <c r="G426" s="96"/>
      <c r="H426" s="96"/>
      <c r="I426" s="38"/>
      <c r="J426" s="96"/>
      <c r="K426" s="162"/>
      <c r="L426" s="162"/>
      <c r="M426" s="96"/>
    </row>
    <row r="427" spans="1:13" x14ac:dyDescent="0.4">
      <c r="A427" s="56"/>
      <c r="B427" s="95"/>
      <c r="G427" s="96"/>
      <c r="H427" s="96"/>
      <c r="I427" s="38"/>
      <c r="J427" s="96"/>
      <c r="K427" s="162"/>
      <c r="L427" s="162"/>
      <c r="M427" s="96"/>
    </row>
    <row r="428" spans="1:13" x14ac:dyDescent="0.4">
      <c r="A428" s="56"/>
      <c r="B428" s="95"/>
      <c r="G428" s="96"/>
      <c r="H428" s="96"/>
      <c r="I428" s="38"/>
      <c r="J428" s="96"/>
      <c r="K428" s="162"/>
      <c r="L428" s="162"/>
      <c r="M428" s="96"/>
    </row>
    <row r="429" spans="1:13" x14ac:dyDescent="0.4">
      <c r="A429" s="56"/>
      <c r="B429" s="95"/>
      <c r="G429" s="96"/>
      <c r="H429" s="96"/>
      <c r="I429" s="38"/>
      <c r="J429" s="96"/>
      <c r="K429" s="162"/>
      <c r="L429" s="162"/>
      <c r="M429" s="96"/>
    </row>
    <row r="430" spans="1:13" x14ac:dyDescent="0.4">
      <c r="A430" s="56"/>
      <c r="B430" s="95"/>
      <c r="G430" s="96"/>
      <c r="H430" s="96"/>
      <c r="I430" s="38"/>
      <c r="J430" s="96"/>
      <c r="K430" s="162"/>
      <c r="L430" s="162"/>
      <c r="M430" s="96"/>
    </row>
    <row r="431" spans="1:13" x14ac:dyDescent="0.4">
      <c r="A431" s="56"/>
      <c r="B431" s="95"/>
      <c r="G431" s="96"/>
      <c r="H431" s="96"/>
      <c r="I431" s="38"/>
      <c r="J431" s="96"/>
      <c r="K431" s="162"/>
      <c r="L431" s="162"/>
      <c r="M431" s="96"/>
    </row>
    <row r="432" spans="1:13" x14ac:dyDescent="0.4">
      <c r="A432" s="56"/>
      <c r="B432" s="95"/>
      <c r="G432" s="96"/>
      <c r="H432" s="96"/>
      <c r="I432" s="38"/>
      <c r="J432" s="96"/>
      <c r="K432" s="162"/>
      <c r="L432" s="162"/>
      <c r="M432" s="96"/>
    </row>
    <row r="433" spans="1:13" x14ac:dyDescent="0.4">
      <c r="A433" s="56"/>
      <c r="B433" s="95"/>
      <c r="G433" s="96"/>
      <c r="H433" s="96"/>
      <c r="I433" s="38"/>
      <c r="J433" s="96"/>
      <c r="K433" s="162"/>
      <c r="L433" s="162"/>
      <c r="M433" s="96"/>
    </row>
    <row r="434" spans="1:13" x14ac:dyDescent="0.4">
      <c r="A434" s="56"/>
      <c r="B434" s="95"/>
      <c r="G434" s="96"/>
      <c r="H434" s="96"/>
      <c r="I434" s="38"/>
      <c r="J434" s="96"/>
      <c r="K434" s="162"/>
      <c r="L434" s="162"/>
      <c r="M434" s="96"/>
    </row>
    <row r="435" spans="1:13" x14ac:dyDescent="0.4">
      <c r="A435" s="56"/>
      <c r="B435" s="95"/>
      <c r="G435" s="96"/>
      <c r="H435" s="96"/>
      <c r="I435" s="38"/>
      <c r="J435" s="96"/>
      <c r="K435" s="162"/>
      <c r="L435" s="162"/>
      <c r="M435" s="96"/>
    </row>
    <row r="436" spans="1:13" x14ac:dyDescent="0.4">
      <c r="A436" s="56"/>
      <c r="B436" s="95"/>
      <c r="G436" s="96"/>
      <c r="H436" s="96"/>
      <c r="I436" s="38"/>
      <c r="J436" s="96"/>
      <c r="K436" s="162"/>
      <c r="L436" s="162"/>
      <c r="M436" s="96"/>
    </row>
    <row r="437" spans="1:13" x14ac:dyDescent="0.4">
      <c r="A437" s="56"/>
      <c r="B437" s="95"/>
      <c r="G437" s="96"/>
      <c r="H437" s="96"/>
      <c r="I437" s="38"/>
      <c r="J437" s="96"/>
      <c r="K437" s="162"/>
      <c r="L437" s="162"/>
      <c r="M437" s="96"/>
    </row>
    <row r="438" spans="1:13" x14ac:dyDescent="0.4">
      <c r="A438" s="56"/>
      <c r="B438" s="95"/>
      <c r="G438" s="96"/>
      <c r="H438" s="96"/>
      <c r="I438" s="38"/>
      <c r="J438" s="96"/>
      <c r="K438" s="162"/>
      <c r="L438" s="162"/>
      <c r="M438" s="96"/>
    </row>
    <row r="439" spans="1:13" x14ac:dyDescent="0.4">
      <c r="A439" s="56"/>
      <c r="B439" s="95"/>
      <c r="G439" s="96"/>
      <c r="H439" s="96"/>
      <c r="I439" s="38"/>
      <c r="J439" s="96"/>
      <c r="K439" s="162"/>
      <c r="L439" s="162"/>
      <c r="M439" s="96"/>
    </row>
    <row r="440" spans="1:13" x14ac:dyDescent="0.4">
      <c r="A440" s="56"/>
      <c r="B440" s="95"/>
      <c r="G440" s="96"/>
      <c r="H440" s="96"/>
      <c r="I440" s="38"/>
      <c r="J440" s="96"/>
      <c r="K440" s="162"/>
      <c r="L440" s="162"/>
      <c r="M440" s="96"/>
    </row>
    <row r="441" spans="1:13" x14ac:dyDescent="0.4">
      <c r="A441" s="56"/>
      <c r="B441" s="95"/>
      <c r="G441" s="96"/>
      <c r="H441" s="96"/>
      <c r="I441" s="38"/>
      <c r="J441" s="96"/>
      <c r="K441" s="162"/>
      <c r="L441" s="162"/>
      <c r="M441" s="96"/>
    </row>
    <row r="442" spans="1:13" x14ac:dyDescent="0.4">
      <c r="A442" s="56"/>
      <c r="B442" s="95"/>
      <c r="G442" s="96"/>
      <c r="H442" s="96"/>
      <c r="I442" s="38"/>
      <c r="J442" s="96"/>
      <c r="K442" s="162"/>
      <c r="L442" s="162"/>
      <c r="M442" s="96"/>
    </row>
    <row r="443" spans="1:13" x14ac:dyDescent="0.4">
      <c r="A443" s="56"/>
      <c r="B443" s="95"/>
      <c r="G443" s="96"/>
      <c r="H443" s="96"/>
      <c r="I443" s="38"/>
      <c r="J443" s="96"/>
      <c r="K443" s="162"/>
      <c r="L443" s="162"/>
      <c r="M443" s="96"/>
    </row>
    <row r="444" spans="1:13" x14ac:dyDescent="0.4">
      <c r="A444" s="56"/>
      <c r="B444" s="95"/>
      <c r="G444" s="96"/>
      <c r="H444" s="96"/>
      <c r="I444" s="38"/>
      <c r="J444" s="96"/>
      <c r="K444" s="162"/>
      <c r="L444" s="162"/>
      <c r="M444" s="96"/>
    </row>
    <row r="445" spans="1:13" x14ac:dyDescent="0.4">
      <c r="A445" s="56"/>
      <c r="B445" s="95"/>
      <c r="G445" s="96"/>
      <c r="H445" s="96"/>
      <c r="I445" s="38"/>
      <c r="J445" s="96"/>
      <c r="K445" s="162"/>
      <c r="L445" s="162"/>
      <c r="M445" s="96"/>
    </row>
    <row r="446" spans="1:13" x14ac:dyDescent="0.4">
      <c r="A446" s="56"/>
      <c r="B446" s="95"/>
      <c r="G446" s="96"/>
      <c r="H446" s="96"/>
      <c r="I446" s="38"/>
      <c r="J446" s="96"/>
      <c r="K446" s="162"/>
      <c r="L446" s="162"/>
      <c r="M446" s="96"/>
    </row>
    <row r="447" spans="1:13" x14ac:dyDescent="0.4">
      <c r="A447" s="56"/>
      <c r="B447" s="95"/>
      <c r="G447" s="96"/>
      <c r="H447" s="96"/>
      <c r="I447" s="38"/>
      <c r="J447" s="96"/>
      <c r="K447" s="162"/>
      <c r="L447" s="162"/>
      <c r="M447" s="96"/>
    </row>
    <row r="448" spans="1:13" x14ac:dyDescent="0.4">
      <c r="A448" s="56"/>
      <c r="B448" s="95"/>
      <c r="G448" s="96"/>
      <c r="H448" s="96"/>
      <c r="I448" s="38"/>
      <c r="J448" s="96"/>
      <c r="K448" s="162"/>
      <c r="L448" s="162"/>
      <c r="M448" s="96"/>
    </row>
    <row r="449" spans="1:13" x14ac:dyDescent="0.4">
      <c r="A449" s="56"/>
      <c r="B449" s="95"/>
      <c r="G449" s="96"/>
      <c r="H449" s="96"/>
      <c r="I449" s="38"/>
      <c r="J449" s="96"/>
      <c r="K449" s="162"/>
      <c r="L449" s="162"/>
      <c r="M449" s="96"/>
    </row>
    <row r="450" spans="1:13" x14ac:dyDescent="0.4">
      <c r="A450" s="56"/>
      <c r="B450" s="95"/>
      <c r="G450" s="96"/>
      <c r="H450" s="96"/>
      <c r="I450" s="38"/>
      <c r="J450" s="96"/>
      <c r="K450" s="162"/>
      <c r="L450" s="162"/>
      <c r="M450" s="96"/>
    </row>
    <row r="451" spans="1:13" x14ac:dyDescent="0.4">
      <c r="A451" s="56"/>
      <c r="B451" s="95"/>
      <c r="G451" s="96"/>
      <c r="H451" s="96"/>
      <c r="I451" s="38"/>
      <c r="J451" s="96"/>
      <c r="K451" s="162"/>
      <c r="L451" s="162"/>
      <c r="M451" s="96"/>
    </row>
    <row r="452" spans="1:13" x14ac:dyDescent="0.4">
      <c r="A452" s="56"/>
      <c r="B452" s="95"/>
      <c r="G452" s="96"/>
      <c r="H452" s="96"/>
      <c r="I452" s="38"/>
      <c r="J452" s="96"/>
      <c r="K452" s="162"/>
      <c r="L452" s="162"/>
      <c r="M452" s="96"/>
    </row>
    <row r="453" spans="1:13" x14ac:dyDescent="0.4">
      <c r="A453" s="56"/>
      <c r="B453" s="95"/>
      <c r="G453" s="96"/>
      <c r="H453" s="96"/>
      <c r="I453" s="38"/>
      <c r="J453" s="96"/>
      <c r="K453" s="162"/>
      <c r="L453" s="162"/>
      <c r="M453" s="96"/>
    </row>
    <row r="454" spans="1:13" x14ac:dyDescent="0.4">
      <c r="A454" s="56"/>
      <c r="B454" s="95"/>
      <c r="G454" s="96"/>
      <c r="H454" s="96"/>
      <c r="I454" s="38"/>
      <c r="J454" s="96"/>
      <c r="K454" s="162"/>
      <c r="L454" s="162"/>
      <c r="M454" s="96"/>
    </row>
    <row r="455" spans="1:13" x14ac:dyDescent="0.4">
      <c r="A455" s="56"/>
      <c r="B455" s="95"/>
      <c r="G455" s="96"/>
      <c r="H455" s="96"/>
      <c r="I455" s="38"/>
      <c r="J455" s="96"/>
      <c r="K455" s="162"/>
      <c r="L455" s="162"/>
      <c r="M455" s="96"/>
    </row>
    <row r="456" spans="1:13" x14ac:dyDescent="0.4">
      <c r="A456" s="56"/>
      <c r="B456" s="95"/>
      <c r="G456" s="96"/>
      <c r="H456" s="96"/>
      <c r="I456" s="38"/>
      <c r="J456" s="96"/>
      <c r="K456" s="162"/>
      <c r="L456" s="162"/>
      <c r="M456" s="96"/>
    </row>
    <row r="457" spans="1:13" x14ac:dyDescent="0.4">
      <c r="A457" s="56"/>
      <c r="B457" s="95"/>
      <c r="G457" s="96"/>
      <c r="H457" s="96"/>
      <c r="I457" s="38"/>
      <c r="J457" s="96"/>
      <c r="K457" s="162"/>
      <c r="L457" s="162"/>
      <c r="M457" s="96"/>
    </row>
    <row r="458" spans="1:13" x14ac:dyDescent="0.4">
      <c r="A458" s="56"/>
      <c r="B458" s="95"/>
      <c r="G458" s="96"/>
      <c r="H458" s="96"/>
      <c r="I458" s="38"/>
      <c r="J458" s="96"/>
      <c r="K458" s="162"/>
      <c r="L458" s="162"/>
      <c r="M458" s="96"/>
    </row>
    <row r="459" spans="1:13" x14ac:dyDescent="0.4">
      <c r="A459" s="56"/>
      <c r="B459" s="95"/>
      <c r="G459" s="96"/>
      <c r="H459" s="96"/>
      <c r="I459" s="38"/>
      <c r="J459" s="96"/>
      <c r="K459" s="162"/>
      <c r="L459" s="162"/>
      <c r="M459" s="96"/>
    </row>
    <row r="460" spans="1:13" x14ac:dyDescent="0.4">
      <c r="A460" s="56"/>
      <c r="B460" s="95"/>
      <c r="G460" s="96"/>
      <c r="H460" s="96"/>
      <c r="I460" s="38"/>
      <c r="J460" s="96"/>
      <c r="K460" s="162"/>
      <c r="L460" s="162"/>
      <c r="M460" s="96"/>
    </row>
    <row r="461" spans="1:13" x14ac:dyDescent="0.4">
      <c r="A461" s="56"/>
      <c r="B461" s="95"/>
      <c r="G461" s="96"/>
      <c r="H461" s="96"/>
      <c r="I461" s="38"/>
      <c r="J461" s="96"/>
      <c r="K461" s="162"/>
      <c r="L461" s="162"/>
      <c r="M461" s="96"/>
    </row>
    <row r="462" spans="1:13" x14ac:dyDescent="0.4">
      <c r="A462" s="56"/>
      <c r="B462" s="95"/>
      <c r="G462" s="96"/>
      <c r="H462" s="96"/>
      <c r="I462" s="38"/>
      <c r="J462" s="96"/>
      <c r="K462" s="162"/>
      <c r="L462" s="162"/>
      <c r="M462" s="96"/>
    </row>
    <row r="463" spans="1:13" x14ac:dyDescent="0.4">
      <c r="A463" s="56"/>
      <c r="B463" s="95"/>
      <c r="G463" s="96"/>
      <c r="H463" s="96"/>
      <c r="I463" s="38"/>
      <c r="J463" s="96"/>
      <c r="K463" s="162"/>
      <c r="L463" s="162"/>
      <c r="M463" s="96"/>
    </row>
    <row r="464" spans="1:13" x14ac:dyDescent="0.4">
      <c r="A464" s="56"/>
      <c r="B464" s="95"/>
      <c r="G464" s="96"/>
      <c r="H464" s="96"/>
      <c r="I464" s="38"/>
      <c r="J464" s="96"/>
      <c r="K464" s="162"/>
      <c r="L464" s="162"/>
      <c r="M464" s="96"/>
    </row>
    <row r="465" spans="1:13" x14ac:dyDescent="0.4">
      <c r="A465" s="56"/>
      <c r="B465" s="95"/>
      <c r="G465" s="96"/>
      <c r="H465" s="96"/>
      <c r="I465" s="38"/>
      <c r="J465" s="96"/>
      <c r="K465" s="162"/>
      <c r="L465" s="162"/>
      <c r="M465" s="96"/>
    </row>
    <row r="466" spans="1:13" x14ac:dyDescent="0.4">
      <c r="A466" s="56"/>
      <c r="B466" s="95"/>
      <c r="G466" s="96"/>
      <c r="H466" s="96"/>
      <c r="I466" s="38"/>
      <c r="J466" s="96"/>
      <c r="K466" s="162"/>
      <c r="L466" s="162"/>
      <c r="M466" s="96"/>
    </row>
    <row r="467" spans="1:13" x14ac:dyDescent="0.4">
      <c r="A467" s="56"/>
      <c r="B467" s="95"/>
      <c r="G467" s="96"/>
      <c r="H467" s="96"/>
      <c r="I467" s="38"/>
      <c r="J467" s="96"/>
      <c r="K467" s="162"/>
      <c r="L467" s="162"/>
      <c r="M467" s="96"/>
    </row>
    <row r="468" spans="1:13" x14ac:dyDescent="0.4">
      <c r="A468" s="56"/>
      <c r="B468" s="95"/>
      <c r="G468" s="96"/>
      <c r="H468" s="96"/>
      <c r="I468" s="38"/>
      <c r="J468" s="96"/>
      <c r="K468" s="162"/>
      <c r="L468" s="162"/>
      <c r="M468" s="96"/>
    </row>
    <row r="469" spans="1:13" x14ac:dyDescent="0.4">
      <c r="A469" s="56"/>
      <c r="B469" s="95"/>
      <c r="G469" s="96"/>
      <c r="H469" s="96"/>
      <c r="I469" s="38"/>
      <c r="J469" s="96"/>
      <c r="K469" s="162"/>
      <c r="L469" s="162"/>
      <c r="M469" s="96"/>
    </row>
    <row r="470" spans="1:13" x14ac:dyDescent="0.4">
      <c r="A470" s="56"/>
      <c r="B470" s="95"/>
      <c r="G470" s="96"/>
      <c r="H470" s="96"/>
      <c r="I470" s="38"/>
      <c r="J470" s="96"/>
      <c r="K470" s="162"/>
      <c r="L470" s="162"/>
      <c r="M470" s="96"/>
    </row>
    <row r="471" spans="1:13" x14ac:dyDescent="0.4">
      <c r="A471" s="56"/>
      <c r="B471" s="95"/>
      <c r="G471" s="96"/>
      <c r="H471" s="96"/>
      <c r="I471" s="38"/>
      <c r="J471" s="96"/>
      <c r="K471" s="162"/>
      <c r="L471" s="162"/>
      <c r="M471" s="96"/>
    </row>
    <row r="472" spans="1:13" x14ac:dyDescent="0.4">
      <c r="A472" s="56"/>
      <c r="B472" s="95"/>
      <c r="G472" s="96"/>
      <c r="H472" s="96"/>
      <c r="I472" s="38"/>
      <c r="J472" s="96"/>
      <c r="K472" s="162"/>
      <c r="L472" s="162"/>
      <c r="M472" s="96"/>
    </row>
    <row r="473" spans="1:13" x14ac:dyDescent="0.4">
      <c r="A473" s="56"/>
      <c r="B473" s="95"/>
      <c r="G473" s="96"/>
      <c r="H473" s="96"/>
      <c r="I473" s="38"/>
      <c r="J473" s="96"/>
      <c r="K473" s="162"/>
      <c r="L473" s="162"/>
      <c r="M473" s="96"/>
    </row>
    <row r="474" spans="1:13" x14ac:dyDescent="0.4">
      <c r="A474" s="56"/>
      <c r="B474" s="95"/>
      <c r="G474" s="96"/>
      <c r="H474" s="96"/>
      <c r="I474" s="38"/>
      <c r="J474" s="96"/>
      <c r="K474" s="162"/>
      <c r="L474" s="162"/>
      <c r="M474" s="96"/>
    </row>
    <row r="475" spans="1:13" x14ac:dyDescent="0.4">
      <c r="A475" s="56"/>
      <c r="B475" s="95"/>
      <c r="G475" s="96"/>
      <c r="H475" s="96"/>
      <c r="I475" s="38"/>
      <c r="J475" s="96"/>
      <c r="K475" s="162"/>
      <c r="L475" s="162"/>
      <c r="M475" s="96"/>
    </row>
    <row r="476" spans="1:13" x14ac:dyDescent="0.4">
      <c r="A476" s="56"/>
      <c r="B476" s="95"/>
      <c r="G476" s="96"/>
      <c r="H476" s="96"/>
      <c r="I476" s="38"/>
      <c r="J476" s="96"/>
      <c r="K476" s="162"/>
      <c r="L476" s="162"/>
      <c r="M476" s="96"/>
    </row>
    <row r="477" spans="1:13" x14ac:dyDescent="0.4">
      <c r="A477" s="56"/>
      <c r="B477" s="95"/>
      <c r="G477" s="96"/>
      <c r="H477" s="96"/>
      <c r="I477" s="38"/>
      <c r="J477" s="96"/>
      <c r="K477" s="162"/>
      <c r="L477" s="162"/>
      <c r="M477" s="96"/>
    </row>
    <row r="478" spans="1:13" x14ac:dyDescent="0.4">
      <c r="A478" s="56"/>
      <c r="B478" s="95"/>
      <c r="G478" s="96"/>
      <c r="H478" s="96"/>
      <c r="I478" s="38"/>
      <c r="J478" s="96"/>
      <c r="K478" s="162"/>
      <c r="L478" s="162"/>
      <c r="M478" s="96"/>
    </row>
    <row r="479" spans="1:13" x14ac:dyDescent="0.4">
      <c r="A479" s="56"/>
      <c r="B479" s="95"/>
      <c r="G479" s="96"/>
      <c r="H479" s="96"/>
      <c r="I479" s="38"/>
      <c r="J479" s="96"/>
      <c r="K479" s="162"/>
      <c r="L479" s="162"/>
      <c r="M479" s="96"/>
    </row>
    <row r="480" spans="1:13" x14ac:dyDescent="0.4">
      <c r="A480" s="56"/>
      <c r="B480" s="95"/>
      <c r="G480" s="96"/>
      <c r="H480" s="96"/>
      <c r="I480" s="38"/>
      <c r="J480" s="96"/>
      <c r="K480" s="162"/>
      <c r="L480" s="162"/>
      <c r="M480" s="96"/>
    </row>
    <row r="481" spans="1:13" x14ac:dyDescent="0.4">
      <c r="A481" s="56"/>
      <c r="B481" s="95"/>
      <c r="G481" s="96"/>
      <c r="H481" s="96"/>
      <c r="I481" s="38"/>
      <c r="J481" s="96"/>
      <c r="K481" s="162"/>
      <c r="L481" s="162"/>
      <c r="M481" s="96"/>
    </row>
    <row r="482" spans="1:13" x14ac:dyDescent="0.4">
      <c r="A482" s="56"/>
      <c r="B482" s="95"/>
      <c r="G482" s="96"/>
      <c r="H482" s="96"/>
      <c r="I482" s="38"/>
      <c r="J482" s="96"/>
      <c r="K482" s="162"/>
      <c r="L482" s="162"/>
      <c r="M482" s="96"/>
    </row>
    <row r="483" spans="1:13" x14ac:dyDescent="0.4">
      <c r="A483" s="56"/>
      <c r="B483" s="95"/>
      <c r="G483" s="96"/>
      <c r="H483" s="96"/>
      <c r="I483" s="38"/>
      <c r="J483" s="96"/>
      <c r="K483" s="162"/>
      <c r="L483" s="162"/>
      <c r="M483" s="96"/>
    </row>
    <row r="484" spans="1:13" x14ac:dyDescent="0.4">
      <c r="A484" s="56"/>
      <c r="B484" s="95"/>
      <c r="G484" s="96"/>
      <c r="H484" s="96"/>
      <c r="I484" s="38"/>
      <c r="J484" s="96"/>
      <c r="K484" s="162"/>
      <c r="L484" s="162"/>
      <c r="M484" s="96"/>
    </row>
    <row r="485" spans="1:13" x14ac:dyDescent="0.4">
      <c r="A485" s="56"/>
      <c r="B485" s="95"/>
      <c r="G485" s="96"/>
      <c r="H485" s="96"/>
      <c r="I485" s="38"/>
      <c r="J485" s="96"/>
      <c r="K485" s="162"/>
      <c r="L485" s="162"/>
      <c r="M485" s="96"/>
    </row>
    <row r="486" spans="1:13" x14ac:dyDescent="0.4">
      <c r="A486" s="56"/>
      <c r="B486" s="95"/>
      <c r="G486" s="96"/>
      <c r="H486" s="96"/>
      <c r="I486" s="38"/>
      <c r="J486" s="96"/>
      <c r="K486" s="162"/>
      <c r="L486" s="162"/>
      <c r="M486" s="96"/>
    </row>
    <row r="487" spans="1:13" x14ac:dyDescent="0.4">
      <c r="A487" s="56"/>
      <c r="B487" s="95"/>
      <c r="G487" s="96"/>
      <c r="H487" s="96"/>
      <c r="I487" s="38"/>
      <c r="J487" s="96"/>
      <c r="K487" s="162"/>
      <c r="L487" s="162"/>
      <c r="M487" s="96"/>
    </row>
    <row r="488" spans="1:13" x14ac:dyDescent="0.4">
      <c r="A488" s="56"/>
      <c r="B488" s="95"/>
      <c r="G488" s="96"/>
      <c r="H488" s="96"/>
      <c r="I488" s="38"/>
      <c r="J488" s="96"/>
      <c r="K488" s="162"/>
      <c r="L488" s="162"/>
      <c r="M488" s="96"/>
    </row>
    <row r="489" spans="1:13" x14ac:dyDescent="0.4">
      <c r="A489" s="56"/>
      <c r="B489" s="95"/>
      <c r="G489" s="96"/>
      <c r="H489" s="96"/>
      <c r="I489" s="38"/>
      <c r="J489" s="96"/>
      <c r="K489" s="162"/>
      <c r="L489" s="162"/>
      <c r="M489" s="96"/>
    </row>
    <row r="490" spans="1:13" x14ac:dyDescent="0.4">
      <c r="A490" s="56"/>
      <c r="B490" s="95"/>
      <c r="G490" s="96"/>
      <c r="H490" s="96"/>
      <c r="I490" s="38"/>
      <c r="J490" s="96"/>
      <c r="K490" s="162"/>
      <c r="L490" s="162"/>
      <c r="M490" s="96"/>
    </row>
    <row r="491" spans="1:13" x14ac:dyDescent="0.4">
      <c r="A491" s="56"/>
      <c r="B491" s="95"/>
      <c r="G491" s="96"/>
      <c r="H491" s="96"/>
      <c r="I491" s="38"/>
      <c r="J491" s="96"/>
      <c r="K491" s="162"/>
      <c r="L491" s="162"/>
      <c r="M491" s="96"/>
    </row>
    <row r="492" spans="1:13" x14ac:dyDescent="0.4">
      <c r="A492" s="56"/>
      <c r="B492" s="95"/>
      <c r="G492" s="96"/>
      <c r="H492" s="96"/>
      <c r="I492" s="38"/>
      <c r="J492" s="96"/>
      <c r="K492" s="162"/>
      <c r="L492" s="162"/>
      <c r="M492" s="96"/>
    </row>
    <row r="493" spans="1:13" x14ac:dyDescent="0.4">
      <c r="A493" s="56"/>
      <c r="B493" s="95"/>
      <c r="G493" s="96"/>
      <c r="H493" s="96"/>
      <c r="I493" s="38"/>
      <c r="J493" s="96"/>
      <c r="K493" s="162"/>
      <c r="L493" s="162"/>
      <c r="M493" s="96"/>
    </row>
    <row r="494" spans="1:13" x14ac:dyDescent="0.4">
      <c r="A494" s="56"/>
      <c r="B494" s="95"/>
      <c r="G494" s="96"/>
      <c r="H494" s="96"/>
      <c r="I494" s="38"/>
      <c r="J494" s="96"/>
      <c r="K494" s="162"/>
      <c r="L494" s="162"/>
      <c r="M494" s="96"/>
    </row>
    <row r="495" spans="1:13" x14ac:dyDescent="0.4">
      <c r="A495" s="56"/>
      <c r="B495" s="95"/>
      <c r="G495" s="96"/>
      <c r="H495" s="96"/>
      <c r="I495" s="38"/>
      <c r="J495" s="96"/>
      <c r="K495" s="162"/>
      <c r="L495" s="162"/>
      <c r="M495" s="96"/>
    </row>
    <row r="496" spans="1:13" x14ac:dyDescent="0.4">
      <c r="A496" s="56"/>
      <c r="B496" s="95"/>
      <c r="G496" s="96"/>
      <c r="H496" s="96"/>
      <c r="I496" s="38"/>
      <c r="J496" s="96"/>
      <c r="K496" s="162"/>
      <c r="L496" s="162"/>
      <c r="M496" s="96"/>
    </row>
    <row r="497" spans="1:13" x14ac:dyDescent="0.4">
      <c r="A497" s="56"/>
      <c r="B497" s="95"/>
      <c r="G497" s="96"/>
      <c r="H497" s="96"/>
      <c r="I497" s="38"/>
      <c r="J497" s="96"/>
      <c r="K497" s="162"/>
      <c r="L497" s="162"/>
      <c r="M497" s="96"/>
    </row>
    <row r="498" spans="1:13" x14ac:dyDescent="0.4">
      <c r="A498" s="56"/>
      <c r="B498" s="95"/>
      <c r="G498" s="96"/>
      <c r="H498" s="96"/>
      <c r="I498" s="38"/>
      <c r="J498" s="96"/>
      <c r="K498" s="162"/>
      <c r="L498" s="162"/>
      <c r="M498" s="96"/>
    </row>
    <row r="499" spans="1:13" x14ac:dyDescent="0.4">
      <c r="A499" s="56"/>
      <c r="B499" s="95"/>
      <c r="G499" s="96"/>
      <c r="H499" s="96"/>
      <c r="I499" s="38"/>
      <c r="J499" s="96"/>
      <c r="K499" s="162"/>
      <c r="L499" s="162"/>
      <c r="M499" s="96"/>
    </row>
    <row r="500" spans="1:13" x14ac:dyDescent="0.4">
      <c r="A500" s="56"/>
      <c r="B500" s="95"/>
      <c r="G500" s="96"/>
      <c r="H500" s="96"/>
      <c r="I500" s="38"/>
      <c r="J500" s="96"/>
      <c r="K500" s="162"/>
      <c r="L500" s="162"/>
      <c r="M500" s="96"/>
    </row>
    <row r="501" spans="1:13" x14ac:dyDescent="0.4">
      <c r="A501" s="56"/>
      <c r="B501" s="95"/>
      <c r="G501" s="96"/>
      <c r="H501" s="96"/>
      <c r="I501" s="38"/>
      <c r="J501" s="96"/>
      <c r="K501" s="162"/>
      <c r="L501" s="162"/>
      <c r="M501" s="96"/>
    </row>
    <row r="502" spans="1:13" x14ac:dyDescent="0.4">
      <c r="A502" s="56"/>
      <c r="B502" s="95"/>
      <c r="G502" s="96"/>
      <c r="H502" s="96"/>
      <c r="I502" s="38"/>
      <c r="J502" s="96"/>
      <c r="K502" s="162"/>
      <c r="L502" s="162"/>
      <c r="M502" s="96"/>
    </row>
    <row r="503" spans="1:13" x14ac:dyDescent="0.4">
      <c r="A503" s="56"/>
      <c r="B503" s="95"/>
      <c r="G503" s="96"/>
      <c r="H503" s="96"/>
      <c r="I503" s="38"/>
      <c r="J503" s="96"/>
      <c r="K503" s="162"/>
      <c r="L503" s="162"/>
      <c r="M503" s="96"/>
    </row>
    <row r="504" spans="1:13" x14ac:dyDescent="0.4">
      <c r="A504" s="56"/>
      <c r="B504" s="95"/>
      <c r="G504" s="96"/>
      <c r="H504" s="96"/>
      <c r="I504" s="38"/>
      <c r="J504" s="96"/>
      <c r="K504" s="162"/>
      <c r="L504" s="162"/>
      <c r="M504" s="96"/>
    </row>
    <row r="505" spans="1:13" x14ac:dyDescent="0.4">
      <c r="A505" s="56"/>
      <c r="B505" s="95"/>
      <c r="G505" s="96"/>
      <c r="H505" s="96"/>
      <c r="I505" s="38"/>
      <c r="J505" s="96"/>
      <c r="K505" s="162"/>
      <c r="L505" s="162"/>
      <c r="M505" s="96"/>
    </row>
    <row r="506" spans="1:13" x14ac:dyDescent="0.4">
      <c r="A506" s="56"/>
      <c r="B506" s="95"/>
      <c r="G506" s="96"/>
      <c r="H506" s="96"/>
      <c r="I506" s="38"/>
      <c r="J506" s="96"/>
      <c r="K506" s="162"/>
      <c r="L506" s="162"/>
      <c r="M506" s="96"/>
    </row>
    <row r="507" spans="1:13" x14ac:dyDescent="0.4">
      <c r="A507" s="56"/>
      <c r="B507" s="95"/>
      <c r="G507" s="96"/>
      <c r="H507" s="96"/>
      <c r="I507" s="38"/>
      <c r="J507" s="96"/>
      <c r="K507" s="162"/>
      <c r="L507" s="162"/>
      <c r="M507" s="96"/>
    </row>
    <row r="508" spans="1:13" x14ac:dyDescent="0.4">
      <c r="A508" s="56"/>
      <c r="B508" s="95"/>
      <c r="G508" s="96"/>
      <c r="H508" s="96"/>
      <c r="I508" s="38"/>
      <c r="J508" s="96"/>
      <c r="K508" s="162"/>
      <c r="L508" s="162"/>
      <c r="M508" s="96"/>
    </row>
    <row r="509" spans="1:13" x14ac:dyDescent="0.4">
      <c r="A509" s="56"/>
      <c r="B509" s="95"/>
      <c r="G509" s="96"/>
      <c r="H509" s="96"/>
      <c r="I509" s="38"/>
      <c r="J509" s="96"/>
      <c r="K509" s="162"/>
      <c r="L509" s="162"/>
      <c r="M509" s="96"/>
    </row>
    <row r="510" spans="1:13" x14ac:dyDescent="0.4">
      <c r="A510" s="56"/>
      <c r="B510" s="95"/>
      <c r="G510" s="96"/>
      <c r="H510" s="96"/>
      <c r="I510" s="38"/>
      <c r="J510" s="96"/>
      <c r="K510" s="162"/>
      <c r="L510" s="162"/>
      <c r="M510" s="96"/>
    </row>
    <row r="511" spans="1:13" x14ac:dyDescent="0.4">
      <c r="A511" s="56"/>
      <c r="B511" s="95"/>
      <c r="G511" s="96"/>
      <c r="H511" s="96"/>
      <c r="I511" s="38"/>
      <c r="J511" s="96"/>
      <c r="K511" s="162"/>
      <c r="L511" s="162"/>
      <c r="M511" s="96"/>
    </row>
    <row r="512" spans="1:13" x14ac:dyDescent="0.4">
      <c r="A512" s="56"/>
      <c r="B512" s="95"/>
      <c r="G512" s="96"/>
      <c r="H512" s="96"/>
      <c r="I512" s="38"/>
      <c r="J512" s="96"/>
      <c r="K512" s="162"/>
      <c r="L512" s="162"/>
      <c r="M512" s="96"/>
    </row>
    <row r="513" spans="1:13" x14ac:dyDescent="0.4">
      <c r="A513" s="56"/>
      <c r="B513" s="95"/>
      <c r="G513" s="96"/>
      <c r="H513" s="96"/>
      <c r="I513" s="38"/>
      <c r="J513" s="96"/>
      <c r="K513" s="162"/>
      <c r="L513" s="162"/>
      <c r="M513" s="96"/>
    </row>
    <row r="514" spans="1:13" x14ac:dyDescent="0.4">
      <c r="A514" s="56"/>
      <c r="B514" s="95"/>
      <c r="G514" s="96"/>
      <c r="H514" s="96"/>
      <c r="I514" s="38"/>
      <c r="J514" s="96"/>
      <c r="K514" s="162"/>
      <c r="L514" s="162"/>
      <c r="M514" s="96"/>
    </row>
    <row r="515" spans="1:13" x14ac:dyDescent="0.4">
      <c r="A515" s="56"/>
      <c r="B515" s="95"/>
      <c r="G515" s="96"/>
      <c r="H515" s="96"/>
      <c r="I515" s="38"/>
      <c r="J515" s="96"/>
      <c r="K515" s="162"/>
      <c r="L515" s="162"/>
      <c r="M515" s="96"/>
    </row>
    <row r="516" spans="1:13" x14ac:dyDescent="0.4">
      <c r="A516" s="56"/>
      <c r="B516" s="95"/>
      <c r="G516" s="96"/>
      <c r="H516" s="96"/>
      <c r="I516" s="38"/>
      <c r="J516" s="96"/>
      <c r="K516" s="162"/>
      <c r="L516" s="162"/>
      <c r="M516" s="96"/>
    </row>
    <row r="517" spans="1:13" x14ac:dyDescent="0.4">
      <c r="A517" s="56"/>
      <c r="B517" s="95"/>
      <c r="G517" s="96"/>
      <c r="H517" s="96"/>
      <c r="I517" s="38"/>
      <c r="J517" s="96"/>
      <c r="K517" s="162"/>
      <c r="L517" s="162"/>
      <c r="M517" s="96"/>
    </row>
    <row r="518" spans="1:13" x14ac:dyDescent="0.4">
      <c r="A518" s="56"/>
      <c r="B518" s="95"/>
      <c r="G518" s="96"/>
      <c r="H518" s="96"/>
      <c r="I518" s="38"/>
      <c r="J518" s="96"/>
      <c r="K518" s="162"/>
      <c r="L518" s="162"/>
      <c r="M518" s="96"/>
    </row>
    <row r="519" spans="1:13" x14ac:dyDescent="0.4">
      <c r="A519" s="56"/>
      <c r="B519" s="95"/>
      <c r="G519" s="96"/>
      <c r="H519" s="96"/>
      <c r="I519" s="38"/>
      <c r="J519" s="96"/>
      <c r="K519" s="162"/>
      <c r="L519" s="162"/>
      <c r="M519" s="96"/>
    </row>
    <row r="520" spans="1:13" x14ac:dyDescent="0.4">
      <c r="A520" s="56"/>
      <c r="B520" s="95"/>
      <c r="G520" s="96"/>
      <c r="H520" s="96"/>
      <c r="I520" s="38"/>
      <c r="J520" s="96"/>
      <c r="K520" s="162"/>
      <c r="L520" s="162"/>
      <c r="M520" s="96"/>
    </row>
    <row r="521" spans="1:13" x14ac:dyDescent="0.4">
      <c r="A521" s="56"/>
      <c r="B521" s="95"/>
      <c r="G521" s="96"/>
      <c r="H521" s="96"/>
      <c r="I521" s="38"/>
      <c r="J521" s="96"/>
      <c r="K521" s="162"/>
      <c r="L521" s="162"/>
      <c r="M521" s="96"/>
    </row>
    <row r="522" spans="1:13" x14ac:dyDescent="0.4">
      <c r="A522" s="56"/>
      <c r="B522" s="95"/>
      <c r="G522" s="96"/>
      <c r="H522" s="96"/>
      <c r="I522" s="38"/>
      <c r="J522" s="96"/>
      <c r="K522" s="162"/>
      <c r="L522" s="162"/>
      <c r="M522" s="96"/>
    </row>
    <row r="523" spans="1:13" x14ac:dyDescent="0.4">
      <c r="A523" s="56"/>
      <c r="B523" s="95"/>
      <c r="G523" s="96"/>
      <c r="H523" s="96"/>
      <c r="I523" s="38"/>
      <c r="J523" s="96"/>
      <c r="K523" s="162"/>
      <c r="L523" s="162"/>
      <c r="M523" s="96"/>
    </row>
    <row r="524" spans="1:13" x14ac:dyDescent="0.4">
      <c r="A524" s="56"/>
      <c r="B524" s="95"/>
      <c r="G524" s="96"/>
      <c r="H524" s="96"/>
      <c r="I524" s="38"/>
      <c r="J524" s="96"/>
      <c r="K524" s="162"/>
      <c r="L524" s="162"/>
      <c r="M524" s="96"/>
    </row>
    <row r="525" spans="1:13" x14ac:dyDescent="0.4">
      <c r="A525" s="56"/>
      <c r="B525" s="95"/>
      <c r="G525" s="96"/>
      <c r="H525" s="96"/>
      <c r="I525" s="38"/>
      <c r="J525" s="96"/>
      <c r="K525" s="162"/>
      <c r="L525" s="162"/>
      <c r="M525" s="96"/>
    </row>
    <row r="526" spans="1:13" x14ac:dyDescent="0.4">
      <c r="A526" s="56"/>
      <c r="B526" s="95"/>
      <c r="G526" s="96"/>
      <c r="H526" s="96"/>
      <c r="I526" s="38"/>
      <c r="J526" s="96"/>
      <c r="K526" s="162"/>
      <c r="L526" s="162"/>
      <c r="M526" s="96"/>
    </row>
    <row r="527" spans="1:13" x14ac:dyDescent="0.4">
      <c r="A527" s="56"/>
      <c r="B527" s="95"/>
      <c r="G527" s="96"/>
      <c r="H527" s="96"/>
      <c r="I527" s="38"/>
      <c r="J527" s="96"/>
      <c r="K527" s="162"/>
      <c r="L527" s="162"/>
      <c r="M527" s="96"/>
    </row>
    <row r="528" spans="1:13" x14ac:dyDescent="0.4">
      <c r="A528" s="56"/>
      <c r="B528" s="95"/>
      <c r="G528" s="96"/>
      <c r="H528" s="96"/>
      <c r="I528" s="38"/>
      <c r="J528" s="96"/>
      <c r="K528" s="162"/>
      <c r="L528" s="162"/>
      <c r="M528" s="96"/>
    </row>
    <row r="529" spans="1:13" x14ac:dyDescent="0.4">
      <c r="A529" s="56"/>
      <c r="B529" s="95"/>
      <c r="G529" s="96"/>
      <c r="H529" s="96"/>
      <c r="I529" s="38"/>
      <c r="J529" s="96"/>
      <c r="K529" s="162"/>
      <c r="L529" s="162"/>
      <c r="M529" s="96"/>
    </row>
    <row r="530" spans="1:13" x14ac:dyDescent="0.4">
      <c r="A530" s="56"/>
      <c r="B530" s="95"/>
      <c r="G530" s="96"/>
      <c r="H530" s="96"/>
      <c r="I530" s="38"/>
      <c r="J530" s="96"/>
      <c r="K530" s="162"/>
      <c r="L530" s="162"/>
      <c r="M530" s="96"/>
    </row>
    <row r="531" spans="1:13" x14ac:dyDescent="0.4">
      <c r="A531" s="56"/>
      <c r="B531" s="95"/>
      <c r="G531" s="96"/>
      <c r="H531" s="96"/>
      <c r="I531" s="38"/>
      <c r="J531" s="96"/>
      <c r="K531" s="162"/>
      <c r="L531" s="162"/>
      <c r="M531" s="96"/>
    </row>
    <row r="532" spans="1:13" x14ac:dyDescent="0.4">
      <c r="A532" s="56"/>
      <c r="B532" s="95"/>
      <c r="G532" s="96"/>
      <c r="H532" s="96"/>
      <c r="I532" s="38"/>
      <c r="J532" s="96"/>
      <c r="K532" s="162"/>
      <c r="L532" s="162"/>
      <c r="M532" s="96"/>
    </row>
    <row r="533" spans="1:13" x14ac:dyDescent="0.4">
      <c r="A533" s="56"/>
      <c r="B533" s="95"/>
      <c r="G533" s="96"/>
      <c r="H533" s="96"/>
      <c r="I533" s="38"/>
      <c r="J533" s="96"/>
      <c r="K533" s="162"/>
      <c r="L533" s="162"/>
      <c r="M533" s="96"/>
    </row>
    <row r="534" spans="1:13" x14ac:dyDescent="0.4">
      <c r="A534" s="56"/>
      <c r="B534" s="95"/>
      <c r="G534" s="96"/>
      <c r="H534" s="96"/>
      <c r="I534" s="38"/>
      <c r="J534" s="96"/>
      <c r="K534" s="162"/>
      <c r="L534" s="162"/>
      <c r="M534" s="96"/>
    </row>
    <row r="535" spans="1:13" x14ac:dyDescent="0.4">
      <c r="A535" s="56"/>
      <c r="B535" s="95"/>
      <c r="G535" s="96"/>
      <c r="H535" s="96"/>
      <c r="I535" s="38"/>
      <c r="J535" s="96"/>
      <c r="K535" s="162"/>
      <c r="L535" s="162"/>
      <c r="M535" s="96"/>
    </row>
    <row r="536" spans="1:13" x14ac:dyDescent="0.4">
      <c r="A536" s="56"/>
      <c r="B536" s="95"/>
      <c r="G536" s="96"/>
      <c r="H536" s="96"/>
      <c r="I536" s="38"/>
      <c r="J536" s="96"/>
      <c r="K536" s="162"/>
      <c r="L536" s="162"/>
      <c r="M536" s="96"/>
    </row>
    <row r="537" spans="1:13" x14ac:dyDescent="0.4">
      <c r="A537" s="56"/>
      <c r="B537" s="95"/>
      <c r="G537" s="96"/>
      <c r="H537" s="96"/>
      <c r="I537" s="38"/>
      <c r="J537" s="96"/>
      <c r="K537" s="162"/>
      <c r="L537" s="162"/>
      <c r="M537" s="96"/>
    </row>
    <row r="538" spans="1:13" x14ac:dyDescent="0.4">
      <c r="A538" s="56"/>
      <c r="B538" s="95"/>
      <c r="G538" s="96"/>
      <c r="H538" s="96"/>
      <c r="I538" s="38"/>
      <c r="J538" s="96"/>
      <c r="K538" s="162"/>
      <c r="L538" s="162"/>
      <c r="M538" s="96"/>
    </row>
    <row r="539" spans="1:13" x14ac:dyDescent="0.4">
      <c r="A539" s="56"/>
      <c r="B539" s="95"/>
      <c r="G539" s="96"/>
      <c r="H539" s="96"/>
      <c r="I539" s="38"/>
      <c r="J539" s="96"/>
      <c r="K539" s="162"/>
      <c r="L539" s="162"/>
      <c r="M539" s="96"/>
    </row>
    <row r="540" spans="1:13" x14ac:dyDescent="0.4">
      <c r="A540" s="56"/>
      <c r="B540" s="95"/>
      <c r="G540" s="96"/>
      <c r="H540" s="96"/>
      <c r="I540" s="38"/>
      <c r="J540" s="96"/>
      <c r="K540" s="162"/>
      <c r="L540" s="162"/>
      <c r="M540" s="96"/>
    </row>
    <row r="541" spans="1:13" x14ac:dyDescent="0.4">
      <c r="A541" s="56"/>
      <c r="B541" s="95"/>
      <c r="G541" s="96"/>
      <c r="H541" s="96"/>
      <c r="I541" s="38"/>
      <c r="J541" s="96"/>
      <c r="K541" s="162"/>
      <c r="L541" s="162"/>
      <c r="M541" s="96"/>
    </row>
    <row r="542" spans="1:13" x14ac:dyDescent="0.4">
      <c r="A542" s="56"/>
      <c r="B542" s="95"/>
      <c r="G542" s="96"/>
      <c r="H542" s="96"/>
      <c r="I542" s="38"/>
      <c r="J542" s="96"/>
      <c r="K542" s="162"/>
      <c r="L542" s="162"/>
      <c r="M542" s="96"/>
    </row>
    <row r="543" spans="1:13" x14ac:dyDescent="0.4">
      <c r="A543" s="56"/>
      <c r="B543" s="95"/>
      <c r="G543" s="96"/>
      <c r="H543" s="96"/>
      <c r="I543" s="38"/>
      <c r="J543" s="96"/>
      <c r="K543" s="162"/>
      <c r="L543" s="162"/>
      <c r="M543" s="96"/>
    </row>
    <row r="544" spans="1:13" x14ac:dyDescent="0.4">
      <c r="A544" s="56"/>
      <c r="B544" s="95"/>
      <c r="G544" s="96"/>
      <c r="H544" s="96"/>
      <c r="I544" s="38"/>
      <c r="J544" s="96"/>
      <c r="K544" s="162"/>
      <c r="L544" s="162"/>
      <c r="M544" s="96"/>
    </row>
    <row r="545" spans="1:13" x14ac:dyDescent="0.4">
      <c r="A545" s="56"/>
      <c r="B545" s="95"/>
      <c r="G545" s="96"/>
      <c r="H545" s="96"/>
      <c r="I545" s="38"/>
      <c r="J545" s="96"/>
      <c r="K545" s="162"/>
      <c r="L545" s="162"/>
      <c r="M545" s="96"/>
    </row>
    <row r="546" spans="1:13" x14ac:dyDescent="0.4">
      <c r="A546" s="56"/>
      <c r="B546" s="95"/>
      <c r="G546" s="96"/>
      <c r="H546" s="96"/>
      <c r="I546" s="38"/>
      <c r="J546" s="96"/>
      <c r="K546" s="162"/>
      <c r="L546" s="162"/>
      <c r="M546" s="96"/>
    </row>
    <row r="547" spans="1:13" x14ac:dyDescent="0.4">
      <c r="A547" s="56"/>
      <c r="B547" s="95"/>
      <c r="G547" s="96"/>
      <c r="H547" s="96"/>
      <c r="I547" s="38"/>
      <c r="J547" s="96"/>
      <c r="K547" s="162"/>
      <c r="L547" s="162"/>
      <c r="M547" s="96"/>
    </row>
    <row r="548" spans="1:13" x14ac:dyDescent="0.4">
      <c r="A548" s="56"/>
      <c r="B548" s="95"/>
      <c r="G548" s="96"/>
      <c r="H548" s="96"/>
      <c r="I548" s="38"/>
      <c r="J548" s="96"/>
      <c r="K548" s="162"/>
      <c r="L548" s="162"/>
      <c r="M548" s="96"/>
    </row>
    <row r="549" spans="1:13" x14ac:dyDescent="0.4">
      <c r="A549" s="56"/>
      <c r="B549" s="95"/>
      <c r="G549" s="96"/>
      <c r="H549" s="96"/>
      <c r="I549" s="38"/>
      <c r="J549" s="96"/>
      <c r="K549" s="162"/>
      <c r="L549" s="162"/>
      <c r="M549" s="96"/>
    </row>
    <row r="550" spans="1:13" x14ac:dyDescent="0.4">
      <c r="A550" s="56"/>
      <c r="B550" s="95"/>
      <c r="G550" s="96"/>
      <c r="H550" s="96"/>
      <c r="I550" s="38"/>
      <c r="J550" s="96"/>
      <c r="K550" s="162"/>
      <c r="L550" s="162"/>
      <c r="M550" s="96"/>
    </row>
    <row r="551" spans="1:13" x14ac:dyDescent="0.4">
      <c r="A551" s="56"/>
      <c r="B551" s="95"/>
      <c r="G551" s="96"/>
      <c r="H551" s="96"/>
      <c r="I551" s="38"/>
      <c r="J551" s="96"/>
      <c r="K551" s="162"/>
      <c r="L551" s="162"/>
      <c r="M551" s="96"/>
    </row>
    <row r="552" spans="1:13" x14ac:dyDescent="0.4">
      <c r="A552" s="56"/>
      <c r="B552" s="95"/>
      <c r="G552" s="96"/>
      <c r="H552" s="96"/>
      <c r="I552" s="38"/>
      <c r="J552" s="96"/>
      <c r="K552" s="162"/>
      <c r="L552" s="162"/>
      <c r="M552" s="96"/>
    </row>
    <row r="553" spans="1:13" x14ac:dyDescent="0.4">
      <c r="A553" s="56"/>
      <c r="B553" s="95"/>
      <c r="G553" s="96"/>
      <c r="H553" s="96"/>
      <c r="I553" s="38"/>
      <c r="J553" s="96"/>
      <c r="K553" s="162"/>
      <c r="L553" s="162"/>
      <c r="M553" s="96"/>
    </row>
    <row r="554" spans="1:13" x14ac:dyDescent="0.4">
      <c r="A554" s="56"/>
      <c r="B554" s="95"/>
      <c r="G554" s="96"/>
      <c r="H554" s="96"/>
      <c r="I554" s="38"/>
      <c r="J554" s="96"/>
      <c r="K554" s="162"/>
      <c r="L554" s="162"/>
      <c r="M554" s="96"/>
    </row>
    <row r="555" spans="1:13" x14ac:dyDescent="0.4">
      <c r="A555" s="56"/>
      <c r="B555" s="95"/>
      <c r="G555" s="96"/>
      <c r="H555" s="96"/>
      <c r="I555" s="38"/>
      <c r="J555" s="96"/>
      <c r="K555" s="162"/>
      <c r="L555" s="162"/>
      <c r="M555" s="96"/>
    </row>
    <row r="556" spans="1:13" x14ac:dyDescent="0.4">
      <c r="A556" s="56"/>
      <c r="B556" s="95"/>
      <c r="G556" s="96"/>
      <c r="H556" s="96"/>
      <c r="I556" s="38"/>
      <c r="J556" s="96"/>
      <c r="K556" s="162"/>
      <c r="L556" s="162"/>
      <c r="M556" s="96"/>
    </row>
    <row r="557" spans="1:13" x14ac:dyDescent="0.4">
      <c r="A557" s="56"/>
      <c r="B557" s="95"/>
      <c r="G557" s="96"/>
      <c r="H557" s="96"/>
      <c r="I557" s="38"/>
      <c r="J557" s="96"/>
      <c r="K557" s="162"/>
      <c r="L557" s="162"/>
      <c r="M557" s="96"/>
    </row>
    <row r="558" spans="1:13" x14ac:dyDescent="0.4">
      <c r="A558" s="56"/>
      <c r="B558" s="95"/>
      <c r="G558" s="96"/>
      <c r="H558" s="96"/>
      <c r="I558" s="38"/>
      <c r="J558" s="96"/>
      <c r="K558" s="162"/>
      <c r="L558" s="162"/>
      <c r="M558" s="96"/>
    </row>
    <row r="559" spans="1:13" x14ac:dyDescent="0.4">
      <c r="A559" s="56"/>
      <c r="B559" s="95"/>
      <c r="G559" s="96"/>
      <c r="H559" s="96"/>
      <c r="I559" s="38"/>
      <c r="J559" s="96"/>
      <c r="K559" s="162"/>
      <c r="L559" s="162"/>
      <c r="M559" s="96"/>
    </row>
    <row r="560" spans="1:13" x14ac:dyDescent="0.4">
      <c r="A560" s="56"/>
      <c r="B560" s="95"/>
      <c r="G560" s="96"/>
      <c r="H560" s="96"/>
      <c r="I560" s="38"/>
      <c r="J560" s="96"/>
      <c r="K560" s="162"/>
      <c r="L560" s="162"/>
      <c r="M560" s="96"/>
    </row>
    <row r="561" spans="1:13" x14ac:dyDescent="0.4">
      <c r="A561" s="56"/>
      <c r="B561" s="95"/>
      <c r="G561" s="96"/>
      <c r="H561" s="96"/>
      <c r="I561" s="38"/>
      <c r="J561" s="96"/>
      <c r="K561" s="162"/>
      <c r="L561" s="162"/>
      <c r="M561" s="96"/>
    </row>
    <row r="562" spans="1:13" x14ac:dyDescent="0.4">
      <c r="A562" s="56"/>
      <c r="B562" s="95"/>
      <c r="G562" s="96"/>
      <c r="H562" s="96"/>
      <c r="I562" s="38"/>
      <c r="J562" s="96"/>
      <c r="K562" s="162"/>
      <c r="L562" s="162"/>
      <c r="M562" s="96"/>
    </row>
    <row r="563" spans="1:13" x14ac:dyDescent="0.4">
      <c r="A563" s="56"/>
      <c r="B563" s="95"/>
      <c r="G563" s="96"/>
      <c r="H563" s="96"/>
      <c r="I563" s="38"/>
      <c r="J563" s="96"/>
      <c r="K563" s="162"/>
      <c r="L563" s="162"/>
      <c r="M563" s="96"/>
    </row>
    <row r="564" spans="1:13" x14ac:dyDescent="0.4">
      <c r="A564" s="56"/>
      <c r="B564" s="95"/>
      <c r="G564" s="96"/>
      <c r="H564" s="96"/>
      <c r="I564" s="38"/>
      <c r="J564" s="96"/>
      <c r="K564" s="162"/>
      <c r="L564" s="162"/>
      <c r="M564" s="96"/>
    </row>
    <row r="565" spans="1:13" x14ac:dyDescent="0.4">
      <c r="A565" s="56"/>
      <c r="B565" s="95"/>
      <c r="G565" s="96"/>
      <c r="H565" s="96"/>
      <c r="I565" s="38"/>
      <c r="J565" s="96"/>
      <c r="K565" s="162"/>
      <c r="L565" s="162"/>
      <c r="M565" s="96"/>
    </row>
    <row r="566" spans="1:13" x14ac:dyDescent="0.4">
      <c r="A566" s="56"/>
      <c r="B566" s="95"/>
      <c r="G566" s="96"/>
      <c r="H566" s="96"/>
      <c r="I566" s="38"/>
      <c r="J566" s="96"/>
      <c r="K566" s="162"/>
      <c r="L566" s="162"/>
      <c r="M566" s="96"/>
    </row>
    <row r="567" spans="1:13" x14ac:dyDescent="0.4">
      <c r="A567" s="56"/>
      <c r="B567" s="95"/>
      <c r="G567" s="96"/>
      <c r="H567" s="96"/>
      <c r="I567" s="38"/>
      <c r="J567" s="96"/>
      <c r="K567" s="162"/>
      <c r="L567" s="162"/>
      <c r="M567" s="96"/>
    </row>
    <row r="568" spans="1:13" x14ac:dyDescent="0.4">
      <c r="A568" s="56"/>
      <c r="B568" s="95"/>
      <c r="G568" s="96"/>
      <c r="H568" s="96"/>
      <c r="I568" s="38"/>
      <c r="J568" s="96"/>
      <c r="K568" s="162"/>
      <c r="L568" s="162"/>
      <c r="M568" s="96"/>
    </row>
    <row r="569" spans="1:13" x14ac:dyDescent="0.4">
      <c r="A569" s="56"/>
      <c r="B569" s="95"/>
      <c r="G569" s="96"/>
      <c r="H569" s="96"/>
      <c r="I569" s="38"/>
      <c r="J569" s="96"/>
      <c r="K569" s="162"/>
      <c r="L569" s="162"/>
      <c r="M569" s="96"/>
    </row>
    <row r="570" spans="1:13" x14ac:dyDescent="0.4">
      <c r="A570" s="56"/>
      <c r="B570" s="95"/>
      <c r="G570" s="96"/>
      <c r="H570" s="96"/>
      <c r="I570" s="38"/>
      <c r="J570" s="96"/>
      <c r="K570" s="162"/>
      <c r="L570" s="162"/>
      <c r="M570" s="96"/>
    </row>
    <row r="571" spans="1:13" x14ac:dyDescent="0.4">
      <c r="A571" s="56"/>
      <c r="B571" s="95"/>
      <c r="G571" s="96"/>
      <c r="H571" s="96"/>
      <c r="I571" s="38"/>
      <c r="J571" s="96"/>
      <c r="K571" s="162"/>
      <c r="L571" s="162"/>
      <c r="M571" s="96"/>
    </row>
    <row r="572" spans="1:13" x14ac:dyDescent="0.4">
      <c r="A572" s="56"/>
      <c r="B572" s="95"/>
      <c r="G572" s="96"/>
      <c r="H572" s="96"/>
      <c r="I572" s="38"/>
      <c r="J572" s="96"/>
      <c r="K572" s="162"/>
      <c r="L572" s="162"/>
      <c r="M572" s="96"/>
    </row>
    <row r="573" spans="1:13" x14ac:dyDescent="0.4">
      <c r="A573" s="56"/>
      <c r="B573" s="95"/>
      <c r="G573" s="96"/>
      <c r="H573" s="96"/>
      <c r="I573" s="38"/>
      <c r="J573" s="96"/>
      <c r="K573" s="162"/>
      <c r="L573" s="162"/>
      <c r="M573" s="96"/>
    </row>
    <row r="574" spans="1:13" x14ac:dyDescent="0.4">
      <c r="A574" s="56"/>
      <c r="B574" s="95"/>
      <c r="G574" s="96"/>
      <c r="H574" s="96"/>
      <c r="I574" s="38"/>
      <c r="J574" s="96"/>
      <c r="K574" s="162"/>
      <c r="L574" s="162"/>
      <c r="M574" s="96"/>
    </row>
    <row r="575" spans="1:13" x14ac:dyDescent="0.4">
      <c r="A575" s="56"/>
      <c r="B575" s="95"/>
      <c r="G575" s="96"/>
      <c r="H575" s="96"/>
      <c r="I575" s="38"/>
      <c r="J575" s="96"/>
      <c r="K575" s="162"/>
      <c r="L575" s="162"/>
      <c r="M575" s="96"/>
    </row>
    <row r="576" spans="1:13" x14ac:dyDescent="0.4">
      <c r="A576" s="56"/>
      <c r="B576" s="95"/>
      <c r="G576" s="96"/>
      <c r="H576" s="96"/>
      <c r="I576" s="38"/>
      <c r="J576" s="96"/>
      <c r="K576" s="162"/>
      <c r="L576" s="162"/>
      <c r="M576" s="96"/>
    </row>
    <row r="577" spans="1:13" x14ac:dyDescent="0.4">
      <c r="A577" s="56"/>
      <c r="B577" s="95"/>
      <c r="G577" s="96"/>
      <c r="H577" s="96"/>
      <c r="I577" s="38"/>
      <c r="J577" s="96"/>
      <c r="K577" s="162"/>
      <c r="L577" s="162"/>
      <c r="M577" s="96"/>
    </row>
    <row r="578" spans="1:13" x14ac:dyDescent="0.4">
      <c r="A578" s="56"/>
      <c r="B578" s="95"/>
      <c r="G578" s="96"/>
      <c r="H578" s="96"/>
      <c r="I578" s="38"/>
      <c r="J578" s="96"/>
      <c r="K578" s="162"/>
      <c r="L578" s="162"/>
      <c r="M578" s="96"/>
    </row>
    <row r="579" spans="1:13" x14ac:dyDescent="0.4">
      <c r="A579" s="56"/>
      <c r="B579" s="95"/>
      <c r="G579" s="96"/>
      <c r="H579" s="96"/>
      <c r="I579" s="38"/>
      <c r="J579" s="96"/>
      <c r="K579" s="162"/>
      <c r="L579" s="162"/>
      <c r="M579" s="96"/>
    </row>
    <row r="580" spans="1:13" x14ac:dyDescent="0.4">
      <c r="A580" s="56"/>
      <c r="B580" s="95"/>
      <c r="G580" s="96"/>
      <c r="H580" s="96"/>
      <c r="I580" s="38"/>
      <c r="J580" s="96"/>
      <c r="K580" s="162"/>
      <c r="L580" s="162"/>
      <c r="M580" s="96"/>
    </row>
    <row r="581" spans="1:13" x14ac:dyDescent="0.4">
      <c r="A581" s="56"/>
      <c r="B581" s="95"/>
      <c r="G581" s="96"/>
      <c r="H581" s="96"/>
      <c r="I581" s="38"/>
      <c r="J581" s="96"/>
      <c r="K581" s="162"/>
      <c r="L581" s="162"/>
      <c r="M581" s="96"/>
    </row>
    <row r="582" spans="1:13" x14ac:dyDescent="0.4">
      <c r="A582" s="56"/>
      <c r="B582" s="95"/>
      <c r="G582" s="96"/>
      <c r="H582" s="96"/>
      <c r="I582" s="38"/>
      <c r="J582" s="96"/>
      <c r="K582" s="162"/>
      <c r="L582" s="162"/>
      <c r="M582" s="96"/>
    </row>
    <row r="583" spans="1:13" x14ac:dyDescent="0.4">
      <c r="A583" s="56"/>
      <c r="B583" s="95"/>
      <c r="G583" s="96"/>
      <c r="H583" s="96"/>
      <c r="I583" s="38"/>
      <c r="J583" s="96"/>
      <c r="K583" s="162"/>
      <c r="L583" s="162"/>
      <c r="M583" s="96"/>
    </row>
    <row r="584" spans="1:13" x14ac:dyDescent="0.4">
      <c r="A584" s="56"/>
      <c r="B584" s="95"/>
      <c r="G584" s="96"/>
      <c r="H584" s="96"/>
      <c r="I584" s="38"/>
      <c r="J584" s="96"/>
      <c r="K584" s="162"/>
      <c r="L584" s="162"/>
      <c r="M584" s="96"/>
    </row>
    <row r="585" spans="1:13" x14ac:dyDescent="0.4">
      <c r="A585" s="56"/>
      <c r="B585" s="95"/>
      <c r="G585" s="96"/>
      <c r="H585" s="96"/>
      <c r="I585" s="38"/>
      <c r="J585" s="96"/>
      <c r="K585" s="162"/>
      <c r="L585" s="162"/>
      <c r="M585" s="96"/>
    </row>
    <row r="586" spans="1:13" x14ac:dyDescent="0.4">
      <c r="A586" s="56"/>
      <c r="B586" s="95"/>
      <c r="G586" s="96"/>
      <c r="H586" s="96"/>
      <c r="I586" s="38"/>
      <c r="J586" s="96"/>
      <c r="K586" s="162"/>
      <c r="L586" s="162"/>
      <c r="M586" s="96"/>
    </row>
    <row r="587" spans="1:13" x14ac:dyDescent="0.4">
      <c r="A587" s="56"/>
      <c r="B587" s="95"/>
      <c r="G587" s="96"/>
      <c r="H587" s="96"/>
      <c r="I587" s="38"/>
      <c r="J587" s="96"/>
      <c r="K587" s="162"/>
      <c r="L587" s="162"/>
      <c r="M587" s="96"/>
    </row>
    <row r="588" spans="1:13" x14ac:dyDescent="0.4">
      <c r="A588" s="56"/>
      <c r="B588" s="95"/>
      <c r="G588" s="96"/>
      <c r="H588" s="96"/>
      <c r="I588" s="38"/>
      <c r="J588" s="96"/>
      <c r="K588" s="162"/>
      <c r="L588" s="162"/>
      <c r="M588" s="96"/>
    </row>
    <row r="589" spans="1:13" x14ac:dyDescent="0.4">
      <c r="A589" s="56"/>
      <c r="B589" s="95"/>
      <c r="G589" s="96"/>
      <c r="H589" s="96"/>
      <c r="I589" s="38"/>
      <c r="J589" s="96"/>
      <c r="K589" s="162"/>
      <c r="L589" s="162"/>
      <c r="M589" s="96"/>
    </row>
    <row r="590" spans="1:13" x14ac:dyDescent="0.4">
      <c r="A590" s="56"/>
      <c r="B590" s="95"/>
      <c r="G590" s="96"/>
      <c r="H590" s="96"/>
      <c r="I590" s="38"/>
      <c r="J590" s="96"/>
      <c r="K590" s="162"/>
      <c r="L590" s="162"/>
      <c r="M590" s="96"/>
    </row>
    <row r="591" spans="1:13" x14ac:dyDescent="0.4">
      <c r="A591" s="56"/>
      <c r="B591" s="95"/>
      <c r="G591" s="96"/>
      <c r="H591" s="96"/>
      <c r="I591" s="38"/>
      <c r="J591" s="96"/>
      <c r="K591" s="162"/>
      <c r="L591" s="162"/>
      <c r="M591" s="96"/>
    </row>
    <row r="592" spans="1:13" x14ac:dyDescent="0.4">
      <c r="A592" s="56"/>
      <c r="B592" s="95"/>
      <c r="G592" s="96"/>
      <c r="H592" s="96"/>
      <c r="I592" s="38"/>
      <c r="J592" s="96"/>
      <c r="K592" s="162"/>
      <c r="L592" s="162"/>
      <c r="M592" s="96"/>
    </row>
    <row r="593" spans="1:13" x14ac:dyDescent="0.4">
      <c r="A593" s="56"/>
      <c r="B593" s="95"/>
      <c r="G593" s="96"/>
      <c r="H593" s="96"/>
      <c r="I593" s="38"/>
      <c r="J593" s="96"/>
      <c r="K593" s="162"/>
      <c r="L593" s="162"/>
      <c r="M593" s="96"/>
    </row>
    <row r="594" spans="1:13" x14ac:dyDescent="0.4">
      <c r="A594" s="56"/>
      <c r="B594" s="95"/>
      <c r="G594" s="96"/>
      <c r="H594" s="96"/>
      <c r="I594" s="38"/>
      <c r="J594" s="96"/>
      <c r="K594" s="162"/>
      <c r="L594" s="162"/>
      <c r="M594" s="96"/>
    </row>
    <row r="595" spans="1:13" x14ac:dyDescent="0.4">
      <c r="A595" s="56"/>
      <c r="B595" s="95"/>
      <c r="G595" s="96"/>
      <c r="H595" s="96"/>
      <c r="I595" s="38"/>
      <c r="J595" s="96"/>
      <c r="K595" s="162"/>
      <c r="L595" s="162"/>
      <c r="M595" s="96"/>
    </row>
    <row r="596" spans="1:13" x14ac:dyDescent="0.4">
      <c r="A596" s="56"/>
      <c r="B596" s="95"/>
      <c r="G596" s="96"/>
      <c r="H596" s="96"/>
      <c r="I596" s="38"/>
      <c r="J596" s="96"/>
      <c r="K596" s="162"/>
      <c r="L596" s="162"/>
      <c r="M596" s="96"/>
    </row>
    <row r="597" spans="1:13" x14ac:dyDescent="0.4">
      <c r="A597" s="56"/>
      <c r="B597" s="95"/>
      <c r="G597" s="96"/>
      <c r="H597" s="96"/>
      <c r="I597" s="38"/>
      <c r="J597" s="96"/>
      <c r="K597" s="162"/>
      <c r="L597" s="162"/>
      <c r="M597" s="96"/>
    </row>
    <row r="598" spans="1:13" x14ac:dyDescent="0.4">
      <c r="A598" s="56"/>
      <c r="B598" s="95"/>
      <c r="G598" s="96"/>
      <c r="H598" s="96"/>
      <c r="I598" s="38"/>
      <c r="J598" s="96"/>
      <c r="K598" s="162"/>
      <c r="L598" s="162"/>
      <c r="M598" s="96"/>
    </row>
    <row r="599" spans="1:13" x14ac:dyDescent="0.4">
      <c r="A599" s="56"/>
      <c r="B599" s="95"/>
      <c r="G599" s="96"/>
      <c r="H599" s="96"/>
      <c r="I599" s="38"/>
      <c r="J599" s="96"/>
      <c r="K599" s="162"/>
      <c r="L599" s="162"/>
      <c r="M599" s="96"/>
    </row>
    <row r="600" spans="1:13" x14ac:dyDescent="0.4">
      <c r="A600" s="56"/>
      <c r="B600" s="95"/>
      <c r="G600" s="96"/>
      <c r="H600" s="96"/>
      <c r="I600" s="38"/>
      <c r="J600" s="96"/>
      <c r="K600" s="162"/>
      <c r="L600" s="162"/>
      <c r="M600" s="96"/>
    </row>
    <row r="601" spans="1:13" x14ac:dyDescent="0.4">
      <c r="A601" s="56"/>
      <c r="B601" s="95"/>
      <c r="G601" s="96"/>
      <c r="H601" s="96"/>
      <c r="I601" s="38"/>
      <c r="J601" s="96"/>
      <c r="K601" s="162"/>
      <c r="L601" s="162"/>
      <c r="M601" s="96"/>
    </row>
    <row r="602" spans="1:13" x14ac:dyDescent="0.4">
      <c r="A602" s="56"/>
      <c r="B602" s="95"/>
      <c r="G602" s="96"/>
      <c r="H602" s="96"/>
      <c r="I602" s="38"/>
      <c r="J602" s="96"/>
      <c r="K602" s="162"/>
      <c r="L602" s="162"/>
      <c r="M602" s="96"/>
    </row>
    <row r="603" spans="1:13" x14ac:dyDescent="0.4">
      <c r="A603" s="56"/>
      <c r="B603" s="95"/>
      <c r="G603" s="96"/>
      <c r="H603" s="96"/>
      <c r="I603" s="38"/>
      <c r="J603" s="96"/>
      <c r="K603" s="162"/>
      <c r="L603" s="162"/>
      <c r="M603" s="96"/>
    </row>
    <row r="604" spans="1:13" x14ac:dyDescent="0.4">
      <c r="A604" s="56"/>
      <c r="B604" s="95"/>
      <c r="G604" s="96"/>
      <c r="H604" s="96"/>
      <c r="I604" s="38"/>
      <c r="J604" s="96"/>
      <c r="K604" s="162"/>
      <c r="L604" s="162"/>
      <c r="M604" s="96"/>
    </row>
    <row r="605" spans="1:13" x14ac:dyDescent="0.4">
      <c r="A605" s="56"/>
      <c r="B605" s="95"/>
      <c r="G605" s="96"/>
      <c r="H605" s="96"/>
      <c r="I605" s="38"/>
      <c r="J605" s="96"/>
      <c r="K605" s="162"/>
      <c r="L605" s="162"/>
      <c r="M605" s="96"/>
    </row>
    <row r="606" spans="1:13" x14ac:dyDescent="0.4">
      <c r="A606" s="56"/>
      <c r="B606" s="95"/>
      <c r="G606" s="96"/>
      <c r="H606" s="96"/>
      <c r="I606" s="38"/>
      <c r="J606" s="96"/>
      <c r="K606" s="162"/>
      <c r="L606" s="162"/>
      <c r="M606" s="96"/>
    </row>
    <row r="607" spans="1:13" x14ac:dyDescent="0.4">
      <c r="A607" s="56"/>
      <c r="B607" s="95"/>
      <c r="G607" s="96"/>
      <c r="H607" s="96"/>
      <c r="I607" s="38"/>
      <c r="J607" s="96"/>
      <c r="K607" s="162"/>
      <c r="L607" s="162"/>
      <c r="M607" s="96"/>
    </row>
    <row r="608" spans="1:13" x14ac:dyDescent="0.4">
      <c r="A608" s="56"/>
      <c r="B608" s="95"/>
      <c r="G608" s="96"/>
      <c r="H608" s="96"/>
      <c r="I608" s="38"/>
      <c r="J608" s="96"/>
      <c r="K608" s="162"/>
      <c r="L608" s="162"/>
      <c r="M608" s="96"/>
    </row>
    <row r="609" spans="1:13" x14ac:dyDescent="0.4">
      <c r="A609" s="56"/>
      <c r="B609" s="95"/>
      <c r="G609" s="96"/>
      <c r="H609" s="96"/>
      <c r="I609" s="38"/>
      <c r="J609" s="96"/>
      <c r="K609" s="162"/>
      <c r="L609" s="162"/>
      <c r="M609" s="96"/>
    </row>
    <row r="610" spans="1:13" x14ac:dyDescent="0.4">
      <c r="A610" s="56"/>
      <c r="B610" s="95"/>
      <c r="G610" s="96"/>
      <c r="H610" s="96"/>
      <c r="I610" s="38"/>
      <c r="J610" s="96"/>
      <c r="K610" s="162"/>
      <c r="L610" s="162"/>
      <c r="M610" s="96"/>
    </row>
    <row r="611" spans="1:13" x14ac:dyDescent="0.4">
      <c r="A611" s="56"/>
      <c r="B611" s="95"/>
      <c r="G611" s="96"/>
      <c r="H611" s="96"/>
      <c r="I611" s="38"/>
      <c r="J611" s="96"/>
      <c r="K611" s="162"/>
      <c r="L611" s="162"/>
      <c r="M611" s="96"/>
    </row>
    <row r="612" spans="1:13" x14ac:dyDescent="0.4">
      <c r="A612" s="56"/>
      <c r="B612" s="95"/>
      <c r="G612" s="96"/>
      <c r="H612" s="96"/>
      <c r="I612" s="38"/>
      <c r="J612" s="96"/>
      <c r="K612" s="162"/>
      <c r="L612" s="162"/>
      <c r="M612" s="96"/>
    </row>
    <row r="613" spans="1:13" x14ac:dyDescent="0.4">
      <c r="A613" s="56"/>
      <c r="B613" s="95"/>
      <c r="G613" s="96"/>
      <c r="H613" s="96"/>
      <c r="I613" s="38"/>
      <c r="J613" s="96"/>
      <c r="K613" s="162"/>
      <c r="L613" s="162"/>
      <c r="M613" s="96"/>
    </row>
    <row r="614" spans="1:13" x14ac:dyDescent="0.4">
      <c r="A614" s="56"/>
      <c r="B614" s="95"/>
      <c r="G614" s="96"/>
      <c r="H614" s="96"/>
      <c r="I614" s="38"/>
      <c r="J614" s="96"/>
      <c r="K614" s="162"/>
      <c r="L614" s="162"/>
      <c r="M614" s="96"/>
    </row>
    <row r="615" spans="1:13" x14ac:dyDescent="0.4">
      <c r="A615" s="56"/>
      <c r="B615" s="95"/>
      <c r="G615" s="96"/>
      <c r="H615" s="96"/>
      <c r="I615" s="38"/>
      <c r="J615" s="96"/>
      <c r="K615" s="162"/>
      <c r="L615" s="162"/>
      <c r="M615" s="96"/>
    </row>
    <row r="616" spans="1:13" x14ac:dyDescent="0.4">
      <c r="A616" s="56"/>
      <c r="B616" s="95"/>
      <c r="G616" s="96"/>
      <c r="H616" s="96"/>
      <c r="I616" s="38"/>
      <c r="J616" s="96"/>
      <c r="K616" s="162"/>
      <c r="L616" s="162"/>
      <c r="M616" s="96"/>
    </row>
    <row r="617" spans="1:13" x14ac:dyDescent="0.4">
      <c r="A617" s="56"/>
      <c r="B617" s="95"/>
      <c r="G617" s="96"/>
      <c r="H617" s="96"/>
      <c r="I617" s="38"/>
      <c r="J617" s="96"/>
      <c r="K617" s="162"/>
      <c r="L617" s="162"/>
      <c r="M617" s="96"/>
    </row>
    <row r="618" spans="1:13" x14ac:dyDescent="0.4">
      <c r="A618" s="56"/>
      <c r="B618" s="95"/>
      <c r="G618" s="96"/>
      <c r="H618" s="96"/>
      <c r="I618" s="38"/>
      <c r="J618" s="96"/>
      <c r="K618" s="162"/>
      <c r="L618" s="162"/>
      <c r="M618" s="96"/>
    </row>
    <row r="619" spans="1:13" x14ac:dyDescent="0.4">
      <c r="A619" s="56"/>
      <c r="B619" s="95"/>
      <c r="G619" s="96"/>
      <c r="H619" s="96"/>
      <c r="I619" s="38"/>
      <c r="J619" s="96"/>
      <c r="K619" s="162"/>
      <c r="L619" s="162"/>
      <c r="M619" s="96"/>
    </row>
    <row r="620" spans="1:13" x14ac:dyDescent="0.4">
      <c r="A620" s="56"/>
      <c r="B620" s="95"/>
      <c r="G620" s="96"/>
      <c r="H620" s="96"/>
      <c r="I620" s="38"/>
      <c r="J620" s="96"/>
      <c r="K620" s="162"/>
      <c r="L620" s="162"/>
      <c r="M620" s="96"/>
    </row>
    <row r="621" spans="1:13" x14ac:dyDescent="0.4">
      <c r="A621" s="56"/>
      <c r="B621" s="95"/>
      <c r="G621" s="96"/>
      <c r="H621" s="96"/>
      <c r="I621" s="38"/>
      <c r="J621" s="96"/>
      <c r="K621" s="162"/>
      <c r="L621" s="162"/>
      <c r="M621" s="96"/>
    </row>
    <row r="622" spans="1:13" x14ac:dyDescent="0.4">
      <c r="A622" s="56"/>
      <c r="B622" s="95"/>
      <c r="G622" s="96"/>
      <c r="H622" s="96"/>
      <c r="I622" s="38"/>
      <c r="J622" s="96"/>
      <c r="K622" s="162"/>
      <c r="L622" s="162"/>
      <c r="M622" s="96"/>
    </row>
    <row r="623" spans="1:13" x14ac:dyDescent="0.4">
      <c r="A623" s="56"/>
      <c r="B623" s="95"/>
      <c r="G623" s="96"/>
      <c r="H623" s="96"/>
      <c r="I623" s="38"/>
      <c r="J623" s="96"/>
      <c r="K623" s="162"/>
      <c r="L623" s="162"/>
      <c r="M623" s="96"/>
    </row>
    <row r="624" spans="1:13" x14ac:dyDescent="0.4">
      <c r="A624" s="56"/>
      <c r="B624" s="95"/>
      <c r="G624" s="96"/>
      <c r="H624" s="96"/>
      <c r="I624" s="38"/>
      <c r="J624" s="96"/>
      <c r="K624" s="162"/>
      <c r="L624" s="162"/>
      <c r="M624" s="96"/>
    </row>
    <row r="625" spans="1:13" x14ac:dyDescent="0.4">
      <c r="A625" s="56"/>
      <c r="B625" s="95"/>
      <c r="G625" s="96"/>
      <c r="H625" s="96"/>
      <c r="I625" s="38"/>
      <c r="J625" s="96"/>
      <c r="K625" s="162"/>
      <c r="L625" s="162"/>
      <c r="M625" s="96"/>
    </row>
    <row r="626" spans="1:13" x14ac:dyDescent="0.4">
      <c r="A626" s="56"/>
      <c r="B626" s="95"/>
      <c r="G626" s="96"/>
      <c r="H626" s="96"/>
      <c r="I626" s="38"/>
      <c r="J626" s="96"/>
      <c r="K626" s="162"/>
      <c r="L626" s="162"/>
      <c r="M626" s="96"/>
    </row>
    <row r="627" spans="1:13" x14ac:dyDescent="0.4">
      <c r="A627" s="56"/>
      <c r="B627" s="95"/>
      <c r="G627" s="96"/>
      <c r="H627" s="96"/>
      <c r="I627" s="38"/>
      <c r="J627" s="96"/>
      <c r="K627" s="162"/>
      <c r="L627" s="162"/>
      <c r="M627" s="96"/>
    </row>
    <row r="628" spans="1:13" x14ac:dyDescent="0.4">
      <c r="A628" s="56"/>
      <c r="B628" s="95"/>
      <c r="G628" s="96"/>
      <c r="H628" s="96"/>
      <c r="I628" s="38"/>
      <c r="J628" s="96"/>
      <c r="K628" s="162"/>
      <c r="L628" s="162"/>
      <c r="M628" s="96"/>
    </row>
    <row r="629" spans="1:13" x14ac:dyDescent="0.4">
      <c r="A629" s="56"/>
      <c r="B629" s="95"/>
      <c r="G629" s="96"/>
      <c r="H629" s="96"/>
      <c r="I629" s="38"/>
      <c r="J629" s="96"/>
      <c r="K629" s="162"/>
      <c r="L629" s="162"/>
      <c r="M629" s="96"/>
    </row>
    <row r="630" spans="1:13" x14ac:dyDescent="0.4">
      <c r="A630" s="56"/>
      <c r="B630" s="95"/>
      <c r="G630" s="96"/>
      <c r="H630" s="96"/>
      <c r="I630" s="38"/>
      <c r="J630" s="96"/>
      <c r="K630" s="162"/>
      <c r="L630" s="162"/>
      <c r="M630" s="96"/>
    </row>
    <row r="631" spans="1:13" x14ac:dyDescent="0.4">
      <c r="A631" s="56"/>
      <c r="B631" s="95"/>
      <c r="G631" s="96"/>
      <c r="H631" s="96"/>
      <c r="I631" s="38"/>
      <c r="J631" s="96"/>
      <c r="K631" s="162"/>
      <c r="L631" s="162"/>
      <c r="M631" s="96"/>
    </row>
    <row r="632" spans="1:13" x14ac:dyDescent="0.4">
      <c r="A632" s="56"/>
      <c r="B632" s="95"/>
      <c r="G632" s="96"/>
      <c r="H632" s="96"/>
      <c r="I632" s="38"/>
      <c r="J632" s="96"/>
      <c r="K632" s="162"/>
      <c r="L632" s="162"/>
      <c r="M632" s="96"/>
    </row>
    <row r="633" spans="1:13" x14ac:dyDescent="0.4">
      <c r="A633" s="56"/>
      <c r="B633" s="95"/>
      <c r="G633" s="96"/>
      <c r="H633" s="96"/>
      <c r="I633" s="38"/>
      <c r="J633" s="96"/>
      <c r="K633" s="162"/>
      <c r="L633" s="162"/>
      <c r="M633" s="96"/>
    </row>
    <row r="634" spans="1:13" x14ac:dyDescent="0.4">
      <c r="A634" s="56"/>
      <c r="B634" s="95"/>
      <c r="G634" s="96"/>
      <c r="H634" s="96"/>
      <c r="I634" s="38"/>
      <c r="J634" s="96"/>
      <c r="K634" s="162"/>
      <c r="L634" s="162"/>
      <c r="M634" s="96"/>
    </row>
    <row r="635" spans="1:13" x14ac:dyDescent="0.4">
      <c r="A635" s="56"/>
      <c r="B635" s="95"/>
      <c r="G635" s="96"/>
      <c r="H635" s="96"/>
      <c r="I635" s="38"/>
      <c r="J635" s="96"/>
      <c r="K635" s="162"/>
      <c r="L635" s="162"/>
      <c r="M635" s="96"/>
    </row>
    <row r="636" spans="1:13" x14ac:dyDescent="0.4">
      <c r="A636" s="56"/>
      <c r="B636" s="95"/>
      <c r="G636" s="96"/>
      <c r="H636" s="96"/>
      <c r="I636" s="38"/>
      <c r="J636" s="96"/>
      <c r="K636" s="162"/>
      <c r="L636" s="162"/>
      <c r="M636" s="96"/>
    </row>
    <row r="637" spans="1:13" x14ac:dyDescent="0.4">
      <c r="A637" s="56"/>
      <c r="B637" s="95"/>
      <c r="G637" s="96"/>
      <c r="H637" s="96"/>
      <c r="I637" s="38"/>
      <c r="J637" s="96"/>
      <c r="K637" s="162"/>
      <c r="L637" s="162"/>
      <c r="M637" s="96"/>
    </row>
    <row r="638" spans="1:13" x14ac:dyDescent="0.4">
      <c r="A638" s="56"/>
      <c r="B638" s="95"/>
      <c r="G638" s="96"/>
      <c r="H638" s="96"/>
      <c r="I638" s="38"/>
      <c r="J638" s="96"/>
      <c r="K638" s="162"/>
      <c r="L638" s="162"/>
      <c r="M638" s="96"/>
    </row>
    <row r="639" spans="1:13" x14ac:dyDescent="0.4">
      <c r="A639" s="56"/>
      <c r="B639" s="95"/>
      <c r="G639" s="96"/>
      <c r="H639" s="96"/>
      <c r="I639" s="38"/>
      <c r="J639" s="96"/>
      <c r="K639" s="162"/>
      <c r="L639" s="162"/>
      <c r="M639" s="96"/>
    </row>
    <row r="640" spans="1:13" x14ac:dyDescent="0.4">
      <c r="A640" s="56"/>
      <c r="B640" s="95"/>
      <c r="G640" s="96"/>
      <c r="H640" s="96"/>
      <c r="I640" s="38"/>
      <c r="J640" s="96"/>
      <c r="K640" s="162"/>
      <c r="L640" s="162"/>
      <c r="M640" s="96"/>
    </row>
    <row r="641" spans="1:13" x14ac:dyDescent="0.4">
      <c r="A641" s="56"/>
      <c r="B641" s="95"/>
      <c r="G641" s="96"/>
      <c r="H641" s="96"/>
      <c r="I641" s="38"/>
      <c r="J641" s="96"/>
      <c r="K641" s="162"/>
      <c r="L641" s="162"/>
      <c r="M641" s="96"/>
    </row>
    <row r="642" spans="1:13" x14ac:dyDescent="0.4">
      <c r="A642" s="56"/>
      <c r="B642" s="95"/>
      <c r="G642" s="96"/>
      <c r="H642" s="96"/>
      <c r="I642" s="38"/>
      <c r="J642" s="96"/>
      <c r="K642" s="162"/>
      <c r="L642" s="162"/>
      <c r="M642" s="96"/>
    </row>
    <row r="643" spans="1:13" x14ac:dyDescent="0.4">
      <c r="A643" s="56"/>
      <c r="B643" s="95"/>
      <c r="G643" s="96"/>
      <c r="H643" s="96"/>
      <c r="I643" s="38"/>
      <c r="J643" s="96"/>
      <c r="K643" s="162"/>
      <c r="L643" s="162"/>
      <c r="M643" s="96"/>
    </row>
    <row r="644" spans="1:13" x14ac:dyDescent="0.4">
      <c r="A644" s="56"/>
      <c r="B644" s="95"/>
      <c r="G644" s="96"/>
      <c r="H644" s="96"/>
      <c r="I644" s="38"/>
      <c r="J644" s="96"/>
      <c r="K644" s="162"/>
      <c r="L644" s="162"/>
      <c r="M644" s="96"/>
    </row>
    <row r="645" spans="1:13" x14ac:dyDescent="0.4">
      <c r="A645" s="56"/>
      <c r="B645" s="95"/>
      <c r="G645" s="96"/>
      <c r="H645" s="96"/>
      <c r="I645" s="38"/>
      <c r="J645" s="96"/>
      <c r="K645" s="162"/>
      <c r="L645" s="162"/>
      <c r="M645" s="96"/>
    </row>
    <row r="646" spans="1:13" x14ac:dyDescent="0.4">
      <c r="A646" s="56"/>
      <c r="B646" s="95"/>
      <c r="G646" s="96"/>
      <c r="H646" s="96"/>
      <c r="I646" s="38"/>
      <c r="J646" s="96"/>
      <c r="K646" s="162"/>
      <c r="L646" s="162"/>
      <c r="M646" s="96"/>
    </row>
    <row r="647" spans="1:13" x14ac:dyDescent="0.4">
      <c r="A647" s="56"/>
      <c r="B647" s="95"/>
      <c r="G647" s="96"/>
      <c r="H647" s="96"/>
      <c r="I647" s="38"/>
      <c r="J647" s="96"/>
      <c r="K647" s="162"/>
      <c r="L647" s="162"/>
      <c r="M647" s="96"/>
    </row>
    <row r="648" spans="1:13" x14ac:dyDescent="0.4">
      <c r="A648" s="56"/>
      <c r="B648" s="95"/>
      <c r="G648" s="96"/>
      <c r="H648" s="96"/>
      <c r="I648" s="38"/>
      <c r="J648" s="96"/>
      <c r="K648" s="162"/>
      <c r="L648" s="162"/>
      <c r="M648" s="96"/>
    </row>
    <row r="649" spans="1:13" x14ac:dyDescent="0.4">
      <c r="A649" s="56"/>
      <c r="B649" s="95"/>
      <c r="G649" s="96"/>
      <c r="H649" s="96"/>
      <c r="I649" s="38"/>
      <c r="J649" s="96"/>
      <c r="K649" s="162"/>
      <c r="L649" s="162"/>
      <c r="M649" s="96"/>
    </row>
    <row r="650" spans="1:13" x14ac:dyDescent="0.4">
      <c r="A650" s="56"/>
      <c r="B650" s="95"/>
      <c r="G650" s="96"/>
      <c r="H650" s="96"/>
      <c r="I650" s="38"/>
      <c r="J650" s="96"/>
      <c r="K650" s="162"/>
      <c r="L650" s="162"/>
      <c r="M650" s="96"/>
    </row>
    <row r="651" spans="1:13" x14ac:dyDescent="0.4">
      <c r="A651" s="56"/>
      <c r="B651" s="95"/>
      <c r="G651" s="96"/>
      <c r="H651" s="96"/>
      <c r="I651" s="38"/>
      <c r="J651" s="96"/>
      <c r="K651" s="162"/>
      <c r="L651" s="162"/>
      <c r="M651" s="96"/>
    </row>
    <row r="652" spans="1:13" x14ac:dyDescent="0.4">
      <c r="A652" s="56"/>
      <c r="B652" s="95"/>
      <c r="G652" s="96"/>
      <c r="H652" s="96"/>
      <c r="I652" s="38"/>
      <c r="J652" s="96"/>
      <c r="K652" s="162"/>
      <c r="L652" s="162"/>
      <c r="M652" s="96"/>
    </row>
    <row r="653" spans="1:13" x14ac:dyDescent="0.4">
      <c r="A653" s="56"/>
      <c r="B653" s="95"/>
      <c r="G653" s="96"/>
      <c r="H653" s="96"/>
      <c r="I653" s="38"/>
      <c r="J653" s="96"/>
      <c r="K653" s="162"/>
      <c r="L653" s="162"/>
      <c r="M653" s="96"/>
    </row>
    <row r="654" spans="1:13" x14ac:dyDescent="0.4">
      <c r="A654" s="56"/>
      <c r="B654" s="95"/>
      <c r="G654" s="96"/>
      <c r="H654" s="96"/>
      <c r="I654" s="38"/>
      <c r="J654" s="96"/>
      <c r="K654" s="162"/>
      <c r="L654" s="162"/>
      <c r="M654" s="96"/>
    </row>
    <row r="655" spans="1:13" x14ac:dyDescent="0.4">
      <c r="A655" s="56"/>
      <c r="B655" s="95"/>
      <c r="G655" s="96"/>
      <c r="H655" s="96"/>
      <c r="I655" s="38"/>
      <c r="J655" s="96"/>
      <c r="K655" s="162"/>
      <c r="L655" s="162"/>
      <c r="M655" s="96"/>
    </row>
    <row r="656" spans="1:13" x14ac:dyDescent="0.4">
      <c r="A656" s="56"/>
      <c r="B656" s="95"/>
      <c r="G656" s="96"/>
      <c r="H656" s="96"/>
      <c r="I656" s="38"/>
      <c r="J656" s="96"/>
      <c r="K656" s="162"/>
      <c r="L656" s="162"/>
      <c r="M656" s="96"/>
    </row>
    <row r="657" spans="1:13" x14ac:dyDescent="0.4">
      <c r="A657" s="56"/>
      <c r="B657" s="95"/>
      <c r="G657" s="96"/>
      <c r="H657" s="96"/>
      <c r="I657" s="38"/>
      <c r="J657" s="96"/>
      <c r="K657" s="162"/>
      <c r="L657" s="162"/>
      <c r="M657" s="96"/>
    </row>
    <row r="658" spans="1:13" x14ac:dyDescent="0.4">
      <c r="A658" s="56"/>
      <c r="B658" s="95"/>
      <c r="G658" s="96"/>
      <c r="H658" s="96"/>
      <c r="I658" s="38"/>
      <c r="J658" s="96"/>
      <c r="K658" s="162"/>
      <c r="L658" s="162"/>
      <c r="M658" s="96"/>
    </row>
    <row r="659" spans="1:13" x14ac:dyDescent="0.4">
      <c r="A659" s="56"/>
      <c r="B659" s="95"/>
      <c r="G659" s="96"/>
      <c r="H659" s="96"/>
      <c r="I659" s="38"/>
      <c r="J659" s="96"/>
      <c r="K659" s="162"/>
      <c r="L659" s="162"/>
      <c r="M659" s="96"/>
    </row>
    <row r="660" spans="1:13" x14ac:dyDescent="0.4">
      <c r="A660" s="56"/>
      <c r="B660" s="95"/>
      <c r="G660" s="96"/>
      <c r="H660" s="96"/>
      <c r="I660" s="38"/>
      <c r="J660" s="96"/>
      <c r="K660" s="162"/>
      <c r="L660" s="162"/>
      <c r="M660" s="96"/>
    </row>
  </sheetData>
  <mergeCells count="12">
    <mergeCell ref="M1:M2"/>
    <mergeCell ref="I1:I2"/>
    <mergeCell ref="J1:J2"/>
    <mergeCell ref="A1:A2"/>
    <mergeCell ref="B1:B2"/>
    <mergeCell ref="C1:C2"/>
    <mergeCell ref="D1:D2"/>
    <mergeCell ref="G1:G2"/>
    <mergeCell ref="H1:H2"/>
    <mergeCell ref="K1:L1"/>
    <mergeCell ref="F1:F2"/>
    <mergeCell ref="E1:E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9"/>
  <sheetViews>
    <sheetView workbookViewId="0">
      <pane ySplit="2" topLeftCell="A3" activePane="bottomLeft" state="frozen"/>
      <selection activeCell="A4" sqref="A4"/>
      <selection pane="bottomLeft" activeCell="B3" sqref="B3"/>
    </sheetView>
  </sheetViews>
  <sheetFormatPr defaultRowHeight="18.75" x14ac:dyDescent="0.4"/>
  <cols>
    <col min="1" max="1" width="6.75" style="205" bestFit="1" customWidth="1"/>
    <col min="2" max="2" width="17.5" style="205" customWidth="1"/>
    <col min="3" max="3" width="7.375" style="57" bestFit="1" customWidth="1"/>
    <col min="4" max="5" width="10.625" style="275" customWidth="1"/>
    <col min="6" max="9" width="10.625" style="205" customWidth="1"/>
    <col min="10" max="11" width="10.625" style="277" customWidth="1"/>
    <col min="12" max="12" width="10.625" style="205" customWidth="1"/>
    <col min="13" max="16384" width="9" style="205"/>
  </cols>
  <sheetData>
    <row r="1" spans="1:13" ht="24" customHeight="1" x14ac:dyDescent="0.4">
      <c r="A1" s="438" t="s">
        <v>25</v>
      </c>
      <c r="B1" s="438" t="s">
        <v>26</v>
      </c>
      <c r="C1" s="439" t="s">
        <v>75</v>
      </c>
      <c r="D1" s="487" t="s">
        <v>16</v>
      </c>
      <c r="E1" s="489" t="s">
        <v>102</v>
      </c>
      <c r="F1" s="491" t="s">
        <v>27</v>
      </c>
      <c r="G1" s="493" t="s">
        <v>70</v>
      </c>
      <c r="H1" s="495" t="s">
        <v>74</v>
      </c>
      <c r="I1" s="497" t="s">
        <v>71</v>
      </c>
      <c r="J1" s="499" t="s">
        <v>99</v>
      </c>
      <c r="K1" s="499"/>
      <c r="L1" s="486" t="s">
        <v>97</v>
      </c>
    </row>
    <row r="2" spans="1:13" ht="24" customHeight="1" x14ac:dyDescent="0.4">
      <c r="A2" s="428"/>
      <c r="B2" s="428"/>
      <c r="C2" s="440"/>
      <c r="D2" s="488"/>
      <c r="E2" s="490"/>
      <c r="F2" s="492"/>
      <c r="G2" s="494"/>
      <c r="H2" s="496"/>
      <c r="I2" s="498"/>
      <c r="J2" s="266" t="s">
        <v>30</v>
      </c>
      <c r="K2" s="267" t="s">
        <v>84</v>
      </c>
      <c r="L2" s="486"/>
    </row>
    <row r="3" spans="1:13" x14ac:dyDescent="0.4">
      <c r="A3" s="268">
        <f>IF(L3="○", A2+1, A2)</f>
        <v>0</v>
      </c>
      <c r="B3" s="101" t="str">
        <f>'対象者リスト (R5年5月8日～9月30日)'!B15&amp;""</f>
        <v/>
      </c>
      <c r="C3" s="268" t="str">
        <f>'対象者リスト (R5年5月8日～9月30日)'!C15&amp;""</f>
        <v/>
      </c>
      <c r="D3" s="269" t="str">
        <f>IF('対象者リスト (R5年5月8日～9月30日)'!D15="", "", '対象者リスト (R5年5月8日～9月30日)'!D15)</f>
        <v/>
      </c>
      <c r="E3" s="269">
        <f>IF('対象者リスト (R5年5月8日～9月30日)'!V15="", "", '対象者リスト (R5年5月8日～9月30日)'!V15)</f>
        <v>0</v>
      </c>
      <c r="F3" s="269" t="str">
        <f>IF('対象者リスト (R5年5月8日～9月30日)'!E15="", "", '対象者リスト (R5年5月8日～9月30日)'!E15)</f>
        <v/>
      </c>
      <c r="G3" s="269" t="str">
        <f>IF('対象者リスト (R5年5月8日～9月30日)'!F15="", "", '対象者リスト (R5年5月8日～9月30日)'!F15)</f>
        <v/>
      </c>
      <c r="H3" s="269" t="str">
        <f>IF('対象者リスト (R5年5月8日～9月30日)'!G15="", "", '対象者リスト (R5年5月8日～9月30日)'!G15)</f>
        <v/>
      </c>
      <c r="I3" s="269" t="str">
        <f>IF(AND('対象者リスト (R5年5月8日～9月30日)'!D15&lt;&gt;"",'対象者リスト (R5年5月8日～9月30日)'!K15&lt;&gt;"×"),IF('対象者リスト (R5年5月8日～9月30日)'!I15="",0,'対象者リスト (R5年5月8日～9月30日)'!I15)+'対象者リスト (R5年5月8日～9月30日)'!AC15,"")</f>
        <v/>
      </c>
      <c r="J3" s="269"/>
      <c r="K3" s="270">
        <f>IF('対象者リスト (R5年5月8日～9月30日)'!J15="", "", '対象者リスト (R5年5月8日～9月30日)'!J15)</f>
        <v>0</v>
      </c>
      <c r="L3" s="269" t="str">
        <f>IF('対象者リスト (R5年5月8日～9月30日)'!K15="", "", '対象者リスト (R5年5月8日～9月30日)'!K15)</f>
        <v/>
      </c>
      <c r="M3" s="205" t="s">
        <v>196</v>
      </c>
    </row>
    <row r="4" spans="1:13" x14ac:dyDescent="0.4">
      <c r="A4" s="268">
        <f t="shared" ref="A4:A35" si="0">IF(K4&lt;&gt;0,A3+1,A3)</f>
        <v>0</v>
      </c>
      <c r="B4" s="101" t="str">
        <f>'対象者リスト (R5年5月8日～9月30日)'!B16&amp;""</f>
        <v/>
      </c>
      <c r="C4" s="268" t="str">
        <f>'対象者リスト (R5年5月8日～9月30日)'!C16&amp;""</f>
        <v/>
      </c>
      <c r="D4" s="269" t="str">
        <f>IF('対象者リスト (R5年5月8日～9月30日)'!D16="", "", '対象者リスト (R5年5月8日～9月30日)'!D16)</f>
        <v/>
      </c>
      <c r="E4" s="269">
        <f>IF('対象者リスト (R5年5月8日～9月30日)'!V16="", "", '対象者リスト (R5年5月8日～9月30日)'!V16)</f>
        <v>0</v>
      </c>
      <c r="F4" s="269" t="str">
        <f>IF('対象者リスト (R5年5月8日～9月30日)'!E16="", "", '対象者リスト (R5年5月8日～9月30日)'!E16)</f>
        <v/>
      </c>
      <c r="G4" s="269" t="str">
        <f>IF('対象者リスト (R5年5月8日～9月30日)'!F16="", "", '対象者リスト (R5年5月8日～9月30日)'!F16)</f>
        <v/>
      </c>
      <c r="H4" s="269" t="str">
        <f>IF('対象者リスト (R5年5月8日～9月30日)'!G16="", "", '対象者リスト (R5年5月8日～9月30日)'!G16)</f>
        <v/>
      </c>
      <c r="I4" s="269" t="str">
        <f>IF(AND('対象者リスト (R5年5月8日～9月30日)'!D16&lt;&gt;"",'対象者リスト (R5年5月8日～9月30日)'!K16&lt;&gt;"×"),IF('対象者リスト (R5年5月8日～9月30日)'!I16="",0,'対象者リスト (R5年5月8日～9月30日)'!I16)+'対象者リスト (R5年5月8日～9月30日)'!AC16,"")</f>
        <v/>
      </c>
      <c r="J4" s="270"/>
      <c r="K4" s="270">
        <f>IF('対象者リスト (R5年5月8日～9月30日)'!J16="", "", '対象者リスト (R5年5月8日～9月30日)'!J16)</f>
        <v>0</v>
      </c>
      <c r="L4" s="269" t="str">
        <f>IF('対象者リスト (R5年5月8日～9月30日)'!K16="", "", '対象者リスト (R5年5月8日～9月30日)'!K16)</f>
        <v/>
      </c>
    </row>
    <row r="5" spans="1:13" x14ac:dyDescent="0.4">
      <c r="A5" s="268">
        <f t="shared" si="0"/>
        <v>0</v>
      </c>
      <c r="B5" s="101" t="str">
        <f>'対象者リスト (R5年5月8日～9月30日)'!B17&amp;""</f>
        <v/>
      </c>
      <c r="C5" s="268" t="str">
        <f>'対象者リスト (R5年5月8日～9月30日)'!C17&amp;""</f>
        <v/>
      </c>
      <c r="D5" s="269" t="str">
        <f>IF('対象者リスト (R5年5月8日～9月30日)'!D17="", "", '対象者リスト (R5年5月8日～9月30日)'!D17)</f>
        <v/>
      </c>
      <c r="E5" s="269">
        <f>IF('対象者リスト (R5年5月8日～9月30日)'!V17="", "", '対象者リスト (R5年5月8日～9月30日)'!V17)</f>
        <v>0</v>
      </c>
      <c r="F5" s="269" t="str">
        <f>IF('対象者リスト (R5年5月8日～9月30日)'!E17="", "", '対象者リスト (R5年5月8日～9月30日)'!E17)</f>
        <v/>
      </c>
      <c r="G5" s="269" t="str">
        <f>IF('対象者リスト (R5年5月8日～9月30日)'!F17="", "", '対象者リスト (R5年5月8日～9月30日)'!F17)</f>
        <v/>
      </c>
      <c r="H5" s="269" t="str">
        <f>IF('対象者リスト (R5年5月8日～9月30日)'!G17="", "", '対象者リスト (R5年5月8日～9月30日)'!G17)</f>
        <v/>
      </c>
      <c r="I5" s="269" t="str">
        <f>IF(AND('対象者リスト (R5年5月8日～9月30日)'!D17&lt;&gt;"",'対象者リスト (R5年5月8日～9月30日)'!K17&lt;&gt;"×"),IF('対象者リスト (R5年5月8日～9月30日)'!I17="",0,'対象者リスト (R5年5月8日～9月30日)'!I17)+'対象者リスト (R5年5月8日～9月30日)'!AC17,"")</f>
        <v/>
      </c>
      <c r="J5" s="270"/>
      <c r="K5" s="270">
        <f>IF('対象者リスト (R5年5月8日～9月30日)'!J17="", "", '対象者リスト (R5年5月8日～9月30日)'!J17)</f>
        <v>0</v>
      </c>
      <c r="L5" s="269" t="str">
        <f>IF('対象者リスト (R5年5月8日～9月30日)'!K17="", "", '対象者リスト (R5年5月8日～9月30日)'!K17)</f>
        <v/>
      </c>
    </row>
    <row r="6" spans="1:13" x14ac:dyDescent="0.4">
      <c r="A6" s="268">
        <f t="shared" si="0"/>
        <v>0</v>
      </c>
      <c r="B6" s="101" t="str">
        <f>'対象者リスト (R5年5月8日～9月30日)'!B18&amp;""</f>
        <v/>
      </c>
      <c r="C6" s="268" t="str">
        <f>'対象者リスト (R5年5月8日～9月30日)'!C18&amp;""</f>
        <v/>
      </c>
      <c r="D6" s="269" t="str">
        <f>IF('対象者リスト (R5年5月8日～9月30日)'!D18="", "", '対象者リスト (R5年5月8日～9月30日)'!D18)</f>
        <v/>
      </c>
      <c r="E6" s="269">
        <f>IF('対象者リスト (R5年5月8日～9月30日)'!V18="", "", '対象者リスト (R5年5月8日～9月30日)'!V18)</f>
        <v>0</v>
      </c>
      <c r="F6" s="269" t="str">
        <f>IF('対象者リスト (R5年5月8日～9月30日)'!E18="", "", '対象者リスト (R5年5月8日～9月30日)'!E18)</f>
        <v/>
      </c>
      <c r="G6" s="269" t="str">
        <f>IF('対象者リスト (R5年5月8日～9月30日)'!F18="", "", '対象者リスト (R5年5月8日～9月30日)'!F18)</f>
        <v/>
      </c>
      <c r="H6" s="269" t="str">
        <f>IF('対象者リスト (R5年5月8日～9月30日)'!G18="", "", '対象者リスト (R5年5月8日～9月30日)'!G18)</f>
        <v/>
      </c>
      <c r="I6" s="269" t="str">
        <f>IF(AND('対象者リスト (R5年5月8日～9月30日)'!D18&lt;&gt;"",'対象者リスト (R5年5月8日～9月30日)'!K18&lt;&gt;"×"),IF('対象者リスト (R5年5月8日～9月30日)'!I18="",0,'対象者リスト (R5年5月8日～9月30日)'!I18)+'対象者リスト (R5年5月8日～9月30日)'!AC18,"")</f>
        <v/>
      </c>
      <c r="J6" s="270"/>
      <c r="K6" s="270">
        <f>IF('対象者リスト (R5年5月8日～9月30日)'!J18="", "", '対象者リスト (R5年5月8日～9月30日)'!J18)</f>
        <v>0</v>
      </c>
      <c r="L6" s="269" t="str">
        <f>IF('対象者リスト (R5年5月8日～9月30日)'!K18="", "", '対象者リスト (R5年5月8日～9月30日)'!K18)</f>
        <v/>
      </c>
    </row>
    <row r="7" spans="1:13" x14ac:dyDescent="0.4">
      <c r="A7" s="268">
        <f t="shared" si="0"/>
        <v>0</v>
      </c>
      <c r="B7" s="101" t="str">
        <f>'対象者リスト (R5年5月8日～9月30日)'!B19&amp;""</f>
        <v/>
      </c>
      <c r="C7" s="268" t="str">
        <f>'対象者リスト (R5年5月8日～9月30日)'!C19&amp;""</f>
        <v/>
      </c>
      <c r="D7" s="269" t="str">
        <f>IF('対象者リスト (R5年5月8日～9月30日)'!D19="", "", '対象者リスト (R5年5月8日～9月30日)'!D19)</f>
        <v/>
      </c>
      <c r="E7" s="269">
        <f>IF('対象者リスト (R5年5月8日～9月30日)'!V19="", "", '対象者リスト (R5年5月8日～9月30日)'!V19)</f>
        <v>0</v>
      </c>
      <c r="F7" s="269" t="str">
        <f>IF('対象者リスト (R5年5月8日～9月30日)'!E19="", "", '対象者リスト (R5年5月8日～9月30日)'!E19)</f>
        <v/>
      </c>
      <c r="G7" s="269" t="str">
        <f>IF('対象者リスト (R5年5月8日～9月30日)'!F19="", "", '対象者リスト (R5年5月8日～9月30日)'!F19)</f>
        <v/>
      </c>
      <c r="H7" s="269" t="str">
        <f>IF('対象者リスト (R5年5月8日～9月30日)'!G19="", "", '対象者リスト (R5年5月8日～9月30日)'!G19)</f>
        <v/>
      </c>
      <c r="I7" s="269" t="str">
        <f>IF(AND('対象者リスト (R5年5月8日～9月30日)'!D19&lt;&gt;"",'対象者リスト (R5年5月8日～9月30日)'!K19&lt;&gt;"×"),IF('対象者リスト (R5年5月8日～9月30日)'!I19="",0,'対象者リスト (R5年5月8日～9月30日)'!I19)+'対象者リスト (R5年5月8日～9月30日)'!AC19,"")</f>
        <v/>
      </c>
      <c r="J7" s="270"/>
      <c r="K7" s="270">
        <f>IF('対象者リスト (R5年5月8日～9月30日)'!J19="", "", '対象者リスト (R5年5月8日～9月30日)'!J19)</f>
        <v>0</v>
      </c>
      <c r="L7" s="269" t="str">
        <f>IF('対象者リスト (R5年5月8日～9月30日)'!K19="", "", '対象者リスト (R5年5月8日～9月30日)'!K19)</f>
        <v/>
      </c>
    </row>
    <row r="8" spans="1:13" x14ac:dyDescent="0.4">
      <c r="A8" s="268">
        <f t="shared" si="0"/>
        <v>0</v>
      </c>
      <c r="B8" s="101" t="str">
        <f>'対象者リスト (R5年5月8日～9月30日)'!B20&amp;""</f>
        <v/>
      </c>
      <c r="C8" s="268" t="str">
        <f>'対象者リスト (R5年5月8日～9月30日)'!C20&amp;""</f>
        <v/>
      </c>
      <c r="D8" s="269" t="str">
        <f>IF('対象者リスト (R5年5月8日～9月30日)'!D20="", "", '対象者リスト (R5年5月8日～9月30日)'!D20)</f>
        <v/>
      </c>
      <c r="E8" s="269">
        <f>IF('対象者リスト (R5年5月8日～9月30日)'!V20="", "", '対象者リスト (R5年5月8日～9月30日)'!V20)</f>
        <v>0</v>
      </c>
      <c r="F8" s="269" t="str">
        <f>IF('対象者リスト (R5年5月8日～9月30日)'!E20="", "", '対象者リスト (R5年5月8日～9月30日)'!E20)</f>
        <v/>
      </c>
      <c r="G8" s="269" t="str">
        <f>IF('対象者リスト (R5年5月8日～9月30日)'!F20="", "", '対象者リスト (R5年5月8日～9月30日)'!F20)</f>
        <v/>
      </c>
      <c r="H8" s="269" t="str">
        <f>IF('対象者リスト (R5年5月8日～9月30日)'!G20="", "", '対象者リスト (R5年5月8日～9月30日)'!G20)</f>
        <v/>
      </c>
      <c r="I8" s="269" t="str">
        <f>IF(AND('対象者リスト (R5年5月8日～9月30日)'!D20&lt;&gt;"",'対象者リスト (R5年5月8日～9月30日)'!K20&lt;&gt;"×"),IF('対象者リスト (R5年5月8日～9月30日)'!I20="",0,'対象者リスト (R5年5月8日～9月30日)'!I20)+'対象者リスト (R5年5月8日～9月30日)'!AC20,"")</f>
        <v/>
      </c>
      <c r="J8" s="270"/>
      <c r="K8" s="270">
        <f>IF('対象者リスト (R5年5月8日～9月30日)'!J20="", "", '対象者リスト (R5年5月8日～9月30日)'!J20)</f>
        <v>0</v>
      </c>
      <c r="L8" s="269" t="str">
        <f>IF('対象者リスト (R5年5月8日～9月30日)'!K20="", "", '対象者リスト (R5年5月8日～9月30日)'!K20)</f>
        <v/>
      </c>
    </row>
    <row r="9" spans="1:13" x14ac:dyDescent="0.4">
      <c r="A9" s="268">
        <f t="shared" si="0"/>
        <v>0</v>
      </c>
      <c r="B9" s="101" t="str">
        <f>'対象者リスト (R5年5月8日～9月30日)'!B21&amp;""</f>
        <v/>
      </c>
      <c r="C9" s="268" t="str">
        <f>'対象者リスト (R5年5月8日～9月30日)'!C21&amp;""</f>
        <v/>
      </c>
      <c r="D9" s="269" t="str">
        <f>IF('対象者リスト (R5年5月8日～9月30日)'!D21="", "", '対象者リスト (R5年5月8日～9月30日)'!D21)</f>
        <v/>
      </c>
      <c r="E9" s="269">
        <f>IF('対象者リスト (R5年5月8日～9月30日)'!V21="", "", '対象者リスト (R5年5月8日～9月30日)'!V21)</f>
        <v>0</v>
      </c>
      <c r="F9" s="269" t="str">
        <f>IF('対象者リスト (R5年5月8日～9月30日)'!E21="", "", '対象者リスト (R5年5月8日～9月30日)'!E21)</f>
        <v/>
      </c>
      <c r="G9" s="269" t="str">
        <f>IF('対象者リスト (R5年5月8日～9月30日)'!F21="", "", '対象者リスト (R5年5月8日～9月30日)'!F21)</f>
        <v/>
      </c>
      <c r="H9" s="269" t="str">
        <f>IF('対象者リスト (R5年5月8日～9月30日)'!G21="", "", '対象者リスト (R5年5月8日～9月30日)'!G21)</f>
        <v/>
      </c>
      <c r="I9" s="269" t="str">
        <f>IF(AND('対象者リスト (R5年5月8日～9月30日)'!D21&lt;&gt;"",'対象者リスト (R5年5月8日～9月30日)'!K21&lt;&gt;"×"),IF('対象者リスト (R5年5月8日～9月30日)'!I21="",0,'対象者リスト (R5年5月8日～9月30日)'!I21)+'対象者リスト (R5年5月8日～9月30日)'!AC21,"")</f>
        <v/>
      </c>
      <c r="J9" s="270"/>
      <c r="K9" s="270">
        <f>IF('対象者リスト (R5年5月8日～9月30日)'!J21="", "", '対象者リスト (R5年5月8日～9月30日)'!J21)</f>
        <v>0</v>
      </c>
      <c r="L9" s="269" t="str">
        <f>IF('対象者リスト (R5年5月8日～9月30日)'!K21="", "", '対象者リスト (R5年5月8日～9月30日)'!K21)</f>
        <v/>
      </c>
    </row>
    <row r="10" spans="1:13" x14ac:dyDescent="0.4">
      <c r="A10" s="268">
        <f t="shared" si="0"/>
        <v>0</v>
      </c>
      <c r="B10" s="101" t="str">
        <f>'対象者リスト (R5年5月8日～9月30日)'!B22&amp;""</f>
        <v/>
      </c>
      <c r="C10" s="268" t="str">
        <f>'対象者リスト (R5年5月8日～9月30日)'!C22&amp;""</f>
        <v/>
      </c>
      <c r="D10" s="269" t="str">
        <f>IF('対象者リスト (R5年5月8日～9月30日)'!D22="", "", '対象者リスト (R5年5月8日～9月30日)'!D22)</f>
        <v/>
      </c>
      <c r="E10" s="269">
        <f>IF('対象者リスト (R5年5月8日～9月30日)'!V22="", "", '対象者リスト (R5年5月8日～9月30日)'!V22)</f>
        <v>0</v>
      </c>
      <c r="F10" s="269" t="str">
        <f>IF('対象者リスト (R5年5月8日～9月30日)'!E22="", "", '対象者リスト (R5年5月8日～9月30日)'!E22)</f>
        <v/>
      </c>
      <c r="G10" s="269" t="str">
        <f>IF('対象者リスト (R5年5月8日～9月30日)'!F22="", "", '対象者リスト (R5年5月8日～9月30日)'!F22)</f>
        <v/>
      </c>
      <c r="H10" s="269" t="str">
        <f>IF('対象者リスト (R5年5月8日～9月30日)'!G22="", "", '対象者リスト (R5年5月8日～9月30日)'!G22)</f>
        <v/>
      </c>
      <c r="I10" s="269" t="str">
        <f>IF(AND('対象者リスト (R5年5月8日～9月30日)'!D22&lt;&gt;"",'対象者リスト (R5年5月8日～9月30日)'!K22&lt;&gt;"×"),IF('対象者リスト (R5年5月8日～9月30日)'!I22="",0,'対象者リスト (R5年5月8日～9月30日)'!I22)+'対象者リスト (R5年5月8日～9月30日)'!AC22,"")</f>
        <v/>
      </c>
      <c r="J10" s="270"/>
      <c r="K10" s="270">
        <f>IF('対象者リスト (R5年5月8日～9月30日)'!J22="", "", '対象者リスト (R5年5月8日～9月30日)'!J22)</f>
        <v>0</v>
      </c>
      <c r="L10" s="269" t="str">
        <f>IF('対象者リスト (R5年5月8日～9月30日)'!K22="", "", '対象者リスト (R5年5月8日～9月30日)'!K22)</f>
        <v/>
      </c>
    </row>
    <row r="11" spans="1:13" x14ac:dyDescent="0.4">
      <c r="A11" s="268">
        <f t="shared" si="0"/>
        <v>0</v>
      </c>
      <c r="B11" s="101" t="str">
        <f>'対象者リスト (R5年5月8日～9月30日)'!B23&amp;""</f>
        <v/>
      </c>
      <c r="C11" s="268" t="str">
        <f>'対象者リスト (R5年5月8日～9月30日)'!C23&amp;""</f>
        <v/>
      </c>
      <c r="D11" s="269" t="str">
        <f>IF('対象者リスト (R5年5月8日～9月30日)'!D23="", "", '対象者リスト (R5年5月8日～9月30日)'!D23)</f>
        <v/>
      </c>
      <c r="E11" s="269">
        <f>IF('対象者リスト (R5年5月8日～9月30日)'!V23="", "", '対象者リスト (R5年5月8日～9月30日)'!V23)</f>
        <v>0</v>
      </c>
      <c r="F11" s="269" t="str">
        <f>IF('対象者リスト (R5年5月8日～9月30日)'!E23="", "", '対象者リスト (R5年5月8日～9月30日)'!E23)</f>
        <v/>
      </c>
      <c r="G11" s="269" t="str">
        <f>IF('対象者リスト (R5年5月8日～9月30日)'!F23="", "", '対象者リスト (R5年5月8日～9月30日)'!F23)</f>
        <v/>
      </c>
      <c r="H11" s="269" t="str">
        <f>IF('対象者リスト (R5年5月8日～9月30日)'!G23="", "", '対象者リスト (R5年5月8日～9月30日)'!G23)</f>
        <v/>
      </c>
      <c r="I11" s="269" t="str">
        <f>IF(AND('対象者リスト (R5年5月8日～9月30日)'!D23&lt;&gt;"",'対象者リスト (R5年5月8日～9月30日)'!K23&lt;&gt;"×"),IF('対象者リスト (R5年5月8日～9月30日)'!I23="",0,'対象者リスト (R5年5月8日～9月30日)'!I23)+'対象者リスト (R5年5月8日～9月30日)'!AC23,"")</f>
        <v/>
      </c>
      <c r="J11" s="270"/>
      <c r="K11" s="270">
        <f>IF('対象者リスト (R5年5月8日～9月30日)'!J23="", "", '対象者リスト (R5年5月8日～9月30日)'!J23)</f>
        <v>0</v>
      </c>
      <c r="L11" s="269" t="str">
        <f>IF('対象者リスト (R5年5月8日～9月30日)'!K23="", "", '対象者リスト (R5年5月8日～9月30日)'!K23)</f>
        <v/>
      </c>
    </row>
    <row r="12" spans="1:13" x14ac:dyDescent="0.4">
      <c r="A12" s="268">
        <f t="shared" si="0"/>
        <v>0</v>
      </c>
      <c r="B12" s="101" t="str">
        <f>'対象者リスト (R5年5月8日～9月30日)'!B24&amp;""</f>
        <v/>
      </c>
      <c r="C12" s="268" t="str">
        <f>'対象者リスト (R5年5月8日～9月30日)'!C24&amp;""</f>
        <v/>
      </c>
      <c r="D12" s="269" t="str">
        <f>IF('対象者リスト (R5年5月8日～9月30日)'!D24="", "", '対象者リスト (R5年5月8日～9月30日)'!D24)</f>
        <v/>
      </c>
      <c r="E12" s="269">
        <f>IF('対象者リスト (R5年5月8日～9月30日)'!V24="", "", '対象者リスト (R5年5月8日～9月30日)'!V24)</f>
        <v>0</v>
      </c>
      <c r="F12" s="269" t="str">
        <f>IF('対象者リスト (R5年5月8日～9月30日)'!E24="", "", '対象者リスト (R5年5月8日～9月30日)'!E24)</f>
        <v/>
      </c>
      <c r="G12" s="269" t="str">
        <f>IF('対象者リスト (R5年5月8日～9月30日)'!F24="", "", '対象者リスト (R5年5月8日～9月30日)'!F24)</f>
        <v/>
      </c>
      <c r="H12" s="269" t="str">
        <f>IF('対象者リスト (R5年5月8日～9月30日)'!G24="", "", '対象者リスト (R5年5月8日～9月30日)'!G24)</f>
        <v/>
      </c>
      <c r="I12" s="269" t="str">
        <f>IF(AND('対象者リスト (R5年5月8日～9月30日)'!D24&lt;&gt;"",'対象者リスト (R5年5月8日～9月30日)'!K24&lt;&gt;"×"),IF('対象者リスト (R5年5月8日～9月30日)'!I24="",0,'対象者リスト (R5年5月8日～9月30日)'!I24)+'対象者リスト (R5年5月8日～9月30日)'!AC24,"")</f>
        <v/>
      </c>
      <c r="J12" s="270"/>
      <c r="K12" s="270">
        <f>IF('対象者リスト (R5年5月8日～9月30日)'!J24="", "", '対象者リスト (R5年5月8日～9月30日)'!J24)</f>
        <v>0</v>
      </c>
      <c r="L12" s="269" t="str">
        <f>IF('対象者リスト (R5年5月8日～9月30日)'!K24="", "", '対象者リスト (R5年5月8日～9月30日)'!K24)</f>
        <v/>
      </c>
    </row>
    <row r="13" spans="1:13" x14ac:dyDescent="0.4">
      <c r="A13" s="268">
        <f t="shared" si="0"/>
        <v>0</v>
      </c>
      <c r="B13" s="101" t="str">
        <f>'対象者リスト (R5年5月8日～9月30日)'!B25&amp;""</f>
        <v/>
      </c>
      <c r="C13" s="268" t="str">
        <f>'対象者リスト (R5年5月8日～9月30日)'!C25&amp;""</f>
        <v/>
      </c>
      <c r="D13" s="269" t="str">
        <f>IF('対象者リスト (R5年5月8日～9月30日)'!D25="", "", '対象者リスト (R5年5月8日～9月30日)'!D25)</f>
        <v/>
      </c>
      <c r="E13" s="269">
        <f>IF('対象者リスト (R5年5月8日～9月30日)'!V25="", "", '対象者リスト (R5年5月8日～9月30日)'!V25)</f>
        <v>0</v>
      </c>
      <c r="F13" s="269" t="str">
        <f>IF('対象者リスト (R5年5月8日～9月30日)'!E25="", "", '対象者リスト (R5年5月8日～9月30日)'!E25)</f>
        <v/>
      </c>
      <c r="G13" s="269" t="str">
        <f>IF('対象者リスト (R5年5月8日～9月30日)'!F25="", "", '対象者リスト (R5年5月8日～9月30日)'!F25)</f>
        <v/>
      </c>
      <c r="H13" s="269" t="str">
        <f>IF('対象者リスト (R5年5月8日～9月30日)'!G25="", "", '対象者リスト (R5年5月8日～9月30日)'!G25)</f>
        <v/>
      </c>
      <c r="I13" s="269" t="str">
        <f>IF(AND('対象者リスト (R5年5月8日～9月30日)'!D25&lt;&gt;"",'対象者リスト (R5年5月8日～9月30日)'!K25&lt;&gt;"×"),IF('対象者リスト (R5年5月8日～9月30日)'!I25="",0,'対象者リスト (R5年5月8日～9月30日)'!I25)+'対象者リスト (R5年5月8日～9月30日)'!AC25,"")</f>
        <v/>
      </c>
      <c r="J13" s="270"/>
      <c r="K13" s="270">
        <f>IF('対象者リスト (R5年5月8日～9月30日)'!J25="", "", '対象者リスト (R5年5月8日～9月30日)'!J25)</f>
        <v>0</v>
      </c>
      <c r="L13" s="269" t="str">
        <f>IF('対象者リスト (R5年5月8日～9月30日)'!K25="", "", '対象者リスト (R5年5月8日～9月30日)'!K25)</f>
        <v/>
      </c>
    </row>
    <row r="14" spans="1:13" x14ac:dyDescent="0.4">
      <c r="A14" s="268">
        <f t="shared" si="0"/>
        <v>0</v>
      </c>
      <c r="B14" s="101" t="str">
        <f>'対象者リスト (R5年5月8日～9月30日)'!B26&amp;""</f>
        <v/>
      </c>
      <c r="C14" s="268" t="str">
        <f>'対象者リスト (R5年5月8日～9月30日)'!C26&amp;""</f>
        <v/>
      </c>
      <c r="D14" s="269" t="str">
        <f>IF('対象者リスト (R5年5月8日～9月30日)'!D26="", "", '対象者リスト (R5年5月8日～9月30日)'!D26)</f>
        <v/>
      </c>
      <c r="E14" s="269">
        <f>IF('対象者リスト (R5年5月8日～9月30日)'!V26="", "", '対象者リスト (R5年5月8日～9月30日)'!V26)</f>
        <v>0</v>
      </c>
      <c r="F14" s="269" t="str">
        <f>IF('対象者リスト (R5年5月8日～9月30日)'!E26="", "", '対象者リスト (R5年5月8日～9月30日)'!E26)</f>
        <v/>
      </c>
      <c r="G14" s="269" t="str">
        <f>IF('対象者リスト (R5年5月8日～9月30日)'!F26="", "", '対象者リスト (R5年5月8日～9月30日)'!F26)</f>
        <v/>
      </c>
      <c r="H14" s="269" t="str">
        <f>IF('対象者リスト (R5年5月8日～9月30日)'!G26="", "", '対象者リスト (R5年5月8日～9月30日)'!G26)</f>
        <v/>
      </c>
      <c r="I14" s="269" t="str">
        <f>IF(AND('対象者リスト (R5年5月8日～9月30日)'!D26&lt;&gt;"",'対象者リスト (R5年5月8日～9月30日)'!K26&lt;&gt;"×"),IF('対象者リスト (R5年5月8日～9月30日)'!I26="",0,'対象者リスト (R5年5月8日～9月30日)'!I26)+'対象者リスト (R5年5月8日～9月30日)'!AC26,"")</f>
        <v/>
      </c>
      <c r="J14" s="270"/>
      <c r="K14" s="270">
        <f>IF('対象者リスト (R5年5月8日～9月30日)'!J26="", "", '対象者リスト (R5年5月8日～9月30日)'!J26)</f>
        <v>0</v>
      </c>
      <c r="L14" s="269" t="str">
        <f>IF('対象者リスト (R5年5月8日～9月30日)'!K26="", "", '対象者リスト (R5年5月8日～9月30日)'!K26)</f>
        <v/>
      </c>
    </row>
    <row r="15" spans="1:13" x14ac:dyDescent="0.4">
      <c r="A15" s="268">
        <f t="shared" si="0"/>
        <v>0</v>
      </c>
      <c r="B15" s="101" t="str">
        <f>'対象者リスト (R5年5月8日～9月30日)'!B27&amp;""</f>
        <v/>
      </c>
      <c r="C15" s="268" t="str">
        <f>'対象者リスト (R5年5月8日～9月30日)'!C27&amp;""</f>
        <v/>
      </c>
      <c r="D15" s="269" t="str">
        <f>IF('対象者リスト (R5年5月8日～9月30日)'!D27="", "", '対象者リスト (R5年5月8日～9月30日)'!D27)</f>
        <v/>
      </c>
      <c r="E15" s="269">
        <f>IF('対象者リスト (R5年5月8日～9月30日)'!V27="", "", '対象者リスト (R5年5月8日～9月30日)'!V27)</f>
        <v>0</v>
      </c>
      <c r="F15" s="269" t="str">
        <f>IF('対象者リスト (R5年5月8日～9月30日)'!E27="", "", '対象者リスト (R5年5月8日～9月30日)'!E27)</f>
        <v/>
      </c>
      <c r="G15" s="269" t="str">
        <f>IF('対象者リスト (R5年5月8日～9月30日)'!F27="", "", '対象者リスト (R5年5月8日～9月30日)'!F27)</f>
        <v/>
      </c>
      <c r="H15" s="269" t="str">
        <f>IF('対象者リスト (R5年5月8日～9月30日)'!G27="", "", '対象者リスト (R5年5月8日～9月30日)'!G27)</f>
        <v/>
      </c>
      <c r="I15" s="269" t="str">
        <f>IF(AND('対象者リスト (R5年5月8日～9月30日)'!D27&lt;&gt;"",'対象者リスト (R5年5月8日～9月30日)'!K27&lt;&gt;"×"),IF('対象者リスト (R5年5月8日～9月30日)'!I27="",0,'対象者リスト (R5年5月8日～9月30日)'!I27)+'対象者リスト (R5年5月8日～9月30日)'!AC27,"")</f>
        <v/>
      </c>
      <c r="J15" s="270"/>
      <c r="K15" s="270">
        <f>IF('対象者リスト (R5年5月8日～9月30日)'!J27="", "", '対象者リスト (R5年5月8日～9月30日)'!J27)</f>
        <v>0</v>
      </c>
      <c r="L15" s="269" t="str">
        <f>IF('対象者リスト (R5年5月8日～9月30日)'!K27="", "", '対象者リスト (R5年5月8日～9月30日)'!K27)</f>
        <v/>
      </c>
    </row>
    <row r="16" spans="1:13" x14ac:dyDescent="0.4">
      <c r="A16" s="268">
        <f t="shared" si="0"/>
        <v>0</v>
      </c>
      <c r="B16" s="101" t="str">
        <f>'対象者リスト (R5年5月8日～9月30日)'!B28&amp;""</f>
        <v/>
      </c>
      <c r="C16" s="268" t="str">
        <f>'対象者リスト (R5年5月8日～9月30日)'!C28&amp;""</f>
        <v/>
      </c>
      <c r="D16" s="269" t="str">
        <f>IF('対象者リスト (R5年5月8日～9月30日)'!D28="", "", '対象者リスト (R5年5月8日～9月30日)'!D28)</f>
        <v/>
      </c>
      <c r="E16" s="269">
        <f>IF('対象者リスト (R5年5月8日～9月30日)'!V28="", "", '対象者リスト (R5年5月8日～9月30日)'!V28)</f>
        <v>0</v>
      </c>
      <c r="F16" s="269" t="str">
        <f>IF('対象者リスト (R5年5月8日～9月30日)'!E28="", "", '対象者リスト (R5年5月8日～9月30日)'!E28)</f>
        <v/>
      </c>
      <c r="G16" s="269" t="str">
        <f>IF('対象者リスト (R5年5月8日～9月30日)'!F28="", "", '対象者リスト (R5年5月8日～9月30日)'!F28)</f>
        <v/>
      </c>
      <c r="H16" s="269" t="str">
        <f>IF('対象者リスト (R5年5月8日～9月30日)'!G28="", "", '対象者リスト (R5年5月8日～9月30日)'!G28)</f>
        <v/>
      </c>
      <c r="I16" s="269" t="str">
        <f>IF(AND('対象者リスト (R5年5月8日～9月30日)'!D28&lt;&gt;"",'対象者リスト (R5年5月8日～9月30日)'!K28&lt;&gt;"×"),IF('対象者リスト (R5年5月8日～9月30日)'!I28="",0,'対象者リスト (R5年5月8日～9月30日)'!I28)+'対象者リスト (R5年5月8日～9月30日)'!AC28,"")</f>
        <v/>
      </c>
      <c r="J16" s="270"/>
      <c r="K16" s="270">
        <f>IF('対象者リスト (R5年5月8日～9月30日)'!J28="", "", '対象者リスト (R5年5月8日～9月30日)'!J28)</f>
        <v>0</v>
      </c>
      <c r="L16" s="269" t="str">
        <f>IF('対象者リスト (R5年5月8日～9月30日)'!K28="", "", '対象者リスト (R5年5月8日～9月30日)'!K28)</f>
        <v/>
      </c>
    </row>
    <row r="17" spans="1:12" x14ac:dyDescent="0.4">
      <c r="A17" s="268">
        <f t="shared" si="0"/>
        <v>0</v>
      </c>
      <c r="B17" s="101" t="str">
        <f>'対象者リスト (R5年5月8日～9月30日)'!B29&amp;""</f>
        <v/>
      </c>
      <c r="C17" s="268" t="str">
        <f>'対象者リスト (R5年5月8日～9月30日)'!C29&amp;""</f>
        <v/>
      </c>
      <c r="D17" s="269" t="str">
        <f>IF('対象者リスト (R5年5月8日～9月30日)'!D29="", "", '対象者リスト (R5年5月8日～9月30日)'!D29)</f>
        <v/>
      </c>
      <c r="E17" s="269">
        <f>IF('対象者リスト (R5年5月8日～9月30日)'!V29="", "", '対象者リスト (R5年5月8日～9月30日)'!V29)</f>
        <v>0</v>
      </c>
      <c r="F17" s="269" t="str">
        <f>IF('対象者リスト (R5年5月8日～9月30日)'!E29="", "", '対象者リスト (R5年5月8日～9月30日)'!E29)</f>
        <v/>
      </c>
      <c r="G17" s="269" t="str">
        <f>IF('対象者リスト (R5年5月8日～9月30日)'!F29="", "", '対象者リスト (R5年5月8日～9月30日)'!F29)</f>
        <v/>
      </c>
      <c r="H17" s="269" t="str">
        <f>IF('対象者リスト (R5年5月8日～9月30日)'!G29="", "", '対象者リスト (R5年5月8日～9月30日)'!G29)</f>
        <v/>
      </c>
      <c r="I17" s="269" t="str">
        <f>IF(AND('対象者リスト (R5年5月8日～9月30日)'!D29&lt;&gt;"",'対象者リスト (R5年5月8日～9月30日)'!K29&lt;&gt;"×"),IF('対象者リスト (R5年5月8日～9月30日)'!I29="",0,'対象者リスト (R5年5月8日～9月30日)'!I29)+'対象者リスト (R5年5月8日～9月30日)'!AC29,"")</f>
        <v/>
      </c>
      <c r="J17" s="270"/>
      <c r="K17" s="270">
        <f>IF('対象者リスト (R5年5月8日～9月30日)'!J29="", "", '対象者リスト (R5年5月8日～9月30日)'!J29)</f>
        <v>0</v>
      </c>
      <c r="L17" s="269" t="str">
        <f>IF('対象者リスト (R5年5月8日～9月30日)'!K29="", "", '対象者リスト (R5年5月8日～9月30日)'!K29)</f>
        <v/>
      </c>
    </row>
    <row r="18" spans="1:12" x14ac:dyDescent="0.4">
      <c r="A18" s="268">
        <f t="shared" si="0"/>
        <v>0</v>
      </c>
      <c r="B18" s="101" t="str">
        <f>'対象者リスト (R5年5月8日～9月30日)'!B30&amp;""</f>
        <v/>
      </c>
      <c r="C18" s="268" t="str">
        <f>'対象者リスト (R5年5月8日～9月30日)'!C30&amp;""</f>
        <v/>
      </c>
      <c r="D18" s="269" t="str">
        <f>IF('対象者リスト (R5年5月8日～9月30日)'!D30="", "", '対象者リスト (R5年5月8日～9月30日)'!D30)</f>
        <v/>
      </c>
      <c r="E18" s="269">
        <f>IF('対象者リスト (R5年5月8日～9月30日)'!V30="", "", '対象者リスト (R5年5月8日～9月30日)'!V30)</f>
        <v>0</v>
      </c>
      <c r="F18" s="269" t="str">
        <f>IF('対象者リスト (R5年5月8日～9月30日)'!E30="", "", '対象者リスト (R5年5月8日～9月30日)'!E30)</f>
        <v/>
      </c>
      <c r="G18" s="269" t="str">
        <f>IF('対象者リスト (R5年5月8日～9月30日)'!F30="", "", '対象者リスト (R5年5月8日～9月30日)'!F30)</f>
        <v/>
      </c>
      <c r="H18" s="269" t="str">
        <f>IF('対象者リスト (R5年5月8日～9月30日)'!G30="", "", '対象者リスト (R5年5月8日～9月30日)'!G30)</f>
        <v/>
      </c>
      <c r="I18" s="269" t="str">
        <f>IF(AND('対象者リスト (R5年5月8日～9月30日)'!D30&lt;&gt;"",'対象者リスト (R5年5月8日～9月30日)'!K30&lt;&gt;"×"),IF('対象者リスト (R5年5月8日～9月30日)'!I30="",0,'対象者リスト (R5年5月8日～9月30日)'!I30)+'対象者リスト (R5年5月8日～9月30日)'!AC30,"")</f>
        <v/>
      </c>
      <c r="J18" s="270"/>
      <c r="K18" s="270">
        <f>IF('対象者リスト (R5年5月8日～9月30日)'!J30="", "", '対象者リスト (R5年5月8日～9月30日)'!J30)</f>
        <v>0</v>
      </c>
      <c r="L18" s="269" t="str">
        <f>IF('対象者リスト (R5年5月8日～9月30日)'!K30="", "", '対象者リスト (R5年5月8日～9月30日)'!K30)</f>
        <v/>
      </c>
    </row>
    <row r="19" spans="1:12" x14ac:dyDescent="0.4">
      <c r="A19" s="268">
        <f t="shared" si="0"/>
        <v>0</v>
      </c>
      <c r="B19" s="101" t="str">
        <f>'対象者リスト (R5年5月8日～9月30日)'!B31&amp;""</f>
        <v/>
      </c>
      <c r="C19" s="268" t="str">
        <f>'対象者リスト (R5年5月8日～9月30日)'!C31&amp;""</f>
        <v/>
      </c>
      <c r="D19" s="269" t="str">
        <f>IF('対象者リスト (R5年5月8日～9月30日)'!D31="", "", '対象者リスト (R5年5月8日～9月30日)'!D31)</f>
        <v/>
      </c>
      <c r="E19" s="269">
        <f>IF('対象者リスト (R5年5月8日～9月30日)'!V31="", "", '対象者リスト (R5年5月8日～9月30日)'!V31)</f>
        <v>0</v>
      </c>
      <c r="F19" s="269" t="str">
        <f>IF('対象者リスト (R5年5月8日～9月30日)'!E31="", "", '対象者リスト (R5年5月8日～9月30日)'!E31)</f>
        <v/>
      </c>
      <c r="G19" s="269" t="str">
        <f>IF('対象者リスト (R5年5月8日～9月30日)'!F31="", "", '対象者リスト (R5年5月8日～9月30日)'!F31)</f>
        <v/>
      </c>
      <c r="H19" s="269" t="str">
        <f>IF('対象者リスト (R5年5月8日～9月30日)'!G31="", "", '対象者リスト (R5年5月8日～9月30日)'!G31)</f>
        <v/>
      </c>
      <c r="I19" s="269" t="str">
        <f>IF(AND('対象者リスト (R5年5月8日～9月30日)'!D31&lt;&gt;"",'対象者リスト (R5年5月8日～9月30日)'!K31&lt;&gt;"×"),IF('対象者リスト (R5年5月8日～9月30日)'!I31="",0,'対象者リスト (R5年5月8日～9月30日)'!I31)+'対象者リスト (R5年5月8日～9月30日)'!AC31,"")</f>
        <v/>
      </c>
      <c r="J19" s="270"/>
      <c r="K19" s="270">
        <f>IF('対象者リスト (R5年5月8日～9月30日)'!J31="", "", '対象者リスト (R5年5月8日～9月30日)'!J31)</f>
        <v>0</v>
      </c>
      <c r="L19" s="269" t="str">
        <f>IF('対象者リスト (R5年5月8日～9月30日)'!K31="", "", '対象者リスト (R5年5月8日～9月30日)'!K31)</f>
        <v/>
      </c>
    </row>
    <row r="20" spans="1:12" x14ac:dyDescent="0.4">
      <c r="A20" s="268">
        <f t="shared" si="0"/>
        <v>0</v>
      </c>
      <c r="B20" s="101" t="str">
        <f>'対象者リスト (R5年5月8日～9月30日)'!B32&amp;""</f>
        <v/>
      </c>
      <c r="C20" s="268" t="str">
        <f>'対象者リスト (R5年5月8日～9月30日)'!C32&amp;""</f>
        <v/>
      </c>
      <c r="D20" s="269" t="str">
        <f>IF('対象者リスト (R5年5月8日～9月30日)'!D32="", "", '対象者リスト (R5年5月8日～9月30日)'!D32)</f>
        <v/>
      </c>
      <c r="E20" s="269">
        <f>IF('対象者リスト (R5年5月8日～9月30日)'!V32="", "", '対象者リスト (R5年5月8日～9月30日)'!V32)</f>
        <v>0</v>
      </c>
      <c r="F20" s="269" t="str">
        <f>IF('対象者リスト (R5年5月8日～9月30日)'!E32="", "", '対象者リスト (R5年5月8日～9月30日)'!E32)</f>
        <v/>
      </c>
      <c r="G20" s="269" t="str">
        <f>IF('対象者リスト (R5年5月8日～9月30日)'!F32="", "", '対象者リスト (R5年5月8日～9月30日)'!F32)</f>
        <v/>
      </c>
      <c r="H20" s="269" t="str">
        <f>IF('対象者リスト (R5年5月8日～9月30日)'!G32="", "", '対象者リスト (R5年5月8日～9月30日)'!G32)</f>
        <v/>
      </c>
      <c r="I20" s="269" t="str">
        <f>IF(AND('対象者リスト (R5年5月8日～9月30日)'!D32&lt;&gt;"",'対象者リスト (R5年5月8日～9月30日)'!K32&lt;&gt;"×"),IF('対象者リスト (R5年5月8日～9月30日)'!I32="",0,'対象者リスト (R5年5月8日～9月30日)'!I32)+'対象者リスト (R5年5月8日～9月30日)'!AC32,"")</f>
        <v/>
      </c>
      <c r="J20" s="270"/>
      <c r="K20" s="270">
        <f>IF('対象者リスト (R5年5月8日～9月30日)'!J32="", "", '対象者リスト (R5年5月8日～9月30日)'!J32)</f>
        <v>0</v>
      </c>
      <c r="L20" s="269" t="str">
        <f>IF('対象者リスト (R5年5月8日～9月30日)'!K32="", "", '対象者リスト (R5年5月8日～9月30日)'!K32)</f>
        <v/>
      </c>
    </row>
    <row r="21" spans="1:12" x14ac:dyDescent="0.4">
      <c r="A21" s="268">
        <f t="shared" si="0"/>
        <v>0</v>
      </c>
      <c r="B21" s="101" t="str">
        <f>'対象者リスト (R5年5月8日～9月30日)'!B33&amp;""</f>
        <v/>
      </c>
      <c r="C21" s="268" t="str">
        <f>'対象者リスト (R5年5月8日～9月30日)'!C33&amp;""</f>
        <v/>
      </c>
      <c r="D21" s="269" t="str">
        <f>IF('対象者リスト (R5年5月8日～9月30日)'!D33="", "", '対象者リスト (R5年5月8日～9月30日)'!D33)</f>
        <v/>
      </c>
      <c r="E21" s="269">
        <f>IF('対象者リスト (R5年5月8日～9月30日)'!V33="", "", '対象者リスト (R5年5月8日～9月30日)'!V33)</f>
        <v>0</v>
      </c>
      <c r="F21" s="269" t="str">
        <f>IF('対象者リスト (R5年5月8日～9月30日)'!E33="", "", '対象者リスト (R5年5月8日～9月30日)'!E33)</f>
        <v/>
      </c>
      <c r="G21" s="269" t="str">
        <f>IF('対象者リスト (R5年5月8日～9月30日)'!F33="", "", '対象者リスト (R5年5月8日～9月30日)'!F33)</f>
        <v/>
      </c>
      <c r="H21" s="269" t="str">
        <f>IF('対象者リスト (R5年5月8日～9月30日)'!G33="", "", '対象者リスト (R5年5月8日～9月30日)'!G33)</f>
        <v/>
      </c>
      <c r="I21" s="269" t="str">
        <f>IF(AND('対象者リスト (R5年5月8日～9月30日)'!D33&lt;&gt;"",'対象者リスト (R5年5月8日～9月30日)'!K33&lt;&gt;"×"),IF('対象者リスト (R5年5月8日～9月30日)'!I33="",0,'対象者リスト (R5年5月8日～9月30日)'!I33)+'対象者リスト (R5年5月8日～9月30日)'!AC33,"")</f>
        <v/>
      </c>
      <c r="J21" s="270"/>
      <c r="K21" s="270">
        <f>IF('対象者リスト (R5年5月8日～9月30日)'!J33="", "", '対象者リスト (R5年5月8日～9月30日)'!J33)</f>
        <v>0</v>
      </c>
      <c r="L21" s="269" t="str">
        <f>IF('対象者リスト (R5年5月8日～9月30日)'!K33="", "", '対象者リスト (R5年5月8日～9月30日)'!K33)</f>
        <v/>
      </c>
    </row>
    <row r="22" spans="1:12" x14ac:dyDescent="0.4">
      <c r="A22" s="268">
        <f t="shared" si="0"/>
        <v>0</v>
      </c>
      <c r="B22" s="101" t="str">
        <f>'対象者リスト (R5年5月8日～9月30日)'!B34&amp;""</f>
        <v/>
      </c>
      <c r="C22" s="268" t="str">
        <f>'対象者リスト (R5年5月8日～9月30日)'!C34&amp;""</f>
        <v/>
      </c>
      <c r="D22" s="269" t="str">
        <f>IF('対象者リスト (R5年5月8日～9月30日)'!D34="", "", '対象者リスト (R5年5月8日～9月30日)'!D34)</f>
        <v/>
      </c>
      <c r="E22" s="269">
        <f>IF('対象者リスト (R5年5月8日～9月30日)'!V34="", "", '対象者リスト (R5年5月8日～9月30日)'!V34)</f>
        <v>0</v>
      </c>
      <c r="F22" s="269" t="str">
        <f>IF('対象者リスト (R5年5月8日～9月30日)'!E34="", "", '対象者リスト (R5年5月8日～9月30日)'!E34)</f>
        <v/>
      </c>
      <c r="G22" s="269" t="str">
        <f>IF('対象者リスト (R5年5月8日～9月30日)'!F34="", "", '対象者リスト (R5年5月8日～9月30日)'!F34)</f>
        <v/>
      </c>
      <c r="H22" s="269" t="str">
        <f>IF('対象者リスト (R5年5月8日～9月30日)'!G34="", "", '対象者リスト (R5年5月8日～9月30日)'!G34)</f>
        <v/>
      </c>
      <c r="I22" s="269" t="str">
        <f>IF(AND('対象者リスト (R5年5月8日～9月30日)'!D34&lt;&gt;"",'対象者リスト (R5年5月8日～9月30日)'!K34&lt;&gt;"×"),IF('対象者リスト (R5年5月8日～9月30日)'!I34="",0,'対象者リスト (R5年5月8日～9月30日)'!I34)+'対象者リスト (R5年5月8日～9月30日)'!AC34,"")</f>
        <v/>
      </c>
      <c r="J22" s="270"/>
      <c r="K22" s="270">
        <f>IF('対象者リスト (R5年5月8日～9月30日)'!J34="", "", '対象者リスト (R5年5月8日～9月30日)'!J34)</f>
        <v>0</v>
      </c>
      <c r="L22" s="269" t="str">
        <f>IF('対象者リスト (R5年5月8日～9月30日)'!K34="", "", '対象者リスト (R5年5月8日～9月30日)'!K34)</f>
        <v/>
      </c>
    </row>
    <row r="23" spans="1:12" x14ac:dyDescent="0.4">
      <c r="A23" s="268">
        <f t="shared" si="0"/>
        <v>0</v>
      </c>
      <c r="B23" s="101" t="str">
        <f>'対象者リスト (R5年5月8日～9月30日)'!B35&amp;""</f>
        <v/>
      </c>
      <c r="C23" s="268" t="str">
        <f>'対象者リスト (R5年5月8日～9月30日)'!C35&amp;""</f>
        <v/>
      </c>
      <c r="D23" s="269" t="str">
        <f>IF('対象者リスト (R5年5月8日～9月30日)'!D35="", "", '対象者リスト (R5年5月8日～9月30日)'!D35)</f>
        <v/>
      </c>
      <c r="E23" s="269">
        <f>IF('対象者リスト (R5年5月8日～9月30日)'!V35="", "", '対象者リスト (R5年5月8日～9月30日)'!V35)</f>
        <v>0</v>
      </c>
      <c r="F23" s="269" t="str">
        <f>IF('対象者リスト (R5年5月8日～9月30日)'!E35="", "", '対象者リスト (R5年5月8日～9月30日)'!E35)</f>
        <v/>
      </c>
      <c r="G23" s="269" t="str">
        <f>IF('対象者リスト (R5年5月8日～9月30日)'!F35="", "", '対象者リスト (R5年5月8日～9月30日)'!F35)</f>
        <v/>
      </c>
      <c r="H23" s="269" t="str">
        <f>IF('対象者リスト (R5年5月8日～9月30日)'!G35="", "", '対象者リスト (R5年5月8日～9月30日)'!G35)</f>
        <v/>
      </c>
      <c r="I23" s="269" t="str">
        <f>IF(AND('対象者リスト (R5年5月8日～9月30日)'!D35&lt;&gt;"",'対象者リスト (R5年5月8日～9月30日)'!K35&lt;&gt;"×"),IF('対象者リスト (R5年5月8日～9月30日)'!I35="",0,'対象者リスト (R5年5月8日～9月30日)'!I35)+'対象者リスト (R5年5月8日～9月30日)'!AC35,"")</f>
        <v/>
      </c>
      <c r="J23" s="270"/>
      <c r="K23" s="270">
        <f>IF('対象者リスト (R5年5月8日～9月30日)'!J35="", "", '対象者リスト (R5年5月8日～9月30日)'!J35)</f>
        <v>0</v>
      </c>
      <c r="L23" s="269" t="str">
        <f>IF('対象者リスト (R5年5月8日～9月30日)'!K35="", "", '対象者リスト (R5年5月8日～9月30日)'!K35)</f>
        <v/>
      </c>
    </row>
    <row r="24" spans="1:12" x14ac:dyDescent="0.4">
      <c r="A24" s="268">
        <f t="shared" si="0"/>
        <v>0</v>
      </c>
      <c r="B24" s="101" t="str">
        <f>'対象者リスト (R5年5月8日～9月30日)'!B36&amp;""</f>
        <v/>
      </c>
      <c r="C24" s="268" t="str">
        <f>'対象者リスト (R5年5月8日～9月30日)'!C36&amp;""</f>
        <v/>
      </c>
      <c r="D24" s="269" t="str">
        <f>IF('対象者リスト (R5年5月8日～9月30日)'!D36="", "", '対象者リスト (R5年5月8日～9月30日)'!D36)</f>
        <v/>
      </c>
      <c r="E24" s="269">
        <f>IF('対象者リスト (R5年5月8日～9月30日)'!V36="", "", '対象者リスト (R5年5月8日～9月30日)'!V36)</f>
        <v>0</v>
      </c>
      <c r="F24" s="269" t="str">
        <f>IF('対象者リスト (R5年5月8日～9月30日)'!E36="", "", '対象者リスト (R5年5月8日～9月30日)'!E36)</f>
        <v/>
      </c>
      <c r="G24" s="269" t="str">
        <f>IF('対象者リスト (R5年5月8日～9月30日)'!F36="", "", '対象者リスト (R5年5月8日～9月30日)'!F36)</f>
        <v/>
      </c>
      <c r="H24" s="269" t="str">
        <f>IF('対象者リスト (R5年5月8日～9月30日)'!G36="", "", '対象者リスト (R5年5月8日～9月30日)'!G36)</f>
        <v/>
      </c>
      <c r="I24" s="269" t="str">
        <f>IF(AND('対象者リスト (R5年5月8日～9月30日)'!D36&lt;&gt;"",'対象者リスト (R5年5月8日～9月30日)'!K36&lt;&gt;"×"),IF('対象者リスト (R5年5月8日～9月30日)'!I36="",0,'対象者リスト (R5年5月8日～9月30日)'!I36)+'対象者リスト (R5年5月8日～9月30日)'!AC36,"")</f>
        <v/>
      </c>
      <c r="J24" s="270"/>
      <c r="K24" s="270">
        <f>IF('対象者リスト (R5年5月8日～9月30日)'!J36="", "", '対象者リスト (R5年5月8日～9月30日)'!J36)</f>
        <v>0</v>
      </c>
      <c r="L24" s="269" t="str">
        <f>IF('対象者リスト (R5年5月8日～9月30日)'!K36="", "", '対象者リスト (R5年5月8日～9月30日)'!K36)</f>
        <v/>
      </c>
    </row>
    <row r="25" spans="1:12" x14ac:dyDescent="0.4">
      <c r="A25" s="268">
        <f t="shared" si="0"/>
        <v>0</v>
      </c>
      <c r="B25" s="101" t="str">
        <f>'対象者リスト (R5年5月8日～9月30日)'!B37&amp;""</f>
        <v/>
      </c>
      <c r="C25" s="268" t="str">
        <f>'対象者リスト (R5年5月8日～9月30日)'!C37&amp;""</f>
        <v/>
      </c>
      <c r="D25" s="269" t="str">
        <f>IF('対象者リスト (R5年5月8日～9月30日)'!D37="", "", '対象者リスト (R5年5月8日～9月30日)'!D37)</f>
        <v/>
      </c>
      <c r="E25" s="269">
        <f>IF('対象者リスト (R5年5月8日～9月30日)'!V37="", "", '対象者リスト (R5年5月8日～9月30日)'!V37)</f>
        <v>0</v>
      </c>
      <c r="F25" s="269" t="str">
        <f>IF('対象者リスト (R5年5月8日～9月30日)'!E37="", "", '対象者リスト (R5年5月8日～9月30日)'!E37)</f>
        <v/>
      </c>
      <c r="G25" s="269" t="str">
        <f>IF('対象者リスト (R5年5月8日～9月30日)'!F37="", "", '対象者リスト (R5年5月8日～9月30日)'!F37)</f>
        <v/>
      </c>
      <c r="H25" s="269" t="str">
        <f>IF('対象者リスト (R5年5月8日～9月30日)'!G37="", "", '対象者リスト (R5年5月8日～9月30日)'!G37)</f>
        <v/>
      </c>
      <c r="I25" s="269" t="str">
        <f>IF(AND('対象者リスト (R5年5月8日～9月30日)'!D37&lt;&gt;"",'対象者リスト (R5年5月8日～9月30日)'!K37&lt;&gt;"×"),IF('対象者リスト (R5年5月8日～9月30日)'!I37="",0,'対象者リスト (R5年5月8日～9月30日)'!I37)+'対象者リスト (R5年5月8日～9月30日)'!AC37,"")</f>
        <v/>
      </c>
      <c r="J25" s="270"/>
      <c r="K25" s="270">
        <f>IF('対象者リスト (R5年5月8日～9月30日)'!J37="", "", '対象者リスト (R5年5月8日～9月30日)'!J37)</f>
        <v>0</v>
      </c>
      <c r="L25" s="269" t="str">
        <f>IF('対象者リスト (R5年5月8日～9月30日)'!K37="", "", '対象者リスト (R5年5月8日～9月30日)'!K37)</f>
        <v/>
      </c>
    </row>
    <row r="26" spans="1:12" x14ac:dyDescent="0.4">
      <c r="A26" s="268">
        <f t="shared" si="0"/>
        <v>0</v>
      </c>
      <c r="B26" s="101" t="str">
        <f>'対象者リスト (R5年5月8日～9月30日)'!B38&amp;""</f>
        <v/>
      </c>
      <c r="C26" s="268" t="str">
        <f>'対象者リスト (R5年5月8日～9月30日)'!C38&amp;""</f>
        <v/>
      </c>
      <c r="D26" s="269" t="str">
        <f>IF('対象者リスト (R5年5月8日～9月30日)'!D38="", "", '対象者リスト (R5年5月8日～9月30日)'!D38)</f>
        <v/>
      </c>
      <c r="E26" s="269">
        <f>IF('対象者リスト (R5年5月8日～9月30日)'!V38="", "", '対象者リスト (R5年5月8日～9月30日)'!V38)</f>
        <v>0</v>
      </c>
      <c r="F26" s="269" t="str">
        <f>IF('対象者リスト (R5年5月8日～9月30日)'!E38="", "", '対象者リスト (R5年5月8日～9月30日)'!E38)</f>
        <v/>
      </c>
      <c r="G26" s="269" t="str">
        <f>IF('対象者リスト (R5年5月8日～9月30日)'!F38="", "", '対象者リスト (R5年5月8日～9月30日)'!F38)</f>
        <v/>
      </c>
      <c r="H26" s="269" t="str">
        <f>IF('対象者リスト (R5年5月8日～9月30日)'!G38="", "", '対象者リスト (R5年5月8日～9月30日)'!G38)</f>
        <v/>
      </c>
      <c r="I26" s="269" t="str">
        <f>IF(AND('対象者リスト (R5年5月8日～9月30日)'!D38&lt;&gt;"",'対象者リスト (R5年5月8日～9月30日)'!K38&lt;&gt;"×"),IF('対象者リスト (R5年5月8日～9月30日)'!I38="",0,'対象者リスト (R5年5月8日～9月30日)'!I38)+'対象者リスト (R5年5月8日～9月30日)'!AC38,"")</f>
        <v/>
      </c>
      <c r="J26" s="270"/>
      <c r="K26" s="270">
        <f>IF('対象者リスト (R5年5月8日～9月30日)'!J38="", "", '対象者リスト (R5年5月8日～9月30日)'!J38)</f>
        <v>0</v>
      </c>
      <c r="L26" s="269" t="str">
        <f>IF('対象者リスト (R5年5月8日～9月30日)'!K38="", "", '対象者リスト (R5年5月8日～9月30日)'!K38)</f>
        <v/>
      </c>
    </row>
    <row r="27" spans="1:12" x14ac:dyDescent="0.4">
      <c r="A27" s="268">
        <f t="shared" si="0"/>
        <v>0</v>
      </c>
      <c r="B27" s="101" t="str">
        <f>'対象者リスト (R5年5月8日～9月30日)'!B39&amp;""</f>
        <v/>
      </c>
      <c r="C27" s="268" t="str">
        <f>'対象者リスト (R5年5月8日～9月30日)'!C39&amp;""</f>
        <v/>
      </c>
      <c r="D27" s="269" t="str">
        <f>IF('対象者リスト (R5年5月8日～9月30日)'!D39="", "", '対象者リスト (R5年5月8日～9月30日)'!D39)</f>
        <v/>
      </c>
      <c r="E27" s="269">
        <f>IF('対象者リスト (R5年5月8日～9月30日)'!V39="", "", '対象者リスト (R5年5月8日～9月30日)'!V39)</f>
        <v>0</v>
      </c>
      <c r="F27" s="269" t="str">
        <f>IF('対象者リスト (R5年5月8日～9月30日)'!E39="", "", '対象者リスト (R5年5月8日～9月30日)'!E39)</f>
        <v/>
      </c>
      <c r="G27" s="269" t="str">
        <f>IF('対象者リスト (R5年5月8日～9月30日)'!F39="", "", '対象者リスト (R5年5月8日～9月30日)'!F39)</f>
        <v/>
      </c>
      <c r="H27" s="269" t="str">
        <f>IF('対象者リスト (R5年5月8日～9月30日)'!G39="", "", '対象者リスト (R5年5月8日～9月30日)'!G39)</f>
        <v/>
      </c>
      <c r="I27" s="269" t="str">
        <f>IF(AND('対象者リスト (R5年5月8日～9月30日)'!D39&lt;&gt;"",'対象者リスト (R5年5月8日～9月30日)'!K39&lt;&gt;"×"),IF('対象者リスト (R5年5月8日～9月30日)'!I39="",0,'対象者リスト (R5年5月8日～9月30日)'!I39)+'対象者リスト (R5年5月8日～9月30日)'!AC39,"")</f>
        <v/>
      </c>
      <c r="J27" s="270"/>
      <c r="K27" s="270">
        <f>IF('対象者リスト (R5年5月8日～9月30日)'!J39="", "", '対象者リスト (R5年5月8日～9月30日)'!J39)</f>
        <v>0</v>
      </c>
      <c r="L27" s="269" t="str">
        <f>IF('対象者リスト (R5年5月8日～9月30日)'!K39="", "", '対象者リスト (R5年5月8日～9月30日)'!K39)</f>
        <v/>
      </c>
    </row>
    <row r="28" spans="1:12" x14ac:dyDescent="0.4">
      <c r="A28" s="268">
        <f t="shared" si="0"/>
        <v>0</v>
      </c>
      <c r="B28" s="101" t="str">
        <f>'対象者リスト (R5年5月8日～9月30日)'!B40&amp;""</f>
        <v/>
      </c>
      <c r="C28" s="268" t="str">
        <f>'対象者リスト (R5年5月8日～9月30日)'!C40&amp;""</f>
        <v/>
      </c>
      <c r="D28" s="269" t="str">
        <f>IF('対象者リスト (R5年5月8日～9月30日)'!D40="", "", '対象者リスト (R5年5月8日～9月30日)'!D40)</f>
        <v/>
      </c>
      <c r="E28" s="269">
        <f>IF('対象者リスト (R5年5月8日～9月30日)'!V40="", "", '対象者リスト (R5年5月8日～9月30日)'!V40)</f>
        <v>0</v>
      </c>
      <c r="F28" s="269" t="str">
        <f>IF('対象者リスト (R5年5月8日～9月30日)'!E40="", "", '対象者リスト (R5年5月8日～9月30日)'!E40)</f>
        <v/>
      </c>
      <c r="G28" s="269" t="str">
        <f>IF('対象者リスト (R5年5月8日～9月30日)'!F40="", "", '対象者リスト (R5年5月8日～9月30日)'!F40)</f>
        <v/>
      </c>
      <c r="H28" s="269" t="str">
        <f>IF('対象者リスト (R5年5月8日～9月30日)'!G40="", "", '対象者リスト (R5年5月8日～9月30日)'!G40)</f>
        <v/>
      </c>
      <c r="I28" s="269" t="str">
        <f>IF(AND('対象者リスト (R5年5月8日～9月30日)'!D40&lt;&gt;"",'対象者リスト (R5年5月8日～9月30日)'!K40&lt;&gt;"×"),IF('対象者リスト (R5年5月8日～9月30日)'!I40="",0,'対象者リスト (R5年5月8日～9月30日)'!I40)+'対象者リスト (R5年5月8日～9月30日)'!AC40,"")</f>
        <v/>
      </c>
      <c r="J28" s="270"/>
      <c r="K28" s="270">
        <f>IF('対象者リスト (R5年5月8日～9月30日)'!J40="", "", '対象者リスト (R5年5月8日～9月30日)'!J40)</f>
        <v>0</v>
      </c>
      <c r="L28" s="269" t="str">
        <f>IF('対象者リスト (R5年5月8日～9月30日)'!K40="", "", '対象者リスト (R5年5月8日～9月30日)'!K40)</f>
        <v/>
      </c>
    </row>
    <row r="29" spans="1:12" x14ac:dyDescent="0.4">
      <c r="A29" s="268">
        <f t="shared" si="0"/>
        <v>0</v>
      </c>
      <c r="B29" s="101" t="str">
        <f>'対象者リスト (R5年5月8日～9月30日)'!B41&amp;""</f>
        <v/>
      </c>
      <c r="C29" s="268" t="str">
        <f>'対象者リスト (R5年5月8日～9月30日)'!C41&amp;""</f>
        <v/>
      </c>
      <c r="D29" s="269" t="str">
        <f>IF('対象者リスト (R5年5月8日～9月30日)'!D41="", "", '対象者リスト (R5年5月8日～9月30日)'!D41)</f>
        <v/>
      </c>
      <c r="E29" s="269">
        <f>IF('対象者リスト (R5年5月8日～9月30日)'!V41="", "", '対象者リスト (R5年5月8日～9月30日)'!V41)</f>
        <v>0</v>
      </c>
      <c r="F29" s="269" t="str">
        <f>IF('対象者リスト (R5年5月8日～9月30日)'!E41="", "", '対象者リスト (R5年5月8日～9月30日)'!E41)</f>
        <v/>
      </c>
      <c r="G29" s="269" t="str">
        <f>IF('対象者リスト (R5年5月8日～9月30日)'!F41="", "", '対象者リスト (R5年5月8日～9月30日)'!F41)</f>
        <v/>
      </c>
      <c r="H29" s="269" t="str">
        <f>IF('対象者リスト (R5年5月8日～9月30日)'!G41="", "", '対象者リスト (R5年5月8日～9月30日)'!G41)</f>
        <v/>
      </c>
      <c r="I29" s="269" t="str">
        <f>IF(AND('対象者リスト (R5年5月8日～9月30日)'!D41&lt;&gt;"",'対象者リスト (R5年5月8日～9月30日)'!K41&lt;&gt;"×"),IF('対象者リスト (R5年5月8日～9月30日)'!I41="",0,'対象者リスト (R5年5月8日～9月30日)'!I41)+'対象者リスト (R5年5月8日～9月30日)'!AC41,"")</f>
        <v/>
      </c>
      <c r="J29" s="270"/>
      <c r="K29" s="270">
        <f>IF('対象者リスト (R5年5月8日～9月30日)'!J41="", "", '対象者リスト (R5年5月8日～9月30日)'!J41)</f>
        <v>0</v>
      </c>
      <c r="L29" s="269" t="str">
        <f>IF('対象者リスト (R5年5月8日～9月30日)'!K41="", "", '対象者リスト (R5年5月8日～9月30日)'!K41)</f>
        <v/>
      </c>
    </row>
    <row r="30" spans="1:12" x14ac:dyDescent="0.4">
      <c r="A30" s="268">
        <f t="shared" si="0"/>
        <v>0</v>
      </c>
      <c r="B30" s="101" t="str">
        <f>'対象者リスト (R5年5月8日～9月30日)'!B42&amp;""</f>
        <v/>
      </c>
      <c r="C30" s="268" t="str">
        <f>'対象者リスト (R5年5月8日～9月30日)'!C42&amp;""</f>
        <v/>
      </c>
      <c r="D30" s="269" t="str">
        <f>IF('対象者リスト (R5年5月8日～9月30日)'!D42="", "", '対象者リスト (R5年5月8日～9月30日)'!D42)</f>
        <v/>
      </c>
      <c r="E30" s="269">
        <f>IF('対象者リスト (R5年5月8日～9月30日)'!V42="", "", '対象者リスト (R5年5月8日～9月30日)'!V42)</f>
        <v>0</v>
      </c>
      <c r="F30" s="269" t="str">
        <f>IF('対象者リスト (R5年5月8日～9月30日)'!E42="", "", '対象者リスト (R5年5月8日～9月30日)'!E42)</f>
        <v/>
      </c>
      <c r="G30" s="269" t="str">
        <f>IF('対象者リスト (R5年5月8日～9月30日)'!F42="", "", '対象者リスト (R5年5月8日～9月30日)'!F42)</f>
        <v/>
      </c>
      <c r="H30" s="269" t="str">
        <f>IF('対象者リスト (R5年5月8日～9月30日)'!G42="", "", '対象者リスト (R5年5月8日～9月30日)'!G42)</f>
        <v/>
      </c>
      <c r="I30" s="269" t="str">
        <f>IF(AND('対象者リスト (R5年5月8日～9月30日)'!D42&lt;&gt;"",'対象者リスト (R5年5月8日～9月30日)'!K42&lt;&gt;"×"),IF('対象者リスト (R5年5月8日～9月30日)'!I42="",0,'対象者リスト (R5年5月8日～9月30日)'!I42)+'対象者リスト (R5年5月8日～9月30日)'!AC42,"")</f>
        <v/>
      </c>
      <c r="J30" s="270"/>
      <c r="K30" s="270">
        <f>IF('対象者リスト (R5年5月8日～9月30日)'!J42="", "", '対象者リスト (R5年5月8日～9月30日)'!J42)</f>
        <v>0</v>
      </c>
      <c r="L30" s="269" t="str">
        <f>IF('対象者リスト (R5年5月8日～9月30日)'!K42="", "", '対象者リスト (R5年5月8日～9月30日)'!K42)</f>
        <v/>
      </c>
    </row>
    <row r="31" spans="1:12" x14ac:dyDescent="0.4">
      <c r="A31" s="268">
        <f t="shared" si="0"/>
        <v>0</v>
      </c>
      <c r="B31" s="101" t="str">
        <f>'対象者リスト (R5年5月8日～9月30日)'!B43&amp;""</f>
        <v/>
      </c>
      <c r="C31" s="268" t="str">
        <f>'対象者リスト (R5年5月8日～9月30日)'!C43&amp;""</f>
        <v/>
      </c>
      <c r="D31" s="269" t="str">
        <f>IF('対象者リスト (R5年5月8日～9月30日)'!D43="", "", '対象者リスト (R5年5月8日～9月30日)'!D43)</f>
        <v/>
      </c>
      <c r="E31" s="269">
        <f>IF('対象者リスト (R5年5月8日～9月30日)'!V43="", "", '対象者リスト (R5年5月8日～9月30日)'!V43)</f>
        <v>0</v>
      </c>
      <c r="F31" s="269" t="str">
        <f>IF('対象者リスト (R5年5月8日～9月30日)'!E43="", "", '対象者リスト (R5年5月8日～9月30日)'!E43)</f>
        <v/>
      </c>
      <c r="G31" s="269" t="str">
        <f>IF('対象者リスト (R5年5月8日～9月30日)'!F43="", "", '対象者リスト (R5年5月8日～9月30日)'!F43)</f>
        <v/>
      </c>
      <c r="H31" s="269" t="str">
        <f>IF('対象者リスト (R5年5月8日～9月30日)'!G43="", "", '対象者リスト (R5年5月8日～9月30日)'!G43)</f>
        <v/>
      </c>
      <c r="I31" s="269" t="str">
        <f>IF(AND('対象者リスト (R5年5月8日～9月30日)'!D43&lt;&gt;"",'対象者リスト (R5年5月8日～9月30日)'!K43&lt;&gt;"×"),IF('対象者リスト (R5年5月8日～9月30日)'!I43="",0,'対象者リスト (R5年5月8日～9月30日)'!I43)+'対象者リスト (R5年5月8日～9月30日)'!AC43,"")</f>
        <v/>
      </c>
      <c r="J31" s="270"/>
      <c r="K31" s="270">
        <f>IF('対象者リスト (R5年5月8日～9月30日)'!J43="", "", '対象者リスト (R5年5月8日～9月30日)'!J43)</f>
        <v>0</v>
      </c>
      <c r="L31" s="269" t="str">
        <f>IF('対象者リスト (R5年5月8日～9月30日)'!K43="", "", '対象者リスト (R5年5月8日～9月30日)'!K43)</f>
        <v/>
      </c>
    </row>
    <row r="32" spans="1:12" x14ac:dyDescent="0.4">
      <c r="A32" s="268">
        <f t="shared" si="0"/>
        <v>0</v>
      </c>
      <c r="B32" s="101" t="str">
        <f>'対象者リスト (R5年5月8日～9月30日)'!B44&amp;""</f>
        <v/>
      </c>
      <c r="C32" s="268" t="str">
        <f>'対象者リスト (R5年5月8日～9月30日)'!C44&amp;""</f>
        <v/>
      </c>
      <c r="D32" s="269" t="str">
        <f>IF('対象者リスト (R5年5月8日～9月30日)'!D44="", "", '対象者リスト (R5年5月8日～9月30日)'!D44)</f>
        <v/>
      </c>
      <c r="E32" s="269">
        <f>IF('対象者リスト (R5年5月8日～9月30日)'!V44="", "", '対象者リスト (R5年5月8日～9月30日)'!V44)</f>
        <v>0</v>
      </c>
      <c r="F32" s="269" t="str">
        <f>IF('対象者リスト (R5年5月8日～9月30日)'!E44="", "", '対象者リスト (R5年5月8日～9月30日)'!E44)</f>
        <v/>
      </c>
      <c r="G32" s="269" t="str">
        <f>IF('対象者リスト (R5年5月8日～9月30日)'!F44="", "", '対象者リスト (R5年5月8日～9月30日)'!F44)</f>
        <v/>
      </c>
      <c r="H32" s="269" t="str">
        <f>IF('対象者リスト (R5年5月8日～9月30日)'!G44="", "", '対象者リスト (R5年5月8日～9月30日)'!G44)</f>
        <v/>
      </c>
      <c r="I32" s="269" t="str">
        <f>IF(AND('対象者リスト (R5年5月8日～9月30日)'!D44&lt;&gt;"",'対象者リスト (R5年5月8日～9月30日)'!K44&lt;&gt;"×"),IF('対象者リスト (R5年5月8日～9月30日)'!I44="",0,'対象者リスト (R5年5月8日～9月30日)'!I44)+'対象者リスト (R5年5月8日～9月30日)'!AC44,"")</f>
        <v/>
      </c>
      <c r="J32" s="270"/>
      <c r="K32" s="270">
        <f>IF('対象者リスト (R5年5月8日～9月30日)'!J44="", "", '対象者リスト (R5年5月8日～9月30日)'!J44)</f>
        <v>0</v>
      </c>
      <c r="L32" s="269" t="str">
        <f>IF('対象者リスト (R5年5月8日～9月30日)'!K44="", "", '対象者リスト (R5年5月8日～9月30日)'!K44)</f>
        <v/>
      </c>
    </row>
    <row r="33" spans="1:12" x14ac:dyDescent="0.4">
      <c r="A33" s="268">
        <f t="shared" si="0"/>
        <v>0</v>
      </c>
      <c r="B33" s="101" t="str">
        <f>'対象者リスト (R5年5月8日～9月30日)'!B45&amp;""</f>
        <v/>
      </c>
      <c r="C33" s="268" t="str">
        <f>'対象者リスト (R5年5月8日～9月30日)'!C45&amp;""</f>
        <v/>
      </c>
      <c r="D33" s="269" t="str">
        <f>IF('対象者リスト (R5年5月8日～9月30日)'!D45="", "", '対象者リスト (R5年5月8日～9月30日)'!D45)</f>
        <v/>
      </c>
      <c r="E33" s="269">
        <f>IF('対象者リスト (R5年5月8日～9月30日)'!V45="", "", '対象者リスト (R5年5月8日～9月30日)'!V45)</f>
        <v>0</v>
      </c>
      <c r="F33" s="269" t="str">
        <f>IF('対象者リスト (R5年5月8日～9月30日)'!E45="", "", '対象者リスト (R5年5月8日～9月30日)'!E45)</f>
        <v/>
      </c>
      <c r="G33" s="269" t="str">
        <f>IF('対象者リスト (R5年5月8日～9月30日)'!F45="", "", '対象者リスト (R5年5月8日～9月30日)'!F45)</f>
        <v/>
      </c>
      <c r="H33" s="269" t="str">
        <f>IF('対象者リスト (R5年5月8日～9月30日)'!G45="", "", '対象者リスト (R5年5月8日～9月30日)'!G45)</f>
        <v/>
      </c>
      <c r="I33" s="269" t="str">
        <f>IF(AND('対象者リスト (R5年5月8日～9月30日)'!D45&lt;&gt;"",'対象者リスト (R5年5月8日～9月30日)'!K45&lt;&gt;"×"),IF('対象者リスト (R5年5月8日～9月30日)'!I45="",0,'対象者リスト (R5年5月8日～9月30日)'!I45)+'対象者リスト (R5年5月8日～9月30日)'!AC45,"")</f>
        <v/>
      </c>
      <c r="J33" s="270"/>
      <c r="K33" s="270">
        <f>IF('対象者リスト (R5年5月8日～9月30日)'!J45="", "", '対象者リスト (R5年5月8日～9月30日)'!J45)</f>
        <v>0</v>
      </c>
      <c r="L33" s="269" t="str">
        <f>IF('対象者リスト (R5年5月8日～9月30日)'!K45="", "", '対象者リスト (R5年5月8日～9月30日)'!K45)</f>
        <v/>
      </c>
    </row>
    <row r="34" spans="1:12" x14ac:dyDescent="0.4">
      <c r="A34" s="268">
        <f t="shared" si="0"/>
        <v>0</v>
      </c>
      <c r="B34" s="101" t="str">
        <f>'対象者リスト (R5年5月8日～9月30日)'!B46&amp;""</f>
        <v/>
      </c>
      <c r="C34" s="268" t="str">
        <f>'対象者リスト (R5年5月8日～9月30日)'!C46&amp;""</f>
        <v/>
      </c>
      <c r="D34" s="269" t="str">
        <f>IF('対象者リスト (R5年5月8日～9月30日)'!D46="", "", '対象者リスト (R5年5月8日～9月30日)'!D46)</f>
        <v/>
      </c>
      <c r="E34" s="269">
        <f>IF('対象者リスト (R5年5月8日～9月30日)'!V46="", "", '対象者リスト (R5年5月8日～9月30日)'!V46)</f>
        <v>0</v>
      </c>
      <c r="F34" s="269" t="str">
        <f>IF('対象者リスト (R5年5月8日～9月30日)'!E46="", "", '対象者リスト (R5年5月8日～9月30日)'!E46)</f>
        <v/>
      </c>
      <c r="G34" s="269" t="str">
        <f>IF('対象者リスト (R5年5月8日～9月30日)'!F46="", "", '対象者リスト (R5年5月8日～9月30日)'!F46)</f>
        <v/>
      </c>
      <c r="H34" s="269" t="str">
        <f>IF('対象者リスト (R5年5月8日～9月30日)'!G46="", "", '対象者リスト (R5年5月8日～9月30日)'!G46)</f>
        <v/>
      </c>
      <c r="I34" s="269" t="str">
        <f>IF(AND('対象者リスト (R5年5月8日～9月30日)'!D46&lt;&gt;"",'対象者リスト (R5年5月8日～9月30日)'!K46&lt;&gt;"×"),IF('対象者リスト (R5年5月8日～9月30日)'!I46="",0,'対象者リスト (R5年5月8日～9月30日)'!I46)+'対象者リスト (R5年5月8日～9月30日)'!AC46,"")</f>
        <v/>
      </c>
      <c r="J34" s="270"/>
      <c r="K34" s="270">
        <f>IF('対象者リスト (R5年5月8日～9月30日)'!J46="", "", '対象者リスト (R5年5月8日～9月30日)'!J46)</f>
        <v>0</v>
      </c>
      <c r="L34" s="269" t="str">
        <f>IF('対象者リスト (R5年5月8日～9月30日)'!K46="", "", '対象者リスト (R5年5月8日～9月30日)'!K46)</f>
        <v/>
      </c>
    </row>
    <row r="35" spans="1:12" x14ac:dyDescent="0.4">
      <c r="A35" s="268">
        <f t="shared" si="0"/>
        <v>0</v>
      </c>
      <c r="B35" s="101" t="str">
        <f>'対象者リスト (R5年5月8日～9月30日)'!B47&amp;""</f>
        <v/>
      </c>
      <c r="C35" s="268" t="str">
        <f>'対象者リスト (R5年5月8日～9月30日)'!C47&amp;""</f>
        <v/>
      </c>
      <c r="D35" s="269" t="str">
        <f>IF('対象者リスト (R5年5月8日～9月30日)'!D47="", "", '対象者リスト (R5年5月8日～9月30日)'!D47)</f>
        <v/>
      </c>
      <c r="E35" s="269">
        <f>IF('対象者リスト (R5年5月8日～9月30日)'!V47="", "", '対象者リスト (R5年5月8日～9月30日)'!V47)</f>
        <v>0</v>
      </c>
      <c r="F35" s="269" t="str">
        <f>IF('対象者リスト (R5年5月8日～9月30日)'!E47="", "", '対象者リスト (R5年5月8日～9月30日)'!E47)</f>
        <v/>
      </c>
      <c r="G35" s="269" t="str">
        <f>IF('対象者リスト (R5年5月8日～9月30日)'!F47="", "", '対象者リスト (R5年5月8日～9月30日)'!F47)</f>
        <v/>
      </c>
      <c r="H35" s="269" t="str">
        <f>IF('対象者リスト (R5年5月8日～9月30日)'!G47="", "", '対象者リスト (R5年5月8日～9月30日)'!G47)</f>
        <v/>
      </c>
      <c r="I35" s="269" t="str">
        <f>IF(AND('対象者リスト (R5年5月8日～9月30日)'!D47&lt;&gt;"",'対象者リスト (R5年5月8日～9月30日)'!K47&lt;&gt;"×"),IF('対象者リスト (R5年5月8日～9月30日)'!I47="",0,'対象者リスト (R5年5月8日～9月30日)'!I47)+'対象者リスト (R5年5月8日～9月30日)'!AC47,"")</f>
        <v/>
      </c>
      <c r="J35" s="270"/>
      <c r="K35" s="270">
        <f>IF('対象者リスト (R5年5月8日～9月30日)'!J47="", "", '対象者リスト (R5年5月8日～9月30日)'!J47)</f>
        <v>0</v>
      </c>
      <c r="L35" s="269" t="str">
        <f>IF('対象者リスト (R5年5月8日～9月30日)'!K47="", "", '対象者リスト (R5年5月8日～9月30日)'!K47)</f>
        <v/>
      </c>
    </row>
    <row r="36" spans="1:12" x14ac:dyDescent="0.4">
      <c r="A36" s="268">
        <f t="shared" ref="A36:A67" si="1">IF(K36&lt;&gt;0,A35+1,A35)</f>
        <v>0</v>
      </c>
      <c r="B36" s="101" t="str">
        <f>'対象者リスト (R5年5月8日～9月30日)'!B48&amp;""</f>
        <v/>
      </c>
      <c r="C36" s="268" t="str">
        <f>'対象者リスト (R5年5月8日～9月30日)'!C48&amp;""</f>
        <v/>
      </c>
      <c r="D36" s="269" t="str">
        <f>IF('対象者リスト (R5年5月8日～9月30日)'!D48="", "", '対象者リスト (R5年5月8日～9月30日)'!D48)</f>
        <v/>
      </c>
      <c r="E36" s="269">
        <f>IF('対象者リスト (R5年5月8日～9月30日)'!V48="", "", '対象者リスト (R5年5月8日～9月30日)'!V48)</f>
        <v>0</v>
      </c>
      <c r="F36" s="269" t="str">
        <f>IF('対象者リスト (R5年5月8日～9月30日)'!E48="", "", '対象者リスト (R5年5月8日～9月30日)'!E48)</f>
        <v/>
      </c>
      <c r="G36" s="269" t="str">
        <f>IF('対象者リスト (R5年5月8日～9月30日)'!F48="", "", '対象者リスト (R5年5月8日～9月30日)'!F48)</f>
        <v/>
      </c>
      <c r="H36" s="269" t="str">
        <f>IF('対象者リスト (R5年5月8日～9月30日)'!G48="", "", '対象者リスト (R5年5月8日～9月30日)'!G48)</f>
        <v/>
      </c>
      <c r="I36" s="269" t="str">
        <f>IF(AND('対象者リスト (R5年5月8日～9月30日)'!D48&lt;&gt;"",'対象者リスト (R5年5月8日～9月30日)'!K48&lt;&gt;"×"),IF('対象者リスト (R5年5月8日～9月30日)'!I48="",0,'対象者リスト (R5年5月8日～9月30日)'!I48)+'対象者リスト (R5年5月8日～9月30日)'!AC48,"")</f>
        <v/>
      </c>
      <c r="J36" s="270"/>
      <c r="K36" s="270">
        <f>IF('対象者リスト (R5年5月8日～9月30日)'!J48="", "", '対象者リスト (R5年5月8日～9月30日)'!J48)</f>
        <v>0</v>
      </c>
      <c r="L36" s="269" t="str">
        <f>IF('対象者リスト (R5年5月8日～9月30日)'!K48="", "", '対象者リスト (R5年5月8日～9月30日)'!K48)</f>
        <v/>
      </c>
    </row>
    <row r="37" spans="1:12" x14ac:dyDescent="0.4">
      <c r="A37" s="268">
        <f t="shared" si="1"/>
        <v>0</v>
      </c>
      <c r="B37" s="101" t="str">
        <f>'対象者リスト (R5年5月8日～9月30日)'!B49&amp;""</f>
        <v/>
      </c>
      <c r="C37" s="268" t="str">
        <f>'対象者リスト (R5年5月8日～9月30日)'!C49&amp;""</f>
        <v/>
      </c>
      <c r="D37" s="269" t="str">
        <f>IF('対象者リスト (R5年5月8日～9月30日)'!D49="", "", '対象者リスト (R5年5月8日～9月30日)'!D49)</f>
        <v/>
      </c>
      <c r="E37" s="269">
        <f>IF('対象者リスト (R5年5月8日～9月30日)'!V49="", "", '対象者リスト (R5年5月8日～9月30日)'!V49)</f>
        <v>0</v>
      </c>
      <c r="F37" s="269" t="str">
        <f>IF('対象者リスト (R5年5月8日～9月30日)'!E49="", "", '対象者リスト (R5年5月8日～9月30日)'!E49)</f>
        <v/>
      </c>
      <c r="G37" s="269" t="str">
        <f>IF('対象者リスト (R5年5月8日～9月30日)'!F49="", "", '対象者リスト (R5年5月8日～9月30日)'!F49)</f>
        <v/>
      </c>
      <c r="H37" s="269" t="str">
        <f>IF('対象者リスト (R5年5月8日～9月30日)'!G49="", "", '対象者リスト (R5年5月8日～9月30日)'!G49)</f>
        <v/>
      </c>
      <c r="I37" s="269" t="str">
        <f>IF(AND('対象者リスト (R5年5月8日～9月30日)'!D49&lt;&gt;"",'対象者リスト (R5年5月8日～9月30日)'!K49&lt;&gt;"×"),IF('対象者リスト (R5年5月8日～9月30日)'!I49="",0,'対象者リスト (R5年5月8日～9月30日)'!I49)+'対象者リスト (R5年5月8日～9月30日)'!AC49,"")</f>
        <v/>
      </c>
      <c r="J37" s="270"/>
      <c r="K37" s="270">
        <f>IF('対象者リスト (R5年5月8日～9月30日)'!J49="", "", '対象者リスト (R5年5月8日～9月30日)'!J49)</f>
        <v>0</v>
      </c>
      <c r="L37" s="269" t="str">
        <f>IF('対象者リスト (R5年5月8日～9月30日)'!K49="", "", '対象者リスト (R5年5月8日～9月30日)'!K49)</f>
        <v/>
      </c>
    </row>
    <row r="38" spans="1:12" x14ac:dyDescent="0.4">
      <c r="A38" s="268">
        <f t="shared" si="1"/>
        <v>0</v>
      </c>
      <c r="B38" s="101" t="str">
        <f>'対象者リスト (R5年5月8日～9月30日)'!B50&amp;""</f>
        <v/>
      </c>
      <c r="C38" s="268" t="str">
        <f>'対象者リスト (R5年5月8日～9月30日)'!C50&amp;""</f>
        <v/>
      </c>
      <c r="D38" s="269" t="str">
        <f>IF('対象者リスト (R5年5月8日～9月30日)'!D50="", "", '対象者リスト (R5年5月8日～9月30日)'!D50)</f>
        <v/>
      </c>
      <c r="E38" s="269">
        <f>IF('対象者リスト (R5年5月8日～9月30日)'!V50="", "", '対象者リスト (R5年5月8日～9月30日)'!V50)</f>
        <v>0</v>
      </c>
      <c r="F38" s="269" t="str">
        <f>IF('対象者リスト (R5年5月8日～9月30日)'!E50="", "", '対象者リスト (R5年5月8日～9月30日)'!E50)</f>
        <v/>
      </c>
      <c r="G38" s="269" t="str">
        <f>IF('対象者リスト (R5年5月8日～9月30日)'!F50="", "", '対象者リスト (R5年5月8日～9月30日)'!F50)</f>
        <v/>
      </c>
      <c r="H38" s="269" t="str">
        <f>IF('対象者リスト (R5年5月8日～9月30日)'!G50="", "", '対象者リスト (R5年5月8日～9月30日)'!G50)</f>
        <v/>
      </c>
      <c r="I38" s="269" t="str">
        <f>IF(AND('対象者リスト (R5年5月8日～9月30日)'!D50&lt;&gt;"",'対象者リスト (R5年5月8日～9月30日)'!K50&lt;&gt;"×"),IF('対象者リスト (R5年5月8日～9月30日)'!I50="",0,'対象者リスト (R5年5月8日～9月30日)'!I50)+'対象者リスト (R5年5月8日～9月30日)'!AC50,"")</f>
        <v/>
      </c>
      <c r="J38" s="270"/>
      <c r="K38" s="270">
        <f>IF('対象者リスト (R5年5月8日～9月30日)'!J50="", "", '対象者リスト (R5年5月8日～9月30日)'!J50)</f>
        <v>0</v>
      </c>
      <c r="L38" s="269" t="str">
        <f>IF('対象者リスト (R5年5月8日～9月30日)'!K50="", "", '対象者リスト (R5年5月8日～9月30日)'!K50)</f>
        <v/>
      </c>
    </row>
    <row r="39" spans="1:12" x14ac:dyDescent="0.4">
      <c r="A39" s="268">
        <f t="shared" si="1"/>
        <v>0</v>
      </c>
      <c r="B39" s="101" t="str">
        <f>'対象者リスト (R5年5月8日～9月30日)'!B51&amp;""</f>
        <v/>
      </c>
      <c r="C39" s="268" t="str">
        <f>'対象者リスト (R5年5月8日～9月30日)'!C51&amp;""</f>
        <v/>
      </c>
      <c r="D39" s="269" t="str">
        <f>IF('対象者リスト (R5年5月8日～9月30日)'!D51="", "", '対象者リスト (R5年5月8日～9月30日)'!D51)</f>
        <v/>
      </c>
      <c r="E39" s="269">
        <f>IF('対象者リスト (R5年5月8日～9月30日)'!V51="", "", '対象者リスト (R5年5月8日～9月30日)'!V51)</f>
        <v>0</v>
      </c>
      <c r="F39" s="269" t="str">
        <f>IF('対象者リスト (R5年5月8日～9月30日)'!E51="", "", '対象者リスト (R5年5月8日～9月30日)'!E51)</f>
        <v/>
      </c>
      <c r="G39" s="269" t="str">
        <f>IF('対象者リスト (R5年5月8日～9月30日)'!F51="", "", '対象者リスト (R5年5月8日～9月30日)'!F51)</f>
        <v/>
      </c>
      <c r="H39" s="269" t="str">
        <f>IF('対象者リスト (R5年5月8日～9月30日)'!G51="", "", '対象者リスト (R5年5月8日～9月30日)'!G51)</f>
        <v/>
      </c>
      <c r="I39" s="269" t="str">
        <f>IF(AND('対象者リスト (R5年5月8日～9月30日)'!D51&lt;&gt;"",'対象者リスト (R5年5月8日～9月30日)'!K51&lt;&gt;"×"),IF('対象者リスト (R5年5月8日～9月30日)'!I51="",0,'対象者リスト (R5年5月8日～9月30日)'!I51)+'対象者リスト (R5年5月8日～9月30日)'!AC51,"")</f>
        <v/>
      </c>
      <c r="J39" s="270"/>
      <c r="K39" s="270">
        <f>IF('対象者リスト (R5年5月8日～9月30日)'!J51="", "", '対象者リスト (R5年5月8日～9月30日)'!J51)</f>
        <v>0</v>
      </c>
      <c r="L39" s="269" t="str">
        <f>IF('対象者リスト (R5年5月8日～9月30日)'!K51="", "", '対象者リスト (R5年5月8日～9月30日)'!K51)</f>
        <v/>
      </c>
    </row>
    <row r="40" spans="1:12" x14ac:dyDescent="0.4">
      <c r="A40" s="268">
        <f t="shared" si="1"/>
        <v>0</v>
      </c>
      <c r="B40" s="101" t="str">
        <f>'対象者リスト (R5年5月8日～9月30日)'!B52&amp;""</f>
        <v/>
      </c>
      <c r="C40" s="268" t="str">
        <f>'対象者リスト (R5年5月8日～9月30日)'!C52&amp;""</f>
        <v/>
      </c>
      <c r="D40" s="269" t="str">
        <f>IF('対象者リスト (R5年5月8日～9月30日)'!D52="", "", '対象者リスト (R5年5月8日～9月30日)'!D52)</f>
        <v/>
      </c>
      <c r="E40" s="269">
        <f>IF('対象者リスト (R5年5月8日～9月30日)'!V52="", "", '対象者リスト (R5年5月8日～9月30日)'!V52)</f>
        <v>0</v>
      </c>
      <c r="F40" s="269" t="str">
        <f>IF('対象者リスト (R5年5月8日～9月30日)'!E52="", "", '対象者リスト (R5年5月8日～9月30日)'!E52)</f>
        <v/>
      </c>
      <c r="G40" s="269" t="str">
        <f>IF('対象者リスト (R5年5月8日～9月30日)'!F52="", "", '対象者リスト (R5年5月8日～9月30日)'!F52)</f>
        <v/>
      </c>
      <c r="H40" s="269" t="str">
        <f>IF('対象者リスト (R5年5月8日～9月30日)'!G52="", "", '対象者リスト (R5年5月8日～9月30日)'!G52)</f>
        <v/>
      </c>
      <c r="I40" s="269" t="str">
        <f>IF(AND('対象者リスト (R5年5月8日～9月30日)'!D52&lt;&gt;"",'対象者リスト (R5年5月8日～9月30日)'!K52&lt;&gt;"×"),IF('対象者リスト (R5年5月8日～9月30日)'!I52="",0,'対象者リスト (R5年5月8日～9月30日)'!I52)+'対象者リスト (R5年5月8日～9月30日)'!AC52,"")</f>
        <v/>
      </c>
      <c r="J40" s="270"/>
      <c r="K40" s="270">
        <f>IF('対象者リスト (R5年5月8日～9月30日)'!J52="", "", '対象者リスト (R5年5月8日～9月30日)'!J52)</f>
        <v>0</v>
      </c>
      <c r="L40" s="269" t="str">
        <f>IF('対象者リスト (R5年5月8日～9月30日)'!K52="", "", '対象者リスト (R5年5月8日～9月30日)'!K52)</f>
        <v/>
      </c>
    </row>
    <row r="41" spans="1:12" x14ac:dyDescent="0.4">
      <c r="A41" s="268">
        <f t="shared" si="1"/>
        <v>0</v>
      </c>
      <c r="B41" s="101" t="str">
        <f>'対象者リスト (R5年5月8日～9月30日)'!B53&amp;""</f>
        <v/>
      </c>
      <c r="C41" s="268" t="str">
        <f>'対象者リスト (R5年5月8日～9月30日)'!C53&amp;""</f>
        <v/>
      </c>
      <c r="D41" s="269" t="str">
        <f>IF('対象者リスト (R5年5月8日～9月30日)'!D53="", "", '対象者リスト (R5年5月8日～9月30日)'!D53)</f>
        <v/>
      </c>
      <c r="E41" s="269">
        <f>IF('対象者リスト (R5年5月8日～9月30日)'!V53="", "", '対象者リスト (R5年5月8日～9月30日)'!V53)</f>
        <v>0</v>
      </c>
      <c r="F41" s="269" t="str">
        <f>IF('対象者リスト (R5年5月8日～9月30日)'!E53="", "", '対象者リスト (R5年5月8日～9月30日)'!E53)</f>
        <v/>
      </c>
      <c r="G41" s="269" t="str">
        <f>IF('対象者リスト (R5年5月8日～9月30日)'!F53="", "", '対象者リスト (R5年5月8日～9月30日)'!F53)</f>
        <v/>
      </c>
      <c r="H41" s="269" t="str">
        <f>IF('対象者リスト (R5年5月8日～9月30日)'!G53="", "", '対象者リスト (R5年5月8日～9月30日)'!G53)</f>
        <v/>
      </c>
      <c r="I41" s="269" t="str">
        <f>IF(AND('対象者リスト (R5年5月8日～9月30日)'!D53&lt;&gt;"",'対象者リスト (R5年5月8日～9月30日)'!K53&lt;&gt;"×"),IF('対象者リスト (R5年5月8日～9月30日)'!I53="",0,'対象者リスト (R5年5月8日～9月30日)'!I53)+'対象者リスト (R5年5月8日～9月30日)'!AC53,"")</f>
        <v/>
      </c>
      <c r="J41" s="270"/>
      <c r="K41" s="270">
        <f>IF('対象者リスト (R5年5月8日～9月30日)'!J53="", "", '対象者リスト (R5年5月8日～9月30日)'!J53)</f>
        <v>0</v>
      </c>
      <c r="L41" s="269" t="str">
        <f>IF('対象者リスト (R5年5月8日～9月30日)'!K53="", "", '対象者リスト (R5年5月8日～9月30日)'!K53)</f>
        <v/>
      </c>
    </row>
    <row r="42" spans="1:12" x14ac:dyDescent="0.4">
      <c r="A42" s="268">
        <f t="shared" si="1"/>
        <v>0</v>
      </c>
      <c r="B42" s="101" t="str">
        <f>'対象者リスト (R5年5月8日～9月30日)'!B54&amp;""</f>
        <v/>
      </c>
      <c r="C42" s="268" t="str">
        <f>'対象者リスト (R5年5月8日～9月30日)'!C54&amp;""</f>
        <v/>
      </c>
      <c r="D42" s="269" t="str">
        <f>IF('対象者リスト (R5年5月8日～9月30日)'!D54="", "", '対象者リスト (R5年5月8日～9月30日)'!D54)</f>
        <v/>
      </c>
      <c r="E42" s="269">
        <f>IF('対象者リスト (R5年5月8日～9月30日)'!V54="", "", '対象者リスト (R5年5月8日～9月30日)'!V54)</f>
        <v>0</v>
      </c>
      <c r="F42" s="269" t="str">
        <f>IF('対象者リスト (R5年5月8日～9月30日)'!E54="", "", '対象者リスト (R5年5月8日～9月30日)'!E54)</f>
        <v/>
      </c>
      <c r="G42" s="269" t="str">
        <f>IF('対象者リスト (R5年5月8日～9月30日)'!F54="", "", '対象者リスト (R5年5月8日～9月30日)'!F54)</f>
        <v/>
      </c>
      <c r="H42" s="269" t="str">
        <f>IF('対象者リスト (R5年5月8日～9月30日)'!G54="", "", '対象者リスト (R5年5月8日～9月30日)'!G54)</f>
        <v/>
      </c>
      <c r="I42" s="269" t="str">
        <f>IF(AND('対象者リスト (R5年5月8日～9月30日)'!D54&lt;&gt;"",'対象者リスト (R5年5月8日～9月30日)'!K54&lt;&gt;"×"),IF('対象者リスト (R5年5月8日～9月30日)'!I54="",0,'対象者リスト (R5年5月8日～9月30日)'!I54)+'対象者リスト (R5年5月8日～9月30日)'!AC54,"")</f>
        <v/>
      </c>
      <c r="J42" s="270"/>
      <c r="K42" s="270">
        <f>IF('対象者リスト (R5年5月8日～9月30日)'!J54="", "", '対象者リスト (R5年5月8日～9月30日)'!J54)</f>
        <v>0</v>
      </c>
      <c r="L42" s="269" t="str">
        <f>IF('対象者リスト (R5年5月8日～9月30日)'!K54="", "", '対象者リスト (R5年5月8日～9月30日)'!K54)</f>
        <v/>
      </c>
    </row>
    <row r="43" spans="1:12" x14ac:dyDescent="0.4">
      <c r="A43" s="268">
        <f t="shared" si="1"/>
        <v>0</v>
      </c>
      <c r="B43" s="101" t="str">
        <f>'対象者リスト (R5年5月8日～9月30日)'!B55&amp;""</f>
        <v/>
      </c>
      <c r="C43" s="268" t="str">
        <f>'対象者リスト (R5年5月8日～9月30日)'!C55&amp;""</f>
        <v/>
      </c>
      <c r="D43" s="269" t="str">
        <f>IF('対象者リスト (R5年5月8日～9月30日)'!D55="", "", '対象者リスト (R5年5月8日～9月30日)'!D55)</f>
        <v/>
      </c>
      <c r="E43" s="269">
        <f>IF('対象者リスト (R5年5月8日～9月30日)'!V55="", "", '対象者リスト (R5年5月8日～9月30日)'!V55)</f>
        <v>0</v>
      </c>
      <c r="F43" s="269" t="str">
        <f>IF('対象者リスト (R5年5月8日～9月30日)'!E55="", "", '対象者リスト (R5年5月8日～9月30日)'!E55)</f>
        <v/>
      </c>
      <c r="G43" s="269" t="str">
        <f>IF('対象者リスト (R5年5月8日～9月30日)'!F55="", "", '対象者リスト (R5年5月8日～9月30日)'!F55)</f>
        <v/>
      </c>
      <c r="H43" s="269" t="str">
        <f>IF('対象者リスト (R5年5月8日～9月30日)'!G55="", "", '対象者リスト (R5年5月8日～9月30日)'!G55)</f>
        <v/>
      </c>
      <c r="I43" s="269" t="str">
        <f>IF(AND('対象者リスト (R5年5月8日～9月30日)'!D55&lt;&gt;"",'対象者リスト (R5年5月8日～9月30日)'!K55&lt;&gt;"×"),IF('対象者リスト (R5年5月8日～9月30日)'!I55="",0,'対象者リスト (R5年5月8日～9月30日)'!I55)+'対象者リスト (R5年5月8日～9月30日)'!AC55,"")</f>
        <v/>
      </c>
      <c r="J43" s="270"/>
      <c r="K43" s="270">
        <f>IF('対象者リスト (R5年5月8日～9月30日)'!J55="", "", '対象者リスト (R5年5月8日～9月30日)'!J55)</f>
        <v>0</v>
      </c>
      <c r="L43" s="269" t="str">
        <f>IF('対象者リスト (R5年5月8日～9月30日)'!K55="", "", '対象者リスト (R5年5月8日～9月30日)'!K55)</f>
        <v/>
      </c>
    </row>
    <row r="44" spans="1:12" x14ac:dyDescent="0.4">
      <c r="A44" s="268">
        <f t="shared" si="1"/>
        <v>0</v>
      </c>
      <c r="B44" s="101" t="str">
        <f>'対象者リスト (R5年5月8日～9月30日)'!B56&amp;""</f>
        <v/>
      </c>
      <c r="C44" s="268" t="str">
        <f>'対象者リスト (R5年5月8日～9月30日)'!C56&amp;""</f>
        <v/>
      </c>
      <c r="D44" s="269" t="str">
        <f>IF('対象者リスト (R5年5月8日～9月30日)'!D56="", "", '対象者リスト (R5年5月8日～9月30日)'!D56)</f>
        <v/>
      </c>
      <c r="E44" s="269">
        <f>IF('対象者リスト (R5年5月8日～9月30日)'!V56="", "", '対象者リスト (R5年5月8日～9月30日)'!V56)</f>
        <v>0</v>
      </c>
      <c r="F44" s="269" t="str">
        <f>IF('対象者リスト (R5年5月8日～9月30日)'!E56="", "", '対象者リスト (R5年5月8日～9月30日)'!E56)</f>
        <v/>
      </c>
      <c r="G44" s="269" t="str">
        <f>IF('対象者リスト (R5年5月8日～9月30日)'!F56="", "", '対象者リスト (R5年5月8日～9月30日)'!F56)</f>
        <v/>
      </c>
      <c r="H44" s="269" t="str">
        <f>IF('対象者リスト (R5年5月8日～9月30日)'!G56="", "", '対象者リスト (R5年5月8日～9月30日)'!G56)</f>
        <v/>
      </c>
      <c r="I44" s="269" t="str">
        <f>IF(AND('対象者リスト (R5年5月8日～9月30日)'!D56&lt;&gt;"",'対象者リスト (R5年5月8日～9月30日)'!K56&lt;&gt;"×"),IF('対象者リスト (R5年5月8日～9月30日)'!I56="",0,'対象者リスト (R5年5月8日～9月30日)'!I56)+'対象者リスト (R5年5月8日～9月30日)'!AC56,"")</f>
        <v/>
      </c>
      <c r="J44" s="270"/>
      <c r="K44" s="270">
        <f>IF('対象者リスト (R5年5月8日～9月30日)'!J56="", "", '対象者リスト (R5年5月8日～9月30日)'!J56)</f>
        <v>0</v>
      </c>
      <c r="L44" s="269" t="str">
        <f>IF('対象者リスト (R5年5月8日～9月30日)'!K56="", "", '対象者リスト (R5年5月8日～9月30日)'!K56)</f>
        <v/>
      </c>
    </row>
    <row r="45" spans="1:12" x14ac:dyDescent="0.4">
      <c r="A45" s="268">
        <f t="shared" si="1"/>
        <v>0</v>
      </c>
      <c r="B45" s="101" t="str">
        <f>'対象者リスト (R5年5月8日～9月30日)'!B57&amp;""</f>
        <v/>
      </c>
      <c r="C45" s="268" t="str">
        <f>'対象者リスト (R5年5月8日～9月30日)'!C57&amp;""</f>
        <v/>
      </c>
      <c r="D45" s="269" t="str">
        <f>IF('対象者リスト (R5年5月8日～9月30日)'!D57="", "", '対象者リスト (R5年5月8日～9月30日)'!D57)</f>
        <v/>
      </c>
      <c r="E45" s="269">
        <f>IF('対象者リスト (R5年5月8日～9月30日)'!V57="", "", '対象者リスト (R5年5月8日～9月30日)'!V57)</f>
        <v>0</v>
      </c>
      <c r="F45" s="269" t="str">
        <f>IF('対象者リスト (R5年5月8日～9月30日)'!E57="", "", '対象者リスト (R5年5月8日～9月30日)'!E57)</f>
        <v/>
      </c>
      <c r="G45" s="269" t="str">
        <f>IF('対象者リスト (R5年5月8日～9月30日)'!F57="", "", '対象者リスト (R5年5月8日～9月30日)'!F57)</f>
        <v/>
      </c>
      <c r="H45" s="269" t="str">
        <f>IF('対象者リスト (R5年5月8日～9月30日)'!G57="", "", '対象者リスト (R5年5月8日～9月30日)'!G57)</f>
        <v/>
      </c>
      <c r="I45" s="269" t="str">
        <f>IF(AND('対象者リスト (R5年5月8日～9月30日)'!D57&lt;&gt;"",'対象者リスト (R5年5月8日～9月30日)'!K57&lt;&gt;"×"),IF('対象者リスト (R5年5月8日～9月30日)'!I57="",0,'対象者リスト (R5年5月8日～9月30日)'!I57)+'対象者リスト (R5年5月8日～9月30日)'!AC57,"")</f>
        <v/>
      </c>
      <c r="J45" s="270"/>
      <c r="K45" s="270">
        <f>IF('対象者リスト (R5年5月8日～9月30日)'!J57="", "", '対象者リスト (R5年5月8日～9月30日)'!J57)</f>
        <v>0</v>
      </c>
      <c r="L45" s="269" t="str">
        <f>IF('対象者リスト (R5年5月8日～9月30日)'!K57="", "", '対象者リスト (R5年5月8日～9月30日)'!K57)</f>
        <v/>
      </c>
    </row>
    <row r="46" spans="1:12" x14ac:dyDescent="0.4">
      <c r="A46" s="268">
        <f t="shared" si="1"/>
        <v>0</v>
      </c>
      <c r="B46" s="101" t="str">
        <f>'対象者リスト (R5年5月8日～9月30日)'!B58&amp;""</f>
        <v/>
      </c>
      <c r="C46" s="268" t="str">
        <f>'対象者リスト (R5年5月8日～9月30日)'!C58&amp;""</f>
        <v/>
      </c>
      <c r="D46" s="269" t="str">
        <f>IF('対象者リスト (R5年5月8日～9月30日)'!D58="", "", '対象者リスト (R5年5月8日～9月30日)'!D58)</f>
        <v/>
      </c>
      <c r="E46" s="269">
        <f>IF('対象者リスト (R5年5月8日～9月30日)'!V58="", "", '対象者リスト (R5年5月8日～9月30日)'!V58)</f>
        <v>0</v>
      </c>
      <c r="F46" s="269" t="str">
        <f>IF('対象者リスト (R5年5月8日～9月30日)'!E58="", "", '対象者リスト (R5年5月8日～9月30日)'!E58)</f>
        <v/>
      </c>
      <c r="G46" s="269" t="str">
        <f>IF('対象者リスト (R5年5月8日～9月30日)'!F58="", "", '対象者リスト (R5年5月8日～9月30日)'!F58)</f>
        <v/>
      </c>
      <c r="H46" s="269" t="str">
        <f>IF('対象者リスト (R5年5月8日～9月30日)'!G58="", "", '対象者リスト (R5年5月8日～9月30日)'!G58)</f>
        <v/>
      </c>
      <c r="I46" s="269" t="str">
        <f>IF(AND('対象者リスト (R5年5月8日～9月30日)'!D58&lt;&gt;"",'対象者リスト (R5年5月8日～9月30日)'!K58&lt;&gt;"×"),IF('対象者リスト (R5年5月8日～9月30日)'!I58="",0,'対象者リスト (R5年5月8日～9月30日)'!I58)+'対象者リスト (R5年5月8日～9月30日)'!AC58,"")</f>
        <v/>
      </c>
      <c r="J46" s="270"/>
      <c r="K46" s="270">
        <f>IF('対象者リスト (R5年5月8日～9月30日)'!J58="", "", '対象者リスト (R5年5月8日～9月30日)'!J58)</f>
        <v>0</v>
      </c>
      <c r="L46" s="269" t="str">
        <f>IF('対象者リスト (R5年5月8日～9月30日)'!K58="", "", '対象者リスト (R5年5月8日～9月30日)'!K58)</f>
        <v/>
      </c>
    </row>
    <row r="47" spans="1:12" x14ac:dyDescent="0.4">
      <c r="A47" s="268">
        <f t="shared" si="1"/>
        <v>0</v>
      </c>
      <c r="B47" s="101" t="str">
        <f>'対象者リスト (R5年5月8日～9月30日)'!B59&amp;""</f>
        <v/>
      </c>
      <c r="C47" s="268" t="str">
        <f>'対象者リスト (R5年5月8日～9月30日)'!C59&amp;""</f>
        <v/>
      </c>
      <c r="D47" s="269" t="str">
        <f>IF('対象者リスト (R5年5月8日～9月30日)'!D59="", "", '対象者リスト (R5年5月8日～9月30日)'!D59)</f>
        <v/>
      </c>
      <c r="E47" s="269">
        <f>IF('対象者リスト (R5年5月8日～9月30日)'!V59="", "", '対象者リスト (R5年5月8日～9月30日)'!V59)</f>
        <v>0</v>
      </c>
      <c r="F47" s="269" t="str">
        <f>IF('対象者リスト (R5年5月8日～9月30日)'!E59="", "", '対象者リスト (R5年5月8日～9月30日)'!E59)</f>
        <v/>
      </c>
      <c r="G47" s="269" t="str">
        <f>IF('対象者リスト (R5年5月8日～9月30日)'!F59="", "", '対象者リスト (R5年5月8日～9月30日)'!F59)</f>
        <v/>
      </c>
      <c r="H47" s="269" t="str">
        <f>IF('対象者リスト (R5年5月8日～9月30日)'!G59="", "", '対象者リスト (R5年5月8日～9月30日)'!G59)</f>
        <v/>
      </c>
      <c r="I47" s="269" t="str">
        <f>IF(AND('対象者リスト (R5年5月8日～9月30日)'!D59&lt;&gt;"",'対象者リスト (R5年5月8日～9月30日)'!K59&lt;&gt;"×"),IF('対象者リスト (R5年5月8日～9月30日)'!I59="",0,'対象者リスト (R5年5月8日～9月30日)'!I59)+'対象者リスト (R5年5月8日～9月30日)'!AC59,"")</f>
        <v/>
      </c>
      <c r="J47" s="270"/>
      <c r="K47" s="270">
        <f>IF('対象者リスト (R5年5月8日～9月30日)'!J59="", "", '対象者リスト (R5年5月8日～9月30日)'!J59)</f>
        <v>0</v>
      </c>
      <c r="L47" s="269" t="str">
        <f>IF('対象者リスト (R5年5月8日～9月30日)'!K59="", "", '対象者リスト (R5年5月8日～9月30日)'!K59)</f>
        <v/>
      </c>
    </row>
    <row r="48" spans="1:12" x14ac:dyDescent="0.4">
      <c r="A48" s="268">
        <f t="shared" si="1"/>
        <v>0</v>
      </c>
      <c r="B48" s="101" t="str">
        <f>'対象者リスト (R5年5月8日～9月30日)'!B60&amp;""</f>
        <v/>
      </c>
      <c r="C48" s="268" t="str">
        <f>'対象者リスト (R5年5月8日～9月30日)'!C60&amp;""</f>
        <v/>
      </c>
      <c r="D48" s="269" t="str">
        <f>IF('対象者リスト (R5年5月8日～9月30日)'!D60="", "", '対象者リスト (R5年5月8日～9月30日)'!D60)</f>
        <v/>
      </c>
      <c r="E48" s="269">
        <f>IF('対象者リスト (R5年5月8日～9月30日)'!V60="", "", '対象者リスト (R5年5月8日～9月30日)'!V60)</f>
        <v>0</v>
      </c>
      <c r="F48" s="269" t="str">
        <f>IF('対象者リスト (R5年5月8日～9月30日)'!E60="", "", '対象者リスト (R5年5月8日～9月30日)'!E60)</f>
        <v/>
      </c>
      <c r="G48" s="269" t="str">
        <f>IF('対象者リスト (R5年5月8日～9月30日)'!F60="", "", '対象者リスト (R5年5月8日～9月30日)'!F60)</f>
        <v/>
      </c>
      <c r="H48" s="269" t="str">
        <f>IF('対象者リスト (R5年5月8日～9月30日)'!G60="", "", '対象者リスト (R5年5月8日～9月30日)'!G60)</f>
        <v/>
      </c>
      <c r="I48" s="269" t="str">
        <f>IF(AND('対象者リスト (R5年5月8日～9月30日)'!D60&lt;&gt;"",'対象者リスト (R5年5月8日～9月30日)'!K60&lt;&gt;"×"),IF('対象者リスト (R5年5月8日～9月30日)'!I60="",0,'対象者リスト (R5年5月8日～9月30日)'!I60)+'対象者リスト (R5年5月8日～9月30日)'!AC60,"")</f>
        <v/>
      </c>
      <c r="J48" s="270"/>
      <c r="K48" s="270">
        <f>IF('対象者リスト (R5年5月8日～9月30日)'!J60="", "", '対象者リスト (R5年5月8日～9月30日)'!J60)</f>
        <v>0</v>
      </c>
      <c r="L48" s="269" t="str">
        <f>IF('対象者リスト (R5年5月8日～9月30日)'!K60="", "", '対象者リスト (R5年5月8日～9月30日)'!K60)</f>
        <v/>
      </c>
    </row>
    <row r="49" spans="1:12" x14ac:dyDescent="0.4">
      <c r="A49" s="268">
        <f t="shared" si="1"/>
        <v>0</v>
      </c>
      <c r="B49" s="101" t="str">
        <f>'対象者リスト (R5年5月8日～9月30日)'!B61&amp;""</f>
        <v/>
      </c>
      <c r="C49" s="268" t="str">
        <f>'対象者リスト (R5年5月8日～9月30日)'!C61&amp;""</f>
        <v/>
      </c>
      <c r="D49" s="269" t="str">
        <f>IF('対象者リスト (R5年5月8日～9月30日)'!D61="", "", '対象者リスト (R5年5月8日～9月30日)'!D61)</f>
        <v/>
      </c>
      <c r="E49" s="269">
        <f>IF('対象者リスト (R5年5月8日～9月30日)'!V61="", "", '対象者リスト (R5年5月8日～9月30日)'!V61)</f>
        <v>0</v>
      </c>
      <c r="F49" s="269" t="str">
        <f>IF('対象者リスト (R5年5月8日～9月30日)'!E61="", "", '対象者リスト (R5年5月8日～9月30日)'!E61)</f>
        <v/>
      </c>
      <c r="G49" s="269" t="str">
        <f>IF('対象者リスト (R5年5月8日～9月30日)'!F61="", "", '対象者リスト (R5年5月8日～9月30日)'!F61)</f>
        <v/>
      </c>
      <c r="H49" s="269" t="str">
        <f>IF('対象者リスト (R5年5月8日～9月30日)'!G61="", "", '対象者リスト (R5年5月8日～9月30日)'!G61)</f>
        <v/>
      </c>
      <c r="I49" s="269" t="str">
        <f>IF(AND('対象者リスト (R5年5月8日～9月30日)'!D61&lt;&gt;"",'対象者リスト (R5年5月8日～9月30日)'!K61&lt;&gt;"×"),IF('対象者リスト (R5年5月8日～9月30日)'!I61="",0,'対象者リスト (R5年5月8日～9月30日)'!I61)+'対象者リスト (R5年5月8日～9月30日)'!AC61,"")</f>
        <v/>
      </c>
      <c r="J49" s="270"/>
      <c r="K49" s="270">
        <f>IF('対象者リスト (R5年5月8日～9月30日)'!J61="", "", '対象者リスト (R5年5月8日～9月30日)'!J61)</f>
        <v>0</v>
      </c>
      <c r="L49" s="269" t="str">
        <f>IF('対象者リスト (R5年5月8日～9月30日)'!K61="", "", '対象者リスト (R5年5月8日～9月30日)'!K61)</f>
        <v/>
      </c>
    </row>
    <row r="50" spans="1:12" x14ac:dyDescent="0.4">
      <c r="A50" s="268">
        <f t="shared" si="1"/>
        <v>0</v>
      </c>
      <c r="B50" s="101" t="str">
        <f>'対象者リスト (R5年5月8日～9月30日)'!B62&amp;""</f>
        <v/>
      </c>
      <c r="C50" s="268" t="str">
        <f>'対象者リスト (R5年5月8日～9月30日)'!C62&amp;""</f>
        <v/>
      </c>
      <c r="D50" s="269" t="str">
        <f>IF('対象者リスト (R5年5月8日～9月30日)'!D62="", "", '対象者リスト (R5年5月8日～9月30日)'!D62)</f>
        <v/>
      </c>
      <c r="E50" s="269">
        <f>IF('対象者リスト (R5年5月8日～9月30日)'!V62="", "", '対象者リスト (R5年5月8日～9月30日)'!V62)</f>
        <v>0</v>
      </c>
      <c r="F50" s="269" t="str">
        <f>IF('対象者リスト (R5年5月8日～9月30日)'!E62="", "", '対象者リスト (R5年5月8日～9月30日)'!E62)</f>
        <v/>
      </c>
      <c r="G50" s="269" t="str">
        <f>IF('対象者リスト (R5年5月8日～9月30日)'!F62="", "", '対象者リスト (R5年5月8日～9月30日)'!F62)</f>
        <v/>
      </c>
      <c r="H50" s="269" t="str">
        <f>IF('対象者リスト (R5年5月8日～9月30日)'!G62="", "", '対象者リスト (R5年5月8日～9月30日)'!G62)</f>
        <v/>
      </c>
      <c r="I50" s="269" t="str">
        <f>IF(AND('対象者リスト (R5年5月8日～9月30日)'!D62&lt;&gt;"",'対象者リスト (R5年5月8日～9月30日)'!K62&lt;&gt;"×"),IF('対象者リスト (R5年5月8日～9月30日)'!I62="",0,'対象者リスト (R5年5月8日～9月30日)'!I62)+'対象者リスト (R5年5月8日～9月30日)'!AC62,"")</f>
        <v/>
      </c>
      <c r="J50" s="270"/>
      <c r="K50" s="270">
        <f>IF('対象者リスト (R5年5月8日～9月30日)'!J62="", "", '対象者リスト (R5年5月8日～9月30日)'!J62)</f>
        <v>0</v>
      </c>
      <c r="L50" s="269" t="str">
        <f>IF('対象者リスト (R5年5月8日～9月30日)'!K62="", "", '対象者リスト (R5年5月8日～9月30日)'!K62)</f>
        <v/>
      </c>
    </row>
    <row r="51" spans="1:12" x14ac:dyDescent="0.4">
      <c r="A51" s="268">
        <f t="shared" si="1"/>
        <v>0</v>
      </c>
      <c r="B51" s="101" t="str">
        <f>'対象者リスト (R5年5月8日～9月30日)'!B63&amp;""</f>
        <v/>
      </c>
      <c r="C51" s="268" t="str">
        <f>'対象者リスト (R5年5月8日～9月30日)'!C63&amp;""</f>
        <v/>
      </c>
      <c r="D51" s="269" t="str">
        <f>IF('対象者リスト (R5年5月8日～9月30日)'!D63="", "", '対象者リスト (R5年5月8日～9月30日)'!D63)</f>
        <v/>
      </c>
      <c r="E51" s="269">
        <f>IF('対象者リスト (R5年5月8日～9月30日)'!V63="", "", '対象者リスト (R5年5月8日～9月30日)'!V63)</f>
        <v>0</v>
      </c>
      <c r="F51" s="269" t="str">
        <f>IF('対象者リスト (R5年5月8日～9月30日)'!E63="", "", '対象者リスト (R5年5月8日～9月30日)'!E63)</f>
        <v/>
      </c>
      <c r="G51" s="269" t="str">
        <f>IF('対象者リスト (R5年5月8日～9月30日)'!F63="", "", '対象者リスト (R5年5月8日～9月30日)'!F63)</f>
        <v/>
      </c>
      <c r="H51" s="269" t="str">
        <f>IF('対象者リスト (R5年5月8日～9月30日)'!G63="", "", '対象者リスト (R5年5月8日～9月30日)'!G63)</f>
        <v/>
      </c>
      <c r="I51" s="269" t="str">
        <f>IF(AND('対象者リスト (R5年5月8日～9月30日)'!D63&lt;&gt;"",'対象者リスト (R5年5月8日～9月30日)'!K63&lt;&gt;"×"),IF('対象者リスト (R5年5月8日～9月30日)'!I63="",0,'対象者リスト (R5年5月8日～9月30日)'!I63)+'対象者リスト (R5年5月8日～9月30日)'!AC63,"")</f>
        <v/>
      </c>
      <c r="J51" s="270"/>
      <c r="K51" s="270">
        <f>IF('対象者リスト (R5年5月8日～9月30日)'!J63="", "", '対象者リスト (R5年5月8日～9月30日)'!J63)</f>
        <v>0</v>
      </c>
      <c r="L51" s="269" t="str">
        <f>IF('対象者リスト (R5年5月8日～9月30日)'!K63="", "", '対象者リスト (R5年5月8日～9月30日)'!K63)</f>
        <v/>
      </c>
    </row>
    <row r="52" spans="1:12" x14ac:dyDescent="0.4">
      <c r="A52" s="268">
        <f t="shared" si="1"/>
        <v>0</v>
      </c>
      <c r="B52" s="101" t="str">
        <f>'対象者リスト (R5年5月8日～9月30日)'!B64&amp;""</f>
        <v/>
      </c>
      <c r="C52" s="268" t="str">
        <f>'対象者リスト (R5年5月8日～9月30日)'!C64&amp;""</f>
        <v/>
      </c>
      <c r="D52" s="269" t="str">
        <f>IF('対象者リスト (R5年5月8日～9月30日)'!D64="", "", '対象者リスト (R5年5月8日～9月30日)'!D64)</f>
        <v/>
      </c>
      <c r="E52" s="269">
        <f>IF('対象者リスト (R5年5月8日～9月30日)'!V64="", "", '対象者リスト (R5年5月8日～9月30日)'!V64)</f>
        <v>0</v>
      </c>
      <c r="F52" s="269" t="str">
        <f>IF('対象者リスト (R5年5月8日～9月30日)'!E64="", "", '対象者リスト (R5年5月8日～9月30日)'!E64)</f>
        <v/>
      </c>
      <c r="G52" s="269" t="str">
        <f>IF('対象者リスト (R5年5月8日～9月30日)'!F64="", "", '対象者リスト (R5年5月8日～9月30日)'!F64)</f>
        <v/>
      </c>
      <c r="H52" s="269" t="str">
        <f>IF('対象者リスト (R5年5月8日～9月30日)'!G64="", "", '対象者リスト (R5年5月8日～9月30日)'!G64)</f>
        <v/>
      </c>
      <c r="I52" s="269" t="str">
        <f>IF(AND('対象者リスト (R5年5月8日～9月30日)'!D64&lt;&gt;"",'対象者リスト (R5年5月8日～9月30日)'!K64&lt;&gt;"×"),IF('対象者リスト (R5年5月8日～9月30日)'!I64="",0,'対象者リスト (R5年5月8日～9月30日)'!I64)+'対象者リスト (R5年5月8日～9月30日)'!AC64,"")</f>
        <v/>
      </c>
      <c r="J52" s="270"/>
      <c r="K52" s="270">
        <f>IF('対象者リスト (R5年5月8日～9月30日)'!J64="", "", '対象者リスト (R5年5月8日～9月30日)'!J64)</f>
        <v>0</v>
      </c>
      <c r="L52" s="269" t="str">
        <f>IF('対象者リスト (R5年5月8日～9月30日)'!K64="", "", '対象者リスト (R5年5月8日～9月30日)'!K64)</f>
        <v/>
      </c>
    </row>
    <row r="53" spans="1:12" x14ac:dyDescent="0.4">
      <c r="A53" s="268">
        <f t="shared" si="1"/>
        <v>0</v>
      </c>
      <c r="B53" s="101" t="str">
        <f>'対象者リスト (R5年5月8日～9月30日)'!B65&amp;""</f>
        <v/>
      </c>
      <c r="C53" s="268" t="str">
        <f>'対象者リスト (R5年5月8日～9月30日)'!C65&amp;""</f>
        <v/>
      </c>
      <c r="D53" s="269" t="str">
        <f>IF('対象者リスト (R5年5月8日～9月30日)'!D65="", "", '対象者リスト (R5年5月8日～9月30日)'!D65)</f>
        <v/>
      </c>
      <c r="E53" s="269">
        <f>IF('対象者リスト (R5年5月8日～9月30日)'!V65="", "", '対象者リスト (R5年5月8日～9月30日)'!V65)</f>
        <v>0</v>
      </c>
      <c r="F53" s="269" t="str">
        <f>IF('対象者リスト (R5年5月8日～9月30日)'!E65="", "", '対象者リスト (R5年5月8日～9月30日)'!E65)</f>
        <v/>
      </c>
      <c r="G53" s="269" t="str">
        <f>IF('対象者リスト (R5年5月8日～9月30日)'!F65="", "", '対象者リスト (R5年5月8日～9月30日)'!F65)</f>
        <v/>
      </c>
      <c r="H53" s="269" t="str">
        <f>IF('対象者リスト (R5年5月8日～9月30日)'!G65="", "", '対象者リスト (R5年5月8日～9月30日)'!G65)</f>
        <v/>
      </c>
      <c r="I53" s="269" t="str">
        <f>IF(AND('対象者リスト (R5年5月8日～9月30日)'!D65&lt;&gt;"",'対象者リスト (R5年5月8日～9月30日)'!K65&lt;&gt;"×"),IF('対象者リスト (R5年5月8日～9月30日)'!I65="",0,'対象者リスト (R5年5月8日～9月30日)'!I65)+'対象者リスト (R5年5月8日～9月30日)'!AC65,"")</f>
        <v/>
      </c>
      <c r="J53" s="270"/>
      <c r="K53" s="270">
        <f>IF('対象者リスト (R5年5月8日～9月30日)'!J65="", "", '対象者リスト (R5年5月8日～9月30日)'!J65)</f>
        <v>0</v>
      </c>
      <c r="L53" s="269" t="str">
        <f>IF('対象者リスト (R5年5月8日～9月30日)'!K65="", "", '対象者リスト (R5年5月8日～9月30日)'!K65)</f>
        <v/>
      </c>
    </row>
    <row r="54" spans="1:12" x14ac:dyDescent="0.4">
      <c r="A54" s="268">
        <f t="shared" si="1"/>
        <v>0</v>
      </c>
      <c r="B54" s="101" t="str">
        <f>'対象者リスト (R5年5月8日～9月30日)'!B66&amp;""</f>
        <v/>
      </c>
      <c r="C54" s="268" t="str">
        <f>'対象者リスト (R5年5月8日～9月30日)'!C66&amp;""</f>
        <v/>
      </c>
      <c r="D54" s="269" t="str">
        <f>IF('対象者リスト (R5年5月8日～9月30日)'!D66="", "", '対象者リスト (R5年5月8日～9月30日)'!D66)</f>
        <v/>
      </c>
      <c r="E54" s="269">
        <f>IF('対象者リスト (R5年5月8日～9月30日)'!V66="", "", '対象者リスト (R5年5月8日～9月30日)'!V66)</f>
        <v>0</v>
      </c>
      <c r="F54" s="269" t="str">
        <f>IF('対象者リスト (R5年5月8日～9月30日)'!E66="", "", '対象者リスト (R5年5月8日～9月30日)'!E66)</f>
        <v/>
      </c>
      <c r="G54" s="269" t="str">
        <f>IF('対象者リスト (R5年5月8日～9月30日)'!F66="", "", '対象者リスト (R5年5月8日～9月30日)'!F66)</f>
        <v/>
      </c>
      <c r="H54" s="269" t="str">
        <f>IF('対象者リスト (R5年5月8日～9月30日)'!G66="", "", '対象者リスト (R5年5月8日～9月30日)'!G66)</f>
        <v/>
      </c>
      <c r="I54" s="269" t="str">
        <f>IF(AND('対象者リスト (R5年5月8日～9月30日)'!D66&lt;&gt;"",'対象者リスト (R5年5月8日～9月30日)'!K66&lt;&gt;"×"),IF('対象者リスト (R5年5月8日～9月30日)'!I66="",0,'対象者リスト (R5年5月8日～9月30日)'!I66)+'対象者リスト (R5年5月8日～9月30日)'!AC66,"")</f>
        <v/>
      </c>
      <c r="J54" s="270"/>
      <c r="K54" s="270">
        <f>IF('対象者リスト (R5年5月8日～9月30日)'!J66="", "", '対象者リスト (R5年5月8日～9月30日)'!J66)</f>
        <v>0</v>
      </c>
      <c r="L54" s="269" t="str">
        <f>IF('対象者リスト (R5年5月8日～9月30日)'!K66="", "", '対象者リスト (R5年5月8日～9月30日)'!K66)</f>
        <v/>
      </c>
    </row>
    <row r="55" spans="1:12" x14ac:dyDescent="0.4">
      <c r="A55" s="268">
        <f t="shared" si="1"/>
        <v>0</v>
      </c>
      <c r="B55" s="101" t="str">
        <f>'対象者リスト (R5年5月8日～9月30日)'!B67&amp;""</f>
        <v/>
      </c>
      <c r="C55" s="268" t="str">
        <f>'対象者リスト (R5年5月8日～9月30日)'!C67&amp;""</f>
        <v/>
      </c>
      <c r="D55" s="269" t="str">
        <f>IF('対象者リスト (R5年5月8日～9月30日)'!D67="", "", '対象者リスト (R5年5月8日～9月30日)'!D67)</f>
        <v/>
      </c>
      <c r="E55" s="269">
        <f>IF('対象者リスト (R5年5月8日～9月30日)'!V67="", "", '対象者リスト (R5年5月8日～9月30日)'!V67)</f>
        <v>0</v>
      </c>
      <c r="F55" s="269" t="str">
        <f>IF('対象者リスト (R5年5月8日～9月30日)'!E67="", "", '対象者リスト (R5年5月8日～9月30日)'!E67)</f>
        <v/>
      </c>
      <c r="G55" s="269" t="str">
        <f>IF('対象者リスト (R5年5月8日～9月30日)'!F67="", "", '対象者リスト (R5年5月8日～9月30日)'!F67)</f>
        <v/>
      </c>
      <c r="H55" s="269" t="str">
        <f>IF('対象者リスト (R5年5月8日～9月30日)'!G67="", "", '対象者リスト (R5年5月8日～9月30日)'!G67)</f>
        <v/>
      </c>
      <c r="I55" s="269" t="str">
        <f>IF(AND('対象者リスト (R5年5月8日～9月30日)'!D67&lt;&gt;"",'対象者リスト (R5年5月8日～9月30日)'!K67&lt;&gt;"×"),IF('対象者リスト (R5年5月8日～9月30日)'!I67="",0,'対象者リスト (R5年5月8日～9月30日)'!I67)+'対象者リスト (R5年5月8日～9月30日)'!AC67,"")</f>
        <v/>
      </c>
      <c r="J55" s="270"/>
      <c r="K55" s="270">
        <f>IF('対象者リスト (R5年5月8日～9月30日)'!J67="", "", '対象者リスト (R5年5月8日～9月30日)'!J67)</f>
        <v>0</v>
      </c>
      <c r="L55" s="269" t="str">
        <f>IF('対象者リスト (R5年5月8日～9月30日)'!K67="", "", '対象者リスト (R5年5月8日～9月30日)'!K67)</f>
        <v/>
      </c>
    </row>
    <row r="56" spans="1:12" x14ac:dyDescent="0.4">
      <c r="A56" s="268">
        <f t="shared" si="1"/>
        <v>0</v>
      </c>
      <c r="B56" s="101" t="str">
        <f>'対象者リスト (R5年5月8日～9月30日)'!B68&amp;""</f>
        <v/>
      </c>
      <c r="C56" s="268" t="str">
        <f>'対象者リスト (R5年5月8日～9月30日)'!C68&amp;""</f>
        <v/>
      </c>
      <c r="D56" s="269" t="str">
        <f>IF('対象者リスト (R5年5月8日～9月30日)'!D68="", "", '対象者リスト (R5年5月8日～9月30日)'!D68)</f>
        <v/>
      </c>
      <c r="E56" s="269">
        <f>IF('対象者リスト (R5年5月8日～9月30日)'!V68="", "", '対象者リスト (R5年5月8日～9月30日)'!V68)</f>
        <v>0</v>
      </c>
      <c r="F56" s="269" t="str">
        <f>IF('対象者リスト (R5年5月8日～9月30日)'!E68="", "", '対象者リスト (R5年5月8日～9月30日)'!E68)</f>
        <v/>
      </c>
      <c r="G56" s="269" t="str">
        <f>IF('対象者リスト (R5年5月8日～9月30日)'!F68="", "", '対象者リスト (R5年5月8日～9月30日)'!F68)</f>
        <v/>
      </c>
      <c r="H56" s="269" t="str">
        <f>IF('対象者リスト (R5年5月8日～9月30日)'!G68="", "", '対象者リスト (R5年5月8日～9月30日)'!G68)</f>
        <v/>
      </c>
      <c r="I56" s="269" t="str">
        <f>IF(AND('対象者リスト (R5年5月8日～9月30日)'!D68&lt;&gt;"",'対象者リスト (R5年5月8日～9月30日)'!K68&lt;&gt;"×"),IF('対象者リスト (R5年5月8日～9月30日)'!I68="",0,'対象者リスト (R5年5月8日～9月30日)'!I68)+'対象者リスト (R5年5月8日～9月30日)'!AC68,"")</f>
        <v/>
      </c>
      <c r="J56" s="270"/>
      <c r="K56" s="270">
        <f>IF('対象者リスト (R5年5月8日～9月30日)'!J68="", "", '対象者リスト (R5年5月8日～9月30日)'!J68)</f>
        <v>0</v>
      </c>
      <c r="L56" s="269" t="str">
        <f>IF('対象者リスト (R5年5月8日～9月30日)'!K68="", "", '対象者リスト (R5年5月8日～9月30日)'!K68)</f>
        <v/>
      </c>
    </row>
    <row r="57" spans="1:12" x14ac:dyDescent="0.4">
      <c r="A57" s="268">
        <f t="shared" si="1"/>
        <v>0</v>
      </c>
      <c r="B57" s="101" t="str">
        <f>'対象者リスト (R5年5月8日～9月30日)'!B69&amp;""</f>
        <v/>
      </c>
      <c r="C57" s="268" t="str">
        <f>'対象者リスト (R5年5月8日～9月30日)'!C69&amp;""</f>
        <v/>
      </c>
      <c r="D57" s="269" t="str">
        <f>IF('対象者リスト (R5年5月8日～9月30日)'!D69="", "", '対象者リスト (R5年5月8日～9月30日)'!D69)</f>
        <v/>
      </c>
      <c r="E57" s="269">
        <f>IF('対象者リスト (R5年5月8日～9月30日)'!V69="", "", '対象者リスト (R5年5月8日～9月30日)'!V69)</f>
        <v>0</v>
      </c>
      <c r="F57" s="269" t="str">
        <f>IF('対象者リスト (R5年5月8日～9月30日)'!E69="", "", '対象者リスト (R5年5月8日～9月30日)'!E69)</f>
        <v/>
      </c>
      <c r="G57" s="269" t="str">
        <f>IF('対象者リスト (R5年5月8日～9月30日)'!F69="", "", '対象者リスト (R5年5月8日～9月30日)'!F69)</f>
        <v/>
      </c>
      <c r="H57" s="269" t="str">
        <f>IF('対象者リスト (R5年5月8日～9月30日)'!G69="", "", '対象者リスト (R5年5月8日～9月30日)'!G69)</f>
        <v/>
      </c>
      <c r="I57" s="269" t="str">
        <f>IF(AND('対象者リスト (R5年5月8日～9月30日)'!D69&lt;&gt;"",'対象者リスト (R5年5月8日～9月30日)'!K69&lt;&gt;"×"),IF('対象者リスト (R5年5月8日～9月30日)'!I69="",0,'対象者リスト (R5年5月8日～9月30日)'!I69)+'対象者リスト (R5年5月8日～9月30日)'!AC69,"")</f>
        <v/>
      </c>
      <c r="J57" s="270"/>
      <c r="K57" s="270">
        <f>IF('対象者リスト (R5年5月8日～9月30日)'!J69="", "", '対象者リスト (R5年5月8日～9月30日)'!J69)</f>
        <v>0</v>
      </c>
      <c r="L57" s="269" t="str">
        <f>IF('対象者リスト (R5年5月8日～9月30日)'!K69="", "", '対象者リスト (R5年5月8日～9月30日)'!K69)</f>
        <v/>
      </c>
    </row>
    <row r="58" spans="1:12" x14ac:dyDescent="0.4">
      <c r="A58" s="268">
        <f t="shared" si="1"/>
        <v>0</v>
      </c>
      <c r="B58" s="101" t="str">
        <f>'対象者リスト (R5年5月8日～9月30日)'!B70&amp;""</f>
        <v/>
      </c>
      <c r="C58" s="268" t="str">
        <f>'対象者リスト (R5年5月8日～9月30日)'!C70&amp;""</f>
        <v/>
      </c>
      <c r="D58" s="269" t="str">
        <f>IF('対象者リスト (R5年5月8日～9月30日)'!D70="", "", '対象者リスト (R5年5月8日～9月30日)'!D70)</f>
        <v/>
      </c>
      <c r="E58" s="269">
        <f>IF('対象者リスト (R5年5月8日～9月30日)'!V70="", "", '対象者リスト (R5年5月8日～9月30日)'!V70)</f>
        <v>0</v>
      </c>
      <c r="F58" s="269" t="str">
        <f>IF('対象者リスト (R5年5月8日～9月30日)'!E70="", "", '対象者リスト (R5年5月8日～9月30日)'!E70)</f>
        <v/>
      </c>
      <c r="G58" s="269" t="str">
        <f>IF('対象者リスト (R5年5月8日～9月30日)'!F70="", "", '対象者リスト (R5年5月8日～9月30日)'!F70)</f>
        <v/>
      </c>
      <c r="H58" s="269" t="str">
        <f>IF('対象者リスト (R5年5月8日～9月30日)'!G70="", "", '対象者リスト (R5年5月8日～9月30日)'!G70)</f>
        <v/>
      </c>
      <c r="I58" s="269" t="str">
        <f>IF(AND('対象者リスト (R5年5月8日～9月30日)'!D70&lt;&gt;"",'対象者リスト (R5年5月8日～9月30日)'!K70&lt;&gt;"×"),IF('対象者リスト (R5年5月8日～9月30日)'!I70="",0,'対象者リスト (R5年5月8日～9月30日)'!I70)+'対象者リスト (R5年5月8日～9月30日)'!AC70,"")</f>
        <v/>
      </c>
      <c r="J58" s="270"/>
      <c r="K58" s="270">
        <f>IF('対象者リスト (R5年5月8日～9月30日)'!J70="", "", '対象者リスト (R5年5月8日～9月30日)'!J70)</f>
        <v>0</v>
      </c>
      <c r="L58" s="269" t="str">
        <f>IF('対象者リスト (R5年5月8日～9月30日)'!K70="", "", '対象者リスト (R5年5月8日～9月30日)'!K70)</f>
        <v/>
      </c>
    </row>
    <row r="59" spans="1:12" x14ac:dyDescent="0.4">
      <c r="A59" s="268">
        <f t="shared" si="1"/>
        <v>0</v>
      </c>
      <c r="B59" s="101" t="str">
        <f>'対象者リスト (R5年5月8日～9月30日)'!B71&amp;""</f>
        <v/>
      </c>
      <c r="C59" s="268" t="str">
        <f>'対象者リスト (R5年5月8日～9月30日)'!C71&amp;""</f>
        <v/>
      </c>
      <c r="D59" s="269" t="str">
        <f>IF('対象者リスト (R5年5月8日～9月30日)'!D71="", "", '対象者リスト (R5年5月8日～9月30日)'!D71)</f>
        <v/>
      </c>
      <c r="E59" s="269">
        <f>IF('対象者リスト (R5年5月8日～9月30日)'!V71="", "", '対象者リスト (R5年5月8日～9月30日)'!V71)</f>
        <v>0</v>
      </c>
      <c r="F59" s="269" t="str">
        <f>IF('対象者リスト (R5年5月8日～9月30日)'!E71="", "", '対象者リスト (R5年5月8日～9月30日)'!E71)</f>
        <v/>
      </c>
      <c r="G59" s="269" t="str">
        <f>IF('対象者リスト (R5年5月8日～9月30日)'!F71="", "", '対象者リスト (R5年5月8日～9月30日)'!F71)</f>
        <v/>
      </c>
      <c r="H59" s="269" t="str">
        <f>IF('対象者リスト (R5年5月8日～9月30日)'!G71="", "", '対象者リスト (R5年5月8日～9月30日)'!G71)</f>
        <v/>
      </c>
      <c r="I59" s="269" t="str">
        <f>IF(AND('対象者リスト (R5年5月8日～9月30日)'!D71&lt;&gt;"",'対象者リスト (R5年5月8日～9月30日)'!K71&lt;&gt;"×"),IF('対象者リスト (R5年5月8日～9月30日)'!I71="",0,'対象者リスト (R5年5月8日～9月30日)'!I71)+'対象者リスト (R5年5月8日～9月30日)'!AC71,"")</f>
        <v/>
      </c>
      <c r="J59" s="270"/>
      <c r="K59" s="270">
        <f>IF('対象者リスト (R5年5月8日～9月30日)'!J71="", "", '対象者リスト (R5年5月8日～9月30日)'!J71)</f>
        <v>0</v>
      </c>
      <c r="L59" s="269" t="str">
        <f>IF('対象者リスト (R5年5月8日～9月30日)'!K71="", "", '対象者リスト (R5年5月8日～9月30日)'!K71)</f>
        <v/>
      </c>
    </row>
    <row r="60" spans="1:12" x14ac:dyDescent="0.4">
      <c r="A60" s="268">
        <f t="shared" si="1"/>
        <v>0</v>
      </c>
      <c r="B60" s="101" t="str">
        <f>'対象者リスト (R5年5月8日～9月30日)'!B72&amp;""</f>
        <v/>
      </c>
      <c r="C60" s="268" t="str">
        <f>'対象者リスト (R5年5月8日～9月30日)'!C72&amp;""</f>
        <v/>
      </c>
      <c r="D60" s="269" t="str">
        <f>IF('対象者リスト (R5年5月8日～9月30日)'!D72="", "", '対象者リスト (R5年5月8日～9月30日)'!D72)</f>
        <v/>
      </c>
      <c r="E60" s="269">
        <f>IF('対象者リスト (R5年5月8日～9月30日)'!V72="", "", '対象者リスト (R5年5月8日～9月30日)'!V72)</f>
        <v>0</v>
      </c>
      <c r="F60" s="269" t="str">
        <f>IF('対象者リスト (R5年5月8日～9月30日)'!E72="", "", '対象者リスト (R5年5月8日～9月30日)'!E72)</f>
        <v/>
      </c>
      <c r="G60" s="269" t="str">
        <f>IF('対象者リスト (R5年5月8日～9月30日)'!F72="", "", '対象者リスト (R5年5月8日～9月30日)'!F72)</f>
        <v/>
      </c>
      <c r="H60" s="269" t="str">
        <f>IF('対象者リスト (R5年5月8日～9月30日)'!G72="", "", '対象者リスト (R5年5月8日～9月30日)'!G72)</f>
        <v/>
      </c>
      <c r="I60" s="269" t="str">
        <f>IF(AND('対象者リスト (R5年5月8日～9月30日)'!D72&lt;&gt;"",'対象者リスト (R5年5月8日～9月30日)'!K72&lt;&gt;"×"),IF('対象者リスト (R5年5月8日～9月30日)'!I72="",0,'対象者リスト (R5年5月8日～9月30日)'!I72)+'対象者リスト (R5年5月8日～9月30日)'!AC72,"")</f>
        <v/>
      </c>
      <c r="J60" s="270"/>
      <c r="K60" s="270">
        <f>IF('対象者リスト (R5年5月8日～9月30日)'!J72="", "", '対象者リスト (R5年5月8日～9月30日)'!J72)</f>
        <v>0</v>
      </c>
      <c r="L60" s="269" t="str">
        <f>IF('対象者リスト (R5年5月8日～9月30日)'!K72="", "", '対象者リスト (R5年5月8日～9月30日)'!K72)</f>
        <v/>
      </c>
    </row>
    <row r="61" spans="1:12" x14ac:dyDescent="0.4">
      <c r="A61" s="268">
        <f t="shared" si="1"/>
        <v>0</v>
      </c>
      <c r="B61" s="101" t="str">
        <f>'対象者リスト (R5年5月8日～9月30日)'!B73&amp;""</f>
        <v/>
      </c>
      <c r="C61" s="268" t="str">
        <f>'対象者リスト (R5年5月8日～9月30日)'!C73&amp;""</f>
        <v/>
      </c>
      <c r="D61" s="269" t="str">
        <f>IF('対象者リスト (R5年5月8日～9月30日)'!D73="", "", '対象者リスト (R5年5月8日～9月30日)'!D73)</f>
        <v/>
      </c>
      <c r="E61" s="269">
        <f>IF('対象者リスト (R5年5月8日～9月30日)'!V73="", "", '対象者リスト (R5年5月8日～9月30日)'!V73)</f>
        <v>0</v>
      </c>
      <c r="F61" s="269" t="str">
        <f>IF('対象者リスト (R5年5月8日～9月30日)'!E73="", "", '対象者リスト (R5年5月8日～9月30日)'!E73)</f>
        <v/>
      </c>
      <c r="G61" s="269" t="str">
        <f>IF('対象者リスト (R5年5月8日～9月30日)'!F73="", "", '対象者リスト (R5年5月8日～9月30日)'!F73)</f>
        <v/>
      </c>
      <c r="H61" s="269" t="str">
        <f>IF('対象者リスト (R5年5月8日～9月30日)'!G73="", "", '対象者リスト (R5年5月8日～9月30日)'!G73)</f>
        <v/>
      </c>
      <c r="I61" s="269" t="str">
        <f>IF(AND('対象者リスト (R5年5月8日～9月30日)'!D73&lt;&gt;"",'対象者リスト (R5年5月8日～9月30日)'!K73&lt;&gt;"×"),IF('対象者リスト (R5年5月8日～9月30日)'!I73="",0,'対象者リスト (R5年5月8日～9月30日)'!I73)+'対象者リスト (R5年5月8日～9月30日)'!AC73,"")</f>
        <v/>
      </c>
      <c r="J61" s="270"/>
      <c r="K61" s="270">
        <f>IF('対象者リスト (R5年5月8日～9月30日)'!J73="", "", '対象者リスト (R5年5月8日～9月30日)'!J73)</f>
        <v>0</v>
      </c>
      <c r="L61" s="269" t="str">
        <f>IF('対象者リスト (R5年5月8日～9月30日)'!K73="", "", '対象者リスト (R5年5月8日～9月30日)'!K73)</f>
        <v/>
      </c>
    </row>
    <row r="62" spans="1:12" x14ac:dyDescent="0.4">
      <c r="A62" s="268">
        <f t="shared" si="1"/>
        <v>0</v>
      </c>
      <c r="B62" s="101" t="str">
        <f>'対象者リスト (R5年5月8日～9月30日)'!B74&amp;""</f>
        <v/>
      </c>
      <c r="C62" s="268" t="str">
        <f>'対象者リスト (R5年5月8日～9月30日)'!C74&amp;""</f>
        <v/>
      </c>
      <c r="D62" s="269" t="str">
        <f>IF('対象者リスト (R5年5月8日～9月30日)'!D74="", "", '対象者リスト (R5年5月8日～9月30日)'!D74)</f>
        <v/>
      </c>
      <c r="E62" s="269">
        <f>IF('対象者リスト (R5年5月8日～9月30日)'!V74="", "", '対象者リスト (R5年5月8日～9月30日)'!V74)</f>
        <v>0</v>
      </c>
      <c r="F62" s="269" t="str">
        <f>IF('対象者リスト (R5年5月8日～9月30日)'!E74="", "", '対象者リスト (R5年5月8日～9月30日)'!E74)</f>
        <v/>
      </c>
      <c r="G62" s="269" t="str">
        <f>IF('対象者リスト (R5年5月8日～9月30日)'!F74="", "", '対象者リスト (R5年5月8日～9月30日)'!F74)</f>
        <v/>
      </c>
      <c r="H62" s="269" t="str">
        <f>IF('対象者リスト (R5年5月8日～9月30日)'!G74="", "", '対象者リスト (R5年5月8日～9月30日)'!G74)</f>
        <v/>
      </c>
      <c r="I62" s="269" t="str">
        <f>IF(AND('対象者リスト (R5年5月8日～9月30日)'!D74&lt;&gt;"",'対象者リスト (R5年5月8日～9月30日)'!K74&lt;&gt;"×"),IF('対象者リスト (R5年5月8日～9月30日)'!I74="",0,'対象者リスト (R5年5月8日～9月30日)'!I74)+'対象者リスト (R5年5月8日～9月30日)'!AC74,"")</f>
        <v/>
      </c>
      <c r="J62" s="270"/>
      <c r="K62" s="270">
        <f>IF('対象者リスト (R5年5月8日～9月30日)'!J74="", "", '対象者リスト (R5年5月8日～9月30日)'!J74)</f>
        <v>0</v>
      </c>
      <c r="L62" s="269" t="str">
        <f>IF('対象者リスト (R5年5月8日～9月30日)'!K74="", "", '対象者リスト (R5年5月8日～9月30日)'!K74)</f>
        <v/>
      </c>
    </row>
    <row r="63" spans="1:12" x14ac:dyDescent="0.4">
      <c r="A63" s="268">
        <f t="shared" si="1"/>
        <v>0</v>
      </c>
      <c r="B63" s="101" t="str">
        <f>'対象者リスト (R5年5月8日～9月30日)'!B75&amp;""</f>
        <v/>
      </c>
      <c r="C63" s="268" t="str">
        <f>'対象者リスト (R5年5月8日～9月30日)'!C75&amp;""</f>
        <v/>
      </c>
      <c r="D63" s="269" t="str">
        <f>IF('対象者リスト (R5年5月8日～9月30日)'!D75="", "", '対象者リスト (R5年5月8日～9月30日)'!D75)</f>
        <v/>
      </c>
      <c r="E63" s="269">
        <f>IF('対象者リスト (R5年5月8日～9月30日)'!V75="", "", '対象者リスト (R5年5月8日～9月30日)'!V75)</f>
        <v>0</v>
      </c>
      <c r="F63" s="269" t="str">
        <f>IF('対象者リスト (R5年5月8日～9月30日)'!E75="", "", '対象者リスト (R5年5月8日～9月30日)'!E75)</f>
        <v/>
      </c>
      <c r="G63" s="269" t="str">
        <f>IF('対象者リスト (R5年5月8日～9月30日)'!F75="", "", '対象者リスト (R5年5月8日～9月30日)'!F75)</f>
        <v/>
      </c>
      <c r="H63" s="269" t="str">
        <f>IF('対象者リスト (R5年5月8日～9月30日)'!G75="", "", '対象者リスト (R5年5月8日～9月30日)'!G75)</f>
        <v/>
      </c>
      <c r="I63" s="269" t="str">
        <f>IF(AND('対象者リスト (R5年5月8日～9月30日)'!D75&lt;&gt;"",'対象者リスト (R5年5月8日～9月30日)'!K75&lt;&gt;"×"),IF('対象者リスト (R5年5月8日～9月30日)'!I75="",0,'対象者リスト (R5年5月8日～9月30日)'!I75)+'対象者リスト (R5年5月8日～9月30日)'!AC75,"")</f>
        <v/>
      </c>
      <c r="J63" s="270"/>
      <c r="K63" s="270">
        <f>IF('対象者リスト (R5年5月8日～9月30日)'!J75="", "", '対象者リスト (R5年5月8日～9月30日)'!J75)</f>
        <v>0</v>
      </c>
      <c r="L63" s="269" t="str">
        <f>IF('対象者リスト (R5年5月8日～9月30日)'!K75="", "", '対象者リスト (R5年5月8日～9月30日)'!K75)</f>
        <v/>
      </c>
    </row>
    <row r="64" spans="1:12" x14ac:dyDescent="0.4">
      <c r="A64" s="268">
        <f t="shared" si="1"/>
        <v>0</v>
      </c>
      <c r="B64" s="101" t="str">
        <f>'対象者リスト (R5年5月8日～9月30日)'!B76&amp;""</f>
        <v/>
      </c>
      <c r="C64" s="268" t="str">
        <f>'対象者リスト (R5年5月8日～9月30日)'!C76&amp;""</f>
        <v/>
      </c>
      <c r="D64" s="269" t="str">
        <f>IF('対象者リスト (R5年5月8日～9月30日)'!D76="", "", '対象者リスト (R5年5月8日～9月30日)'!D76)</f>
        <v/>
      </c>
      <c r="E64" s="269">
        <f>IF('対象者リスト (R5年5月8日～9月30日)'!V76="", "", '対象者リスト (R5年5月8日～9月30日)'!V76)</f>
        <v>0</v>
      </c>
      <c r="F64" s="269" t="str">
        <f>IF('対象者リスト (R5年5月8日～9月30日)'!E76="", "", '対象者リスト (R5年5月8日～9月30日)'!E76)</f>
        <v/>
      </c>
      <c r="G64" s="269" t="str">
        <f>IF('対象者リスト (R5年5月8日～9月30日)'!F76="", "", '対象者リスト (R5年5月8日～9月30日)'!F76)</f>
        <v/>
      </c>
      <c r="H64" s="269" t="str">
        <f>IF('対象者リスト (R5年5月8日～9月30日)'!G76="", "", '対象者リスト (R5年5月8日～9月30日)'!G76)</f>
        <v/>
      </c>
      <c r="I64" s="269" t="str">
        <f>IF(AND('対象者リスト (R5年5月8日～9月30日)'!D76&lt;&gt;"",'対象者リスト (R5年5月8日～9月30日)'!K76&lt;&gt;"×"),IF('対象者リスト (R5年5月8日～9月30日)'!I76="",0,'対象者リスト (R5年5月8日～9月30日)'!I76)+'対象者リスト (R5年5月8日～9月30日)'!AC76,"")</f>
        <v/>
      </c>
      <c r="J64" s="270"/>
      <c r="K64" s="270">
        <f>IF('対象者リスト (R5年5月8日～9月30日)'!J76="", "", '対象者リスト (R5年5月8日～9月30日)'!J76)</f>
        <v>0</v>
      </c>
      <c r="L64" s="269" t="str">
        <f>IF('対象者リスト (R5年5月8日～9月30日)'!K76="", "", '対象者リスト (R5年5月8日～9月30日)'!K76)</f>
        <v/>
      </c>
    </row>
    <row r="65" spans="1:12" x14ac:dyDescent="0.4">
      <c r="A65" s="268">
        <f t="shared" si="1"/>
        <v>0</v>
      </c>
      <c r="B65" s="101" t="str">
        <f>'対象者リスト (R5年5月8日～9月30日)'!B77&amp;""</f>
        <v/>
      </c>
      <c r="C65" s="268" t="str">
        <f>'対象者リスト (R5年5月8日～9月30日)'!C77&amp;""</f>
        <v/>
      </c>
      <c r="D65" s="269" t="str">
        <f>IF('対象者リスト (R5年5月8日～9月30日)'!D77="", "", '対象者リスト (R5年5月8日～9月30日)'!D77)</f>
        <v/>
      </c>
      <c r="E65" s="269">
        <f>IF('対象者リスト (R5年5月8日～9月30日)'!V77="", "", '対象者リスト (R5年5月8日～9月30日)'!V77)</f>
        <v>0</v>
      </c>
      <c r="F65" s="269" t="str">
        <f>IF('対象者リスト (R5年5月8日～9月30日)'!E77="", "", '対象者リスト (R5年5月8日～9月30日)'!E77)</f>
        <v/>
      </c>
      <c r="G65" s="269" t="str">
        <f>IF('対象者リスト (R5年5月8日～9月30日)'!F77="", "", '対象者リスト (R5年5月8日～9月30日)'!F77)</f>
        <v/>
      </c>
      <c r="H65" s="269" t="str">
        <f>IF('対象者リスト (R5年5月8日～9月30日)'!G77="", "", '対象者リスト (R5年5月8日～9月30日)'!G77)</f>
        <v/>
      </c>
      <c r="I65" s="269" t="str">
        <f>IF(AND('対象者リスト (R5年5月8日～9月30日)'!D77&lt;&gt;"",'対象者リスト (R5年5月8日～9月30日)'!K77&lt;&gt;"×"),IF('対象者リスト (R5年5月8日～9月30日)'!I77="",0,'対象者リスト (R5年5月8日～9月30日)'!I77)+'対象者リスト (R5年5月8日～9月30日)'!AC77,"")</f>
        <v/>
      </c>
      <c r="J65" s="270"/>
      <c r="K65" s="270">
        <f>IF('対象者リスト (R5年5月8日～9月30日)'!J77="", "", '対象者リスト (R5年5月8日～9月30日)'!J77)</f>
        <v>0</v>
      </c>
      <c r="L65" s="269" t="str">
        <f>IF('対象者リスト (R5年5月8日～9月30日)'!K77="", "", '対象者リスト (R5年5月8日～9月30日)'!K77)</f>
        <v/>
      </c>
    </row>
    <row r="66" spans="1:12" x14ac:dyDescent="0.4">
      <c r="A66" s="268">
        <f t="shared" si="1"/>
        <v>0</v>
      </c>
      <c r="B66" s="101" t="str">
        <f>'対象者リスト (R5年5月8日～9月30日)'!B78&amp;""</f>
        <v/>
      </c>
      <c r="C66" s="268" t="str">
        <f>'対象者リスト (R5年5月8日～9月30日)'!C78&amp;""</f>
        <v/>
      </c>
      <c r="D66" s="269" t="str">
        <f>IF('対象者リスト (R5年5月8日～9月30日)'!D78="", "", '対象者リスト (R5年5月8日～9月30日)'!D78)</f>
        <v/>
      </c>
      <c r="E66" s="269">
        <f>IF('対象者リスト (R5年5月8日～9月30日)'!V78="", "", '対象者リスト (R5年5月8日～9月30日)'!V78)</f>
        <v>0</v>
      </c>
      <c r="F66" s="269" t="str">
        <f>IF('対象者リスト (R5年5月8日～9月30日)'!E78="", "", '対象者リスト (R5年5月8日～9月30日)'!E78)</f>
        <v/>
      </c>
      <c r="G66" s="269" t="str">
        <f>IF('対象者リスト (R5年5月8日～9月30日)'!F78="", "", '対象者リスト (R5年5月8日～9月30日)'!F78)</f>
        <v/>
      </c>
      <c r="H66" s="269" t="str">
        <f>IF('対象者リスト (R5年5月8日～9月30日)'!G78="", "", '対象者リスト (R5年5月8日～9月30日)'!G78)</f>
        <v/>
      </c>
      <c r="I66" s="269" t="str">
        <f>IF(AND('対象者リスト (R5年5月8日～9月30日)'!D78&lt;&gt;"",'対象者リスト (R5年5月8日～9月30日)'!K78&lt;&gt;"×"),IF('対象者リスト (R5年5月8日～9月30日)'!I78="",0,'対象者リスト (R5年5月8日～9月30日)'!I78)+'対象者リスト (R5年5月8日～9月30日)'!AC78,"")</f>
        <v/>
      </c>
      <c r="J66" s="270"/>
      <c r="K66" s="270">
        <f>IF('対象者リスト (R5年5月8日～9月30日)'!J78="", "", '対象者リスト (R5年5月8日～9月30日)'!J78)</f>
        <v>0</v>
      </c>
      <c r="L66" s="269" t="str">
        <f>IF('対象者リスト (R5年5月8日～9月30日)'!K78="", "", '対象者リスト (R5年5月8日～9月30日)'!K78)</f>
        <v/>
      </c>
    </row>
    <row r="67" spans="1:12" x14ac:dyDescent="0.4">
      <c r="A67" s="268">
        <f t="shared" si="1"/>
        <v>0</v>
      </c>
      <c r="B67" s="101" t="str">
        <f>'対象者リスト (R5年5月8日～9月30日)'!B79&amp;""</f>
        <v/>
      </c>
      <c r="C67" s="268" t="str">
        <f>'対象者リスト (R5年5月8日～9月30日)'!C79&amp;""</f>
        <v/>
      </c>
      <c r="D67" s="269" t="str">
        <f>IF('対象者リスト (R5年5月8日～9月30日)'!D79="", "", '対象者リスト (R5年5月8日～9月30日)'!D79)</f>
        <v/>
      </c>
      <c r="E67" s="269">
        <f>IF('対象者リスト (R5年5月8日～9月30日)'!V79="", "", '対象者リスト (R5年5月8日～9月30日)'!V79)</f>
        <v>0</v>
      </c>
      <c r="F67" s="269" t="str">
        <f>IF('対象者リスト (R5年5月8日～9月30日)'!E79="", "", '対象者リスト (R5年5月8日～9月30日)'!E79)</f>
        <v/>
      </c>
      <c r="G67" s="269" t="str">
        <f>IF('対象者リスト (R5年5月8日～9月30日)'!F79="", "", '対象者リスト (R5年5月8日～9月30日)'!F79)</f>
        <v/>
      </c>
      <c r="H67" s="269" t="str">
        <f>IF('対象者リスト (R5年5月8日～9月30日)'!G79="", "", '対象者リスト (R5年5月8日～9月30日)'!G79)</f>
        <v/>
      </c>
      <c r="I67" s="269" t="str">
        <f>IF(AND('対象者リスト (R5年5月8日～9月30日)'!D79&lt;&gt;"",'対象者リスト (R5年5月8日～9月30日)'!K79&lt;&gt;"×"),IF('対象者リスト (R5年5月8日～9月30日)'!I79="",0,'対象者リスト (R5年5月8日～9月30日)'!I79)+'対象者リスト (R5年5月8日～9月30日)'!AC79,"")</f>
        <v/>
      </c>
      <c r="J67" s="270"/>
      <c r="K67" s="270">
        <f>IF('対象者リスト (R5年5月8日～9月30日)'!J79="", "", '対象者リスト (R5年5月8日～9月30日)'!J79)</f>
        <v>0</v>
      </c>
      <c r="L67" s="269" t="str">
        <f>IF('対象者リスト (R5年5月8日～9月30日)'!K79="", "", '対象者リスト (R5年5月8日～9月30日)'!K79)</f>
        <v/>
      </c>
    </row>
    <row r="68" spans="1:12" x14ac:dyDescent="0.4">
      <c r="A68" s="268">
        <f t="shared" ref="A68:A99" si="2">IF(K68&lt;&gt;0,A67+1,A67)</f>
        <v>0</v>
      </c>
      <c r="B68" s="101" t="str">
        <f>'対象者リスト (R5年5月8日～9月30日)'!B80&amp;""</f>
        <v/>
      </c>
      <c r="C68" s="268" t="str">
        <f>'対象者リスト (R5年5月8日～9月30日)'!C80&amp;""</f>
        <v/>
      </c>
      <c r="D68" s="269" t="str">
        <f>IF('対象者リスト (R5年5月8日～9月30日)'!D80="", "", '対象者リスト (R5年5月8日～9月30日)'!D80)</f>
        <v/>
      </c>
      <c r="E68" s="269">
        <f>IF('対象者リスト (R5年5月8日～9月30日)'!V80="", "", '対象者リスト (R5年5月8日～9月30日)'!V80)</f>
        <v>0</v>
      </c>
      <c r="F68" s="269" t="str">
        <f>IF('対象者リスト (R5年5月8日～9月30日)'!E80="", "", '対象者リスト (R5年5月8日～9月30日)'!E80)</f>
        <v/>
      </c>
      <c r="G68" s="269" t="str">
        <f>IF('対象者リスト (R5年5月8日～9月30日)'!F80="", "", '対象者リスト (R5年5月8日～9月30日)'!F80)</f>
        <v/>
      </c>
      <c r="H68" s="269" t="str">
        <f>IF('対象者リスト (R5年5月8日～9月30日)'!G80="", "", '対象者リスト (R5年5月8日～9月30日)'!G80)</f>
        <v/>
      </c>
      <c r="I68" s="269" t="str">
        <f>IF(AND('対象者リスト (R5年5月8日～9月30日)'!D80&lt;&gt;"",'対象者リスト (R5年5月8日～9月30日)'!K80&lt;&gt;"×"),IF('対象者リスト (R5年5月8日～9月30日)'!I80="",0,'対象者リスト (R5年5月8日～9月30日)'!I80)+'対象者リスト (R5年5月8日～9月30日)'!AC80,"")</f>
        <v/>
      </c>
      <c r="J68" s="270"/>
      <c r="K68" s="270">
        <f>IF('対象者リスト (R5年5月8日～9月30日)'!J80="", "", '対象者リスト (R5年5月8日～9月30日)'!J80)</f>
        <v>0</v>
      </c>
      <c r="L68" s="269" t="str">
        <f>IF('対象者リスト (R5年5月8日～9月30日)'!K80="", "", '対象者リスト (R5年5月8日～9月30日)'!K80)</f>
        <v/>
      </c>
    </row>
    <row r="69" spans="1:12" x14ac:dyDescent="0.4">
      <c r="A69" s="268">
        <f t="shared" si="2"/>
        <v>0</v>
      </c>
      <c r="B69" s="101" t="str">
        <f>'対象者リスト (R5年5月8日～9月30日)'!B81&amp;""</f>
        <v/>
      </c>
      <c r="C69" s="268" t="str">
        <f>'対象者リスト (R5年5月8日～9月30日)'!C81&amp;""</f>
        <v/>
      </c>
      <c r="D69" s="269" t="str">
        <f>IF('対象者リスト (R5年5月8日～9月30日)'!D81="", "", '対象者リスト (R5年5月8日～9月30日)'!D81)</f>
        <v/>
      </c>
      <c r="E69" s="269">
        <f>IF('対象者リスト (R5年5月8日～9月30日)'!V81="", "", '対象者リスト (R5年5月8日～9月30日)'!V81)</f>
        <v>0</v>
      </c>
      <c r="F69" s="269" t="str">
        <f>IF('対象者リスト (R5年5月8日～9月30日)'!E81="", "", '対象者リスト (R5年5月8日～9月30日)'!E81)</f>
        <v/>
      </c>
      <c r="G69" s="269" t="str">
        <f>IF('対象者リスト (R5年5月8日～9月30日)'!F81="", "", '対象者リスト (R5年5月8日～9月30日)'!F81)</f>
        <v/>
      </c>
      <c r="H69" s="269" t="str">
        <f>IF('対象者リスト (R5年5月8日～9月30日)'!G81="", "", '対象者リスト (R5年5月8日～9月30日)'!G81)</f>
        <v/>
      </c>
      <c r="I69" s="269" t="str">
        <f>IF(AND('対象者リスト (R5年5月8日～9月30日)'!D81&lt;&gt;"",'対象者リスト (R5年5月8日～9月30日)'!K81&lt;&gt;"×"),IF('対象者リスト (R5年5月8日～9月30日)'!I81="",0,'対象者リスト (R5年5月8日～9月30日)'!I81)+'対象者リスト (R5年5月8日～9月30日)'!AC81,"")</f>
        <v/>
      </c>
      <c r="J69" s="270"/>
      <c r="K69" s="270">
        <f>IF('対象者リスト (R5年5月8日～9月30日)'!J81="", "", '対象者リスト (R5年5月8日～9月30日)'!J81)</f>
        <v>0</v>
      </c>
      <c r="L69" s="269" t="str">
        <f>IF('対象者リスト (R5年5月8日～9月30日)'!K81="", "", '対象者リスト (R5年5月8日～9月30日)'!K81)</f>
        <v/>
      </c>
    </row>
    <row r="70" spans="1:12" x14ac:dyDescent="0.4">
      <c r="A70" s="268">
        <f t="shared" si="2"/>
        <v>0</v>
      </c>
      <c r="B70" s="101" t="str">
        <f>'対象者リスト (R5年5月8日～9月30日)'!B82&amp;""</f>
        <v/>
      </c>
      <c r="C70" s="268" t="str">
        <f>'対象者リスト (R5年5月8日～9月30日)'!C82&amp;""</f>
        <v/>
      </c>
      <c r="D70" s="269" t="str">
        <f>IF('対象者リスト (R5年5月8日～9月30日)'!D82="", "", '対象者リスト (R5年5月8日～9月30日)'!D82)</f>
        <v/>
      </c>
      <c r="E70" s="269">
        <f>IF('対象者リスト (R5年5月8日～9月30日)'!V82="", "", '対象者リスト (R5年5月8日～9月30日)'!V82)</f>
        <v>0</v>
      </c>
      <c r="F70" s="269" t="str">
        <f>IF('対象者リスト (R5年5月8日～9月30日)'!E82="", "", '対象者リスト (R5年5月8日～9月30日)'!E82)</f>
        <v/>
      </c>
      <c r="G70" s="269" t="str">
        <f>IF('対象者リスト (R5年5月8日～9月30日)'!F82="", "", '対象者リスト (R5年5月8日～9月30日)'!F82)</f>
        <v/>
      </c>
      <c r="H70" s="269" t="str">
        <f>IF('対象者リスト (R5年5月8日～9月30日)'!G82="", "", '対象者リスト (R5年5月8日～9月30日)'!G82)</f>
        <v/>
      </c>
      <c r="I70" s="269" t="str">
        <f>IF(AND('対象者リスト (R5年5月8日～9月30日)'!D82&lt;&gt;"",'対象者リスト (R5年5月8日～9月30日)'!K82&lt;&gt;"×"),IF('対象者リスト (R5年5月8日～9月30日)'!I82="",0,'対象者リスト (R5年5月8日～9月30日)'!I82)+'対象者リスト (R5年5月8日～9月30日)'!AC82,"")</f>
        <v/>
      </c>
      <c r="J70" s="270"/>
      <c r="K70" s="270">
        <f>IF('対象者リスト (R5年5月8日～9月30日)'!J82="", "", '対象者リスト (R5年5月8日～9月30日)'!J82)</f>
        <v>0</v>
      </c>
      <c r="L70" s="269" t="str">
        <f>IF('対象者リスト (R5年5月8日～9月30日)'!K82="", "", '対象者リスト (R5年5月8日～9月30日)'!K82)</f>
        <v/>
      </c>
    </row>
    <row r="71" spans="1:12" x14ac:dyDescent="0.4">
      <c r="A71" s="268">
        <f t="shared" si="2"/>
        <v>0</v>
      </c>
      <c r="B71" s="101" t="str">
        <f>'対象者リスト (R5年5月8日～9月30日)'!B83&amp;""</f>
        <v/>
      </c>
      <c r="C71" s="268" t="str">
        <f>'対象者リスト (R5年5月8日～9月30日)'!C83&amp;""</f>
        <v/>
      </c>
      <c r="D71" s="269" t="str">
        <f>IF('対象者リスト (R5年5月8日～9月30日)'!D83="", "", '対象者リスト (R5年5月8日～9月30日)'!D83)</f>
        <v/>
      </c>
      <c r="E71" s="269">
        <f>IF('対象者リスト (R5年5月8日～9月30日)'!V83="", "", '対象者リスト (R5年5月8日～9月30日)'!V83)</f>
        <v>0</v>
      </c>
      <c r="F71" s="269" t="str">
        <f>IF('対象者リスト (R5年5月8日～9月30日)'!E83="", "", '対象者リスト (R5年5月8日～9月30日)'!E83)</f>
        <v/>
      </c>
      <c r="G71" s="269" t="str">
        <f>IF('対象者リスト (R5年5月8日～9月30日)'!F83="", "", '対象者リスト (R5年5月8日～9月30日)'!F83)</f>
        <v/>
      </c>
      <c r="H71" s="269" t="str">
        <f>IF('対象者リスト (R5年5月8日～9月30日)'!G83="", "", '対象者リスト (R5年5月8日～9月30日)'!G83)</f>
        <v/>
      </c>
      <c r="I71" s="269" t="str">
        <f>IF(AND('対象者リスト (R5年5月8日～9月30日)'!D83&lt;&gt;"",'対象者リスト (R5年5月8日～9月30日)'!K83&lt;&gt;"×"),IF('対象者リスト (R5年5月8日～9月30日)'!I83="",0,'対象者リスト (R5年5月8日～9月30日)'!I83)+'対象者リスト (R5年5月8日～9月30日)'!AC83,"")</f>
        <v/>
      </c>
      <c r="J71" s="270"/>
      <c r="K71" s="270">
        <f>IF('対象者リスト (R5年5月8日～9月30日)'!J83="", "", '対象者リスト (R5年5月8日～9月30日)'!J83)</f>
        <v>0</v>
      </c>
      <c r="L71" s="269" t="str">
        <f>IF('対象者リスト (R5年5月8日～9月30日)'!K83="", "", '対象者リスト (R5年5月8日～9月30日)'!K83)</f>
        <v/>
      </c>
    </row>
    <row r="72" spans="1:12" x14ac:dyDescent="0.4">
      <c r="A72" s="268">
        <f t="shared" si="2"/>
        <v>0</v>
      </c>
      <c r="B72" s="101" t="str">
        <f>'対象者リスト (R5年5月8日～9月30日)'!B84&amp;""</f>
        <v/>
      </c>
      <c r="C72" s="268" t="str">
        <f>'対象者リスト (R5年5月8日～9月30日)'!C84&amp;""</f>
        <v/>
      </c>
      <c r="D72" s="269" t="str">
        <f>IF('対象者リスト (R5年5月8日～9月30日)'!D84="", "", '対象者リスト (R5年5月8日～9月30日)'!D84)</f>
        <v/>
      </c>
      <c r="E72" s="269">
        <f>IF('対象者リスト (R5年5月8日～9月30日)'!V84="", "", '対象者リスト (R5年5月8日～9月30日)'!V84)</f>
        <v>0</v>
      </c>
      <c r="F72" s="269" t="str">
        <f>IF('対象者リスト (R5年5月8日～9月30日)'!E84="", "", '対象者リスト (R5年5月8日～9月30日)'!E84)</f>
        <v/>
      </c>
      <c r="G72" s="269" t="str">
        <f>IF('対象者リスト (R5年5月8日～9月30日)'!F84="", "", '対象者リスト (R5年5月8日～9月30日)'!F84)</f>
        <v/>
      </c>
      <c r="H72" s="269" t="str">
        <f>IF('対象者リスト (R5年5月8日～9月30日)'!G84="", "", '対象者リスト (R5年5月8日～9月30日)'!G84)</f>
        <v/>
      </c>
      <c r="I72" s="269" t="str">
        <f>IF(AND('対象者リスト (R5年5月8日～9月30日)'!D84&lt;&gt;"",'対象者リスト (R5年5月8日～9月30日)'!K84&lt;&gt;"×"),IF('対象者リスト (R5年5月8日～9月30日)'!I84="",0,'対象者リスト (R5年5月8日～9月30日)'!I84)+'対象者リスト (R5年5月8日～9月30日)'!AC84,"")</f>
        <v/>
      </c>
      <c r="J72" s="270"/>
      <c r="K72" s="270">
        <f>IF('対象者リスト (R5年5月8日～9月30日)'!J84="", "", '対象者リスト (R5年5月8日～9月30日)'!J84)</f>
        <v>0</v>
      </c>
      <c r="L72" s="269" t="str">
        <f>IF('対象者リスト (R5年5月8日～9月30日)'!K84="", "", '対象者リスト (R5年5月8日～9月30日)'!K84)</f>
        <v/>
      </c>
    </row>
    <row r="73" spans="1:12" x14ac:dyDescent="0.4">
      <c r="A73" s="268">
        <f t="shared" si="2"/>
        <v>0</v>
      </c>
      <c r="B73" s="101" t="str">
        <f>'対象者リスト (R5年5月8日～9月30日)'!B85&amp;""</f>
        <v/>
      </c>
      <c r="C73" s="268" t="str">
        <f>'対象者リスト (R5年5月8日～9月30日)'!C85&amp;""</f>
        <v/>
      </c>
      <c r="D73" s="269" t="str">
        <f>IF('対象者リスト (R5年5月8日～9月30日)'!D85="", "", '対象者リスト (R5年5月8日～9月30日)'!D85)</f>
        <v/>
      </c>
      <c r="E73" s="269">
        <f>IF('対象者リスト (R5年5月8日～9月30日)'!V85="", "", '対象者リスト (R5年5月8日～9月30日)'!V85)</f>
        <v>0</v>
      </c>
      <c r="F73" s="269" t="str">
        <f>IF('対象者リスト (R5年5月8日～9月30日)'!E85="", "", '対象者リスト (R5年5月8日～9月30日)'!E85)</f>
        <v/>
      </c>
      <c r="G73" s="269" t="str">
        <f>IF('対象者リスト (R5年5月8日～9月30日)'!F85="", "", '対象者リスト (R5年5月8日～9月30日)'!F85)</f>
        <v/>
      </c>
      <c r="H73" s="269" t="str">
        <f>IF('対象者リスト (R5年5月8日～9月30日)'!G85="", "", '対象者リスト (R5年5月8日～9月30日)'!G85)</f>
        <v/>
      </c>
      <c r="I73" s="269" t="str">
        <f>IF(AND('対象者リスト (R5年5月8日～9月30日)'!D85&lt;&gt;"",'対象者リスト (R5年5月8日～9月30日)'!K85&lt;&gt;"×"),IF('対象者リスト (R5年5月8日～9月30日)'!I85="",0,'対象者リスト (R5年5月8日～9月30日)'!I85)+'対象者リスト (R5年5月8日～9月30日)'!AC85,"")</f>
        <v/>
      </c>
      <c r="J73" s="270"/>
      <c r="K73" s="270">
        <f>IF('対象者リスト (R5年5月8日～9月30日)'!J85="", "", '対象者リスト (R5年5月8日～9月30日)'!J85)</f>
        <v>0</v>
      </c>
      <c r="L73" s="269" t="str">
        <f>IF('対象者リスト (R5年5月8日～9月30日)'!K85="", "", '対象者リスト (R5年5月8日～9月30日)'!K85)</f>
        <v/>
      </c>
    </row>
    <row r="74" spans="1:12" x14ac:dyDescent="0.4">
      <c r="A74" s="268">
        <f t="shared" si="2"/>
        <v>0</v>
      </c>
      <c r="B74" s="101" t="str">
        <f>'対象者リスト (R5年5月8日～9月30日)'!B86&amp;""</f>
        <v/>
      </c>
      <c r="C74" s="268" t="str">
        <f>'対象者リスト (R5年5月8日～9月30日)'!C86&amp;""</f>
        <v/>
      </c>
      <c r="D74" s="269" t="str">
        <f>IF('対象者リスト (R5年5月8日～9月30日)'!D86="", "", '対象者リスト (R5年5月8日～9月30日)'!D86)</f>
        <v/>
      </c>
      <c r="E74" s="269">
        <f>IF('対象者リスト (R5年5月8日～9月30日)'!V86="", "", '対象者リスト (R5年5月8日～9月30日)'!V86)</f>
        <v>0</v>
      </c>
      <c r="F74" s="269" t="str">
        <f>IF('対象者リスト (R5年5月8日～9月30日)'!E86="", "", '対象者リスト (R5年5月8日～9月30日)'!E86)</f>
        <v/>
      </c>
      <c r="G74" s="269" t="str">
        <f>IF('対象者リスト (R5年5月8日～9月30日)'!F86="", "", '対象者リスト (R5年5月8日～9月30日)'!F86)</f>
        <v/>
      </c>
      <c r="H74" s="269" t="str">
        <f>IF('対象者リスト (R5年5月8日～9月30日)'!G86="", "", '対象者リスト (R5年5月8日～9月30日)'!G86)</f>
        <v/>
      </c>
      <c r="I74" s="269" t="str">
        <f>IF(AND('対象者リスト (R5年5月8日～9月30日)'!D86&lt;&gt;"",'対象者リスト (R5年5月8日～9月30日)'!K86&lt;&gt;"×"),IF('対象者リスト (R5年5月8日～9月30日)'!I86="",0,'対象者リスト (R5年5月8日～9月30日)'!I86)+'対象者リスト (R5年5月8日～9月30日)'!AC86,"")</f>
        <v/>
      </c>
      <c r="J74" s="270"/>
      <c r="K74" s="270">
        <f>IF('対象者リスト (R5年5月8日～9月30日)'!J86="", "", '対象者リスト (R5年5月8日～9月30日)'!J86)</f>
        <v>0</v>
      </c>
      <c r="L74" s="269" t="str">
        <f>IF('対象者リスト (R5年5月8日～9月30日)'!K86="", "", '対象者リスト (R5年5月8日～9月30日)'!K86)</f>
        <v/>
      </c>
    </row>
    <row r="75" spans="1:12" x14ac:dyDescent="0.4">
      <c r="A75" s="268">
        <f t="shared" si="2"/>
        <v>0</v>
      </c>
      <c r="B75" s="101" t="str">
        <f>'対象者リスト (R5年5月8日～9月30日)'!B87&amp;""</f>
        <v/>
      </c>
      <c r="C75" s="268" t="str">
        <f>'対象者リスト (R5年5月8日～9月30日)'!C87&amp;""</f>
        <v/>
      </c>
      <c r="D75" s="269" t="str">
        <f>IF('対象者リスト (R5年5月8日～9月30日)'!D87="", "", '対象者リスト (R5年5月8日～9月30日)'!D87)</f>
        <v/>
      </c>
      <c r="E75" s="269">
        <f>IF('対象者リスト (R5年5月8日～9月30日)'!V87="", "", '対象者リスト (R5年5月8日～9月30日)'!V87)</f>
        <v>0</v>
      </c>
      <c r="F75" s="269" t="str">
        <f>IF('対象者リスト (R5年5月8日～9月30日)'!E87="", "", '対象者リスト (R5年5月8日～9月30日)'!E87)</f>
        <v/>
      </c>
      <c r="G75" s="269" t="str">
        <f>IF('対象者リスト (R5年5月8日～9月30日)'!F87="", "", '対象者リスト (R5年5月8日～9月30日)'!F87)</f>
        <v/>
      </c>
      <c r="H75" s="269" t="str">
        <f>IF('対象者リスト (R5年5月8日～9月30日)'!G87="", "", '対象者リスト (R5年5月8日～9月30日)'!G87)</f>
        <v/>
      </c>
      <c r="I75" s="269" t="str">
        <f>IF(AND('対象者リスト (R5年5月8日～9月30日)'!D87&lt;&gt;"",'対象者リスト (R5年5月8日～9月30日)'!K87&lt;&gt;"×"),IF('対象者リスト (R5年5月8日～9月30日)'!I87="",0,'対象者リスト (R5年5月8日～9月30日)'!I87)+'対象者リスト (R5年5月8日～9月30日)'!AC87,"")</f>
        <v/>
      </c>
      <c r="J75" s="270"/>
      <c r="K75" s="270">
        <f>IF('対象者リスト (R5年5月8日～9月30日)'!J87="", "", '対象者リスト (R5年5月8日～9月30日)'!J87)</f>
        <v>0</v>
      </c>
      <c r="L75" s="269" t="str">
        <f>IF('対象者リスト (R5年5月8日～9月30日)'!K87="", "", '対象者リスト (R5年5月8日～9月30日)'!K87)</f>
        <v/>
      </c>
    </row>
    <row r="76" spans="1:12" x14ac:dyDescent="0.4">
      <c r="A76" s="268">
        <f t="shared" si="2"/>
        <v>0</v>
      </c>
      <c r="B76" s="101" t="str">
        <f>'対象者リスト (R5年5月8日～9月30日)'!B88&amp;""</f>
        <v/>
      </c>
      <c r="C76" s="268" t="str">
        <f>'対象者リスト (R5年5月8日～9月30日)'!C88&amp;""</f>
        <v/>
      </c>
      <c r="D76" s="269" t="str">
        <f>IF('対象者リスト (R5年5月8日～9月30日)'!D88="", "", '対象者リスト (R5年5月8日～9月30日)'!D88)</f>
        <v/>
      </c>
      <c r="E76" s="269">
        <f>IF('対象者リスト (R5年5月8日～9月30日)'!V88="", "", '対象者リスト (R5年5月8日～9月30日)'!V88)</f>
        <v>0</v>
      </c>
      <c r="F76" s="269" t="str">
        <f>IF('対象者リスト (R5年5月8日～9月30日)'!E88="", "", '対象者リスト (R5年5月8日～9月30日)'!E88)</f>
        <v/>
      </c>
      <c r="G76" s="269" t="str">
        <f>IF('対象者リスト (R5年5月8日～9月30日)'!F88="", "", '対象者リスト (R5年5月8日～9月30日)'!F88)</f>
        <v/>
      </c>
      <c r="H76" s="269" t="str">
        <f>IF('対象者リスト (R5年5月8日～9月30日)'!G88="", "", '対象者リスト (R5年5月8日～9月30日)'!G88)</f>
        <v/>
      </c>
      <c r="I76" s="269" t="str">
        <f>IF(AND('対象者リスト (R5年5月8日～9月30日)'!D88&lt;&gt;"",'対象者リスト (R5年5月8日～9月30日)'!K88&lt;&gt;"×"),IF('対象者リスト (R5年5月8日～9月30日)'!I88="",0,'対象者リスト (R5年5月8日～9月30日)'!I88)+'対象者リスト (R5年5月8日～9月30日)'!AC88,"")</f>
        <v/>
      </c>
      <c r="J76" s="270"/>
      <c r="K76" s="270">
        <f>IF('対象者リスト (R5年5月8日～9月30日)'!J88="", "", '対象者リスト (R5年5月8日～9月30日)'!J88)</f>
        <v>0</v>
      </c>
      <c r="L76" s="269" t="str">
        <f>IF('対象者リスト (R5年5月8日～9月30日)'!K88="", "", '対象者リスト (R5年5月8日～9月30日)'!K88)</f>
        <v/>
      </c>
    </row>
    <row r="77" spans="1:12" x14ac:dyDescent="0.4">
      <c r="A77" s="268">
        <f t="shared" si="2"/>
        <v>0</v>
      </c>
      <c r="B77" s="101" t="str">
        <f>'対象者リスト (R5年5月8日～9月30日)'!B89&amp;""</f>
        <v/>
      </c>
      <c r="C77" s="268" t="str">
        <f>'対象者リスト (R5年5月8日～9月30日)'!C89&amp;""</f>
        <v/>
      </c>
      <c r="D77" s="269" t="str">
        <f>IF('対象者リスト (R5年5月8日～9月30日)'!D89="", "", '対象者リスト (R5年5月8日～9月30日)'!D89)</f>
        <v/>
      </c>
      <c r="E77" s="269">
        <f>IF('対象者リスト (R5年5月8日～9月30日)'!V89="", "", '対象者リスト (R5年5月8日～9月30日)'!V89)</f>
        <v>0</v>
      </c>
      <c r="F77" s="269" t="str">
        <f>IF('対象者リスト (R5年5月8日～9月30日)'!E89="", "", '対象者リスト (R5年5月8日～9月30日)'!E89)</f>
        <v/>
      </c>
      <c r="G77" s="269" t="str">
        <f>IF('対象者リスト (R5年5月8日～9月30日)'!F89="", "", '対象者リスト (R5年5月8日～9月30日)'!F89)</f>
        <v/>
      </c>
      <c r="H77" s="269" t="str">
        <f>IF('対象者リスト (R5年5月8日～9月30日)'!G89="", "", '対象者リスト (R5年5月8日～9月30日)'!G89)</f>
        <v/>
      </c>
      <c r="I77" s="269" t="str">
        <f>IF(AND('対象者リスト (R5年5月8日～9月30日)'!D89&lt;&gt;"",'対象者リスト (R5年5月8日～9月30日)'!K89&lt;&gt;"×"),IF('対象者リスト (R5年5月8日～9月30日)'!I89="",0,'対象者リスト (R5年5月8日～9月30日)'!I89)+'対象者リスト (R5年5月8日～9月30日)'!AC89,"")</f>
        <v/>
      </c>
      <c r="J77" s="270"/>
      <c r="K77" s="270">
        <f>IF('対象者リスト (R5年5月8日～9月30日)'!J89="", "", '対象者リスト (R5年5月8日～9月30日)'!J89)</f>
        <v>0</v>
      </c>
      <c r="L77" s="269" t="str">
        <f>IF('対象者リスト (R5年5月8日～9月30日)'!K89="", "", '対象者リスト (R5年5月8日～9月30日)'!K89)</f>
        <v/>
      </c>
    </row>
    <row r="78" spans="1:12" x14ac:dyDescent="0.4">
      <c r="A78" s="268">
        <f t="shared" si="2"/>
        <v>0</v>
      </c>
      <c r="B78" s="101" t="str">
        <f>'対象者リスト (R5年5月8日～9月30日)'!B90&amp;""</f>
        <v/>
      </c>
      <c r="C78" s="268" t="str">
        <f>'対象者リスト (R5年5月8日～9月30日)'!C90&amp;""</f>
        <v/>
      </c>
      <c r="D78" s="269" t="str">
        <f>IF('対象者リスト (R5年5月8日～9月30日)'!D90="", "", '対象者リスト (R5年5月8日～9月30日)'!D90)</f>
        <v/>
      </c>
      <c r="E78" s="269">
        <f>IF('対象者リスト (R5年5月8日～9月30日)'!V90="", "", '対象者リスト (R5年5月8日～9月30日)'!V90)</f>
        <v>0</v>
      </c>
      <c r="F78" s="269" t="str">
        <f>IF('対象者リスト (R5年5月8日～9月30日)'!E90="", "", '対象者リスト (R5年5月8日～9月30日)'!E90)</f>
        <v/>
      </c>
      <c r="G78" s="269" t="str">
        <f>IF('対象者リスト (R5年5月8日～9月30日)'!F90="", "", '対象者リスト (R5年5月8日～9月30日)'!F90)</f>
        <v/>
      </c>
      <c r="H78" s="269" t="str">
        <f>IF('対象者リスト (R5年5月8日～9月30日)'!G90="", "", '対象者リスト (R5年5月8日～9月30日)'!G90)</f>
        <v/>
      </c>
      <c r="I78" s="269" t="str">
        <f>IF(AND('対象者リスト (R5年5月8日～9月30日)'!D90&lt;&gt;"",'対象者リスト (R5年5月8日～9月30日)'!K90&lt;&gt;"×"),IF('対象者リスト (R5年5月8日～9月30日)'!I90="",0,'対象者リスト (R5年5月8日～9月30日)'!I90)+'対象者リスト (R5年5月8日～9月30日)'!AC90,"")</f>
        <v/>
      </c>
      <c r="J78" s="270"/>
      <c r="K78" s="270">
        <f>IF('対象者リスト (R5年5月8日～9月30日)'!J90="", "", '対象者リスト (R5年5月8日～9月30日)'!J90)</f>
        <v>0</v>
      </c>
      <c r="L78" s="269" t="str">
        <f>IF('対象者リスト (R5年5月8日～9月30日)'!K90="", "", '対象者リスト (R5年5月8日～9月30日)'!K90)</f>
        <v/>
      </c>
    </row>
    <row r="79" spans="1:12" x14ac:dyDescent="0.4">
      <c r="A79" s="268">
        <f t="shared" si="2"/>
        <v>0</v>
      </c>
      <c r="B79" s="101" t="str">
        <f>'対象者リスト (R5年5月8日～9月30日)'!B91&amp;""</f>
        <v/>
      </c>
      <c r="C79" s="268" t="str">
        <f>'対象者リスト (R5年5月8日～9月30日)'!C91&amp;""</f>
        <v/>
      </c>
      <c r="D79" s="269" t="str">
        <f>IF('対象者リスト (R5年5月8日～9月30日)'!D91="", "", '対象者リスト (R5年5月8日～9月30日)'!D91)</f>
        <v/>
      </c>
      <c r="E79" s="269">
        <f>IF('対象者リスト (R5年5月8日～9月30日)'!V91="", "", '対象者リスト (R5年5月8日～9月30日)'!V91)</f>
        <v>0</v>
      </c>
      <c r="F79" s="269" t="str">
        <f>IF('対象者リスト (R5年5月8日～9月30日)'!E91="", "", '対象者リスト (R5年5月8日～9月30日)'!E91)</f>
        <v/>
      </c>
      <c r="G79" s="269" t="str">
        <f>IF('対象者リスト (R5年5月8日～9月30日)'!F91="", "", '対象者リスト (R5年5月8日～9月30日)'!F91)</f>
        <v/>
      </c>
      <c r="H79" s="269" t="str">
        <f>IF('対象者リスト (R5年5月8日～9月30日)'!G91="", "", '対象者リスト (R5年5月8日～9月30日)'!G91)</f>
        <v/>
      </c>
      <c r="I79" s="269" t="str">
        <f>IF(AND('対象者リスト (R5年5月8日～9月30日)'!D91&lt;&gt;"",'対象者リスト (R5年5月8日～9月30日)'!K91&lt;&gt;"×"),IF('対象者リスト (R5年5月8日～9月30日)'!I91="",0,'対象者リスト (R5年5月8日～9月30日)'!I91)+'対象者リスト (R5年5月8日～9月30日)'!AC91,"")</f>
        <v/>
      </c>
      <c r="J79" s="270"/>
      <c r="K79" s="270">
        <f>IF('対象者リスト (R5年5月8日～9月30日)'!J91="", "", '対象者リスト (R5年5月8日～9月30日)'!J91)</f>
        <v>0</v>
      </c>
      <c r="L79" s="269" t="str">
        <f>IF('対象者リスト (R5年5月8日～9月30日)'!K91="", "", '対象者リスト (R5年5月8日～9月30日)'!K91)</f>
        <v/>
      </c>
    </row>
    <row r="80" spans="1:12" x14ac:dyDescent="0.4">
      <c r="A80" s="268">
        <f t="shared" si="2"/>
        <v>0</v>
      </c>
      <c r="B80" s="101" t="str">
        <f>'対象者リスト (R5年5月8日～9月30日)'!B92&amp;""</f>
        <v/>
      </c>
      <c r="C80" s="268" t="str">
        <f>'対象者リスト (R5年5月8日～9月30日)'!C92&amp;""</f>
        <v/>
      </c>
      <c r="D80" s="269" t="str">
        <f>IF('対象者リスト (R5年5月8日～9月30日)'!D92="", "", '対象者リスト (R5年5月8日～9月30日)'!D92)</f>
        <v/>
      </c>
      <c r="E80" s="269">
        <f>IF('対象者リスト (R5年5月8日～9月30日)'!V92="", "", '対象者リスト (R5年5月8日～9月30日)'!V92)</f>
        <v>0</v>
      </c>
      <c r="F80" s="269" t="str">
        <f>IF('対象者リスト (R5年5月8日～9月30日)'!E92="", "", '対象者リスト (R5年5月8日～9月30日)'!E92)</f>
        <v/>
      </c>
      <c r="G80" s="269" t="str">
        <f>IF('対象者リスト (R5年5月8日～9月30日)'!F92="", "", '対象者リスト (R5年5月8日～9月30日)'!F92)</f>
        <v/>
      </c>
      <c r="H80" s="269" t="str">
        <f>IF('対象者リスト (R5年5月8日～9月30日)'!G92="", "", '対象者リスト (R5年5月8日～9月30日)'!G92)</f>
        <v/>
      </c>
      <c r="I80" s="269" t="str">
        <f>IF(AND('対象者リスト (R5年5月8日～9月30日)'!D92&lt;&gt;"",'対象者リスト (R5年5月8日～9月30日)'!K92&lt;&gt;"×"),IF('対象者リスト (R5年5月8日～9月30日)'!I92="",0,'対象者リスト (R5年5月8日～9月30日)'!I92)+'対象者リスト (R5年5月8日～9月30日)'!AC92,"")</f>
        <v/>
      </c>
      <c r="J80" s="270"/>
      <c r="K80" s="270">
        <f>IF('対象者リスト (R5年5月8日～9月30日)'!J92="", "", '対象者リスト (R5年5月8日～9月30日)'!J92)</f>
        <v>0</v>
      </c>
      <c r="L80" s="269" t="str">
        <f>IF('対象者リスト (R5年5月8日～9月30日)'!K92="", "", '対象者リスト (R5年5月8日～9月30日)'!K92)</f>
        <v/>
      </c>
    </row>
    <row r="81" spans="1:12" x14ac:dyDescent="0.4">
      <c r="A81" s="268">
        <f t="shared" si="2"/>
        <v>0</v>
      </c>
      <c r="B81" s="101" t="str">
        <f>'対象者リスト (R5年5月8日～9月30日)'!B93&amp;""</f>
        <v/>
      </c>
      <c r="C81" s="268" t="str">
        <f>'対象者リスト (R5年5月8日～9月30日)'!C93&amp;""</f>
        <v/>
      </c>
      <c r="D81" s="269" t="str">
        <f>IF('対象者リスト (R5年5月8日～9月30日)'!D93="", "", '対象者リスト (R5年5月8日～9月30日)'!D93)</f>
        <v/>
      </c>
      <c r="E81" s="269">
        <f>IF('対象者リスト (R5年5月8日～9月30日)'!V93="", "", '対象者リスト (R5年5月8日～9月30日)'!V93)</f>
        <v>0</v>
      </c>
      <c r="F81" s="269" t="str">
        <f>IF('対象者リスト (R5年5月8日～9月30日)'!E93="", "", '対象者リスト (R5年5月8日～9月30日)'!E93)</f>
        <v/>
      </c>
      <c r="G81" s="269" t="str">
        <f>IF('対象者リスト (R5年5月8日～9月30日)'!F93="", "", '対象者リスト (R5年5月8日～9月30日)'!F93)</f>
        <v/>
      </c>
      <c r="H81" s="269" t="str">
        <f>IF('対象者リスト (R5年5月8日～9月30日)'!G93="", "", '対象者リスト (R5年5月8日～9月30日)'!G93)</f>
        <v/>
      </c>
      <c r="I81" s="269" t="str">
        <f>IF(AND('対象者リスト (R5年5月8日～9月30日)'!D93&lt;&gt;"",'対象者リスト (R5年5月8日～9月30日)'!K93&lt;&gt;"×"),IF('対象者リスト (R5年5月8日～9月30日)'!I93="",0,'対象者リスト (R5年5月8日～9月30日)'!I93)+'対象者リスト (R5年5月8日～9月30日)'!AC93,"")</f>
        <v/>
      </c>
      <c r="J81" s="270"/>
      <c r="K81" s="270">
        <f>IF('対象者リスト (R5年5月8日～9月30日)'!J93="", "", '対象者リスト (R5年5月8日～9月30日)'!J93)</f>
        <v>0</v>
      </c>
      <c r="L81" s="269" t="str">
        <f>IF('対象者リスト (R5年5月8日～9月30日)'!K93="", "", '対象者リスト (R5年5月8日～9月30日)'!K93)</f>
        <v/>
      </c>
    </row>
    <row r="82" spans="1:12" x14ac:dyDescent="0.4">
      <c r="A82" s="268">
        <f t="shared" si="2"/>
        <v>0</v>
      </c>
      <c r="B82" s="101" t="str">
        <f>'対象者リスト (R5年5月8日～9月30日)'!B94&amp;""</f>
        <v/>
      </c>
      <c r="C82" s="268" t="str">
        <f>'対象者リスト (R5年5月8日～9月30日)'!C94&amp;""</f>
        <v/>
      </c>
      <c r="D82" s="269" t="str">
        <f>IF('対象者リスト (R5年5月8日～9月30日)'!D94="", "", '対象者リスト (R5年5月8日～9月30日)'!D94)</f>
        <v/>
      </c>
      <c r="E82" s="269">
        <f>IF('対象者リスト (R5年5月8日～9月30日)'!V94="", "", '対象者リスト (R5年5月8日～9月30日)'!V94)</f>
        <v>0</v>
      </c>
      <c r="F82" s="269" t="str">
        <f>IF('対象者リスト (R5年5月8日～9月30日)'!E94="", "", '対象者リスト (R5年5月8日～9月30日)'!E94)</f>
        <v/>
      </c>
      <c r="G82" s="269" t="str">
        <f>IF('対象者リスト (R5年5月8日～9月30日)'!F94="", "", '対象者リスト (R5年5月8日～9月30日)'!F94)</f>
        <v/>
      </c>
      <c r="H82" s="269" t="str">
        <f>IF('対象者リスト (R5年5月8日～9月30日)'!G94="", "", '対象者リスト (R5年5月8日～9月30日)'!G94)</f>
        <v/>
      </c>
      <c r="I82" s="269" t="str">
        <f>IF(AND('対象者リスト (R5年5月8日～9月30日)'!D94&lt;&gt;"",'対象者リスト (R5年5月8日～9月30日)'!K94&lt;&gt;"×"),IF('対象者リスト (R5年5月8日～9月30日)'!I94="",0,'対象者リスト (R5年5月8日～9月30日)'!I94)+'対象者リスト (R5年5月8日～9月30日)'!AC94,"")</f>
        <v/>
      </c>
      <c r="J82" s="270"/>
      <c r="K82" s="270">
        <f>IF('対象者リスト (R5年5月8日～9月30日)'!J94="", "", '対象者リスト (R5年5月8日～9月30日)'!J94)</f>
        <v>0</v>
      </c>
      <c r="L82" s="269" t="str">
        <f>IF('対象者リスト (R5年5月8日～9月30日)'!K94="", "", '対象者リスト (R5年5月8日～9月30日)'!K94)</f>
        <v/>
      </c>
    </row>
    <row r="83" spans="1:12" x14ac:dyDescent="0.4">
      <c r="A83" s="268">
        <f t="shared" si="2"/>
        <v>0</v>
      </c>
      <c r="B83" s="101" t="str">
        <f>'対象者リスト (R5年5月8日～9月30日)'!B95&amp;""</f>
        <v/>
      </c>
      <c r="C83" s="268" t="str">
        <f>'対象者リスト (R5年5月8日～9月30日)'!C95&amp;""</f>
        <v/>
      </c>
      <c r="D83" s="269" t="str">
        <f>IF('対象者リスト (R5年5月8日～9月30日)'!D95="", "", '対象者リスト (R5年5月8日～9月30日)'!D95)</f>
        <v/>
      </c>
      <c r="E83" s="269">
        <f>IF('対象者リスト (R5年5月8日～9月30日)'!V95="", "", '対象者リスト (R5年5月8日～9月30日)'!V95)</f>
        <v>0</v>
      </c>
      <c r="F83" s="269" t="str">
        <f>IF('対象者リスト (R5年5月8日～9月30日)'!E95="", "", '対象者リスト (R5年5月8日～9月30日)'!E95)</f>
        <v/>
      </c>
      <c r="G83" s="269" t="str">
        <f>IF('対象者リスト (R5年5月8日～9月30日)'!F95="", "", '対象者リスト (R5年5月8日～9月30日)'!F95)</f>
        <v/>
      </c>
      <c r="H83" s="269" t="str">
        <f>IF('対象者リスト (R5年5月8日～9月30日)'!G95="", "", '対象者リスト (R5年5月8日～9月30日)'!G95)</f>
        <v/>
      </c>
      <c r="I83" s="269" t="str">
        <f>IF(AND('対象者リスト (R5年5月8日～9月30日)'!D95&lt;&gt;"",'対象者リスト (R5年5月8日～9月30日)'!K95&lt;&gt;"×"),IF('対象者リスト (R5年5月8日～9月30日)'!I95="",0,'対象者リスト (R5年5月8日～9月30日)'!I95)+'対象者リスト (R5年5月8日～9月30日)'!AC95,"")</f>
        <v/>
      </c>
      <c r="J83" s="270"/>
      <c r="K83" s="270">
        <f>IF('対象者リスト (R5年5月8日～9月30日)'!J95="", "", '対象者リスト (R5年5月8日～9月30日)'!J95)</f>
        <v>0</v>
      </c>
      <c r="L83" s="269" t="str">
        <f>IF('対象者リスト (R5年5月8日～9月30日)'!K95="", "", '対象者リスト (R5年5月8日～9月30日)'!K95)</f>
        <v/>
      </c>
    </row>
    <row r="84" spans="1:12" x14ac:dyDescent="0.4">
      <c r="A84" s="268">
        <f t="shared" si="2"/>
        <v>0</v>
      </c>
      <c r="B84" s="101" t="str">
        <f>'対象者リスト (R5年5月8日～9月30日)'!B96&amp;""</f>
        <v/>
      </c>
      <c r="C84" s="268" t="str">
        <f>'対象者リスト (R5年5月8日～9月30日)'!C96&amp;""</f>
        <v/>
      </c>
      <c r="D84" s="269" t="str">
        <f>IF('対象者リスト (R5年5月8日～9月30日)'!D96="", "", '対象者リスト (R5年5月8日～9月30日)'!D96)</f>
        <v/>
      </c>
      <c r="E84" s="269">
        <f>IF('対象者リスト (R5年5月8日～9月30日)'!V96="", "", '対象者リスト (R5年5月8日～9月30日)'!V96)</f>
        <v>0</v>
      </c>
      <c r="F84" s="269" t="str">
        <f>IF('対象者リスト (R5年5月8日～9月30日)'!E96="", "", '対象者リスト (R5年5月8日～9月30日)'!E96)</f>
        <v/>
      </c>
      <c r="G84" s="269" t="str">
        <f>IF('対象者リスト (R5年5月8日～9月30日)'!F96="", "", '対象者リスト (R5年5月8日～9月30日)'!F96)</f>
        <v/>
      </c>
      <c r="H84" s="269" t="str">
        <f>IF('対象者リスト (R5年5月8日～9月30日)'!G96="", "", '対象者リスト (R5年5月8日～9月30日)'!G96)</f>
        <v/>
      </c>
      <c r="I84" s="269" t="str">
        <f>IF(AND('対象者リスト (R5年5月8日～9月30日)'!D96&lt;&gt;"",'対象者リスト (R5年5月8日～9月30日)'!K96&lt;&gt;"×"),IF('対象者リスト (R5年5月8日～9月30日)'!I96="",0,'対象者リスト (R5年5月8日～9月30日)'!I96)+'対象者リスト (R5年5月8日～9月30日)'!AC96,"")</f>
        <v/>
      </c>
      <c r="J84" s="270"/>
      <c r="K84" s="270">
        <f>IF('対象者リスト (R5年5月8日～9月30日)'!J96="", "", '対象者リスト (R5年5月8日～9月30日)'!J96)</f>
        <v>0</v>
      </c>
      <c r="L84" s="269" t="str">
        <f>IF('対象者リスト (R5年5月8日～9月30日)'!K96="", "", '対象者リスト (R5年5月8日～9月30日)'!K96)</f>
        <v/>
      </c>
    </row>
    <row r="85" spans="1:12" x14ac:dyDescent="0.4">
      <c r="A85" s="268">
        <f t="shared" si="2"/>
        <v>0</v>
      </c>
      <c r="B85" s="101" t="str">
        <f>'対象者リスト (R5年5月8日～9月30日)'!B97&amp;""</f>
        <v/>
      </c>
      <c r="C85" s="268" t="str">
        <f>'対象者リスト (R5年5月8日～9月30日)'!C97&amp;""</f>
        <v/>
      </c>
      <c r="D85" s="269" t="str">
        <f>IF('対象者リスト (R5年5月8日～9月30日)'!D97="", "", '対象者リスト (R5年5月8日～9月30日)'!D97)</f>
        <v/>
      </c>
      <c r="E85" s="269">
        <f>IF('対象者リスト (R5年5月8日～9月30日)'!V97="", "", '対象者リスト (R5年5月8日～9月30日)'!V97)</f>
        <v>0</v>
      </c>
      <c r="F85" s="269" t="str">
        <f>IF('対象者リスト (R5年5月8日～9月30日)'!E97="", "", '対象者リスト (R5年5月8日～9月30日)'!E97)</f>
        <v/>
      </c>
      <c r="G85" s="269" t="str">
        <f>IF('対象者リスト (R5年5月8日～9月30日)'!F97="", "", '対象者リスト (R5年5月8日～9月30日)'!F97)</f>
        <v/>
      </c>
      <c r="H85" s="269" t="str">
        <f>IF('対象者リスト (R5年5月8日～9月30日)'!G97="", "", '対象者リスト (R5年5月8日～9月30日)'!G97)</f>
        <v/>
      </c>
      <c r="I85" s="269" t="str">
        <f>IF(AND('対象者リスト (R5年5月8日～9月30日)'!D97&lt;&gt;"",'対象者リスト (R5年5月8日～9月30日)'!K97&lt;&gt;"×"),IF('対象者リスト (R5年5月8日～9月30日)'!I97="",0,'対象者リスト (R5年5月8日～9月30日)'!I97)+'対象者リスト (R5年5月8日～9月30日)'!AC97,"")</f>
        <v/>
      </c>
      <c r="J85" s="270"/>
      <c r="K85" s="270">
        <f>IF('対象者リスト (R5年5月8日～9月30日)'!J97="", "", '対象者リスト (R5年5月8日～9月30日)'!J97)</f>
        <v>0</v>
      </c>
      <c r="L85" s="269" t="str">
        <f>IF('対象者リスト (R5年5月8日～9月30日)'!K97="", "", '対象者リスト (R5年5月8日～9月30日)'!K97)</f>
        <v/>
      </c>
    </row>
    <row r="86" spans="1:12" x14ac:dyDescent="0.4">
      <c r="A86" s="268">
        <f t="shared" si="2"/>
        <v>0</v>
      </c>
      <c r="B86" s="101" t="str">
        <f>'対象者リスト (R5年5月8日～9月30日)'!B98&amp;""</f>
        <v/>
      </c>
      <c r="C86" s="268" t="str">
        <f>'対象者リスト (R5年5月8日～9月30日)'!C98&amp;""</f>
        <v/>
      </c>
      <c r="D86" s="269" t="str">
        <f>IF('対象者リスト (R5年5月8日～9月30日)'!D98="", "", '対象者リスト (R5年5月8日～9月30日)'!D98)</f>
        <v/>
      </c>
      <c r="E86" s="269">
        <f>IF('対象者リスト (R5年5月8日～9月30日)'!V98="", "", '対象者リスト (R5年5月8日～9月30日)'!V98)</f>
        <v>0</v>
      </c>
      <c r="F86" s="269" t="str">
        <f>IF('対象者リスト (R5年5月8日～9月30日)'!E98="", "", '対象者リスト (R5年5月8日～9月30日)'!E98)</f>
        <v/>
      </c>
      <c r="G86" s="269" t="str">
        <f>IF('対象者リスト (R5年5月8日～9月30日)'!F98="", "", '対象者リスト (R5年5月8日～9月30日)'!F98)</f>
        <v/>
      </c>
      <c r="H86" s="269" t="str">
        <f>IF('対象者リスト (R5年5月8日～9月30日)'!G98="", "", '対象者リスト (R5年5月8日～9月30日)'!G98)</f>
        <v/>
      </c>
      <c r="I86" s="269" t="str">
        <f>IF(AND('対象者リスト (R5年5月8日～9月30日)'!D98&lt;&gt;"",'対象者リスト (R5年5月8日～9月30日)'!K98&lt;&gt;"×"),IF('対象者リスト (R5年5月8日～9月30日)'!I98="",0,'対象者リスト (R5年5月8日～9月30日)'!I98)+'対象者リスト (R5年5月8日～9月30日)'!AC98,"")</f>
        <v/>
      </c>
      <c r="J86" s="270"/>
      <c r="K86" s="270">
        <f>IF('対象者リスト (R5年5月8日～9月30日)'!J98="", "", '対象者リスト (R5年5月8日～9月30日)'!J98)</f>
        <v>0</v>
      </c>
      <c r="L86" s="269" t="str">
        <f>IF('対象者リスト (R5年5月8日～9月30日)'!K98="", "", '対象者リスト (R5年5月8日～9月30日)'!K98)</f>
        <v/>
      </c>
    </row>
    <row r="87" spans="1:12" x14ac:dyDescent="0.4">
      <c r="A87" s="268">
        <f t="shared" si="2"/>
        <v>0</v>
      </c>
      <c r="B87" s="101" t="str">
        <f>'対象者リスト (R5年5月8日～9月30日)'!B99&amp;""</f>
        <v/>
      </c>
      <c r="C87" s="268" t="str">
        <f>'対象者リスト (R5年5月8日～9月30日)'!C99&amp;""</f>
        <v/>
      </c>
      <c r="D87" s="269" t="str">
        <f>IF('対象者リスト (R5年5月8日～9月30日)'!D99="", "", '対象者リスト (R5年5月8日～9月30日)'!D99)</f>
        <v/>
      </c>
      <c r="E87" s="269">
        <f>IF('対象者リスト (R5年5月8日～9月30日)'!V99="", "", '対象者リスト (R5年5月8日～9月30日)'!V99)</f>
        <v>0</v>
      </c>
      <c r="F87" s="269" t="str">
        <f>IF('対象者リスト (R5年5月8日～9月30日)'!E99="", "", '対象者リスト (R5年5月8日～9月30日)'!E99)</f>
        <v/>
      </c>
      <c r="G87" s="269" t="str">
        <f>IF('対象者リスト (R5年5月8日～9月30日)'!F99="", "", '対象者リスト (R5年5月8日～9月30日)'!F99)</f>
        <v/>
      </c>
      <c r="H87" s="269" t="str">
        <f>IF('対象者リスト (R5年5月8日～9月30日)'!G99="", "", '対象者リスト (R5年5月8日～9月30日)'!G99)</f>
        <v/>
      </c>
      <c r="I87" s="269" t="str">
        <f>IF(AND('対象者リスト (R5年5月8日～9月30日)'!D99&lt;&gt;"",'対象者リスト (R5年5月8日～9月30日)'!K99&lt;&gt;"×"),IF('対象者リスト (R5年5月8日～9月30日)'!I99="",0,'対象者リスト (R5年5月8日～9月30日)'!I99)+'対象者リスト (R5年5月8日～9月30日)'!AC99,"")</f>
        <v/>
      </c>
      <c r="J87" s="270"/>
      <c r="K87" s="270">
        <f>IF('対象者リスト (R5年5月8日～9月30日)'!J99="", "", '対象者リスト (R5年5月8日～9月30日)'!J99)</f>
        <v>0</v>
      </c>
      <c r="L87" s="269" t="str">
        <f>IF('対象者リスト (R5年5月8日～9月30日)'!K99="", "", '対象者リスト (R5年5月8日～9月30日)'!K99)</f>
        <v/>
      </c>
    </row>
    <row r="88" spans="1:12" x14ac:dyDescent="0.4">
      <c r="A88" s="268">
        <f t="shared" si="2"/>
        <v>0</v>
      </c>
      <c r="B88" s="101" t="str">
        <f>'対象者リスト (R5年5月8日～9月30日)'!B100&amp;""</f>
        <v/>
      </c>
      <c r="C88" s="268" t="str">
        <f>'対象者リスト (R5年5月8日～9月30日)'!C100&amp;""</f>
        <v/>
      </c>
      <c r="D88" s="269" t="str">
        <f>IF('対象者リスト (R5年5月8日～9月30日)'!D100="", "", '対象者リスト (R5年5月8日～9月30日)'!D100)</f>
        <v/>
      </c>
      <c r="E88" s="269">
        <f>IF('対象者リスト (R5年5月8日～9月30日)'!V100="", "", '対象者リスト (R5年5月8日～9月30日)'!V100)</f>
        <v>0</v>
      </c>
      <c r="F88" s="269" t="str">
        <f>IF('対象者リスト (R5年5月8日～9月30日)'!E100="", "", '対象者リスト (R5年5月8日～9月30日)'!E100)</f>
        <v/>
      </c>
      <c r="G88" s="269" t="str">
        <f>IF('対象者リスト (R5年5月8日～9月30日)'!F100="", "", '対象者リスト (R5年5月8日～9月30日)'!F100)</f>
        <v/>
      </c>
      <c r="H88" s="269" t="str">
        <f>IF('対象者リスト (R5年5月8日～9月30日)'!G100="", "", '対象者リスト (R5年5月8日～9月30日)'!G100)</f>
        <v/>
      </c>
      <c r="I88" s="269" t="str">
        <f>IF(AND('対象者リスト (R5年5月8日～9月30日)'!D100&lt;&gt;"",'対象者リスト (R5年5月8日～9月30日)'!K100&lt;&gt;"×"),IF('対象者リスト (R5年5月8日～9月30日)'!I100="",0,'対象者リスト (R5年5月8日～9月30日)'!I100)+'対象者リスト (R5年5月8日～9月30日)'!AC100,"")</f>
        <v/>
      </c>
      <c r="J88" s="270"/>
      <c r="K88" s="270">
        <f>IF('対象者リスト (R5年5月8日～9月30日)'!J100="", "", '対象者リスト (R5年5月8日～9月30日)'!J100)</f>
        <v>0</v>
      </c>
      <c r="L88" s="269" t="str">
        <f>IF('対象者リスト (R5年5月8日～9月30日)'!K100="", "", '対象者リスト (R5年5月8日～9月30日)'!K100)</f>
        <v/>
      </c>
    </row>
    <row r="89" spans="1:12" x14ac:dyDescent="0.4">
      <c r="A89" s="268">
        <f t="shared" si="2"/>
        <v>0</v>
      </c>
      <c r="B89" s="101" t="str">
        <f>'対象者リスト (R5年5月8日～9月30日)'!B101&amp;""</f>
        <v/>
      </c>
      <c r="C89" s="268" t="str">
        <f>'対象者リスト (R5年5月8日～9月30日)'!C101&amp;""</f>
        <v/>
      </c>
      <c r="D89" s="269" t="str">
        <f>IF('対象者リスト (R5年5月8日～9月30日)'!D101="", "", '対象者リスト (R5年5月8日～9月30日)'!D101)</f>
        <v/>
      </c>
      <c r="E89" s="269">
        <f>IF('対象者リスト (R5年5月8日～9月30日)'!V101="", "", '対象者リスト (R5年5月8日～9月30日)'!V101)</f>
        <v>0</v>
      </c>
      <c r="F89" s="269" t="str">
        <f>IF('対象者リスト (R5年5月8日～9月30日)'!E101="", "", '対象者リスト (R5年5月8日～9月30日)'!E101)</f>
        <v/>
      </c>
      <c r="G89" s="269" t="str">
        <f>IF('対象者リスト (R5年5月8日～9月30日)'!F101="", "", '対象者リスト (R5年5月8日～9月30日)'!F101)</f>
        <v/>
      </c>
      <c r="H89" s="269" t="str">
        <f>IF('対象者リスト (R5年5月8日～9月30日)'!G101="", "", '対象者リスト (R5年5月8日～9月30日)'!G101)</f>
        <v/>
      </c>
      <c r="I89" s="269" t="str">
        <f>IF(AND('対象者リスト (R5年5月8日～9月30日)'!D101&lt;&gt;"",'対象者リスト (R5年5月8日～9月30日)'!K101&lt;&gt;"×"),IF('対象者リスト (R5年5月8日～9月30日)'!I101="",0,'対象者リスト (R5年5月8日～9月30日)'!I101)+'対象者リスト (R5年5月8日～9月30日)'!AC101,"")</f>
        <v/>
      </c>
      <c r="J89" s="270"/>
      <c r="K89" s="270">
        <f>IF('対象者リスト (R5年5月8日～9月30日)'!J101="", "", '対象者リスト (R5年5月8日～9月30日)'!J101)</f>
        <v>0</v>
      </c>
      <c r="L89" s="269" t="str">
        <f>IF('対象者リスト (R5年5月8日～9月30日)'!K101="", "", '対象者リスト (R5年5月8日～9月30日)'!K101)</f>
        <v/>
      </c>
    </row>
    <row r="90" spans="1:12" x14ac:dyDescent="0.4">
      <c r="A90" s="268">
        <f t="shared" si="2"/>
        <v>0</v>
      </c>
      <c r="B90" s="101" t="str">
        <f>'対象者リスト (R5年5月8日～9月30日)'!B102&amp;""</f>
        <v/>
      </c>
      <c r="C90" s="268" t="str">
        <f>'対象者リスト (R5年5月8日～9月30日)'!C102&amp;""</f>
        <v/>
      </c>
      <c r="D90" s="269" t="str">
        <f>IF('対象者リスト (R5年5月8日～9月30日)'!D102="", "", '対象者リスト (R5年5月8日～9月30日)'!D102)</f>
        <v/>
      </c>
      <c r="E90" s="269">
        <f>IF('対象者リスト (R5年5月8日～9月30日)'!V102="", "", '対象者リスト (R5年5月8日～9月30日)'!V102)</f>
        <v>0</v>
      </c>
      <c r="F90" s="269" t="str">
        <f>IF('対象者リスト (R5年5月8日～9月30日)'!E102="", "", '対象者リスト (R5年5月8日～9月30日)'!E102)</f>
        <v/>
      </c>
      <c r="G90" s="269" t="str">
        <f>IF('対象者リスト (R5年5月8日～9月30日)'!F102="", "", '対象者リスト (R5年5月8日～9月30日)'!F102)</f>
        <v/>
      </c>
      <c r="H90" s="269" t="str">
        <f>IF('対象者リスト (R5年5月8日～9月30日)'!G102="", "", '対象者リスト (R5年5月8日～9月30日)'!G102)</f>
        <v/>
      </c>
      <c r="I90" s="269" t="str">
        <f>IF(AND('対象者リスト (R5年5月8日～9月30日)'!D102&lt;&gt;"",'対象者リスト (R5年5月8日～9月30日)'!K102&lt;&gt;"×"),IF('対象者リスト (R5年5月8日～9月30日)'!I102="",0,'対象者リスト (R5年5月8日～9月30日)'!I102)+'対象者リスト (R5年5月8日～9月30日)'!AC102,"")</f>
        <v/>
      </c>
      <c r="J90" s="270"/>
      <c r="K90" s="270">
        <f>IF('対象者リスト (R5年5月8日～9月30日)'!J102="", "", '対象者リスト (R5年5月8日～9月30日)'!J102)</f>
        <v>0</v>
      </c>
      <c r="L90" s="269" t="str">
        <f>IF('対象者リスト (R5年5月8日～9月30日)'!K102="", "", '対象者リスト (R5年5月8日～9月30日)'!K102)</f>
        <v/>
      </c>
    </row>
    <row r="91" spans="1:12" x14ac:dyDescent="0.4">
      <c r="A91" s="268">
        <f t="shared" si="2"/>
        <v>0</v>
      </c>
      <c r="B91" s="101" t="str">
        <f>'対象者リスト (R5年5月8日～9月30日)'!B103&amp;""</f>
        <v/>
      </c>
      <c r="C91" s="268" t="str">
        <f>'対象者リスト (R5年5月8日～9月30日)'!C103&amp;""</f>
        <v/>
      </c>
      <c r="D91" s="269" t="str">
        <f>IF('対象者リスト (R5年5月8日～9月30日)'!D103="", "", '対象者リスト (R5年5月8日～9月30日)'!D103)</f>
        <v/>
      </c>
      <c r="E91" s="269">
        <f>IF('対象者リスト (R5年5月8日～9月30日)'!V103="", "", '対象者リスト (R5年5月8日～9月30日)'!V103)</f>
        <v>0</v>
      </c>
      <c r="F91" s="269" t="str">
        <f>IF('対象者リスト (R5年5月8日～9月30日)'!E103="", "", '対象者リスト (R5年5月8日～9月30日)'!E103)</f>
        <v/>
      </c>
      <c r="G91" s="269" t="str">
        <f>IF('対象者リスト (R5年5月8日～9月30日)'!F103="", "", '対象者リスト (R5年5月8日～9月30日)'!F103)</f>
        <v/>
      </c>
      <c r="H91" s="269" t="str">
        <f>IF('対象者リスト (R5年5月8日～9月30日)'!G103="", "", '対象者リスト (R5年5月8日～9月30日)'!G103)</f>
        <v/>
      </c>
      <c r="I91" s="269" t="str">
        <f>IF(AND('対象者リスト (R5年5月8日～9月30日)'!D103&lt;&gt;"",'対象者リスト (R5年5月8日～9月30日)'!K103&lt;&gt;"×"),IF('対象者リスト (R5年5月8日～9月30日)'!I103="",0,'対象者リスト (R5年5月8日～9月30日)'!I103)+'対象者リスト (R5年5月8日～9月30日)'!AC103,"")</f>
        <v/>
      </c>
      <c r="J91" s="270"/>
      <c r="K91" s="270">
        <f>IF('対象者リスト (R5年5月8日～9月30日)'!J103="", "", '対象者リスト (R5年5月8日～9月30日)'!J103)</f>
        <v>0</v>
      </c>
      <c r="L91" s="269" t="str">
        <f>IF('対象者リスト (R5年5月8日～9月30日)'!K103="", "", '対象者リスト (R5年5月8日～9月30日)'!K103)</f>
        <v/>
      </c>
    </row>
    <row r="92" spans="1:12" x14ac:dyDescent="0.4">
      <c r="A92" s="268">
        <f t="shared" si="2"/>
        <v>0</v>
      </c>
      <c r="B92" s="101" t="str">
        <f>'対象者リスト (R5年5月8日～9月30日)'!B104&amp;""</f>
        <v/>
      </c>
      <c r="C92" s="268" t="str">
        <f>'対象者リスト (R5年5月8日～9月30日)'!C104&amp;""</f>
        <v/>
      </c>
      <c r="D92" s="269" t="str">
        <f>IF('対象者リスト (R5年5月8日～9月30日)'!D104="", "", '対象者リスト (R5年5月8日～9月30日)'!D104)</f>
        <v/>
      </c>
      <c r="E92" s="269">
        <f>IF('対象者リスト (R5年5月8日～9月30日)'!V104="", "", '対象者リスト (R5年5月8日～9月30日)'!V104)</f>
        <v>0</v>
      </c>
      <c r="F92" s="269" t="str">
        <f>IF('対象者リスト (R5年5月8日～9月30日)'!E104="", "", '対象者リスト (R5年5月8日～9月30日)'!E104)</f>
        <v/>
      </c>
      <c r="G92" s="269" t="str">
        <f>IF('対象者リスト (R5年5月8日～9月30日)'!F104="", "", '対象者リスト (R5年5月8日～9月30日)'!F104)</f>
        <v/>
      </c>
      <c r="H92" s="269" t="str">
        <f>IF('対象者リスト (R5年5月8日～9月30日)'!G104="", "", '対象者リスト (R5年5月8日～9月30日)'!G104)</f>
        <v/>
      </c>
      <c r="I92" s="269" t="str">
        <f>IF(AND('対象者リスト (R5年5月8日～9月30日)'!D104&lt;&gt;"",'対象者リスト (R5年5月8日～9月30日)'!K104&lt;&gt;"×"),IF('対象者リスト (R5年5月8日～9月30日)'!I104="",0,'対象者リスト (R5年5月8日～9月30日)'!I104)+'対象者リスト (R5年5月8日～9月30日)'!AC104,"")</f>
        <v/>
      </c>
      <c r="J92" s="270"/>
      <c r="K92" s="270">
        <f>IF('対象者リスト (R5年5月8日～9月30日)'!J104="", "", '対象者リスト (R5年5月8日～9月30日)'!J104)</f>
        <v>0</v>
      </c>
      <c r="L92" s="269" t="str">
        <f>IF('対象者リスト (R5年5月8日～9月30日)'!K104="", "", '対象者リスト (R5年5月8日～9月30日)'!K104)</f>
        <v/>
      </c>
    </row>
    <row r="93" spans="1:12" x14ac:dyDescent="0.4">
      <c r="A93" s="268">
        <f t="shared" si="2"/>
        <v>0</v>
      </c>
      <c r="B93" s="101" t="str">
        <f>'対象者リスト (R5年5月8日～9月30日)'!B105&amp;""</f>
        <v/>
      </c>
      <c r="C93" s="268" t="str">
        <f>'対象者リスト (R5年5月8日～9月30日)'!C105&amp;""</f>
        <v/>
      </c>
      <c r="D93" s="269" t="str">
        <f>IF('対象者リスト (R5年5月8日～9月30日)'!D105="", "", '対象者リスト (R5年5月8日～9月30日)'!D105)</f>
        <v/>
      </c>
      <c r="E93" s="269">
        <f>IF('対象者リスト (R5年5月8日～9月30日)'!V105="", "", '対象者リスト (R5年5月8日～9月30日)'!V105)</f>
        <v>0</v>
      </c>
      <c r="F93" s="269" t="str">
        <f>IF('対象者リスト (R5年5月8日～9月30日)'!E105="", "", '対象者リスト (R5年5月8日～9月30日)'!E105)</f>
        <v/>
      </c>
      <c r="G93" s="269" t="str">
        <f>IF('対象者リスト (R5年5月8日～9月30日)'!F105="", "", '対象者リスト (R5年5月8日～9月30日)'!F105)</f>
        <v/>
      </c>
      <c r="H93" s="269" t="str">
        <f>IF('対象者リスト (R5年5月8日～9月30日)'!G105="", "", '対象者リスト (R5年5月8日～9月30日)'!G105)</f>
        <v/>
      </c>
      <c r="I93" s="269" t="str">
        <f>IF(AND('対象者リスト (R5年5月8日～9月30日)'!D105&lt;&gt;"",'対象者リスト (R5年5月8日～9月30日)'!K105&lt;&gt;"×"),IF('対象者リスト (R5年5月8日～9月30日)'!I105="",0,'対象者リスト (R5年5月8日～9月30日)'!I105)+'対象者リスト (R5年5月8日～9月30日)'!AC105,"")</f>
        <v/>
      </c>
      <c r="J93" s="270"/>
      <c r="K93" s="270">
        <f>IF('対象者リスト (R5年5月8日～9月30日)'!J105="", "", '対象者リスト (R5年5月8日～9月30日)'!J105)</f>
        <v>0</v>
      </c>
      <c r="L93" s="269" t="str">
        <f>IF('対象者リスト (R5年5月8日～9月30日)'!K105="", "", '対象者リスト (R5年5月8日～9月30日)'!K105)</f>
        <v/>
      </c>
    </row>
    <row r="94" spans="1:12" x14ac:dyDescent="0.4">
      <c r="A94" s="268">
        <f t="shared" si="2"/>
        <v>0</v>
      </c>
      <c r="B94" s="101" t="str">
        <f>'対象者リスト (R5年5月8日～9月30日)'!B106&amp;""</f>
        <v/>
      </c>
      <c r="C94" s="268" t="str">
        <f>'対象者リスト (R5年5月8日～9月30日)'!C106&amp;""</f>
        <v/>
      </c>
      <c r="D94" s="269" t="str">
        <f>IF('対象者リスト (R5年5月8日～9月30日)'!D106="", "", '対象者リスト (R5年5月8日～9月30日)'!D106)</f>
        <v/>
      </c>
      <c r="E94" s="269">
        <f>IF('対象者リスト (R5年5月8日～9月30日)'!V106="", "", '対象者リスト (R5年5月8日～9月30日)'!V106)</f>
        <v>0</v>
      </c>
      <c r="F94" s="269" t="str">
        <f>IF('対象者リスト (R5年5月8日～9月30日)'!E106="", "", '対象者リスト (R5年5月8日～9月30日)'!E106)</f>
        <v/>
      </c>
      <c r="G94" s="269" t="str">
        <f>IF('対象者リスト (R5年5月8日～9月30日)'!F106="", "", '対象者リスト (R5年5月8日～9月30日)'!F106)</f>
        <v/>
      </c>
      <c r="H94" s="269" t="str">
        <f>IF('対象者リスト (R5年5月8日～9月30日)'!G106="", "", '対象者リスト (R5年5月8日～9月30日)'!G106)</f>
        <v/>
      </c>
      <c r="I94" s="269" t="str">
        <f>IF(AND('対象者リスト (R5年5月8日～9月30日)'!D106&lt;&gt;"",'対象者リスト (R5年5月8日～9月30日)'!K106&lt;&gt;"×"),IF('対象者リスト (R5年5月8日～9月30日)'!I106="",0,'対象者リスト (R5年5月8日～9月30日)'!I106)+'対象者リスト (R5年5月8日～9月30日)'!AC106,"")</f>
        <v/>
      </c>
      <c r="J94" s="270"/>
      <c r="K94" s="270">
        <f>IF('対象者リスト (R5年5月8日～9月30日)'!J106="", "", '対象者リスト (R5年5月8日～9月30日)'!J106)</f>
        <v>0</v>
      </c>
      <c r="L94" s="269" t="str">
        <f>IF('対象者リスト (R5年5月8日～9月30日)'!K106="", "", '対象者リスト (R5年5月8日～9月30日)'!K106)</f>
        <v/>
      </c>
    </row>
    <row r="95" spans="1:12" x14ac:dyDescent="0.4">
      <c r="A95" s="268">
        <f t="shared" si="2"/>
        <v>0</v>
      </c>
      <c r="B95" s="101" t="str">
        <f>'対象者リスト (R5年5月8日～9月30日)'!B107&amp;""</f>
        <v/>
      </c>
      <c r="C95" s="268" t="str">
        <f>'対象者リスト (R5年5月8日～9月30日)'!C107&amp;""</f>
        <v/>
      </c>
      <c r="D95" s="269" t="str">
        <f>IF('対象者リスト (R5年5月8日～9月30日)'!D107="", "", '対象者リスト (R5年5月8日～9月30日)'!D107)</f>
        <v/>
      </c>
      <c r="E95" s="269">
        <f>IF('対象者リスト (R5年5月8日～9月30日)'!V107="", "", '対象者リスト (R5年5月8日～9月30日)'!V107)</f>
        <v>0</v>
      </c>
      <c r="F95" s="269" t="str">
        <f>IF('対象者リスト (R5年5月8日～9月30日)'!E107="", "", '対象者リスト (R5年5月8日～9月30日)'!E107)</f>
        <v/>
      </c>
      <c r="G95" s="269" t="str">
        <f>IF('対象者リスト (R5年5月8日～9月30日)'!F107="", "", '対象者リスト (R5年5月8日～9月30日)'!F107)</f>
        <v/>
      </c>
      <c r="H95" s="269" t="str">
        <f>IF('対象者リスト (R5年5月8日～9月30日)'!G107="", "", '対象者リスト (R5年5月8日～9月30日)'!G107)</f>
        <v/>
      </c>
      <c r="I95" s="269" t="str">
        <f>IF(AND('対象者リスト (R5年5月8日～9月30日)'!D107&lt;&gt;"",'対象者リスト (R5年5月8日～9月30日)'!K107&lt;&gt;"×"),IF('対象者リスト (R5年5月8日～9月30日)'!I107="",0,'対象者リスト (R5年5月8日～9月30日)'!I107)+'対象者リスト (R5年5月8日～9月30日)'!AC107,"")</f>
        <v/>
      </c>
      <c r="J95" s="270"/>
      <c r="K95" s="270">
        <f>IF('対象者リスト (R5年5月8日～9月30日)'!J107="", "", '対象者リスト (R5年5月8日～9月30日)'!J107)</f>
        <v>0</v>
      </c>
      <c r="L95" s="269" t="str">
        <f>IF('対象者リスト (R5年5月8日～9月30日)'!K107="", "", '対象者リスト (R5年5月8日～9月30日)'!K107)</f>
        <v/>
      </c>
    </row>
    <row r="96" spans="1:12" x14ac:dyDescent="0.4">
      <c r="A96" s="268">
        <f t="shared" si="2"/>
        <v>0</v>
      </c>
      <c r="B96" s="101" t="str">
        <f>'対象者リスト (R5年5月8日～9月30日)'!B108&amp;""</f>
        <v/>
      </c>
      <c r="C96" s="268" t="str">
        <f>'対象者リスト (R5年5月8日～9月30日)'!C108&amp;""</f>
        <v/>
      </c>
      <c r="D96" s="269" t="str">
        <f>IF('対象者リスト (R5年5月8日～9月30日)'!D108="", "", '対象者リスト (R5年5月8日～9月30日)'!D108)</f>
        <v/>
      </c>
      <c r="E96" s="269">
        <f>IF('対象者リスト (R5年5月8日～9月30日)'!V108="", "", '対象者リスト (R5年5月8日～9月30日)'!V108)</f>
        <v>0</v>
      </c>
      <c r="F96" s="269" t="str">
        <f>IF('対象者リスト (R5年5月8日～9月30日)'!E108="", "", '対象者リスト (R5年5月8日～9月30日)'!E108)</f>
        <v/>
      </c>
      <c r="G96" s="269" t="str">
        <f>IF('対象者リスト (R5年5月8日～9月30日)'!F108="", "", '対象者リスト (R5年5月8日～9月30日)'!F108)</f>
        <v/>
      </c>
      <c r="H96" s="269" t="str">
        <f>IF('対象者リスト (R5年5月8日～9月30日)'!G108="", "", '対象者リスト (R5年5月8日～9月30日)'!G108)</f>
        <v/>
      </c>
      <c r="I96" s="269" t="str">
        <f>IF(AND('対象者リスト (R5年5月8日～9月30日)'!D108&lt;&gt;"",'対象者リスト (R5年5月8日～9月30日)'!K108&lt;&gt;"×"),IF('対象者リスト (R5年5月8日～9月30日)'!I108="",0,'対象者リスト (R5年5月8日～9月30日)'!I108)+'対象者リスト (R5年5月8日～9月30日)'!AC108,"")</f>
        <v/>
      </c>
      <c r="J96" s="270"/>
      <c r="K96" s="270">
        <f>IF('対象者リスト (R5年5月8日～9月30日)'!J108="", "", '対象者リスト (R5年5月8日～9月30日)'!J108)</f>
        <v>0</v>
      </c>
      <c r="L96" s="269" t="str">
        <f>IF('対象者リスト (R5年5月8日～9月30日)'!K108="", "", '対象者リスト (R5年5月8日～9月30日)'!K108)</f>
        <v/>
      </c>
    </row>
    <row r="97" spans="1:12" x14ac:dyDescent="0.4">
      <c r="A97" s="268">
        <f t="shared" si="2"/>
        <v>0</v>
      </c>
      <c r="B97" s="101" t="str">
        <f>'対象者リスト (R5年5月8日～9月30日)'!B109&amp;""</f>
        <v/>
      </c>
      <c r="C97" s="268" t="str">
        <f>'対象者リスト (R5年5月8日～9月30日)'!C109&amp;""</f>
        <v/>
      </c>
      <c r="D97" s="269" t="str">
        <f>IF('対象者リスト (R5年5月8日～9月30日)'!D109="", "", '対象者リスト (R5年5月8日～9月30日)'!D109)</f>
        <v/>
      </c>
      <c r="E97" s="269">
        <f>IF('対象者リスト (R5年5月8日～9月30日)'!V109="", "", '対象者リスト (R5年5月8日～9月30日)'!V109)</f>
        <v>0</v>
      </c>
      <c r="F97" s="269" t="str">
        <f>IF('対象者リスト (R5年5月8日～9月30日)'!E109="", "", '対象者リスト (R5年5月8日～9月30日)'!E109)</f>
        <v/>
      </c>
      <c r="G97" s="269" t="str">
        <f>IF('対象者リスト (R5年5月8日～9月30日)'!F109="", "", '対象者リスト (R5年5月8日～9月30日)'!F109)</f>
        <v/>
      </c>
      <c r="H97" s="269" t="str">
        <f>IF('対象者リスト (R5年5月8日～9月30日)'!G109="", "", '対象者リスト (R5年5月8日～9月30日)'!G109)</f>
        <v/>
      </c>
      <c r="I97" s="269" t="str">
        <f>IF(AND('対象者リスト (R5年5月8日～9月30日)'!D109&lt;&gt;"",'対象者リスト (R5年5月8日～9月30日)'!K109&lt;&gt;"×"),IF('対象者リスト (R5年5月8日～9月30日)'!I109="",0,'対象者リスト (R5年5月8日～9月30日)'!I109)+'対象者リスト (R5年5月8日～9月30日)'!AC109,"")</f>
        <v/>
      </c>
      <c r="J97" s="270"/>
      <c r="K97" s="270">
        <f>IF('対象者リスト (R5年5月8日～9月30日)'!J109="", "", '対象者リスト (R5年5月8日～9月30日)'!J109)</f>
        <v>0</v>
      </c>
      <c r="L97" s="269" t="str">
        <f>IF('対象者リスト (R5年5月8日～9月30日)'!K109="", "", '対象者リスト (R5年5月8日～9月30日)'!K109)</f>
        <v/>
      </c>
    </row>
    <row r="98" spans="1:12" x14ac:dyDescent="0.4">
      <c r="A98" s="268">
        <f t="shared" si="2"/>
        <v>0</v>
      </c>
      <c r="B98" s="101" t="str">
        <f>'対象者リスト (R5年5月8日～9月30日)'!B110&amp;""</f>
        <v/>
      </c>
      <c r="C98" s="268" t="str">
        <f>'対象者リスト (R5年5月8日～9月30日)'!C110&amp;""</f>
        <v/>
      </c>
      <c r="D98" s="269" t="str">
        <f>IF('対象者リスト (R5年5月8日～9月30日)'!D110="", "", '対象者リスト (R5年5月8日～9月30日)'!D110)</f>
        <v/>
      </c>
      <c r="E98" s="269">
        <f>IF('対象者リスト (R5年5月8日～9月30日)'!V110="", "", '対象者リスト (R5年5月8日～9月30日)'!V110)</f>
        <v>0</v>
      </c>
      <c r="F98" s="269" t="str">
        <f>IF('対象者リスト (R5年5月8日～9月30日)'!E110="", "", '対象者リスト (R5年5月8日～9月30日)'!E110)</f>
        <v/>
      </c>
      <c r="G98" s="269" t="str">
        <f>IF('対象者リスト (R5年5月8日～9月30日)'!F110="", "", '対象者リスト (R5年5月8日～9月30日)'!F110)</f>
        <v/>
      </c>
      <c r="H98" s="269" t="str">
        <f>IF('対象者リスト (R5年5月8日～9月30日)'!G110="", "", '対象者リスト (R5年5月8日～9月30日)'!G110)</f>
        <v/>
      </c>
      <c r="I98" s="269" t="str">
        <f>IF(AND('対象者リスト (R5年5月8日～9月30日)'!D110&lt;&gt;"",'対象者リスト (R5年5月8日～9月30日)'!K110&lt;&gt;"×"),IF('対象者リスト (R5年5月8日～9月30日)'!I110="",0,'対象者リスト (R5年5月8日～9月30日)'!I110)+'対象者リスト (R5年5月8日～9月30日)'!AC110,"")</f>
        <v/>
      </c>
      <c r="J98" s="270"/>
      <c r="K98" s="270">
        <f>IF('対象者リスト (R5年5月8日～9月30日)'!J110="", "", '対象者リスト (R5年5月8日～9月30日)'!J110)</f>
        <v>0</v>
      </c>
      <c r="L98" s="269" t="str">
        <f>IF('対象者リスト (R5年5月8日～9月30日)'!K110="", "", '対象者リスト (R5年5月8日～9月30日)'!K110)</f>
        <v/>
      </c>
    </row>
    <row r="99" spans="1:12" x14ac:dyDescent="0.4">
      <c r="A99" s="268">
        <f t="shared" si="2"/>
        <v>0</v>
      </c>
      <c r="B99" s="101" t="str">
        <f>'対象者リスト (R5年5月8日～9月30日)'!B111&amp;""</f>
        <v/>
      </c>
      <c r="C99" s="268" t="str">
        <f>'対象者リスト (R5年5月8日～9月30日)'!C111&amp;""</f>
        <v/>
      </c>
      <c r="D99" s="269" t="str">
        <f>IF('対象者リスト (R5年5月8日～9月30日)'!D111="", "", '対象者リスト (R5年5月8日～9月30日)'!D111)</f>
        <v/>
      </c>
      <c r="E99" s="269">
        <f>IF('対象者リスト (R5年5月8日～9月30日)'!V111="", "", '対象者リスト (R5年5月8日～9月30日)'!V111)</f>
        <v>0</v>
      </c>
      <c r="F99" s="269" t="str">
        <f>IF('対象者リスト (R5年5月8日～9月30日)'!E111="", "", '対象者リスト (R5年5月8日～9月30日)'!E111)</f>
        <v/>
      </c>
      <c r="G99" s="269" t="str">
        <f>IF('対象者リスト (R5年5月8日～9月30日)'!F111="", "", '対象者リスト (R5年5月8日～9月30日)'!F111)</f>
        <v/>
      </c>
      <c r="H99" s="269" t="str">
        <f>IF('対象者リスト (R5年5月8日～9月30日)'!G111="", "", '対象者リスト (R5年5月8日～9月30日)'!G111)</f>
        <v/>
      </c>
      <c r="I99" s="269" t="str">
        <f>IF(AND('対象者リスト (R5年5月8日～9月30日)'!D111&lt;&gt;"",'対象者リスト (R5年5月8日～9月30日)'!K111&lt;&gt;"×"),IF('対象者リスト (R5年5月8日～9月30日)'!I111="",0,'対象者リスト (R5年5月8日～9月30日)'!I111)+'対象者リスト (R5年5月8日～9月30日)'!AC111,"")</f>
        <v/>
      </c>
      <c r="J99" s="270"/>
      <c r="K99" s="270">
        <f>IF('対象者リスト (R5年5月8日～9月30日)'!J111="", "", '対象者リスト (R5年5月8日～9月30日)'!J111)</f>
        <v>0</v>
      </c>
      <c r="L99" s="269" t="str">
        <f>IF('対象者リスト (R5年5月8日～9月30日)'!K111="", "", '対象者リスト (R5年5月8日～9月30日)'!K111)</f>
        <v/>
      </c>
    </row>
    <row r="100" spans="1:12" x14ac:dyDescent="0.4">
      <c r="A100" s="268">
        <f t="shared" ref="A100:A122" si="3">IF(K100&lt;&gt;0,A99+1,A99)</f>
        <v>0</v>
      </c>
      <c r="B100" s="101" t="str">
        <f>'対象者リスト (R5年5月8日～9月30日)'!B112&amp;""</f>
        <v/>
      </c>
      <c r="C100" s="268" t="str">
        <f>'対象者リスト (R5年5月8日～9月30日)'!C112&amp;""</f>
        <v/>
      </c>
      <c r="D100" s="269" t="str">
        <f>IF('対象者リスト (R5年5月8日～9月30日)'!D112="", "", '対象者リスト (R5年5月8日～9月30日)'!D112)</f>
        <v/>
      </c>
      <c r="E100" s="269">
        <f>IF('対象者リスト (R5年5月8日～9月30日)'!V112="", "", '対象者リスト (R5年5月8日～9月30日)'!V112)</f>
        <v>0</v>
      </c>
      <c r="F100" s="269" t="str">
        <f>IF('対象者リスト (R5年5月8日～9月30日)'!E112="", "", '対象者リスト (R5年5月8日～9月30日)'!E112)</f>
        <v/>
      </c>
      <c r="G100" s="269" t="str">
        <f>IF('対象者リスト (R5年5月8日～9月30日)'!F112="", "", '対象者リスト (R5年5月8日～9月30日)'!F112)</f>
        <v/>
      </c>
      <c r="H100" s="269" t="str">
        <f>IF('対象者リスト (R5年5月8日～9月30日)'!G112="", "", '対象者リスト (R5年5月8日～9月30日)'!G112)</f>
        <v/>
      </c>
      <c r="I100" s="269" t="str">
        <f>IF(AND('対象者リスト (R5年5月8日～9月30日)'!D112&lt;&gt;"",'対象者リスト (R5年5月8日～9月30日)'!K112&lt;&gt;"×"),IF('対象者リスト (R5年5月8日～9月30日)'!I112="",0,'対象者リスト (R5年5月8日～9月30日)'!I112)+'対象者リスト (R5年5月8日～9月30日)'!AC112,"")</f>
        <v/>
      </c>
      <c r="J100" s="270"/>
      <c r="K100" s="270">
        <f>IF('対象者リスト (R5年5月8日～9月30日)'!J112="", "", '対象者リスト (R5年5月8日～9月30日)'!J112)</f>
        <v>0</v>
      </c>
      <c r="L100" s="269" t="str">
        <f>IF('対象者リスト (R5年5月8日～9月30日)'!K112="", "", '対象者リスト (R5年5月8日～9月30日)'!K112)</f>
        <v/>
      </c>
    </row>
    <row r="101" spans="1:12" x14ac:dyDescent="0.4">
      <c r="A101" s="268">
        <f t="shared" si="3"/>
        <v>0</v>
      </c>
      <c r="B101" s="101" t="str">
        <f>'対象者リスト (R5年5月8日～9月30日)'!B113&amp;""</f>
        <v/>
      </c>
      <c r="C101" s="268" t="str">
        <f>'対象者リスト (R5年5月8日～9月30日)'!C113&amp;""</f>
        <v/>
      </c>
      <c r="D101" s="269" t="str">
        <f>IF('対象者リスト (R5年5月8日～9月30日)'!D113="", "", '対象者リスト (R5年5月8日～9月30日)'!D113)</f>
        <v/>
      </c>
      <c r="E101" s="269">
        <f>IF('対象者リスト (R5年5月8日～9月30日)'!V113="", "", '対象者リスト (R5年5月8日～9月30日)'!V113)</f>
        <v>0</v>
      </c>
      <c r="F101" s="269" t="str">
        <f>IF('対象者リスト (R5年5月8日～9月30日)'!E113="", "", '対象者リスト (R5年5月8日～9月30日)'!E113)</f>
        <v/>
      </c>
      <c r="G101" s="269" t="str">
        <f>IF('対象者リスト (R5年5月8日～9月30日)'!F113="", "", '対象者リスト (R5年5月8日～9月30日)'!F113)</f>
        <v/>
      </c>
      <c r="H101" s="269" t="str">
        <f>IF('対象者リスト (R5年5月8日～9月30日)'!G113="", "", '対象者リスト (R5年5月8日～9月30日)'!G113)</f>
        <v/>
      </c>
      <c r="I101" s="269" t="str">
        <f>IF(AND('対象者リスト (R5年5月8日～9月30日)'!D113&lt;&gt;"",'対象者リスト (R5年5月8日～9月30日)'!K113&lt;&gt;"×"),IF('対象者リスト (R5年5月8日～9月30日)'!I113="",0,'対象者リスト (R5年5月8日～9月30日)'!I113)+'対象者リスト (R5年5月8日～9月30日)'!AC113,"")</f>
        <v/>
      </c>
      <c r="J101" s="270"/>
      <c r="K101" s="270">
        <f>IF('対象者リスト (R5年5月8日～9月30日)'!J113="", "", '対象者リスト (R5年5月8日～9月30日)'!J113)</f>
        <v>0</v>
      </c>
      <c r="L101" s="269" t="str">
        <f>IF('対象者リスト (R5年5月8日～9月30日)'!K113="", "", '対象者リスト (R5年5月8日～9月30日)'!K113)</f>
        <v/>
      </c>
    </row>
    <row r="102" spans="1:12" x14ac:dyDescent="0.4">
      <c r="A102" s="268">
        <f t="shared" si="3"/>
        <v>0</v>
      </c>
      <c r="B102" s="101" t="str">
        <f>'対象者リスト (R5年5月8日～9月30日)'!B114&amp;""</f>
        <v/>
      </c>
      <c r="C102" s="268" t="str">
        <f>'対象者リスト (R5年5月8日～9月30日)'!C114&amp;""</f>
        <v/>
      </c>
      <c r="D102" s="269" t="str">
        <f>IF('対象者リスト (R5年5月8日～9月30日)'!D114="", "", '対象者リスト (R5年5月8日～9月30日)'!D114)</f>
        <v/>
      </c>
      <c r="E102" s="269">
        <f>IF('対象者リスト (R5年5月8日～9月30日)'!V114="", "", '対象者リスト (R5年5月8日～9月30日)'!V114)</f>
        <v>0</v>
      </c>
      <c r="F102" s="269" t="str">
        <f>IF('対象者リスト (R5年5月8日～9月30日)'!E114="", "", '対象者リスト (R5年5月8日～9月30日)'!E114)</f>
        <v/>
      </c>
      <c r="G102" s="269" t="str">
        <f>IF('対象者リスト (R5年5月8日～9月30日)'!F114="", "", '対象者リスト (R5年5月8日～9月30日)'!F114)</f>
        <v/>
      </c>
      <c r="H102" s="269" t="str">
        <f>IF('対象者リスト (R5年5月8日～9月30日)'!G114="", "", '対象者リスト (R5年5月8日～9月30日)'!G114)</f>
        <v/>
      </c>
      <c r="I102" s="269" t="str">
        <f>IF(AND('対象者リスト (R5年5月8日～9月30日)'!D114&lt;&gt;"",'対象者リスト (R5年5月8日～9月30日)'!K114&lt;&gt;"×"),IF('対象者リスト (R5年5月8日～9月30日)'!I114="",0,'対象者リスト (R5年5月8日～9月30日)'!I114)+'対象者リスト (R5年5月8日～9月30日)'!AC114,"")</f>
        <v/>
      </c>
      <c r="J102" s="270"/>
      <c r="K102" s="270">
        <f>IF('対象者リスト (R5年5月8日～9月30日)'!J114="", "", '対象者リスト (R5年5月8日～9月30日)'!J114)</f>
        <v>0</v>
      </c>
      <c r="L102" s="269" t="str">
        <f>IF('対象者リスト (R5年5月8日～9月30日)'!K114="", "", '対象者リスト (R5年5月8日～9月30日)'!K114)</f>
        <v/>
      </c>
    </row>
    <row r="103" spans="1:12" x14ac:dyDescent="0.4">
      <c r="A103" s="268">
        <f t="shared" si="3"/>
        <v>0</v>
      </c>
      <c r="B103" s="101" t="str">
        <f>'対象者リスト (R5年5月8日～9月30日)'!B115&amp;""</f>
        <v/>
      </c>
      <c r="C103" s="268" t="str">
        <f>'対象者リスト (R5年5月8日～9月30日)'!C115&amp;""</f>
        <v/>
      </c>
      <c r="D103" s="269" t="str">
        <f>IF('対象者リスト (R5年5月8日～9月30日)'!D115="", "", '対象者リスト (R5年5月8日～9月30日)'!D115)</f>
        <v/>
      </c>
      <c r="E103" s="269">
        <f>IF('対象者リスト (R5年5月8日～9月30日)'!V115="", "", '対象者リスト (R5年5月8日～9月30日)'!V115)</f>
        <v>0</v>
      </c>
      <c r="F103" s="269" t="str">
        <f>IF('対象者リスト (R5年5月8日～9月30日)'!E115="", "", '対象者リスト (R5年5月8日～9月30日)'!E115)</f>
        <v/>
      </c>
      <c r="G103" s="269" t="str">
        <f>IF('対象者リスト (R5年5月8日～9月30日)'!F115="", "", '対象者リスト (R5年5月8日～9月30日)'!F115)</f>
        <v/>
      </c>
      <c r="H103" s="269" t="str">
        <f>IF('対象者リスト (R5年5月8日～9月30日)'!G115="", "", '対象者リスト (R5年5月8日～9月30日)'!G115)</f>
        <v/>
      </c>
      <c r="I103" s="269" t="str">
        <f>IF(AND('対象者リスト (R5年5月8日～9月30日)'!D115&lt;&gt;"",'対象者リスト (R5年5月8日～9月30日)'!K115&lt;&gt;"×"),IF('対象者リスト (R5年5月8日～9月30日)'!I115="",0,'対象者リスト (R5年5月8日～9月30日)'!I115)+'対象者リスト (R5年5月8日～9月30日)'!AC115,"")</f>
        <v/>
      </c>
      <c r="J103" s="270"/>
      <c r="K103" s="270">
        <f>IF('対象者リスト (R5年5月8日～9月30日)'!J115="", "", '対象者リスト (R5年5月8日～9月30日)'!J115)</f>
        <v>0</v>
      </c>
      <c r="L103" s="269" t="str">
        <f>IF('対象者リスト (R5年5月8日～9月30日)'!K115="", "", '対象者リスト (R5年5月8日～9月30日)'!K115)</f>
        <v/>
      </c>
    </row>
    <row r="104" spans="1:12" x14ac:dyDescent="0.4">
      <c r="A104" s="268">
        <f t="shared" si="3"/>
        <v>0</v>
      </c>
      <c r="B104" s="101" t="str">
        <f>'対象者リスト (R5年5月8日～9月30日)'!B116&amp;""</f>
        <v/>
      </c>
      <c r="C104" s="268" t="str">
        <f>'対象者リスト (R5年5月8日～9月30日)'!C116&amp;""</f>
        <v/>
      </c>
      <c r="D104" s="269" t="str">
        <f>IF('対象者リスト (R5年5月8日～9月30日)'!D116="", "", '対象者リスト (R5年5月8日～9月30日)'!D116)</f>
        <v/>
      </c>
      <c r="E104" s="269">
        <f>IF('対象者リスト (R5年5月8日～9月30日)'!V116="", "", '対象者リスト (R5年5月8日～9月30日)'!V116)</f>
        <v>0</v>
      </c>
      <c r="F104" s="269" t="str">
        <f>IF('対象者リスト (R5年5月8日～9月30日)'!E116="", "", '対象者リスト (R5年5月8日～9月30日)'!E116)</f>
        <v/>
      </c>
      <c r="G104" s="269" t="str">
        <f>IF('対象者リスト (R5年5月8日～9月30日)'!F116="", "", '対象者リスト (R5年5月8日～9月30日)'!F116)</f>
        <v/>
      </c>
      <c r="H104" s="269" t="str">
        <f>IF('対象者リスト (R5年5月8日～9月30日)'!G116="", "", '対象者リスト (R5年5月8日～9月30日)'!G116)</f>
        <v/>
      </c>
      <c r="I104" s="269" t="str">
        <f>IF(AND('対象者リスト (R5年5月8日～9月30日)'!D116&lt;&gt;"",'対象者リスト (R5年5月8日～9月30日)'!K116&lt;&gt;"×"),IF('対象者リスト (R5年5月8日～9月30日)'!I116="",0,'対象者リスト (R5年5月8日～9月30日)'!I116)+'対象者リスト (R5年5月8日～9月30日)'!AC116,"")</f>
        <v/>
      </c>
      <c r="J104" s="270"/>
      <c r="K104" s="270">
        <f>IF('対象者リスト (R5年5月8日～9月30日)'!J116="", "", '対象者リスト (R5年5月8日～9月30日)'!J116)</f>
        <v>0</v>
      </c>
      <c r="L104" s="269" t="str">
        <f>IF('対象者リスト (R5年5月8日～9月30日)'!K116="", "", '対象者リスト (R5年5月8日～9月30日)'!K116)</f>
        <v/>
      </c>
    </row>
    <row r="105" spans="1:12" x14ac:dyDescent="0.4">
      <c r="A105" s="268">
        <f t="shared" si="3"/>
        <v>0</v>
      </c>
      <c r="B105" s="101" t="str">
        <f>'対象者リスト (R5年5月8日～9月30日)'!B117&amp;""</f>
        <v/>
      </c>
      <c r="C105" s="268" t="str">
        <f>'対象者リスト (R5年5月8日～9月30日)'!C117&amp;""</f>
        <v/>
      </c>
      <c r="D105" s="269" t="str">
        <f>IF('対象者リスト (R5年5月8日～9月30日)'!D117="", "", '対象者リスト (R5年5月8日～9月30日)'!D117)</f>
        <v/>
      </c>
      <c r="E105" s="269">
        <f>IF('対象者リスト (R5年5月8日～9月30日)'!V117="", "", '対象者リスト (R5年5月8日～9月30日)'!V117)</f>
        <v>0</v>
      </c>
      <c r="F105" s="269" t="str">
        <f>IF('対象者リスト (R5年5月8日～9月30日)'!E117="", "", '対象者リスト (R5年5月8日～9月30日)'!E117)</f>
        <v/>
      </c>
      <c r="G105" s="269" t="str">
        <f>IF('対象者リスト (R5年5月8日～9月30日)'!F117="", "", '対象者リスト (R5年5月8日～9月30日)'!F117)</f>
        <v/>
      </c>
      <c r="H105" s="269" t="str">
        <f>IF('対象者リスト (R5年5月8日～9月30日)'!G117="", "", '対象者リスト (R5年5月8日～9月30日)'!G117)</f>
        <v/>
      </c>
      <c r="I105" s="269" t="str">
        <f>IF(AND('対象者リスト (R5年5月8日～9月30日)'!D117&lt;&gt;"",'対象者リスト (R5年5月8日～9月30日)'!K117&lt;&gt;"×"),IF('対象者リスト (R5年5月8日～9月30日)'!I117="",0,'対象者リスト (R5年5月8日～9月30日)'!I117)+'対象者リスト (R5年5月8日～9月30日)'!AC117,"")</f>
        <v/>
      </c>
      <c r="J105" s="270"/>
      <c r="K105" s="270">
        <f>IF('対象者リスト (R5年5月8日～9月30日)'!J117="", "", '対象者リスト (R5年5月8日～9月30日)'!J117)</f>
        <v>0</v>
      </c>
      <c r="L105" s="269" t="str">
        <f>IF('対象者リスト (R5年5月8日～9月30日)'!K117="", "", '対象者リスト (R5年5月8日～9月30日)'!K117)</f>
        <v/>
      </c>
    </row>
    <row r="106" spans="1:12" x14ac:dyDescent="0.4">
      <c r="A106" s="268">
        <f t="shared" si="3"/>
        <v>0</v>
      </c>
      <c r="B106" s="101" t="str">
        <f>'対象者リスト (R5年5月8日～9月30日)'!B118&amp;""</f>
        <v/>
      </c>
      <c r="C106" s="268" t="str">
        <f>'対象者リスト (R5年5月8日～9月30日)'!C118&amp;""</f>
        <v/>
      </c>
      <c r="D106" s="269" t="str">
        <f>IF('対象者リスト (R5年5月8日～9月30日)'!D118="", "", '対象者リスト (R5年5月8日～9月30日)'!D118)</f>
        <v/>
      </c>
      <c r="E106" s="269">
        <f>IF('対象者リスト (R5年5月8日～9月30日)'!V118="", "", '対象者リスト (R5年5月8日～9月30日)'!V118)</f>
        <v>0</v>
      </c>
      <c r="F106" s="269" t="str">
        <f>IF('対象者リスト (R5年5月8日～9月30日)'!E118="", "", '対象者リスト (R5年5月8日～9月30日)'!E118)</f>
        <v/>
      </c>
      <c r="G106" s="269" t="str">
        <f>IF('対象者リスト (R5年5月8日～9月30日)'!F118="", "", '対象者リスト (R5年5月8日～9月30日)'!F118)</f>
        <v/>
      </c>
      <c r="H106" s="269" t="str">
        <f>IF('対象者リスト (R5年5月8日～9月30日)'!G118="", "", '対象者リスト (R5年5月8日～9月30日)'!G118)</f>
        <v/>
      </c>
      <c r="I106" s="269" t="str">
        <f>IF(AND('対象者リスト (R5年5月8日～9月30日)'!D118&lt;&gt;"",'対象者リスト (R5年5月8日～9月30日)'!K118&lt;&gt;"×"),IF('対象者リスト (R5年5月8日～9月30日)'!I118="",0,'対象者リスト (R5年5月8日～9月30日)'!I118)+'対象者リスト (R5年5月8日～9月30日)'!AC118,"")</f>
        <v/>
      </c>
      <c r="J106" s="270"/>
      <c r="K106" s="270">
        <f>IF('対象者リスト (R5年5月8日～9月30日)'!J118="", "", '対象者リスト (R5年5月8日～9月30日)'!J118)</f>
        <v>0</v>
      </c>
      <c r="L106" s="269" t="str">
        <f>IF('対象者リスト (R5年5月8日～9月30日)'!K118="", "", '対象者リスト (R5年5月8日～9月30日)'!K118)</f>
        <v/>
      </c>
    </row>
    <row r="107" spans="1:12" x14ac:dyDescent="0.4">
      <c r="A107" s="268">
        <f t="shared" si="3"/>
        <v>0</v>
      </c>
      <c r="B107" s="101" t="str">
        <f>'対象者リスト (R5年5月8日～9月30日)'!B119&amp;""</f>
        <v/>
      </c>
      <c r="C107" s="268" t="str">
        <f>'対象者リスト (R5年5月8日～9月30日)'!C119&amp;""</f>
        <v/>
      </c>
      <c r="D107" s="269" t="str">
        <f>IF('対象者リスト (R5年5月8日～9月30日)'!D119="", "", '対象者リスト (R5年5月8日～9月30日)'!D119)</f>
        <v/>
      </c>
      <c r="E107" s="269">
        <f>IF('対象者リスト (R5年5月8日～9月30日)'!V119="", "", '対象者リスト (R5年5月8日～9月30日)'!V119)</f>
        <v>0</v>
      </c>
      <c r="F107" s="269" t="str">
        <f>IF('対象者リスト (R5年5月8日～9月30日)'!E119="", "", '対象者リスト (R5年5月8日～9月30日)'!E119)</f>
        <v/>
      </c>
      <c r="G107" s="269" t="str">
        <f>IF('対象者リスト (R5年5月8日～9月30日)'!F119="", "", '対象者リスト (R5年5月8日～9月30日)'!F119)</f>
        <v/>
      </c>
      <c r="H107" s="269" t="str">
        <f>IF('対象者リスト (R5年5月8日～9月30日)'!G119="", "", '対象者リスト (R5年5月8日～9月30日)'!G119)</f>
        <v/>
      </c>
      <c r="I107" s="269" t="str">
        <f>IF(AND('対象者リスト (R5年5月8日～9月30日)'!D119&lt;&gt;"",'対象者リスト (R5年5月8日～9月30日)'!K119&lt;&gt;"×"),IF('対象者リスト (R5年5月8日～9月30日)'!I119="",0,'対象者リスト (R5年5月8日～9月30日)'!I119)+'対象者リスト (R5年5月8日～9月30日)'!AC119,"")</f>
        <v/>
      </c>
      <c r="J107" s="270"/>
      <c r="K107" s="270">
        <f>IF('対象者リスト (R5年5月8日～9月30日)'!J119="", "", '対象者リスト (R5年5月8日～9月30日)'!J119)</f>
        <v>0</v>
      </c>
      <c r="L107" s="269" t="str">
        <f>IF('対象者リスト (R5年5月8日～9月30日)'!K119="", "", '対象者リスト (R5年5月8日～9月30日)'!K119)</f>
        <v/>
      </c>
    </row>
    <row r="108" spans="1:12" x14ac:dyDescent="0.4">
      <c r="A108" s="268">
        <f t="shared" si="3"/>
        <v>0</v>
      </c>
      <c r="B108" s="101" t="str">
        <f>'対象者リスト (R5年5月8日～9月30日)'!B120&amp;""</f>
        <v/>
      </c>
      <c r="C108" s="268" t="str">
        <f>'対象者リスト (R5年5月8日～9月30日)'!C120&amp;""</f>
        <v/>
      </c>
      <c r="D108" s="269" t="str">
        <f>IF('対象者リスト (R5年5月8日～9月30日)'!D120="", "", '対象者リスト (R5年5月8日～9月30日)'!D120)</f>
        <v/>
      </c>
      <c r="E108" s="269">
        <f>IF('対象者リスト (R5年5月8日～9月30日)'!V120="", "", '対象者リスト (R5年5月8日～9月30日)'!V120)</f>
        <v>0</v>
      </c>
      <c r="F108" s="269" t="str">
        <f>IF('対象者リスト (R5年5月8日～9月30日)'!E120="", "", '対象者リスト (R5年5月8日～9月30日)'!E120)</f>
        <v/>
      </c>
      <c r="G108" s="269" t="str">
        <f>IF('対象者リスト (R5年5月8日～9月30日)'!F120="", "", '対象者リスト (R5年5月8日～9月30日)'!F120)</f>
        <v/>
      </c>
      <c r="H108" s="269" t="str">
        <f>IF('対象者リスト (R5年5月8日～9月30日)'!G120="", "", '対象者リスト (R5年5月8日～9月30日)'!G120)</f>
        <v/>
      </c>
      <c r="I108" s="269" t="str">
        <f>IF(AND('対象者リスト (R5年5月8日～9月30日)'!D120&lt;&gt;"",'対象者リスト (R5年5月8日～9月30日)'!K120&lt;&gt;"×"),IF('対象者リスト (R5年5月8日～9月30日)'!I120="",0,'対象者リスト (R5年5月8日～9月30日)'!I120)+'対象者リスト (R5年5月8日～9月30日)'!AC120,"")</f>
        <v/>
      </c>
      <c r="J108" s="270"/>
      <c r="K108" s="270">
        <f>IF('対象者リスト (R5年5月8日～9月30日)'!J120="", "", '対象者リスト (R5年5月8日～9月30日)'!J120)</f>
        <v>0</v>
      </c>
      <c r="L108" s="269" t="str">
        <f>IF('対象者リスト (R5年5月8日～9月30日)'!K120="", "", '対象者リスト (R5年5月8日～9月30日)'!K120)</f>
        <v/>
      </c>
    </row>
    <row r="109" spans="1:12" x14ac:dyDescent="0.4">
      <c r="A109" s="268">
        <f t="shared" si="3"/>
        <v>0</v>
      </c>
      <c r="B109" s="101" t="str">
        <f>'対象者リスト (R5年5月8日～9月30日)'!B121&amp;""</f>
        <v/>
      </c>
      <c r="C109" s="268" t="str">
        <f>'対象者リスト (R5年5月8日～9月30日)'!C121&amp;""</f>
        <v/>
      </c>
      <c r="D109" s="269" t="str">
        <f>IF('対象者リスト (R5年5月8日～9月30日)'!D121="", "", '対象者リスト (R5年5月8日～9月30日)'!D121)</f>
        <v/>
      </c>
      <c r="E109" s="269">
        <f>IF('対象者リスト (R5年5月8日～9月30日)'!V121="", "", '対象者リスト (R5年5月8日～9月30日)'!V121)</f>
        <v>0</v>
      </c>
      <c r="F109" s="269" t="str">
        <f>IF('対象者リスト (R5年5月8日～9月30日)'!E121="", "", '対象者リスト (R5年5月8日～9月30日)'!E121)</f>
        <v/>
      </c>
      <c r="G109" s="269" t="str">
        <f>IF('対象者リスト (R5年5月8日～9月30日)'!F121="", "", '対象者リスト (R5年5月8日～9月30日)'!F121)</f>
        <v/>
      </c>
      <c r="H109" s="269" t="str">
        <f>IF('対象者リスト (R5年5月8日～9月30日)'!G121="", "", '対象者リスト (R5年5月8日～9月30日)'!G121)</f>
        <v/>
      </c>
      <c r="I109" s="269" t="str">
        <f>IF(AND('対象者リスト (R5年5月8日～9月30日)'!D121&lt;&gt;"",'対象者リスト (R5年5月8日～9月30日)'!K121&lt;&gt;"×"),IF('対象者リスト (R5年5月8日～9月30日)'!I121="",0,'対象者リスト (R5年5月8日～9月30日)'!I121)+'対象者リスト (R5年5月8日～9月30日)'!AC121,"")</f>
        <v/>
      </c>
      <c r="J109" s="270"/>
      <c r="K109" s="270">
        <f>IF('対象者リスト (R5年5月8日～9月30日)'!J121="", "", '対象者リスト (R5年5月8日～9月30日)'!J121)</f>
        <v>0</v>
      </c>
      <c r="L109" s="269" t="str">
        <f>IF('対象者リスト (R5年5月8日～9月30日)'!K121="", "", '対象者リスト (R5年5月8日～9月30日)'!K121)</f>
        <v/>
      </c>
    </row>
    <row r="110" spans="1:12" x14ac:dyDescent="0.4">
      <c r="A110" s="268">
        <f t="shared" si="3"/>
        <v>0</v>
      </c>
      <c r="B110" s="101" t="str">
        <f>'対象者リスト (R5年5月8日～9月30日)'!B122&amp;""</f>
        <v/>
      </c>
      <c r="C110" s="268" t="str">
        <f>'対象者リスト (R5年5月8日～9月30日)'!C122&amp;""</f>
        <v/>
      </c>
      <c r="D110" s="269" t="str">
        <f>IF('対象者リスト (R5年5月8日～9月30日)'!D122="", "", '対象者リスト (R5年5月8日～9月30日)'!D122)</f>
        <v/>
      </c>
      <c r="E110" s="269">
        <f>IF('対象者リスト (R5年5月8日～9月30日)'!V122="", "", '対象者リスト (R5年5月8日～9月30日)'!V122)</f>
        <v>0</v>
      </c>
      <c r="F110" s="269" t="str">
        <f>IF('対象者リスト (R5年5月8日～9月30日)'!E122="", "", '対象者リスト (R5年5月8日～9月30日)'!E122)</f>
        <v/>
      </c>
      <c r="G110" s="269" t="str">
        <f>IF('対象者リスト (R5年5月8日～9月30日)'!F122="", "", '対象者リスト (R5年5月8日～9月30日)'!F122)</f>
        <v/>
      </c>
      <c r="H110" s="269" t="str">
        <f>IF('対象者リスト (R5年5月8日～9月30日)'!G122="", "", '対象者リスト (R5年5月8日～9月30日)'!G122)</f>
        <v/>
      </c>
      <c r="I110" s="269" t="str">
        <f>IF(AND('対象者リスト (R5年5月8日～9月30日)'!D122&lt;&gt;"",'対象者リスト (R5年5月8日～9月30日)'!K122&lt;&gt;"×"),IF('対象者リスト (R5年5月8日～9月30日)'!I122="",0,'対象者リスト (R5年5月8日～9月30日)'!I122)+'対象者リスト (R5年5月8日～9月30日)'!AC122,"")</f>
        <v/>
      </c>
      <c r="J110" s="270"/>
      <c r="K110" s="270">
        <f>IF('対象者リスト (R5年5月8日～9月30日)'!J122="", "", '対象者リスト (R5年5月8日～9月30日)'!J122)</f>
        <v>0</v>
      </c>
      <c r="L110" s="269" t="str">
        <f>IF('対象者リスト (R5年5月8日～9月30日)'!K122="", "", '対象者リスト (R5年5月8日～9月30日)'!K122)</f>
        <v/>
      </c>
    </row>
    <row r="111" spans="1:12" x14ac:dyDescent="0.4">
      <c r="A111" s="268">
        <f t="shared" si="3"/>
        <v>0</v>
      </c>
      <c r="B111" s="101" t="str">
        <f>'対象者リスト (R5年5月8日～9月30日)'!B123&amp;""</f>
        <v/>
      </c>
      <c r="C111" s="268" t="str">
        <f>'対象者リスト (R5年5月8日～9月30日)'!C123&amp;""</f>
        <v/>
      </c>
      <c r="D111" s="269" t="str">
        <f>IF('対象者リスト (R5年5月8日～9月30日)'!D123="", "", '対象者リスト (R5年5月8日～9月30日)'!D123)</f>
        <v/>
      </c>
      <c r="E111" s="269">
        <f>IF('対象者リスト (R5年5月8日～9月30日)'!V123="", "", '対象者リスト (R5年5月8日～9月30日)'!V123)</f>
        <v>0</v>
      </c>
      <c r="F111" s="269" t="str">
        <f>IF('対象者リスト (R5年5月8日～9月30日)'!E123="", "", '対象者リスト (R5年5月8日～9月30日)'!E123)</f>
        <v/>
      </c>
      <c r="G111" s="269" t="str">
        <f>IF('対象者リスト (R5年5月8日～9月30日)'!F123="", "", '対象者リスト (R5年5月8日～9月30日)'!F123)</f>
        <v/>
      </c>
      <c r="H111" s="269" t="str">
        <f>IF('対象者リスト (R5年5月8日～9月30日)'!G123="", "", '対象者リスト (R5年5月8日～9月30日)'!G123)</f>
        <v/>
      </c>
      <c r="I111" s="269" t="str">
        <f>IF(AND('対象者リスト (R5年5月8日～9月30日)'!D123&lt;&gt;"",'対象者リスト (R5年5月8日～9月30日)'!K123&lt;&gt;"×"),IF('対象者リスト (R5年5月8日～9月30日)'!I123="",0,'対象者リスト (R5年5月8日～9月30日)'!I123)+'対象者リスト (R5年5月8日～9月30日)'!AC123,"")</f>
        <v/>
      </c>
      <c r="J111" s="270"/>
      <c r="K111" s="270">
        <f>IF('対象者リスト (R5年5月8日～9月30日)'!J123="", "", '対象者リスト (R5年5月8日～9月30日)'!J123)</f>
        <v>0</v>
      </c>
      <c r="L111" s="269" t="str">
        <f>IF('対象者リスト (R5年5月8日～9月30日)'!K123="", "", '対象者リスト (R5年5月8日～9月30日)'!K123)</f>
        <v/>
      </c>
    </row>
    <row r="112" spans="1:12" x14ac:dyDescent="0.4">
      <c r="A112" s="268">
        <f t="shared" si="3"/>
        <v>0</v>
      </c>
      <c r="B112" s="101" t="str">
        <f>'対象者リスト (R5年5月8日～9月30日)'!B124&amp;""</f>
        <v/>
      </c>
      <c r="C112" s="268" t="str">
        <f>'対象者リスト (R5年5月8日～9月30日)'!C124&amp;""</f>
        <v/>
      </c>
      <c r="D112" s="269" t="str">
        <f>IF('対象者リスト (R5年5月8日～9月30日)'!D124="", "", '対象者リスト (R5年5月8日～9月30日)'!D124)</f>
        <v/>
      </c>
      <c r="E112" s="269">
        <f>IF('対象者リスト (R5年5月8日～9月30日)'!V124="", "", '対象者リスト (R5年5月8日～9月30日)'!V124)</f>
        <v>0</v>
      </c>
      <c r="F112" s="269" t="str">
        <f>IF('対象者リスト (R5年5月8日～9月30日)'!E124="", "", '対象者リスト (R5年5月8日～9月30日)'!E124)</f>
        <v/>
      </c>
      <c r="G112" s="269" t="str">
        <f>IF('対象者リスト (R5年5月8日～9月30日)'!F124="", "", '対象者リスト (R5年5月8日～9月30日)'!F124)</f>
        <v/>
      </c>
      <c r="H112" s="269" t="str">
        <f>IF('対象者リスト (R5年5月8日～9月30日)'!G124="", "", '対象者リスト (R5年5月8日～9月30日)'!G124)</f>
        <v/>
      </c>
      <c r="I112" s="269" t="str">
        <f>IF(AND('対象者リスト (R5年5月8日～9月30日)'!D124&lt;&gt;"",'対象者リスト (R5年5月8日～9月30日)'!K124&lt;&gt;"×"),IF('対象者リスト (R5年5月8日～9月30日)'!I124="",0,'対象者リスト (R5年5月8日～9月30日)'!I124)+'対象者リスト (R5年5月8日～9月30日)'!AC124,"")</f>
        <v/>
      </c>
      <c r="J112" s="270"/>
      <c r="K112" s="270">
        <f>IF('対象者リスト (R5年5月8日～9月30日)'!J124="", "", '対象者リスト (R5年5月8日～9月30日)'!J124)</f>
        <v>0</v>
      </c>
      <c r="L112" s="269" t="str">
        <f>IF('対象者リスト (R5年5月8日～9月30日)'!K124="", "", '対象者リスト (R5年5月8日～9月30日)'!K124)</f>
        <v/>
      </c>
    </row>
    <row r="113" spans="1:17" x14ac:dyDescent="0.4">
      <c r="A113" s="268">
        <f t="shared" si="3"/>
        <v>0</v>
      </c>
      <c r="B113" s="101" t="str">
        <f>'対象者リスト (R5年5月8日～9月30日)'!B125&amp;""</f>
        <v/>
      </c>
      <c r="C113" s="268" t="str">
        <f>'対象者リスト (R5年5月8日～9月30日)'!C125&amp;""</f>
        <v/>
      </c>
      <c r="D113" s="269" t="str">
        <f>IF('対象者リスト (R5年5月8日～9月30日)'!D125="", "", '対象者リスト (R5年5月8日～9月30日)'!D125)</f>
        <v/>
      </c>
      <c r="E113" s="269">
        <f>IF('対象者リスト (R5年5月8日～9月30日)'!V125="", "", '対象者リスト (R5年5月8日～9月30日)'!V125)</f>
        <v>0</v>
      </c>
      <c r="F113" s="269" t="str">
        <f>IF('対象者リスト (R5年5月8日～9月30日)'!E125="", "", '対象者リスト (R5年5月8日～9月30日)'!E125)</f>
        <v/>
      </c>
      <c r="G113" s="269" t="str">
        <f>IF('対象者リスト (R5年5月8日～9月30日)'!F125="", "", '対象者リスト (R5年5月8日～9月30日)'!F125)</f>
        <v/>
      </c>
      <c r="H113" s="269" t="str">
        <f>IF('対象者リスト (R5年5月8日～9月30日)'!G125="", "", '対象者リスト (R5年5月8日～9月30日)'!G125)</f>
        <v/>
      </c>
      <c r="I113" s="269" t="str">
        <f>IF(AND('対象者リスト (R5年5月8日～9月30日)'!D125&lt;&gt;"",'対象者リスト (R5年5月8日～9月30日)'!K125&lt;&gt;"×"),IF('対象者リスト (R5年5月8日～9月30日)'!I125="",0,'対象者リスト (R5年5月8日～9月30日)'!I125)+'対象者リスト (R5年5月8日～9月30日)'!AC125,"")</f>
        <v/>
      </c>
      <c r="J113" s="270"/>
      <c r="K113" s="270">
        <f>IF('対象者リスト (R5年5月8日～9月30日)'!J125="", "", '対象者リスト (R5年5月8日～9月30日)'!J125)</f>
        <v>0</v>
      </c>
      <c r="L113" s="269" t="str">
        <f>IF('対象者リスト (R5年5月8日～9月30日)'!K125="", "", '対象者リスト (R5年5月8日～9月30日)'!K125)</f>
        <v/>
      </c>
    </row>
    <row r="114" spans="1:17" x14ac:dyDescent="0.4">
      <c r="A114" s="268">
        <f t="shared" si="3"/>
        <v>0</v>
      </c>
      <c r="B114" s="101" t="str">
        <f>'対象者リスト (R5年5月8日～9月30日)'!B126&amp;""</f>
        <v/>
      </c>
      <c r="C114" s="268" t="str">
        <f>'対象者リスト (R5年5月8日～9月30日)'!C126&amp;""</f>
        <v/>
      </c>
      <c r="D114" s="269" t="str">
        <f>IF('対象者リスト (R5年5月8日～9月30日)'!D126="", "", '対象者リスト (R5年5月8日～9月30日)'!D126)</f>
        <v/>
      </c>
      <c r="E114" s="269">
        <f>IF('対象者リスト (R5年5月8日～9月30日)'!V126="", "", '対象者リスト (R5年5月8日～9月30日)'!V126)</f>
        <v>0</v>
      </c>
      <c r="F114" s="269" t="str">
        <f>IF('対象者リスト (R5年5月8日～9月30日)'!E126="", "", '対象者リスト (R5年5月8日～9月30日)'!E126)</f>
        <v/>
      </c>
      <c r="G114" s="269" t="str">
        <f>IF('対象者リスト (R5年5月8日～9月30日)'!F126="", "", '対象者リスト (R5年5月8日～9月30日)'!F126)</f>
        <v/>
      </c>
      <c r="H114" s="269" t="str">
        <f>IF('対象者リスト (R5年5月8日～9月30日)'!G126="", "", '対象者リスト (R5年5月8日～9月30日)'!G126)</f>
        <v/>
      </c>
      <c r="I114" s="269" t="str">
        <f>IF(AND('対象者リスト (R5年5月8日～9月30日)'!D126&lt;&gt;"",'対象者リスト (R5年5月8日～9月30日)'!K126&lt;&gt;"×"),IF('対象者リスト (R5年5月8日～9月30日)'!I126="",0,'対象者リスト (R5年5月8日～9月30日)'!I126)+'対象者リスト (R5年5月8日～9月30日)'!AC126,"")</f>
        <v/>
      </c>
      <c r="J114" s="270"/>
      <c r="K114" s="270">
        <f>IF('対象者リスト (R5年5月8日～9月30日)'!J126="", "", '対象者リスト (R5年5月8日～9月30日)'!J126)</f>
        <v>0</v>
      </c>
      <c r="L114" s="269" t="str">
        <f>IF('対象者リスト (R5年5月8日～9月30日)'!K126="", "", '対象者リスト (R5年5月8日～9月30日)'!K126)</f>
        <v/>
      </c>
    </row>
    <row r="115" spans="1:17" x14ac:dyDescent="0.4">
      <c r="A115" s="268">
        <f t="shared" si="3"/>
        <v>0</v>
      </c>
      <c r="B115" s="101" t="str">
        <f>'対象者リスト (R5年5月8日～9月30日)'!B127&amp;""</f>
        <v/>
      </c>
      <c r="C115" s="268" t="str">
        <f>'対象者リスト (R5年5月8日～9月30日)'!C127&amp;""</f>
        <v/>
      </c>
      <c r="D115" s="269" t="str">
        <f>IF('対象者リスト (R5年5月8日～9月30日)'!D127="", "", '対象者リスト (R5年5月8日～9月30日)'!D127)</f>
        <v/>
      </c>
      <c r="E115" s="269">
        <f>IF('対象者リスト (R5年5月8日～9月30日)'!V127="", "", '対象者リスト (R5年5月8日～9月30日)'!V127)</f>
        <v>0</v>
      </c>
      <c r="F115" s="269" t="str">
        <f>IF('対象者リスト (R5年5月8日～9月30日)'!E127="", "", '対象者リスト (R5年5月8日～9月30日)'!E127)</f>
        <v/>
      </c>
      <c r="G115" s="269" t="str">
        <f>IF('対象者リスト (R5年5月8日～9月30日)'!F127="", "", '対象者リスト (R5年5月8日～9月30日)'!F127)</f>
        <v/>
      </c>
      <c r="H115" s="269" t="str">
        <f>IF('対象者リスト (R5年5月8日～9月30日)'!G127="", "", '対象者リスト (R5年5月8日～9月30日)'!G127)</f>
        <v/>
      </c>
      <c r="I115" s="269" t="str">
        <f>IF(AND('対象者リスト (R5年5月8日～9月30日)'!D127&lt;&gt;"",'対象者リスト (R5年5月8日～9月30日)'!K127&lt;&gt;"×"),IF('対象者リスト (R5年5月8日～9月30日)'!I127="",0,'対象者リスト (R5年5月8日～9月30日)'!I127)+'対象者リスト (R5年5月8日～9月30日)'!AC127,"")</f>
        <v/>
      </c>
      <c r="J115" s="270"/>
      <c r="K115" s="270">
        <f>IF('対象者リスト (R5年5月8日～9月30日)'!J127="", "", '対象者リスト (R5年5月8日～9月30日)'!J127)</f>
        <v>0</v>
      </c>
      <c r="L115" s="269" t="str">
        <f>IF('対象者リスト (R5年5月8日～9月30日)'!K127="", "", '対象者リスト (R5年5月8日～9月30日)'!K127)</f>
        <v/>
      </c>
    </row>
    <row r="116" spans="1:17" x14ac:dyDescent="0.4">
      <c r="A116" s="268">
        <f t="shared" si="3"/>
        <v>0</v>
      </c>
      <c r="B116" s="101" t="str">
        <f>'対象者リスト (R5年5月8日～9月30日)'!B128&amp;""</f>
        <v/>
      </c>
      <c r="C116" s="268" t="str">
        <f>'対象者リスト (R5年5月8日～9月30日)'!C128&amp;""</f>
        <v/>
      </c>
      <c r="D116" s="269" t="str">
        <f>IF('対象者リスト (R5年5月8日～9月30日)'!D128="", "", '対象者リスト (R5年5月8日～9月30日)'!D128)</f>
        <v/>
      </c>
      <c r="E116" s="269">
        <f>IF('対象者リスト (R5年5月8日～9月30日)'!V128="", "", '対象者リスト (R5年5月8日～9月30日)'!V128)</f>
        <v>0</v>
      </c>
      <c r="F116" s="269" t="str">
        <f>IF('対象者リスト (R5年5月8日～9月30日)'!E128="", "", '対象者リスト (R5年5月8日～9月30日)'!E128)</f>
        <v/>
      </c>
      <c r="G116" s="269" t="str">
        <f>IF('対象者リスト (R5年5月8日～9月30日)'!F128="", "", '対象者リスト (R5年5月8日～9月30日)'!F128)</f>
        <v/>
      </c>
      <c r="H116" s="269" t="str">
        <f>IF('対象者リスト (R5年5月8日～9月30日)'!G128="", "", '対象者リスト (R5年5月8日～9月30日)'!G128)</f>
        <v/>
      </c>
      <c r="I116" s="269" t="str">
        <f>IF(AND('対象者リスト (R5年5月8日～9月30日)'!D128&lt;&gt;"",'対象者リスト (R5年5月8日～9月30日)'!K128&lt;&gt;"×"),IF('対象者リスト (R5年5月8日～9月30日)'!I128="",0,'対象者リスト (R5年5月8日～9月30日)'!I128)+'対象者リスト (R5年5月8日～9月30日)'!AC128,"")</f>
        <v/>
      </c>
      <c r="J116" s="270"/>
      <c r="K116" s="270">
        <f>IF('対象者リスト (R5年5月8日～9月30日)'!J128="", "", '対象者リスト (R5年5月8日～9月30日)'!J128)</f>
        <v>0</v>
      </c>
      <c r="L116" s="269" t="str">
        <f>IF('対象者リスト (R5年5月8日～9月30日)'!K128="", "", '対象者リスト (R5年5月8日～9月30日)'!K128)</f>
        <v/>
      </c>
    </row>
    <row r="117" spans="1:17" x14ac:dyDescent="0.4">
      <c r="A117" s="268">
        <f t="shared" si="3"/>
        <v>0</v>
      </c>
      <c r="B117" s="101" t="str">
        <f>'対象者リスト (R5年5月8日～9月30日)'!B129&amp;""</f>
        <v/>
      </c>
      <c r="C117" s="268" t="str">
        <f>'対象者リスト (R5年5月8日～9月30日)'!C129&amp;""</f>
        <v/>
      </c>
      <c r="D117" s="269" t="str">
        <f>IF('対象者リスト (R5年5月8日～9月30日)'!D129="", "", '対象者リスト (R5年5月8日～9月30日)'!D129)</f>
        <v/>
      </c>
      <c r="E117" s="269">
        <f>IF('対象者リスト (R5年5月8日～9月30日)'!V129="", "", '対象者リスト (R5年5月8日～9月30日)'!V129)</f>
        <v>0</v>
      </c>
      <c r="F117" s="269" t="str">
        <f>IF('対象者リスト (R5年5月8日～9月30日)'!E129="", "", '対象者リスト (R5年5月8日～9月30日)'!E129)</f>
        <v/>
      </c>
      <c r="G117" s="269" t="str">
        <f>IF('対象者リスト (R5年5月8日～9月30日)'!F129="", "", '対象者リスト (R5年5月8日～9月30日)'!F129)</f>
        <v/>
      </c>
      <c r="H117" s="269" t="str">
        <f>IF('対象者リスト (R5年5月8日～9月30日)'!G129="", "", '対象者リスト (R5年5月8日～9月30日)'!G129)</f>
        <v/>
      </c>
      <c r="I117" s="269" t="str">
        <f>IF(AND('対象者リスト (R5年5月8日～9月30日)'!D129&lt;&gt;"",'対象者リスト (R5年5月8日～9月30日)'!K129&lt;&gt;"×"),IF('対象者リスト (R5年5月8日～9月30日)'!I129="",0,'対象者リスト (R5年5月8日～9月30日)'!I129)+'対象者リスト (R5年5月8日～9月30日)'!AC129,"")</f>
        <v/>
      </c>
      <c r="J117" s="270"/>
      <c r="K117" s="270">
        <f>IF('対象者リスト (R5年5月8日～9月30日)'!J129="", "", '対象者リスト (R5年5月8日～9月30日)'!J129)</f>
        <v>0</v>
      </c>
      <c r="L117" s="269" t="str">
        <f>IF('対象者リスト (R5年5月8日～9月30日)'!K129="", "", '対象者リスト (R5年5月8日～9月30日)'!K129)</f>
        <v/>
      </c>
    </row>
    <row r="118" spans="1:17" x14ac:dyDescent="0.4">
      <c r="A118" s="268">
        <f t="shared" si="3"/>
        <v>0</v>
      </c>
      <c r="B118" s="101" t="str">
        <f>'対象者リスト (R5年5月8日～9月30日)'!B130&amp;""</f>
        <v/>
      </c>
      <c r="C118" s="268" t="str">
        <f>'対象者リスト (R5年5月8日～9月30日)'!C130&amp;""</f>
        <v/>
      </c>
      <c r="D118" s="269" t="str">
        <f>IF('対象者リスト (R5年5月8日～9月30日)'!D130="", "", '対象者リスト (R5年5月8日～9月30日)'!D130)</f>
        <v/>
      </c>
      <c r="E118" s="269">
        <f>IF('対象者リスト (R5年5月8日～9月30日)'!V130="", "", '対象者リスト (R5年5月8日～9月30日)'!V130)</f>
        <v>0</v>
      </c>
      <c r="F118" s="269" t="str">
        <f>IF('対象者リスト (R5年5月8日～9月30日)'!E130="", "", '対象者リスト (R5年5月8日～9月30日)'!E130)</f>
        <v/>
      </c>
      <c r="G118" s="269" t="str">
        <f>IF('対象者リスト (R5年5月8日～9月30日)'!F130="", "", '対象者リスト (R5年5月8日～9月30日)'!F130)</f>
        <v/>
      </c>
      <c r="H118" s="269" t="str">
        <f>IF('対象者リスト (R5年5月8日～9月30日)'!G130="", "", '対象者リスト (R5年5月8日～9月30日)'!G130)</f>
        <v/>
      </c>
      <c r="I118" s="269" t="str">
        <f>IF(AND('対象者リスト (R5年5月8日～9月30日)'!D130&lt;&gt;"",'対象者リスト (R5年5月8日～9月30日)'!K130&lt;&gt;"×"),IF('対象者リスト (R5年5月8日～9月30日)'!I130="",0,'対象者リスト (R5年5月8日～9月30日)'!I130)+'対象者リスト (R5年5月8日～9月30日)'!AC130,"")</f>
        <v/>
      </c>
      <c r="J118" s="270"/>
      <c r="K118" s="270">
        <f>IF('対象者リスト (R5年5月8日～9月30日)'!J130="", "", '対象者リスト (R5年5月8日～9月30日)'!J130)</f>
        <v>0</v>
      </c>
      <c r="L118" s="269" t="str">
        <f>IF('対象者リスト (R5年5月8日～9月30日)'!K130="", "", '対象者リスト (R5年5月8日～9月30日)'!K130)</f>
        <v/>
      </c>
    </row>
    <row r="119" spans="1:17" x14ac:dyDescent="0.4">
      <c r="A119" s="268">
        <f t="shared" si="3"/>
        <v>0</v>
      </c>
      <c r="B119" s="101" t="str">
        <f>'対象者リスト (R5年5月8日～9月30日)'!B131&amp;""</f>
        <v/>
      </c>
      <c r="C119" s="268" t="str">
        <f>'対象者リスト (R5年5月8日～9月30日)'!C131&amp;""</f>
        <v/>
      </c>
      <c r="D119" s="269" t="str">
        <f>IF('対象者リスト (R5年5月8日～9月30日)'!D131="", "", '対象者リスト (R5年5月8日～9月30日)'!D131)</f>
        <v/>
      </c>
      <c r="E119" s="269">
        <f>IF('対象者リスト (R5年5月8日～9月30日)'!V131="", "", '対象者リスト (R5年5月8日～9月30日)'!V131)</f>
        <v>0</v>
      </c>
      <c r="F119" s="269" t="str">
        <f>IF('対象者リスト (R5年5月8日～9月30日)'!E131="", "", '対象者リスト (R5年5月8日～9月30日)'!E131)</f>
        <v/>
      </c>
      <c r="G119" s="269" t="str">
        <f>IF('対象者リスト (R5年5月8日～9月30日)'!F131="", "", '対象者リスト (R5年5月8日～9月30日)'!F131)</f>
        <v/>
      </c>
      <c r="H119" s="269" t="str">
        <f>IF('対象者リスト (R5年5月8日～9月30日)'!G131="", "", '対象者リスト (R5年5月8日～9月30日)'!G131)</f>
        <v/>
      </c>
      <c r="I119" s="269" t="str">
        <f>IF(AND('対象者リスト (R5年5月8日～9月30日)'!D131&lt;&gt;"",'対象者リスト (R5年5月8日～9月30日)'!K131&lt;&gt;"×"),IF('対象者リスト (R5年5月8日～9月30日)'!I131="",0,'対象者リスト (R5年5月8日～9月30日)'!I131)+'対象者リスト (R5年5月8日～9月30日)'!AC131,"")</f>
        <v/>
      </c>
      <c r="J119" s="270"/>
      <c r="K119" s="270">
        <f>IF('対象者リスト (R5年5月8日～9月30日)'!J131="", "", '対象者リスト (R5年5月8日～9月30日)'!J131)</f>
        <v>0</v>
      </c>
      <c r="L119" s="269" t="str">
        <f>IF('対象者リスト (R5年5月8日～9月30日)'!K131="", "", '対象者リスト (R5年5月8日～9月30日)'!K131)</f>
        <v/>
      </c>
    </row>
    <row r="120" spans="1:17" x14ac:dyDescent="0.4">
      <c r="A120" s="268">
        <f t="shared" si="3"/>
        <v>0</v>
      </c>
      <c r="B120" s="101" t="str">
        <f>'対象者リスト (R5年5月8日～9月30日)'!B132&amp;""</f>
        <v/>
      </c>
      <c r="C120" s="268" t="str">
        <f>'対象者リスト (R5年5月8日～9月30日)'!C132&amp;""</f>
        <v/>
      </c>
      <c r="D120" s="269" t="str">
        <f>IF('対象者リスト (R5年5月8日～9月30日)'!D132="", "", '対象者リスト (R5年5月8日～9月30日)'!D132)</f>
        <v/>
      </c>
      <c r="E120" s="269">
        <f>IF('対象者リスト (R5年5月8日～9月30日)'!V132="", "", '対象者リスト (R5年5月8日～9月30日)'!V132)</f>
        <v>0</v>
      </c>
      <c r="F120" s="269" t="str">
        <f>IF('対象者リスト (R5年5月8日～9月30日)'!E132="", "", '対象者リスト (R5年5月8日～9月30日)'!E132)</f>
        <v/>
      </c>
      <c r="G120" s="269" t="str">
        <f>IF('対象者リスト (R5年5月8日～9月30日)'!F132="", "", '対象者リスト (R5年5月8日～9月30日)'!F132)</f>
        <v/>
      </c>
      <c r="H120" s="269" t="str">
        <f>IF('対象者リスト (R5年5月8日～9月30日)'!G132="", "", '対象者リスト (R5年5月8日～9月30日)'!G132)</f>
        <v/>
      </c>
      <c r="I120" s="269" t="str">
        <f>IF(AND('対象者リスト (R5年5月8日～9月30日)'!D132&lt;&gt;"",'対象者リスト (R5年5月8日～9月30日)'!K132&lt;&gt;"×"),IF('対象者リスト (R5年5月8日～9月30日)'!I132="",0,'対象者リスト (R5年5月8日～9月30日)'!I132)+'対象者リスト (R5年5月8日～9月30日)'!AC132,"")</f>
        <v/>
      </c>
      <c r="J120" s="270"/>
      <c r="K120" s="270">
        <f>IF('対象者リスト (R5年5月8日～9月30日)'!J132="", "", '対象者リスト (R5年5月8日～9月30日)'!J132)</f>
        <v>0</v>
      </c>
      <c r="L120" s="269" t="str">
        <f>IF('対象者リスト (R5年5月8日～9月30日)'!K132="", "", '対象者リスト (R5年5月8日～9月30日)'!K132)</f>
        <v/>
      </c>
    </row>
    <row r="121" spans="1:17" x14ac:dyDescent="0.4">
      <c r="A121" s="268">
        <f t="shared" si="3"/>
        <v>0</v>
      </c>
      <c r="B121" s="101" t="str">
        <f>'対象者リスト (R5年5月8日～9月30日)'!B133&amp;""</f>
        <v/>
      </c>
      <c r="C121" s="268" t="str">
        <f>'対象者リスト (R5年5月8日～9月30日)'!C133&amp;""</f>
        <v/>
      </c>
      <c r="D121" s="269" t="str">
        <f>IF('対象者リスト (R5年5月8日～9月30日)'!D133="", "", '対象者リスト (R5年5月8日～9月30日)'!D133)</f>
        <v/>
      </c>
      <c r="E121" s="269">
        <f>IF('対象者リスト (R5年5月8日～9月30日)'!V133="", "", '対象者リスト (R5年5月8日～9月30日)'!V133)</f>
        <v>0</v>
      </c>
      <c r="F121" s="269" t="str">
        <f>IF('対象者リスト (R5年5月8日～9月30日)'!E133="", "", '対象者リスト (R5年5月8日～9月30日)'!E133)</f>
        <v/>
      </c>
      <c r="G121" s="269" t="str">
        <f>IF('対象者リスト (R5年5月8日～9月30日)'!F133="", "", '対象者リスト (R5年5月8日～9月30日)'!F133)</f>
        <v/>
      </c>
      <c r="H121" s="269" t="str">
        <f>IF('対象者リスト (R5年5月8日～9月30日)'!G133="", "", '対象者リスト (R5年5月8日～9月30日)'!G133)</f>
        <v/>
      </c>
      <c r="I121" s="269" t="str">
        <f>IF(AND('対象者リスト (R5年5月8日～9月30日)'!D133&lt;&gt;"",'対象者リスト (R5年5月8日～9月30日)'!K133&lt;&gt;"×"),IF('対象者リスト (R5年5月8日～9月30日)'!I133="",0,'対象者リスト (R5年5月8日～9月30日)'!I133)+'対象者リスト (R5年5月8日～9月30日)'!AC133,"")</f>
        <v/>
      </c>
      <c r="J121" s="270"/>
      <c r="K121" s="270">
        <f>IF('対象者リスト (R5年5月8日～9月30日)'!J133="", "", '対象者リスト (R5年5月8日～9月30日)'!J133)</f>
        <v>0</v>
      </c>
      <c r="L121" s="269" t="str">
        <f>IF('対象者リスト (R5年5月8日～9月30日)'!K133="", "", '対象者リスト (R5年5月8日～9月30日)'!K133)</f>
        <v/>
      </c>
      <c r="M121" s="101"/>
      <c r="N121" s="101"/>
      <c r="O121" s="101"/>
      <c r="P121" s="101"/>
      <c r="Q121" s="101"/>
    </row>
    <row r="122" spans="1:17" x14ac:dyDescent="0.4">
      <c r="A122" s="271">
        <f t="shared" si="3"/>
        <v>0</v>
      </c>
      <c r="B122" s="105" t="str">
        <f>'対象者リスト (R5年5月8日～9月30日)'!B134&amp;""</f>
        <v/>
      </c>
      <c r="C122" s="271" t="str">
        <f>'対象者リスト (R5年5月8日～9月30日)'!C134&amp;""</f>
        <v/>
      </c>
      <c r="D122" s="272" t="str">
        <f>IF('対象者リスト (R5年5月8日～9月30日)'!D134="", "", '対象者リスト (R5年5月8日～9月30日)'!D134)</f>
        <v/>
      </c>
      <c r="E122" s="272">
        <f>IF('対象者リスト (R5年5月8日～9月30日)'!V134="", "", '対象者リスト (R5年5月8日～9月30日)'!V134)</f>
        <v>0</v>
      </c>
      <c r="F122" s="272" t="str">
        <f>IF('対象者リスト (R5年5月8日～9月30日)'!E134="", "", '対象者リスト (R5年5月8日～9月30日)'!E134)</f>
        <v/>
      </c>
      <c r="G122" s="272" t="str">
        <f>IF('対象者リスト (R5年5月8日～9月30日)'!F134="", "", '対象者リスト (R5年5月8日～9月30日)'!F134)</f>
        <v/>
      </c>
      <c r="H122" s="272" t="str">
        <f>IF('対象者リスト (R5年5月8日～9月30日)'!G134="", "", '対象者リスト (R5年5月8日～9月30日)'!G134)</f>
        <v/>
      </c>
      <c r="I122" s="272" t="str">
        <f>IF(AND('対象者リスト (R5年5月8日～9月30日)'!D134&lt;&gt;"",'対象者リスト (R5年5月8日～9月30日)'!K134&lt;&gt;"×"),IF('対象者リスト (R5年5月8日～9月30日)'!I134="",0,'対象者リスト (R5年5月8日～9月30日)'!I134)+'対象者リスト (R5年5月8日～9月30日)'!AC134,"")</f>
        <v/>
      </c>
      <c r="J122" s="273"/>
      <c r="K122" s="273">
        <f>IF('対象者リスト (R5年5月8日～9月30日)'!J134="", "", '対象者リスト (R5年5月8日～9月30日)'!J134)</f>
        <v>0</v>
      </c>
      <c r="L122" s="272" t="str">
        <f>IF('対象者リスト (R5年5月8日～9月30日)'!K134="", "", '対象者リスト (R5年5月8日～9月30日)'!K134)</f>
        <v/>
      </c>
      <c r="M122" s="105" t="s">
        <v>197</v>
      </c>
      <c r="N122" s="105"/>
      <c r="O122" s="105"/>
      <c r="P122" s="105"/>
    </row>
    <row r="123" spans="1:17" x14ac:dyDescent="0.4">
      <c r="A123" s="274"/>
      <c r="B123" s="101"/>
      <c r="F123" s="269"/>
      <c r="G123" s="269"/>
      <c r="H123" s="276"/>
      <c r="I123" s="269"/>
      <c r="J123" s="270"/>
      <c r="K123" s="270"/>
      <c r="L123" s="269"/>
    </row>
    <row r="124" spans="1:17" x14ac:dyDescent="0.4">
      <c r="A124" s="274"/>
      <c r="B124" s="101"/>
      <c r="F124" s="269"/>
      <c r="G124" s="269"/>
      <c r="H124" s="276"/>
      <c r="I124" s="269"/>
      <c r="J124" s="270"/>
      <c r="K124" s="270"/>
      <c r="L124" s="269"/>
    </row>
    <row r="125" spans="1:17" x14ac:dyDescent="0.4">
      <c r="A125" s="274"/>
      <c r="B125" s="101"/>
      <c r="F125" s="269"/>
      <c r="G125" s="269"/>
      <c r="H125" s="276"/>
      <c r="I125" s="269"/>
      <c r="J125" s="270"/>
      <c r="K125" s="270"/>
      <c r="L125" s="269"/>
    </row>
    <row r="126" spans="1:17" x14ac:dyDescent="0.4">
      <c r="A126" s="274"/>
      <c r="B126" s="101"/>
      <c r="F126" s="269"/>
      <c r="G126" s="269"/>
      <c r="H126" s="276"/>
      <c r="I126" s="269"/>
      <c r="J126" s="270"/>
      <c r="K126" s="270"/>
      <c r="L126" s="269"/>
    </row>
    <row r="127" spans="1:17" x14ac:dyDescent="0.4">
      <c r="A127" s="274"/>
      <c r="B127" s="101"/>
      <c r="F127" s="269"/>
      <c r="G127" s="269"/>
      <c r="H127" s="276"/>
      <c r="I127" s="269"/>
      <c r="J127" s="270"/>
      <c r="K127" s="270"/>
      <c r="L127" s="269"/>
    </row>
    <row r="128" spans="1:17" x14ac:dyDescent="0.4">
      <c r="A128" s="274"/>
      <c r="B128" s="101"/>
      <c r="F128" s="269"/>
      <c r="G128" s="269"/>
      <c r="H128" s="276"/>
      <c r="I128" s="269"/>
      <c r="J128" s="270"/>
      <c r="K128" s="270"/>
      <c r="L128" s="269"/>
    </row>
    <row r="129" spans="1:12" x14ac:dyDescent="0.4">
      <c r="A129" s="274"/>
      <c r="B129" s="101"/>
      <c r="F129" s="269"/>
      <c r="G129" s="269"/>
      <c r="H129" s="276"/>
      <c r="I129" s="269"/>
      <c r="J129" s="270"/>
      <c r="K129" s="270"/>
      <c r="L129" s="269"/>
    </row>
    <row r="130" spans="1:12" x14ac:dyDescent="0.4">
      <c r="A130" s="274"/>
      <c r="B130" s="101"/>
      <c r="F130" s="269"/>
      <c r="G130" s="269"/>
      <c r="H130" s="276"/>
      <c r="I130" s="269"/>
      <c r="J130" s="270"/>
      <c r="K130" s="270"/>
      <c r="L130" s="269"/>
    </row>
    <row r="131" spans="1:12" x14ac:dyDescent="0.4">
      <c r="A131" s="274"/>
      <c r="B131" s="101"/>
      <c r="F131" s="269"/>
      <c r="G131" s="269"/>
      <c r="H131" s="276"/>
      <c r="I131" s="269"/>
      <c r="J131" s="270"/>
      <c r="K131" s="270"/>
      <c r="L131" s="269"/>
    </row>
    <row r="132" spans="1:12" x14ac:dyDescent="0.4">
      <c r="A132" s="274"/>
      <c r="B132" s="101"/>
      <c r="F132" s="269"/>
      <c r="G132" s="269"/>
      <c r="H132" s="276"/>
      <c r="I132" s="269"/>
      <c r="J132" s="270"/>
      <c r="K132" s="270"/>
      <c r="L132" s="269"/>
    </row>
    <row r="133" spans="1:12" x14ac:dyDescent="0.4">
      <c r="A133" s="274"/>
      <c r="B133" s="101"/>
      <c r="F133" s="269"/>
      <c r="G133" s="269"/>
      <c r="H133" s="276"/>
      <c r="I133" s="269"/>
      <c r="J133" s="270"/>
      <c r="K133" s="270"/>
      <c r="L133" s="269"/>
    </row>
    <row r="134" spans="1:12" x14ac:dyDescent="0.4">
      <c r="A134" s="274"/>
      <c r="B134" s="101"/>
      <c r="F134" s="269"/>
      <c r="G134" s="269"/>
      <c r="H134" s="276"/>
      <c r="I134" s="269"/>
      <c r="J134" s="270"/>
      <c r="K134" s="270"/>
      <c r="L134" s="269"/>
    </row>
    <row r="135" spans="1:12" x14ac:dyDescent="0.4">
      <c r="A135" s="274"/>
      <c r="B135" s="101"/>
      <c r="F135" s="269"/>
      <c r="G135" s="269"/>
      <c r="H135" s="276"/>
      <c r="I135" s="269"/>
      <c r="J135" s="270"/>
      <c r="K135" s="270"/>
      <c r="L135" s="269"/>
    </row>
    <row r="136" spans="1:12" x14ac:dyDescent="0.4">
      <c r="A136" s="274"/>
      <c r="B136" s="101"/>
      <c r="F136" s="269"/>
      <c r="G136" s="269"/>
      <c r="H136" s="276"/>
      <c r="I136" s="269"/>
      <c r="J136" s="270"/>
      <c r="K136" s="270"/>
      <c r="L136" s="269"/>
    </row>
    <row r="137" spans="1:12" x14ac:dyDescent="0.4">
      <c r="A137" s="274"/>
      <c r="B137" s="101"/>
      <c r="F137" s="269"/>
      <c r="G137" s="269"/>
      <c r="H137" s="276"/>
      <c r="I137" s="269"/>
      <c r="J137" s="270"/>
      <c r="K137" s="270"/>
      <c r="L137" s="269"/>
    </row>
    <row r="138" spans="1:12" x14ac:dyDescent="0.4">
      <c r="A138" s="274"/>
      <c r="B138" s="101"/>
      <c r="F138" s="269"/>
      <c r="G138" s="269"/>
      <c r="H138" s="276"/>
      <c r="I138" s="269"/>
      <c r="J138" s="270"/>
      <c r="K138" s="270"/>
      <c r="L138" s="269"/>
    </row>
    <row r="139" spans="1:12" x14ac:dyDescent="0.4">
      <c r="A139" s="274"/>
      <c r="B139" s="101"/>
      <c r="F139" s="269"/>
      <c r="G139" s="269"/>
      <c r="H139" s="276"/>
      <c r="I139" s="269"/>
      <c r="J139" s="270"/>
      <c r="K139" s="270"/>
      <c r="L139" s="269"/>
    </row>
    <row r="140" spans="1:12" x14ac:dyDescent="0.4">
      <c r="A140" s="274"/>
      <c r="B140" s="101"/>
      <c r="F140" s="269"/>
      <c r="G140" s="269"/>
      <c r="H140" s="276"/>
      <c r="I140" s="269"/>
      <c r="J140" s="270"/>
      <c r="K140" s="270"/>
      <c r="L140" s="269"/>
    </row>
    <row r="141" spans="1:12" x14ac:dyDescent="0.4">
      <c r="A141" s="274"/>
      <c r="B141" s="101"/>
      <c r="F141" s="269"/>
      <c r="G141" s="269"/>
      <c r="H141" s="276"/>
      <c r="I141" s="269"/>
      <c r="J141" s="270"/>
      <c r="K141" s="270"/>
      <c r="L141" s="269"/>
    </row>
    <row r="142" spans="1:12" x14ac:dyDescent="0.4">
      <c r="A142" s="274"/>
      <c r="B142" s="101"/>
      <c r="F142" s="269"/>
      <c r="G142" s="269"/>
      <c r="H142" s="276"/>
      <c r="I142" s="269"/>
      <c r="J142" s="270"/>
      <c r="K142" s="270"/>
      <c r="L142" s="269"/>
    </row>
    <row r="143" spans="1:12" x14ac:dyDescent="0.4">
      <c r="A143" s="274"/>
      <c r="B143" s="101"/>
      <c r="F143" s="269"/>
      <c r="G143" s="269"/>
      <c r="H143" s="276"/>
      <c r="I143" s="269"/>
      <c r="J143" s="270"/>
      <c r="K143" s="270"/>
      <c r="L143" s="269"/>
    </row>
    <row r="144" spans="1:12" x14ac:dyDescent="0.4">
      <c r="A144" s="274"/>
      <c r="B144" s="101"/>
      <c r="F144" s="269"/>
      <c r="G144" s="269"/>
      <c r="H144" s="276"/>
      <c r="I144" s="269"/>
      <c r="J144" s="270"/>
      <c r="K144" s="270"/>
      <c r="L144" s="269"/>
    </row>
    <row r="145" spans="1:12" x14ac:dyDescent="0.4">
      <c r="A145" s="274"/>
      <c r="B145" s="101"/>
      <c r="F145" s="269"/>
      <c r="G145" s="269"/>
      <c r="H145" s="276"/>
      <c r="I145" s="269"/>
      <c r="J145" s="270"/>
      <c r="K145" s="270"/>
      <c r="L145" s="269"/>
    </row>
    <row r="146" spans="1:12" x14ac:dyDescent="0.4">
      <c r="A146" s="274"/>
      <c r="B146" s="101"/>
      <c r="F146" s="269"/>
      <c r="G146" s="269"/>
      <c r="H146" s="276"/>
      <c r="I146" s="269"/>
      <c r="J146" s="270"/>
      <c r="K146" s="270"/>
      <c r="L146" s="269"/>
    </row>
    <row r="147" spans="1:12" x14ac:dyDescent="0.4">
      <c r="A147" s="274"/>
      <c r="B147" s="101"/>
      <c r="F147" s="269"/>
      <c r="G147" s="269"/>
      <c r="H147" s="276"/>
      <c r="I147" s="269"/>
      <c r="J147" s="270"/>
      <c r="K147" s="270"/>
      <c r="L147" s="269"/>
    </row>
    <row r="148" spans="1:12" x14ac:dyDescent="0.4">
      <c r="A148" s="274"/>
      <c r="B148" s="101"/>
      <c r="F148" s="269"/>
      <c r="G148" s="269"/>
      <c r="H148" s="276"/>
      <c r="I148" s="269"/>
      <c r="J148" s="270"/>
      <c r="K148" s="270"/>
      <c r="L148" s="269"/>
    </row>
    <row r="149" spans="1:12" x14ac:dyDescent="0.4">
      <c r="A149" s="274"/>
      <c r="B149" s="101"/>
      <c r="F149" s="269"/>
      <c r="G149" s="269"/>
      <c r="H149" s="276"/>
      <c r="I149" s="269"/>
      <c r="J149" s="270"/>
      <c r="K149" s="270"/>
      <c r="L149" s="269"/>
    </row>
    <row r="150" spans="1:12" x14ac:dyDescent="0.4">
      <c r="A150" s="274"/>
      <c r="B150" s="101"/>
      <c r="F150" s="269"/>
      <c r="G150" s="269"/>
      <c r="H150" s="276"/>
      <c r="I150" s="269"/>
      <c r="J150" s="270"/>
      <c r="K150" s="270"/>
      <c r="L150" s="269"/>
    </row>
    <row r="151" spans="1:12" x14ac:dyDescent="0.4">
      <c r="A151" s="274"/>
      <c r="B151" s="101"/>
      <c r="F151" s="269"/>
      <c r="G151" s="269"/>
      <c r="H151" s="276"/>
      <c r="I151" s="269"/>
      <c r="J151" s="270"/>
      <c r="K151" s="270"/>
      <c r="L151" s="269"/>
    </row>
    <row r="152" spans="1:12" x14ac:dyDescent="0.4">
      <c r="A152" s="274"/>
      <c r="B152" s="101"/>
      <c r="F152" s="269"/>
      <c r="G152" s="269"/>
      <c r="H152" s="276"/>
      <c r="I152" s="269"/>
      <c r="J152" s="270"/>
      <c r="K152" s="270"/>
      <c r="L152" s="269"/>
    </row>
    <row r="153" spans="1:12" x14ac:dyDescent="0.4">
      <c r="A153" s="274"/>
      <c r="B153" s="101"/>
      <c r="F153" s="269"/>
      <c r="G153" s="269"/>
      <c r="H153" s="276"/>
      <c r="I153" s="269"/>
      <c r="J153" s="270"/>
      <c r="K153" s="270"/>
      <c r="L153" s="269"/>
    </row>
    <row r="154" spans="1:12" x14ac:dyDescent="0.4">
      <c r="A154" s="274"/>
      <c r="B154" s="101"/>
      <c r="F154" s="269"/>
      <c r="G154" s="269"/>
      <c r="H154" s="276"/>
      <c r="I154" s="269"/>
      <c r="J154" s="270"/>
      <c r="K154" s="270"/>
      <c r="L154" s="269"/>
    </row>
    <row r="155" spans="1:12" x14ac:dyDescent="0.4">
      <c r="A155" s="274"/>
      <c r="B155" s="101"/>
      <c r="F155" s="269"/>
      <c r="G155" s="269"/>
      <c r="H155" s="276"/>
      <c r="I155" s="269"/>
      <c r="J155" s="270"/>
      <c r="K155" s="270"/>
      <c r="L155" s="269"/>
    </row>
    <row r="156" spans="1:12" x14ac:dyDescent="0.4">
      <c r="A156" s="274"/>
      <c r="B156" s="101"/>
      <c r="F156" s="269"/>
      <c r="G156" s="269"/>
      <c r="H156" s="276"/>
      <c r="I156" s="269"/>
      <c r="J156" s="270"/>
      <c r="K156" s="270"/>
      <c r="L156" s="269"/>
    </row>
    <row r="157" spans="1:12" x14ac:dyDescent="0.4">
      <c r="A157" s="274"/>
      <c r="B157" s="101"/>
      <c r="F157" s="269"/>
      <c r="G157" s="269"/>
      <c r="H157" s="276"/>
      <c r="I157" s="269"/>
      <c r="J157" s="270"/>
      <c r="K157" s="270"/>
      <c r="L157" s="269"/>
    </row>
    <row r="158" spans="1:12" x14ac:dyDescent="0.4">
      <c r="A158" s="274"/>
      <c r="B158" s="101"/>
      <c r="F158" s="269"/>
      <c r="G158" s="269"/>
      <c r="H158" s="276"/>
      <c r="I158" s="269"/>
      <c r="J158" s="270"/>
      <c r="K158" s="270"/>
      <c r="L158" s="269"/>
    </row>
    <row r="159" spans="1:12" x14ac:dyDescent="0.4">
      <c r="A159" s="274"/>
      <c r="B159" s="101"/>
      <c r="F159" s="269"/>
      <c r="G159" s="269"/>
      <c r="H159" s="276"/>
      <c r="I159" s="269"/>
      <c r="J159" s="270"/>
      <c r="K159" s="270"/>
      <c r="L159" s="269"/>
    </row>
    <row r="160" spans="1:12" x14ac:dyDescent="0.4">
      <c r="A160" s="274"/>
      <c r="B160" s="101"/>
      <c r="F160" s="269"/>
      <c r="G160" s="269"/>
      <c r="H160" s="276"/>
      <c r="I160" s="269"/>
      <c r="J160" s="270"/>
      <c r="K160" s="270"/>
      <c r="L160" s="269"/>
    </row>
    <row r="161" spans="1:12" x14ac:dyDescent="0.4">
      <c r="A161" s="274"/>
      <c r="B161" s="101"/>
      <c r="F161" s="269"/>
      <c r="G161" s="269"/>
      <c r="H161" s="276"/>
      <c r="I161" s="269"/>
      <c r="J161" s="270"/>
      <c r="K161" s="270"/>
      <c r="L161" s="269"/>
    </row>
    <row r="162" spans="1:12" x14ac:dyDescent="0.4">
      <c r="A162" s="274"/>
      <c r="B162" s="101"/>
      <c r="F162" s="269"/>
      <c r="G162" s="269"/>
      <c r="H162" s="276"/>
      <c r="I162" s="269"/>
      <c r="J162" s="270"/>
      <c r="K162" s="270"/>
      <c r="L162" s="269"/>
    </row>
    <row r="163" spans="1:12" x14ac:dyDescent="0.4">
      <c r="A163" s="274"/>
      <c r="B163" s="101"/>
      <c r="F163" s="269"/>
      <c r="G163" s="269"/>
      <c r="H163" s="276"/>
      <c r="I163" s="269"/>
      <c r="J163" s="270"/>
      <c r="K163" s="270"/>
      <c r="L163" s="269"/>
    </row>
    <row r="164" spans="1:12" x14ac:dyDescent="0.4">
      <c r="A164" s="274"/>
      <c r="B164" s="101"/>
      <c r="F164" s="269"/>
      <c r="G164" s="269"/>
      <c r="H164" s="276"/>
      <c r="I164" s="269"/>
      <c r="J164" s="270"/>
      <c r="K164" s="270"/>
      <c r="L164" s="269"/>
    </row>
    <row r="165" spans="1:12" x14ac:dyDescent="0.4">
      <c r="A165" s="274"/>
      <c r="B165" s="101"/>
      <c r="F165" s="269"/>
      <c r="G165" s="269"/>
      <c r="H165" s="276"/>
      <c r="I165" s="269"/>
      <c r="J165" s="270"/>
      <c r="K165" s="270"/>
      <c r="L165" s="269"/>
    </row>
    <row r="166" spans="1:12" x14ac:dyDescent="0.4">
      <c r="A166" s="274"/>
      <c r="B166" s="101"/>
      <c r="F166" s="269"/>
      <c r="G166" s="269"/>
      <c r="H166" s="276"/>
      <c r="I166" s="269"/>
      <c r="J166" s="270"/>
      <c r="K166" s="270"/>
      <c r="L166" s="269"/>
    </row>
    <row r="167" spans="1:12" x14ac:dyDescent="0.4">
      <c r="A167" s="274"/>
      <c r="B167" s="101"/>
      <c r="F167" s="269"/>
      <c r="G167" s="269"/>
      <c r="H167" s="276"/>
      <c r="I167" s="269"/>
      <c r="J167" s="270"/>
      <c r="K167" s="270"/>
      <c r="L167" s="269"/>
    </row>
    <row r="168" spans="1:12" x14ac:dyDescent="0.4">
      <c r="A168" s="274"/>
      <c r="B168" s="101"/>
      <c r="F168" s="269"/>
      <c r="G168" s="269"/>
      <c r="H168" s="276"/>
      <c r="I168" s="269"/>
      <c r="J168" s="270"/>
      <c r="K168" s="270"/>
      <c r="L168" s="269"/>
    </row>
    <row r="169" spans="1:12" x14ac:dyDescent="0.4">
      <c r="A169" s="274"/>
      <c r="B169" s="101"/>
      <c r="F169" s="269"/>
      <c r="G169" s="269"/>
      <c r="H169" s="276"/>
      <c r="I169" s="269"/>
      <c r="J169" s="270"/>
      <c r="K169" s="270"/>
      <c r="L169" s="269"/>
    </row>
    <row r="170" spans="1:12" x14ac:dyDescent="0.4">
      <c r="A170" s="274"/>
      <c r="B170" s="101"/>
      <c r="F170" s="269"/>
      <c r="G170" s="269"/>
      <c r="H170" s="276"/>
      <c r="I170" s="269"/>
      <c r="J170" s="270"/>
      <c r="K170" s="270"/>
      <c r="L170" s="269"/>
    </row>
    <row r="171" spans="1:12" x14ac:dyDescent="0.4">
      <c r="A171" s="274"/>
      <c r="B171" s="101"/>
      <c r="F171" s="269"/>
      <c r="G171" s="269"/>
      <c r="H171" s="276"/>
      <c r="I171" s="269"/>
      <c r="J171" s="270"/>
      <c r="K171" s="270"/>
      <c r="L171" s="269"/>
    </row>
    <row r="172" spans="1:12" x14ac:dyDescent="0.4">
      <c r="A172" s="274"/>
      <c r="B172" s="101"/>
      <c r="F172" s="269"/>
      <c r="G172" s="269"/>
      <c r="H172" s="276"/>
      <c r="I172" s="269"/>
      <c r="J172" s="270"/>
      <c r="K172" s="270"/>
      <c r="L172" s="269"/>
    </row>
    <row r="173" spans="1:12" x14ac:dyDescent="0.4">
      <c r="A173" s="274"/>
      <c r="B173" s="101"/>
      <c r="F173" s="269"/>
      <c r="G173" s="269"/>
      <c r="H173" s="276"/>
      <c r="I173" s="269"/>
      <c r="J173" s="270"/>
      <c r="K173" s="270"/>
      <c r="L173" s="269"/>
    </row>
    <row r="174" spans="1:12" x14ac:dyDescent="0.4">
      <c r="A174" s="274"/>
      <c r="B174" s="101"/>
      <c r="F174" s="269"/>
      <c r="G174" s="269"/>
      <c r="H174" s="276"/>
      <c r="I174" s="269"/>
      <c r="J174" s="270"/>
      <c r="K174" s="270"/>
      <c r="L174" s="269"/>
    </row>
    <row r="175" spans="1:12" x14ac:dyDescent="0.4">
      <c r="A175" s="274"/>
      <c r="B175" s="101"/>
      <c r="F175" s="269"/>
      <c r="G175" s="269"/>
      <c r="H175" s="276"/>
      <c r="I175" s="269"/>
      <c r="J175" s="270"/>
      <c r="K175" s="270"/>
      <c r="L175" s="269"/>
    </row>
    <row r="176" spans="1:12" x14ac:dyDescent="0.4">
      <c r="A176" s="274"/>
      <c r="B176" s="101"/>
      <c r="F176" s="269"/>
      <c r="G176" s="269"/>
      <c r="H176" s="276"/>
      <c r="I176" s="269"/>
      <c r="J176" s="270"/>
      <c r="K176" s="270"/>
      <c r="L176" s="269"/>
    </row>
    <row r="177" spans="1:12" x14ac:dyDescent="0.4">
      <c r="A177" s="274"/>
      <c r="B177" s="101"/>
      <c r="F177" s="269"/>
      <c r="G177" s="269"/>
      <c r="H177" s="276"/>
      <c r="I177" s="269"/>
      <c r="J177" s="270"/>
      <c r="K177" s="270"/>
      <c r="L177" s="269"/>
    </row>
    <row r="178" spans="1:12" x14ac:dyDescent="0.4">
      <c r="A178" s="274"/>
      <c r="B178" s="101"/>
      <c r="F178" s="269"/>
      <c r="G178" s="269"/>
      <c r="H178" s="276"/>
      <c r="I178" s="269"/>
      <c r="J178" s="270"/>
      <c r="K178" s="270"/>
      <c r="L178" s="269"/>
    </row>
    <row r="179" spans="1:12" x14ac:dyDescent="0.4">
      <c r="A179" s="274"/>
      <c r="B179" s="101"/>
      <c r="F179" s="269"/>
      <c r="G179" s="269"/>
      <c r="H179" s="276"/>
      <c r="I179" s="269"/>
      <c r="J179" s="270"/>
      <c r="K179" s="270"/>
      <c r="L179" s="269"/>
    </row>
    <row r="180" spans="1:12" x14ac:dyDescent="0.4">
      <c r="A180" s="274"/>
      <c r="B180" s="101"/>
      <c r="F180" s="269"/>
      <c r="G180" s="269"/>
      <c r="H180" s="276"/>
      <c r="I180" s="269"/>
      <c r="J180" s="270"/>
      <c r="K180" s="270"/>
      <c r="L180" s="269"/>
    </row>
    <row r="181" spans="1:12" x14ac:dyDescent="0.4">
      <c r="A181" s="274"/>
      <c r="B181" s="101"/>
      <c r="F181" s="269"/>
      <c r="G181" s="269"/>
      <c r="H181" s="276"/>
      <c r="I181" s="269"/>
      <c r="J181" s="270"/>
      <c r="K181" s="270"/>
      <c r="L181" s="269"/>
    </row>
    <row r="182" spans="1:12" x14ac:dyDescent="0.4">
      <c r="A182" s="274"/>
      <c r="B182" s="101"/>
      <c r="F182" s="269"/>
      <c r="G182" s="269"/>
      <c r="H182" s="276"/>
      <c r="I182" s="269"/>
      <c r="J182" s="270"/>
      <c r="K182" s="270"/>
      <c r="L182" s="269"/>
    </row>
    <row r="183" spans="1:12" x14ac:dyDescent="0.4">
      <c r="A183" s="274"/>
      <c r="B183" s="101"/>
      <c r="F183" s="269"/>
      <c r="G183" s="269"/>
      <c r="H183" s="276"/>
      <c r="I183" s="269"/>
      <c r="J183" s="270"/>
      <c r="K183" s="270"/>
      <c r="L183" s="269"/>
    </row>
    <row r="184" spans="1:12" x14ac:dyDescent="0.4">
      <c r="A184" s="274"/>
      <c r="B184" s="101"/>
      <c r="F184" s="269"/>
      <c r="G184" s="269"/>
      <c r="H184" s="276"/>
      <c r="I184" s="269"/>
      <c r="J184" s="270"/>
      <c r="K184" s="270"/>
      <c r="L184" s="269"/>
    </row>
    <row r="185" spans="1:12" x14ac:dyDescent="0.4">
      <c r="A185" s="274"/>
      <c r="B185" s="101"/>
      <c r="F185" s="269"/>
      <c r="G185" s="269"/>
      <c r="H185" s="276"/>
      <c r="I185" s="269"/>
      <c r="J185" s="270"/>
      <c r="K185" s="270"/>
      <c r="L185" s="269"/>
    </row>
    <row r="186" spans="1:12" x14ac:dyDescent="0.4">
      <c r="A186" s="274"/>
      <c r="B186" s="101"/>
      <c r="F186" s="269"/>
      <c r="G186" s="269"/>
      <c r="H186" s="276"/>
      <c r="I186" s="269"/>
      <c r="J186" s="270"/>
      <c r="K186" s="270"/>
      <c r="L186" s="269"/>
    </row>
    <row r="187" spans="1:12" x14ac:dyDescent="0.4">
      <c r="A187" s="274"/>
      <c r="B187" s="101"/>
      <c r="F187" s="269"/>
      <c r="G187" s="269"/>
      <c r="H187" s="276"/>
      <c r="I187" s="269"/>
      <c r="J187" s="270"/>
      <c r="K187" s="270"/>
      <c r="L187" s="269"/>
    </row>
    <row r="188" spans="1:12" x14ac:dyDescent="0.4">
      <c r="A188" s="274"/>
      <c r="B188" s="101"/>
      <c r="F188" s="269"/>
      <c r="G188" s="269"/>
      <c r="H188" s="276"/>
      <c r="I188" s="269"/>
      <c r="J188" s="270"/>
      <c r="K188" s="270"/>
      <c r="L188" s="269"/>
    </row>
    <row r="189" spans="1:12" x14ac:dyDescent="0.4">
      <c r="A189" s="274"/>
      <c r="B189" s="101"/>
      <c r="F189" s="269"/>
      <c r="G189" s="269"/>
      <c r="H189" s="276"/>
      <c r="I189" s="269"/>
      <c r="J189" s="270"/>
      <c r="K189" s="270"/>
      <c r="L189" s="269"/>
    </row>
    <row r="190" spans="1:12" x14ac:dyDescent="0.4">
      <c r="A190" s="274"/>
      <c r="B190" s="101"/>
      <c r="F190" s="269"/>
      <c r="G190" s="269"/>
      <c r="H190" s="276"/>
      <c r="I190" s="269"/>
      <c r="J190" s="270"/>
      <c r="K190" s="270"/>
      <c r="L190" s="269"/>
    </row>
    <row r="191" spans="1:12" x14ac:dyDescent="0.4">
      <c r="A191" s="274"/>
      <c r="B191" s="101"/>
      <c r="F191" s="269"/>
      <c r="G191" s="269"/>
      <c r="H191" s="276"/>
      <c r="I191" s="269"/>
      <c r="J191" s="270"/>
      <c r="K191" s="270"/>
      <c r="L191" s="269"/>
    </row>
    <row r="192" spans="1:12" x14ac:dyDescent="0.4">
      <c r="A192" s="274"/>
      <c r="B192" s="101"/>
      <c r="F192" s="269"/>
      <c r="G192" s="269"/>
      <c r="H192" s="276"/>
      <c r="I192" s="269"/>
      <c r="J192" s="270"/>
      <c r="K192" s="270"/>
      <c r="L192" s="269"/>
    </row>
    <row r="193" spans="1:12" x14ac:dyDescent="0.4">
      <c r="A193" s="274"/>
      <c r="B193" s="101"/>
      <c r="F193" s="269"/>
      <c r="G193" s="269"/>
      <c r="H193" s="276"/>
      <c r="I193" s="269"/>
      <c r="J193" s="270"/>
      <c r="K193" s="270"/>
      <c r="L193" s="269"/>
    </row>
    <row r="194" spans="1:12" x14ac:dyDescent="0.4">
      <c r="A194" s="274"/>
      <c r="B194" s="101"/>
      <c r="F194" s="269"/>
      <c r="G194" s="269"/>
      <c r="H194" s="276"/>
      <c r="I194" s="269"/>
      <c r="J194" s="270"/>
      <c r="K194" s="270"/>
      <c r="L194" s="269"/>
    </row>
    <row r="195" spans="1:12" x14ac:dyDescent="0.4">
      <c r="A195" s="274"/>
      <c r="B195" s="101"/>
      <c r="F195" s="269"/>
      <c r="G195" s="269"/>
      <c r="H195" s="276"/>
      <c r="I195" s="269"/>
      <c r="J195" s="270"/>
      <c r="K195" s="270"/>
      <c r="L195" s="269"/>
    </row>
    <row r="196" spans="1:12" x14ac:dyDescent="0.4">
      <c r="A196" s="274"/>
      <c r="B196" s="101"/>
      <c r="F196" s="269"/>
      <c r="G196" s="269"/>
      <c r="H196" s="276"/>
      <c r="I196" s="269"/>
      <c r="J196" s="270"/>
      <c r="K196" s="270"/>
      <c r="L196" s="269"/>
    </row>
    <row r="197" spans="1:12" x14ac:dyDescent="0.4">
      <c r="A197" s="274"/>
      <c r="B197" s="101"/>
      <c r="F197" s="269"/>
      <c r="G197" s="269"/>
      <c r="H197" s="276"/>
      <c r="I197" s="269"/>
      <c r="J197" s="270"/>
      <c r="K197" s="270"/>
      <c r="L197" s="269"/>
    </row>
    <row r="198" spans="1:12" x14ac:dyDescent="0.4">
      <c r="A198" s="274"/>
      <c r="B198" s="101"/>
      <c r="F198" s="269"/>
      <c r="G198" s="269"/>
      <c r="H198" s="276"/>
      <c r="I198" s="269"/>
      <c r="J198" s="270"/>
      <c r="K198" s="270"/>
      <c r="L198" s="269"/>
    </row>
    <row r="199" spans="1:12" x14ac:dyDescent="0.4">
      <c r="A199" s="274"/>
      <c r="B199" s="101"/>
      <c r="F199" s="269"/>
      <c r="G199" s="269"/>
      <c r="H199" s="276"/>
      <c r="I199" s="269"/>
      <c r="J199" s="270"/>
      <c r="K199" s="270"/>
      <c r="L199" s="269"/>
    </row>
    <row r="200" spans="1:12" x14ac:dyDescent="0.4">
      <c r="A200" s="274"/>
      <c r="B200" s="101"/>
      <c r="F200" s="269"/>
      <c r="G200" s="269"/>
      <c r="H200" s="276"/>
      <c r="I200" s="269"/>
      <c r="J200" s="270"/>
      <c r="K200" s="270"/>
      <c r="L200" s="269"/>
    </row>
    <row r="201" spans="1:12" x14ac:dyDescent="0.4">
      <c r="A201" s="274"/>
      <c r="B201" s="101"/>
      <c r="F201" s="269"/>
      <c r="G201" s="269"/>
      <c r="H201" s="276"/>
      <c r="I201" s="269"/>
      <c r="J201" s="270"/>
      <c r="K201" s="270"/>
      <c r="L201" s="269"/>
    </row>
    <row r="202" spans="1:12" x14ac:dyDescent="0.4">
      <c r="A202" s="274"/>
      <c r="B202" s="101"/>
      <c r="F202" s="269"/>
      <c r="G202" s="269"/>
      <c r="H202" s="276"/>
      <c r="I202" s="269"/>
      <c r="J202" s="270"/>
      <c r="K202" s="270"/>
      <c r="L202" s="269"/>
    </row>
    <row r="203" spans="1:12" x14ac:dyDescent="0.4">
      <c r="A203" s="274"/>
      <c r="B203" s="101"/>
      <c r="F203" s="269"/>
      <c r="G203" s="269"/>
      <c r="H203" s="276"/>
      <c r="I203" s="269"/>
      <c r="J203" s="270"/>
      <c r="K203" s="270"/>
      <c r="L203" s="269"/>
    </row>
    <row r="204" spans="1:12" x14ac:dyDescent="0.4">
      <c r="A204" s="274"/>
      <c r="B204" s="101"/>
      <c r="F204" s="269"/>
      <c r="G204" s="269"/>
      <c r="H204" s="276"/>
      <c r="I204" s="269"/>
      <c r="J204" s="270"/>
      <c r="K204" s="270"/>
      <c r="L204" s="269"/>
    </row>
    <row r="205" spans="1:12" x14ac:dyDescent="0.4">
      <c r="A205" s="274"/>
      <c r="B205" s="101"/>
      <c r="F205" s="269"/>
      <c r="G205" s="269"/>
      <c r="H205" s="276"/>
      <c r="I205" s="269"/>
      <c r="J205" s="270"/>
      <c r="K205" s="270"/>
      <c r="L205" s="269"/>
    </row>
    <row r="206" spans="1:12" x14ac:dyDescent="0.4">
      <c r="A206" s="274"/>
      <c r="B206" s="101"/>
      <c r="F206" s="269"/>
      <c r="G206" s="269"/>
      <c r="H206" s="276"/>
      <c r="I206" s="269"/>
      <c r="J206" s="270"/>
      <c r="K206" s="270"/>
      <c r="L206" s="269"/>
    </row>
    <row r="207" spans="1:12" x14ac:dyDescent="0.4">
      <c r="A207" s="274"/>
      <c r="B207" s="101"/>
      <c r="F207" s="269"/>
      <c r="G207" s="269"/>
      <c r="H207" s="276"/>
      <c r="I207" s="269"/>
      <c r="J207" s="270"/>
      <c r="K207" s="270"/>
      <c r="L207" s="269"/>
    </row>
    <row r="208" spans="1:12" x14ac:dyDescent="0.4">
      <c r="A208" s="274"/>
      <c r="B208" s="101"/>
      <c r="F208" s="269"/>
      <c r="G208" s="269"/>
      <c r="H208" s="276"/>
      <c r="I208" s="269"/>
      <c r="J208" s="270"/>
      <c r="K208" s="270"/>
      <c r="L208" s="269"/>
    </row>
    <row r="209" spans="1:12" x14ac:dyDescent="0.4">
      <c r="A209" s="274"/>
      <c r="B209" s="101"/>
      <c r="F209" s="269"/>
      <c r="G209" s="269"/>
      <c r="H209" s="276"/>
      <c r="I209" s="269"/>
      <c r="J209" s="270"/>
      <c r="K209" s="270"/>
      <c r="L209" s="269"/>
    </row>
    <row r="210" spans="1:12" x14ac:dyDescent="0.4">
      <c r="A210" s="274"/>
      <c r="B210" s="101"/>
      <c r="F210" s="269"/>
      <c r="G210" s="269"/>
      <c r="H210" s="276"/>
      <c r="I210" s="269"/>
      <c r="J210" s="270"/>
      <c r="K210" s="270"/>
      <c r="L210" s="269"/>
    </row>
    <row r="211" spans="1:12" x14ac:dyDescent="0.4">
      <c r="A211" s="274"/>
      <c r="B211" s="101"/>
      <c r="F211" s="269"/>
      <c r="G211" s="269"/>
      <c r="H211" s="276"/>
      <c r="I211" s="269"/>
      <c r="J211" s="270"/>
      <c r="K211" s="270"/>
      <c r="L211" s="269"/>
    </row>
    <row r="212" spans="1:12" x14ac:dyDescent="0.4">
      <c r="A212" s="274"/>
      <c r="B212" s="101"/>
      <c r="F212" s="269"/>
      <c r="G212" s="269"/>
      <c r="H212" s="276"/>
      <c r="I212" s="269"/>
      <c r="J212" s="270"/>
      <c r="K212" s="270"/>
      <c r="L212" s="269"/>
    </row>
    <row r="213" spans="1:12" x14ac:dyDescent="0.4">
      <c r="A213" s="274"/>
      <c r="B213" s="101"/>
      <c r="F213" s="269"/>
      <c r="G213" s="269"/>
      <c r="H213" s="276"/>
      <c r="I213" s="269"/>
      <c r="J213" s="270"/>
      <c r="K213" s="270"/>
      <c r="L213" s="269"/>
    </row>
    <row r="214" spans="1:12" x14ac:dyDescent="0.4">
      <c r="A214" s="274"/>
      <c r="B214" s="101"/>
      <c r="F214" s="269"/>
      <c r="G214" s="269"/>
      <c r="H214" s="276"/>
      <c r="I214" s="269"/>
      <c r="J214" s="270"/>
      <c r="K214" s="270"/>
      <c r="L214" s="269"/>
    </row>
    <row r="215" spans="1:12" x14ac:dyDescent="0.4">
      <c r="A215" s="274"/>
      <c r="B215" s="101"/>
      <c r="F215" s="269"/>
      <c r="G215" s="269"/>
      <c r="H215" s="276"/>
      <c r="I215" s="269"/>
      <c r="J215" s="270"/>
      <c r="K215" s="270"/>
      <c r="L215" s="269"/>
    </row>
    <row r="216" spans="1:12" x14ac:dyDescent="0.4">
      <c r="A216" s="274"/>
      <c r="B216" s="101"/>
      <c r="F216" s="269"/>
      <c r="G216" s="269"/>
      <c r="H216" s="276"/>
      <c r="I216" s="269"/>
      <c r="J216" s="270"/>
      <c r="K216" s="270"/>
      <c r="L216" s="269"/>
    </row>
    <row r="217" spans="1:12" x14ac:dyDescent="0.4">
      <c r="A217" s="274"/>
      <c r="B217" s="101"/>
      <c r="F217" s="269"/>
      <c r="G217" s="269"/>
      <c r="H217" s="276"/>
      <c r="I217" s="269"/>
      <c r="J217" s="270"/>
      <c r="K217" s="270"/>
      <c r="L217" s="269"/>
    </row>
    <row r="218" spans="1:12" x14ac:dyDescent="0.4">
      <c r="A218" s="274"/>
      <c r="B218" s="101"/>
      <c r="F218" s="269"/>
      <c r="G218" s="269"/>
      <c r="H218" s="276"/>
      <c r="I218" s="269"/>
      <c r="J218" s="270"/>
      <c r="K218" s="270"/>
      <c r="L218" s="269"/>
    </row>
    <row r="219" spans="1:12" x14ac:dyDescent="0.4">
      <c r="A219" s="274"/>
      <c r="B219" s="101"/>
      <c r="F219" s="269"/>
      <c r="G219" s="269"/>
      <c r="H219" s="276"/>
      <c r="I219" s="269"/>
      <c r="J219" s="270"/>
      <c r="K219" s="270"/>
      <c r="L219" s="269"/>
    </row>
    <row r="220" spans="1:12" x14ac:dyDescent="0.4">
      <c r="A220" s="274"/>
      <c r="B220" s="101"/>
      <c r="F220" s="269"/>
      <c r="G220" s="269"/>
      <c r="H220" s="276"/>
      <c r="I220" s="269"/>
      <c r="J220" s="270"/>
      <c r="K220" s="270"/>
      <c r="L220" s="269"/>
    </row>
    <row r="221" spans="1:12" x14ac:dyDescent="0.4">
      <c r="A221" s="274"/>
      <c r="B221" s="101"/>
      <c r="F221" s="269"/>
      <c r="G221" s="269"/>
      <c r="H221" s="276"/>
      <c r="I221" s="269"/>
      <c r="J221" s="270"/>
      <c r="K221" s="270"/>
      <c r="L221" s="269"/>
    </row>
    <row r="222" spans="1:12" x14ac:dyDescent="0.4">
      <c r="A222" s="274"/>
      <c r="B222" s="101"/>
      <c r="F222" s="269"/>
      <c r="G222" s="269"/>
      <c r="H222" s="276"/>
      <c r="I222" s="269"/>
      <c r="J222" s="270"/>
      <c r="K222" s="270"/>
      <c r="L222" s="269"/>
    </row>
    <row r="223" spans="1:12" x14ac:dyDescent="0.4">
      <c r="A223" s="274"/>
      <c r="B223" s="101"/>
      <c r="F223" s="269"/>
      <c r="G223" s="269"/>
      <c r="H223" s="276"/>
      <c r="I223" s="269"/>
      <c r="J223" s="270"/>
      <c r="K223" s="270"/>
      <c r="L223" s="269"/>
    </row>
    <row r="224" spans="1:12" x14ac:dyDescent="0.4">
      <c r="A224" s="274"/>
      <c r="B224" s="101"/>
      <c r="F224" s="269"/>
      <c r="G224" s="269"/>
      <c r="H224" s="276"/>
      <c r="I224" s="269"/>
      <c r="J224" s="270"/>
      <c r="K224" s="270"/>
      <c r="L224" s="269"/>
    </row>
    <row r="225" spans="1:12" x14ac:dyDescent="0.4">
      <c r="A225" s="274"/>
      <c r="B225" s="101"/>
      <c r="F225" s="269"/>
      <c r="G225" s="269"/>
      <c r="H225" s="276"/>
      <c r="I225" s="269"/>
      <c r="J225" s="270"/>
      <c r="K225" s="270"/>
      <c r="L225" s="269"/>
    </row>
    <row r="226" spans="1:12" x14ac:dyDescent="0.4">
      <c r="A226" s="274"/>
      <c r="B226" s="101"/>
      <c r="F226" s="269"/>
      <c r="G226" s="269"/>
      <c r="H226" s="276"/>
      <c r="I226" s="269"/>
      <c r="J226" s="270"/>
      <c r="K226" s="270"/>
      <c r="L226" s="269"/>
    </row>
    <row r="227" spans="1:12" x14ac:dyDescent="0.4">
      <c r="A227" s="274"/>
      <c r="B227" s="101"/>
      <c r="F227" s="269"/>
      <c r="G227" s="269"/>
      <c r="H227" s="276"/>
      <c r="I227" s="269"/>
      <c r="J227" s="270"/>
      <c r="K227" s="270"/>
      <c r="L227" s="269"/>
    </row>
    <row r="228" spans="1:12" x14ac:dyDescent="0.4">
      <c r="A228" s="274"/>
      <c r="B228" s="101"/>
      <c r="F228" s="269"/>
      <c r="G228" s="269"/>
      <c r="H228" s="276"/>
      <c r="I228" s="269"/>
      <c r="J228" s="270"/>
      <c r="K228" s="270"/>
      <c r="L228" s="269"/>
    </row>
    <row r="229" spans="1:12" x14ac:dyDescent="0.4">
      <c r="A229" s="274"/>
      <c r="B229" s="101"/>
      <c r="F229" s="269"/>
      <c r="G229" s="269"/>
      <c r="H229" s="276"/>
      <c r="I229" s="269"/>
      <c r="J229" s="270"/>
      <c r="K229" s="270"/>
      <c r="L229" s="269"/>
    </row>
    <row r="230" spans="1:12" x14ac:dyDescent="0.4">
      <c r="A230" s="274"/>
      <c r="B230" s="101"/>
      <c r="F230" s="269"/>
      <c r="G230" s="269"/>
      <c r="H230" s="276"/>
      <c r="I230" s="269"/>
      <c r="J230" s="270"/>
      <c r="K230" s="270"/>
      <c r="L230" s="269"/>
    </row>
    <row r="231" spans="1:12" x14ac:dyDescent="0.4">
      <c r="A231" s="274"/>
      <c r="B231" s="101"/>
      <c r="F231" s="269"/>
      <c r="G231" s="269"/>
      <c r="H231" s="276"/>
      <c r="I231" s="269"/>
      <c r="J231" s="270"/>
      <c r="K231" s="270"/>
      <c r="L231" s="269"/>
    </row>
    <row r="232" spans="1:12" x14ac:dyDescent="0.4">
      <c r="A232" s="274"/>
      <c r="B232" s="101"/>
      <c r="F232" s="269"/>
      <c r="G232" s="269"/>
      <c r="H232" s="276"/>
      <c r="I232" s="269"/>
      <c r="J232" s="270"/>
      <c r="K232" s="270"/>
      <c r="L232" s="269"/>
    </row>
    <row r="233" spans="1:12" x14ac:dyDescent="0.4">
      <c r="A233" s="274"/>
      <c r="B233" s="101"/>
      <c r="F233" s="269"/>
      <c r="G233" s="269"/>
      <c r="H233" s="276"/>
      <c r="I233" s="269"/>
      <c r="J233" s="270"/>
      <c r="K233" s="270"/>
      <c r="L233" s="269"/>
    </row>
    <row r="234" spans="1:12" x14ac:dyDescent="0.4">
      <c r="A234" s="274"/>
      <c r="B234" s="101"/>
      <c r="F234" s="269"/>
      <c r="G234" s="269"/>
      <c r="H234" s="276"/>
      <c r="I234" s="269"/>
      <c r="J234" s="270"/>
      <c r="K234" s="270"/>
      <c r="L234" s="269"/>
    </row>
    <row r="235" spans="1:12" x14ac:dyDescent="0.4">
      <c r="A235" s="274"/>
      <c r="B235" s="101"/>
      <c r="F235" s="269"/>
      <c r="G235" s="269"/>
      <c r="H235" s="276"/>
      <c r="I235" s="269"/>
      <c r="J235" s="270"/>
      <c r="K235" s="270"/>
      <c r="L235" s="269"/>
    </row>
    <row r="236" spans="1:12" x14ac:dyDescent="0.4">
      <c r="A236" s="274"/>
      <c r="B236" s="101"/>
      <c r="F236" s="269"/>
      <c r="G236" s="269"/>
      <c r="H236" s="276"/>
      <c r="I236" s="269"/>
      <c r="J236" s="270"/>
      <c r="K236" s="270"/>
      <c r="L236" s="269"/>
    </row>
    <row r="237" spans="1:12" x14ac:dyDescent="0.4">
      <c r="A237" s="274"/>
      <c r="B237" s="101"/>
      <c r="F237" s="269"/>
      <c r="G237" s="269"/>
      <c r="H237" s="276"/>
      <c r="I237" s="269"/>
      <c r="J237" s="270"/>
      <c r="K237" s="270"/>
      <c r="L237" s="269"/>
    </row>
    <row r="238" spans="1:12" x14ac:dyDescent="0.4">
      <c r="A238" s="274"/>
      <c r="B238" s="101"/>
      <c r="F238" s="269"/>
      <c r="G238" s="269"/>
      <c r="H238" s="276"/>
      <c r="I238" s="269"/>
      <c r="J238" s="270"/>
      <c r="K238" s="270"/>
      <c r="L238" s="269"/>
    </row>
    <row r="239" spans="1:12" x14ac:dyDescent="0.4">
      <c r="A239" s="274"/>
      <c r="B239" s="101"/>
      <c r="F239" s="269"/>
      <c r="G239" s="269"/>
      <c r="H239" s="276"/>
      <c r="I239" s="269"/>
      <c r="J239" s="270"/>
      <c r="K239" s="270"/>
      <c r="L239" s="269"/>
    </row>
    <row r="240" spans="1:12" x14ac:dyDescent="0.4">
      <c r="A240" s="274"/>
      <c r="B240" s="101"/>
      <c r="F240" s="269"/>
      <c r="G240" s="269"/>
      <c r="H240" s="276"/>
      <c r="I240" s="269"/>
      <c r="J240" s="270"/>
      <c r="K240" s="270"/>
      <c r="L240" s="269"/>
    </row>
    <row r="241" spans="1:12" x14ac:dyDescent="0.4">
      <c r="A241" s="274"/>
      <c r="B241" s="101"/>
      <c r="F241" s="269"/>
      <c r="G241" s="269"/>
      <c r="H241" s="276"/>
      <c r="I241" s="269"/>
      <c r="J241" s="270"/>
      <c r="K241" s="270"/>
      <c r="L241" s="269"/>
    </row>
    <row r="242" spans="1:12" x14ac:dyDescent="0.4">
      <c r="A242" s="274"/>
      <c r="B242" s="101"/>
      <c r="F242" s="269"/>
      <c r="G242" s="269"/>
      <c r="H242" s="276"/>
      <c r="I242" s="269"/>
      <c r="J242" s="270"/>
      <c r="K242" s="270"/>
      <c r="L242" s="269"/>
    </row>
    <row r="243" spans="1:12" x14ac:dyDescent="0.4">
      <c r="A243" s="274"/>
      <c r="B243" s="101"/>
      <c r="F243" s="269"/>
      <c r="G243" s="269"/>
      <c r="H243" s="276"/>
      <c r="I243" s="269"/>
      <c r="J243" s="270"/>
      <c r="K243" s="270"/>
      <c r="L243" s="269"/>
    </row>
    <row r="244" spans="1:12" x14ac:dyDescent="0.4">
      <c r="A244" s="274"/>
      <c r="B244" s="101"/>
      <c r="F244" s="269"/>
      <c r="G244" s="269"/>
      <c r="H244" s="276"/>
      <c r="I244" s="269"/>
      <c r="J244" s="270"/>
      <c r="K244" s="270"/>
      <c r="L244" s="269"/>
    </row>
    <row r="245" spans="1:12" x14ac:dyDescent="0.4">
      <c r="A245" s="274"/>
      <c r="B245" s="101"/>
      <c r="F245" s="269"/>
      <c r="G245" s="269"/>
      <c r="H245" s="276"/>
      <c r="I245" s="269"/>
      <c r="J245" s="270"/>
      <c r="K245" s="270"/>
      <c r="L245" s="269"/>
    </row>
    <row r="246" spans="1:12" x14ac:dyDescent="0.4">
      <c r="A246" s="274"/>
      <c r="B246" s="101"/>
      <c r="F246" s="269"/>
      <c r="G246" s="269"/>
      <c r="H246" s="276"/>
      <c r="I246" s="269"/>
      <c r="J246" s="270"/>
      <c r="K246" s="270"/>
      <c r="L246" s="269"/>
    </row>
    <row r="247" spans="1:12" x14ac:dyDescent="0.4">
      <c r="A247" s="274"/>
      <c r="B247" s="101"/>
      <c r="F247" s="269"/>
      <c r="G247" s="269"/>
      <c r="H247" s="276"/>
      <c r="I247" s="269"/>
      <c r="J247" s="270"/>
      <c r="K247" s="270"/>
      <c r="L247" s="269"/>
    </row>
    <row r="248" spans="1:12" x14ac:dyDescent="0.4">
      <c r="A248" s="274"/>
      <c r="B248" s="101"/>
      <c r="F248" s="269"/>
      <c r="G248" s="269"/>
      <c r="H248" s="276"/>
      <c r="I248" s="269"/>
      <c r="J248" s="270"/>
      <c r="K248" s="270"/>
      <c r="L248" s="269"/>
    </row>
    <row r="249" spans="1:12" x14ac:dyDescent="0.4">
      <c r="A249" s="274"/>
      <c r="B249" s="101"/>
      <c r="F249" s="269"/>
      <c r="G249" s="269"/>
      <c r="H249" s="276"/>
      <c r="I249" s="269"/>
      <c r="J249" s="270"/>
      <c r="K249" s="270"/>
      <c r="L249" s="269"/>
    </row>
    <row r="250" spans="1:12" x14ac:dyDescent="0.4">
      <c r="A250" s="274"/>
      <c r="B250" s="101"/>
      <c r="F250" s="269"/>
      <c r="G250" s="269"/>
      <c r="H250" s="276"/>
      <c r="I250" s="269"/>
      <c r="J250" s="270"/>
      <c r="K250" s="270"/>
      <c r="L250" s="269"/>
    </row>
    <row r="251" spans="1:12" x14ac:dyDescent="0.4">
      <c r="A251" s="274"/>
      <c r="B251" s="101"/>
      <c r="F251" s="269"/>
      <c r="G251" s="269"/>
      <c r="H251" s="276"/>
      <c r="I251" s="269"/>
      <c r="J251" s="270"/>
      <c r="K251" s="270"/>
      <c r="L251" s="269"/>
    </row>
    <row r="252" spans="1:12" x14ac:dyDescent="0.4">
      <c r="A252" s="274"/>
      <c r="B252" s="101"/>
      <c r="F252" s="269"/>
      <c r="G252" s="269"/>
      <c r="H252" s="276"/>
      <c r="I252" s="269"/>
      <c r="J252" s="270"/>
      <c r="K252" s="270"/>
      <c r="L252" s="269"/>
    </row>
    <row r="253" spans="1:12" x14ac:dyDescent="0.4">
      <c r="A253" s="274"/>
      <c r="B253" s="101"/>
      <c r="F253" s="269"/>
      <c r="G253" s="269"/>
      <c r="H253" s="276"/>
      <c r="I253" s="269"/>
      <c r="J253" s="270"/>
      <c r="K253" s="270"/>
      <c r="L253" s="269"/>
    </row>
    <row r="254" spans="1:12" x14ac:dyDescent="0.4">
      <c r="A254" s="274"/>
      <c r="B254" s="101"/>
      <c r="F254" s="269"/>
      <c r="G254" s="269"/>
      <c r="H254" s="276"/>
      <c r="I254" s="269"/>
      <c r="J254" s="270"/>
      <c r="K254" s="270"/>
      <c r="L254" s="269"/>
    </row>
    <row r="255" spans="1:12" x14ac:dyDescent="0.4">
      <c r="A255" s="274"/>
      <c r="B255" s="101"/>
      <c r="F255" s="269"/>
      <c r="G255" s="269"/>
      <c r="H255" s="276"/>
      <c r="I255" s="269"/>
      <c r="J255" s="270"/>
      <c r="K255" s="270"/>
      <c r="L255" s="269"/>
    </row>
    <row r="256" spans="1:12" x14ac:dyDescent="0.4">
      <c r="A256" s="274"/>
      <c r="B256" s="101"/>
      <c r="F256" s="269"/>
      <c r="G256" s="269"/>
      <c r="H256" s="276"/>
      <c r="I256" s="269"/>
      <c r="J256" s="270"/>
      <c r="K256" s="270"/>
      <c r="L256" s="269"/>
    </row>
    <row r="257" spans="1:12" x14ac:dyDescent="0.4">
      <c r="A257" s="274"/>
      <c r="B257" s="101"/>
      <c r="F257" s="269"/>
      <c r="G257" s="269"/>
      <c r="H257" s="276"/>
      <c r="I257" s="269"/>
      <c r="J257" s="270"/>
      <c r="K257" s="270"/>
      <c r="L257" s="269"/>
    </row>
    <row r="258" spans="1:12" x14ac:dyDescent="0.4">
      <c r="A258" s="274"/>
      <c r="B258" s="101"/>
      <c r="F258" s="269"/>
      <c r="G258" s="269"/>
      <c r="H258" s="276"/>
      <c r="I258" s="269"/>
      <c r="J258" s="270"/>
      <c r="K258" s="270"/>
      <c r="L258" s="269"/>
    </row>
    <row r="259" spans="1:12" x14ac:dyDescent="0.4">
      <c r="A259" s="274"/>
      <c r="B259" s="101"/>
      <c r="F259" s="269"/>
      <c r="G259" s="269"/>
      <c r="H259" s="276"/>
      <c r="I259" s="269"/>
      <c r="J259" s="270"/>
      <c r="K259" s="270"/>
      <c r="L259" s="269"/>
    </row>
    <row r="260" spans="1:12" x14ac:dyDescent="0.4">
      <c r="A260" s="274"/>
      <c r="B260" s="101"/>
      <c r="F260" s="269"/>
      <c r="G260" s="269"/>
      <c r="H260" s="276"/>
      <c r="I260" s="269"/>
      <c r="J260" s="270"/>
      <c r="K260" s="270"/>
      <c r="L260" s="269"/>
    </row>
    <row r="261" spans="1:12" x14ac:dyDescent="0.4">
      <c r="A261" s="274"/>
      <c r="B261" s="101"/>
      <c r="F261" s="269"/>
      <c r="G261" s="269"/>
      <c r="H261" s="276"/>
      <c r="I261" s="269"/>
      <c r="J261" s="270"/>
      <c r="K261" s="270"/>
      <c r="L261" s="269"/>
    </row>
    <row r="262" spans="1:12" x14ac:dyDescent="0.4">
      <c r="A262" s="274"/>
      <c r="B262" s="101"/>
      <c r="F262" s="269"/>
      <c r="G262" s="269"/>
      <c r="H262" s="276"/>
      <c r="I262" s="269"/>
      <c r="J262" s="270"/>
      <c r="K262" s="270"/>
      <c r="L262" s="269"/>
    </row>
    <row r="263" spans="1:12" x14ac:dyDescent="0.4">
      <c r="A263" s="274"/>
      <c r="B263" s="101"/>
      <c r="F263" s="269"/>
      <c r="G263" s="269"/>
      <c r="H263" s="276"/>
      <c r="I263" s="269"/>
      <c r="J263" s="270"/>
      <c r="K263" s="270"/>
      <c r="L263" s="269"/>
    </row>
    <row r="264" spans="1:12" x14ac:dyDescent="0.4">
      <c r="A264" s="274"/>
      <c r="B264" s="101"/>
      <c r="F264" s="269"/>
      <c r="G264" s="269"/>
      <c r="H264" s="276"/>
      <c r="I264" s="269"/>
      <c r="J264" s="270"/>
      <c r="K264" s="270"/>
      <c r="L264" s="269"/>
    </row>
    <row r="265" spans="1:12" x14ac:dyDescent="0.4">
      <c r="A265" s="274"/>
      <c r="B265" s="101"/>
      <c r="F265" s="269"/>
      <c r="G265" s="269"/>
      <c r="H265" s="276"/>
      <c r="I265" s="269"/>
      <c r="J265" s="270"/>
      <c r="K265" s="270"/>
      <c r="L265" s="269"/>
    </row>
    <row r="266" spans="1:12" x14ac:dyDescent="0.4">
      <c r="A266" s="274"/>
      <c r="B266" s="101"/>
      <c r="F266" s="269"/>
      <c r="G266" s="269"/>
      <c r="H266" s="276"/>
      <c r="I266" s="269"/>
      <c r="J266" s="270"/>
      <c r="K266" s="270"/>
      <c r="L266" s="269"/>
    </row>
    <row r="267" spans="1:12" x14ac:dyDescent="0.4">
      <c r="A267" s="274"/>
      <c r="B267" s="101"/>
      <c r="F267" s="269"/>
      <c r="G267" s="269"/>
      <c r="H267" s="276"/>
      <c r="I267" s="269"/>
      <c r="J267" s="270"/>
      <c r="K267" s="270"/>
      <c r="L267" s="269"/>
    </row>
    <row r="268" spans="1:12" x14ac:dyDescent="0.4">
      <c r="A268" s="274"/>
      <c r="B268" s="101"/>
      <c r="F268" s="269"/>
      <c r="G268" s="269"/>
      <c r="H268" s="276"/>
      <c r="I268" s="269"/>
      <c r="J268" s="270"/>
      <c r="K268" s="270"/>
      <c r="L268" s="269"/>
    </row>
    <row r="269" spans="1:12" x14ac:dyDescent="0.4">
      <c r="A269" s="274"/>
      <c r="B269" s="101"/>
      <c r="F269" s="269"/>
      <c r="G269" s="269"/>
      <c r="H269" s="276"/>
      <c r="I269" s="269"/>
      <c r="J269" s="270"/>
      <c r="K269" s="270"/>
      <c r="L269" s="269"/>
    </row>
    <row r="270" spans="1:12" x14ac:dyDescent="0.4">
      <c r="A270" s="274"/>
      <c r="B270" s="101"/>
      <c r="F270" s="269"/>
      <c r="G270" s="269"/>
      <c r="H270" s="276"/>
      <c r="I270" s="269"/>
      <c r="J270" s="270"/>
      <c r="K270" s="270"/>
      <c r="L270" s="269"/>
    </row>
    <row r="271" spans="1:12" x14ac:dyDescent="0.4">
      <c r="A271" s="274"/>
      <c r="B271" s="101"/>
      <c r="F271" s="269"/>
      <c r="G271" s="269"/>
      <c r="H271" s="276"/>
      <c r="I271" s="269"/>
      <c r="J271" s="270"/>
      <c r="K271" s="270"/>
      <c r="L271" s="269"/>
    </row>
    <row r="272" spans="1:12" x14ac:dyDescent="0.4">
      <c r="A272" s="274"/>
      <c r="B272" s="101"/>
      <c r="F272" s="269"/>
      <c r="G272" s="269"/>
      <c r="H272" s="276"/>
      <c r="I272" s="269"/>
      <c r="J272" s="270"/>
      <c r="K272" s="270"/>
      <c r="L272" s="269"/>
    </row>
    <row r="273" spans="1:12" x14ac:dyDescent="0.4">
      <c r="A273" s="274"/>
      <c r="B273" s="101"/>
      <c r="F273" s="269"/>
      <c r="G273" s="269"/>
      <c r="H273" s="276"/>
      <c r="I273" s="269"/>
      <c r="J273" s="270"/>
      <c r="K273" s="270"/>
      <c r="L273" s="269"/>
    </row>
    <row r="274" spans="1:12" x14ac:dyDescent="0.4">
      <c r="A274" s="274"/>
      <c r="B274" s="101"/>
      <c r="F274" s="269"/>
      <c r="G274" s="269"/>
      <c r="H274" s="276"/>
      <c r="I274" s="269"/>
      <c r="J274" s="270"/>
      <c r="K274" s="270"/>
      <c r="L274" s="269"/>
    </row>
    <row r="275" spans="1:12" x14ac:dyDescent="0.4">
      <c r="A275" s="274"/>
      <c r="B275" s="101"/>
      <c r="F275" s="269"/>
      <c r="G275" s="269"/>
      <c r="H275" s="276"/>
      <c r="I275" s="269"/>
      <c r="J275" s="270"/>
      <c r="K275" s="270"/>
      <c r="L275" s="269"/>
    </row>
    <row r="276" spans="1:12" x14ac:dyDescent="0.4">
      <c r="A276" s="274"/>
      <c r="B276" s="101"/>
      <c r="F276" s="269"/>
      <c r="G276" s="269"/>
      <c r="H276" s="276"/>
      <c r="I276" s="269"/>
      <c r="J276" s="270"/>
      <c r="K276" s="270"/>
      <c r="L276" s="269"/>
    </row>
    <row r="277" spans="1:12" x14ac:dyDescent="0.4">
      <c r="A277" s="274"/>
      <c r="B277" s="101"/>
      <c r="F277" s="269"/>
      <c r="G277" s="269"/>
      <c r="H277" s="276"/>
      <c r="I277" s="269"/>
      <c r="J277" s="270"/>
      <c r="K277" s="270"/>
      <c r="L277" s="269"/>
    </row>
    <row r="278" spans="1:12" x14ac:dyDescent="0.4">
      <c r="A278" s="274"/>
      <c r="B278" s="101"/>
      <c r="F278" s="269"/>
      <c r="G278" s="269"/>
      <c r="H278" s="276"/>
      <c r="I278" s="269"/>
      <c r="J278" s="270"/>
      <c r="K278" s="270"/>
      <c r="L278" s="269"/>
    </row>
    <row r="279" spans="1:12" x14ac:dyDescent="0.4">
      <c r="A279" s="274"/>
      <c r="B279" s="101"/>
      <c r="F279" s="269"/>
      <c r="G279" s="269"/>
      <c r="H279" s="276"/>
      <c r="I279" s="269"/>
      <c r="J279" s="270"/>
      <c r="K279" s="270"/>
      <c r="L279" s="269"/>
    </row>
    <row r="280" spans="1:12" x14ac:dyDescent="0.4">
      <c r="A280" s="274"/>
      <c r="B280" s="101"/>
      <c r="F280" s="269"/>
      <c r="G280" s="269"/>
      <c r="H280" s="276"/>
      <c r="I280" s="269"/>
      <c r="J280" s="270"/>
      <c r="K280" s="270"/>
      <c r="L280" s="269"/>
    </row>
    <row r="281" spans="1:12" x14ac:dyDescent="0.4">
      <c r="A281" s="274"/>
      <c r="B281" s="101"/>
      <c r="F281" s="269"/>
      <c r="G281" s="269"/>
      <c r="H281" s="276"/>
      <c r="I281" s="269"/>
      <c r="J281" s="270"/>
      <c r="K281" s="270"/>
      <c r="L281" s="269"/>
    </row>
    <row r="282" spans="1:12" x14ac:dyDescent="0.4">
      <c r="A282" s="274"/>
      <c r="B282" s="101"/>
      <c r="F282" s="269"/>
      <c r="G282" s="269"/>
      <c r="H282" s="276"/>
      <c r="I282" s="269"/>
      <c r="J282" s="270"/>
      <c r="K282" s="270"/>
      <c r="L282" s="269"/>
    </row>
    <row r="283" spans="1:12" x14ac:dyDescent="0.4">
      <c r="A283" s="274"/>
      <c r="B283" s="101"/>
      <c r="F283" s="269"/>
      <c r="G283" s="269"/>
      <c r="H283" s="276"/>
      <c r="I283" s="269"/>
      <c r="J283" s="270"/>
      <c r="K283" s="270"/>
      <c r="L283" s="269"/>
    </row>
    <row r="284" spans="1:12" x14ac:dyDescent="0.4">
      <c r="A284" s="274"/>
      <c r="B284" s="101"/>
      <c r="F284" s="269"/>
      <c r="G284" s="269"/>
      <c r="H284" s="276"/>
      <c r="I284" s="269"/>
      <c r="J284" s="270"/>
      <c r="K284" s="270"/>
      <c r="L284" s="269"/>
    </row>
    <row r="285" spans="1:12" x14ac:dyDescent="0.4">
      <c r="A285" s="274"/>
      <c r="B285" s="101"/>
      <c r="F285" s="269"/>
      <c r="G285" s="269"/>
      <c r="H285" s="276"/>
      <c r="I285" s="269"/>
      <c r="J285" s="270"/>
      <c r="K285" s="270"/>
      <c r="L285" s="269"/>
    </row>
    <row r="286" spans="1:12" x14ac:dyDescent="0.4">
      <c r="A286" s="274"/>
      <c r="B286" s="101"/>
      <c r="F286" s="269"/>
      <c r="G286" s="269"/>
      <c r="H286" s="276"/>
      <c r="I286" s="269"/>
      <c r="J286" s="270"/>
      <c r="K286" s="270"/>
      <c r="L286" s="269"/>
    </row>
    <row r="287" spans="1:12" x14ac:dyDescent="0.4">
      <c r="A287" s="274"/>
      <c r="B287" s="101"/>
      <c r="F287" s="269"/>
      <c r="G287" s="269"/>
      <c r="H287" s="276"/>
      <c r="I287" s="269"/>
      <c r="J287" s="270"/>
      <c r="K287" s="270"/>
      <c r="L287" s="269"/>
    </row>
    <row r="288" spans="1:12" x14ac:dyDescent="0.4">
      <c r="A288" s="274"/>
      <c r="B288" s="101"/>
      <c r="F288" s="269"/>
      <c r="G288" s="269"/>
      <c r="H288" s="276"/>
      <c r="I288" s="269"/>
      <c r="J288" s="270"/>
      <c r="K288" s="270"/>
      <c r="L288" s="269"/>
    </row>
    <row r="289" spans="1:12" x14ac:dyDescent="0.4">
      <c r="A289" s="274"/>
      <c r="B289" s="101"/>
      <c r="F289" s="269"/>
      <c r="G289" s="269"/>
      <c r="H289" s="276"/>
      <c r="I289" s="269"/>
      <c r="J289" s="270"/>
      <c r="K289" s="270"/>
      <c r="L289" s="269"/>
    </row>
    <row r="290" spans="1:12" x14ac:dyDescent="0.4">
      <c r="A290" s="274"/>
      <c r="B290" s="101"/>
      <c r="F290" s="269"/>
      <c r="G290" s="269"/>
      <c r="H290" s="276"/>
      <c r="I290" s="269"/>
      <c r="J290" s="270"/>
      <c r="K290" s="270"/>
      <c r="L290" s="269"/>
    </row>
    <row r="291" spans="1:12" x14ac:dyDescent="0.4">
      <c r="A291" s="274"/>
      <c r="B291" s="101"/>
      <c r="F291" s="269"/>
      <c r="G291" s="269"/>
      <c r="H291" s="276"/>
      <c r="I291" s="269"/>
      <c r="J291" s="270"/>
      <c r="K291" s="270"/>
      <c r="L291" s="269"/>
    </row>
    <row r="292" spans="1:12" x14ac:dyDescent="0.4">
      <c r="A292" s="274"/>
      <c r="B292" s="101"/>
      <c r="F292" s="269"/>
      <c r="G292" s="269"/>
      <c r="H292" s="276"/>
      <c r="I292" s="269"/>
      <c r="J292" s="270"/>
      <c r="K292" s="270"/>
      <c r="L292" s="269"/>
    </row>
    <row r="293" spans="1:12" x14ac:dyDescent="0.4">
      <c r="A293" s="274"/>
      <c r="B293" s="101"/>
      <c r="F293" s="269"/>
      <c r="G293" s="269"/>
      <c r="H293" s="276"/>
      <c r="I293" s="269"/>
      <c r="J293" s="270"/>
      <c r="K293" s="270"/>
      <c r="L293" s="269"/>
    </row>
    <row r="294" spans="1:12" x14ac:dyDescent="0.4">
      <c r="A294" s="274"/>
      <c r="B294" s="101"/>
      <c r="F294" s="269"/>
      <c r="G294" s="269"/>
      <c r="H294" s="276"/>
      <c r="I294" s="269"/>
      <c r="J294" s="270"/>
      <c r="K294" s="270"/>
      <c r="L294" s="269"/>
    </row>
    <row r="295" spans="1:12" x14ac:dyDescent="0.4">
      <c r="A295" s="274"/>
      <c r="B295" s="101"/>
      <c r="F295" s="269"/>
      <c r="G295" s="269"/>
      <c r="H295" s="276"/>
      <c r="I295" s="269"/>
      <c r="J295" s="270"/>
      <c r="K295" s="270"/>
      <c r="L295" s="269"/>
    </row>
    <row r="296" spans="1:12" x14ac:dyDescent="0.4">
      <c r="A296" s="274"/>
      <c r="B296" s="101"/>
      <c r="F296" s="269"/>
      <c r="G296" s="269"/>
      <c r="H296" s="276"/>
      <c r="I296" s="269"/>
      <c r="J296" s="270"/>
      <c r="K296" s="270"/>
      <c r="L296" s="269"/>
    </row>
    <row r="297" spans="1:12" x14ac:dyDescent="0.4">
      <c r="A297" s="274"/>
      <c r="B297" s="101"/>
      <c r="F297" s="269"/>
      <c r="G297" s="269"/>
      <c r="H297" s="276"/>
      <c r="I297" s="269"/>
      <c r="J297" s="270"/>
      <c r="K297" s="270"/>
      <c r="L297" s="269"/>
    </row>
    <row r="298" spans="1:12" x14ac:dyDescent="0.4">
      <c r="A298" s="274"/>
      <c r="B298" s="101"/>
      <c r="F298" s="269"/>
      <c r="G298" s="269"/>
      <c r="H298" s="276"/>
      <c r="I298" s="269"/>
      <c r="J298" s="270"/>
      <c r="K298" s="270"/>
      <c r="L298" s="269"/>
    </row>
    <row r="299" spans="1:12" x14ac:dyDescent="0.4">
      <c r="A299" s="274"/>
      <c r="B299" s="101"/>
      <c r="F299" s="269"/>
      <c r="G299" s="269"/>
      <c r="H299" s="276"/>
      <c r="I299" s="269"/>
      <c r="J299" s="270"/>
      <c r="K299" s="270"/>
      <c r="L299" s="269"/>
    </row>
    <row r="300" spans="1:12" x14ac:dyDescent="0.4">
      <c r="A300" s="274"/>
      <c r="B300" s="101"/>
      <c r="F300" s="269"/>
      <c r="G300" s="269"/>
      <c r="H300" s="276"/>
      <c r="I300" s="269"/>
      <c r="J300" s="270"/>
      <c r="K300" s="270"/>
      <c r="L300" s="269"/>
    </row>
    <row r="301" spans="1:12" x14ac:dyDescent="0.4">
      <c r="A301" s="274"/>
      <c r="B301" s="101"/>
      <c r="F301" s="269"/>
      <c r="G301" s="269"/>
      <c r="H301" s="276"/>
      <c r="I301" s="269"/>
      <c r="J301" s="270"/>
      <c r="K301" s="270"/>
      <c r="L301" s="269"/>
    </row>
    <row r="302" spans="1:12" x14ac:dyDescent="0.4">
      <c r="A302" s="274"/>
      <c r="B302" s="101"/>
      <c r="F302" s="269"/>
      <c r="G302" s="269"/>
      <c r="H302" s="276"/>
      <c r="I302" s="269"/>
      <c r="J302" s="270"/>
      <c r="K302" s="270"/>
      <c r="L302" s="269"/>
    </row>
    <row r="303" spans="1:12" x14ac:dyDescent="0.4">
      <c r="A303" s="274"/>
      <c r="B303" s="101"/>
      <c r="F303" s="269"/>
      <c r="G303" s="269"/>
      <c r="H303" s="276"/>
      <c r="I303" s="269"/>
      <c r="J303" s="270"/>
      <c r="K303" s="270"/>
      <c r="L303" s="269"/>
    </row>
    <row r="304" spans="1:12" x14ac:dyDescent="0.4">
      <c r="A304" s="274"/>
      <c r="B304" s="101"/>
      <c r="F304" s="269"/>
      <c r="G304" s="269"/>
      <c r="H304" s="276"/>
      <c r="I304" s="269"/>
      <c r="J304" s="270"/>
      <c r="K304" s="270"/>
      <c r="L304" s="269"/>
    </row>
    <row r="305" spans="1:12" x14ac:dyDescent="0.4">
      <c r="A305" s="274"/>
      <c r="B305" s="101"/>
      <c r="F305" s="269"/>
      <c r="G305" s="269"/>
      <c r="H305" s="276"/>
      <c r="I305" s="269"/>
      <c r="J305" s="270"/>
      <c r="K305" s="270"/>
      <c r="L305" s="269"/>
    </row>
    <row r="306" spans="1:12" x14ac:dyDescent="0.4">
      <c r="A306" s="274"/>
      <c r="B306" s="101"/>
      <c r="F306" s="269"/>
      <c r="G306" s="269"/>
      <c r="H306" s="276"/>
      <c r="I306" s="269"/>
      <c r="J306" s="270"/>
      <c r="K306" s="270"/>
      <c r="L306" s="269"/>
    </row>
    <row r="307" spans="1:12" x14ac:dyDescent="0.4">
      <c r="A307" s="274"/>
      <c r="B307" s="101"/>
      <c r="F307" s="269"/>
      <c r="G307" s="269"/>
      <c r="H307" s="276"/>
      <c r="I307" s="269"/>
      <c r="J307" s="270"/>
      <c r="K307" s="270"/>
      <c r="L307" s="269"/>
    </row>
    <row r="308" spans="1:12" x14ac:dyDescent="0.4">
      <c r="A308" s="274"/>
      <c r="B308" s="101"/>
      <c r="F308" s="269"/>
      <c r="G308" s="269"/>
      <c r="H308" s="276"/>
      <c r="I308" s="269"/>
      <c r="J308" s="270"/>
      <c r="K308" s="270"/>
      <c r="L308" s="269"/>
    </row>
    <row r="309" spans="1:12" x14ac:dyDescent="0.4">
      <c r="A309" s="274"/>
      <c r="B309" s="101"/>
      <c r="F309" s="269"/>
      <c r="G309" s="269"/>
      <c r="H309" s="276"/>
      <c r="I309" s="269"/>
      <c r="J309" s="270"/>
      <c r="K309" s="270"/>
      <c r="L309" s="269"/>
    </row>
    <row r="310" spans="1:12" x14ac:dyDescent="0.4">
      <c r="A310" s="274"/>
      <c r="B310" s="101"/>
      <c r="F310" s="269"/>
      <c r="G310" s="269"/>
      <c r="H310" s="276"/>
      <c r="I310" s="269"/>
      <c r="J310" s="270"/>
      <c r="K310" s="270"/>
      <c r="L310" s="269"/>
    </row>
    <row r="311" spans="1:12" x14ac:dyDescent="0.4">
      <c r="A311" s="274"/>
      <c r="B311" s="101"/>
      <c r="F311" s="269"/>
      <c r="G311" s="269"/>
      <c r="H311" s="276"/>
      <c r="I311" s="269"/>
      <c r="J311" s="270"/>
      <c r="K311" s="270"/>
      <c r="L311" s="269"/>
    </row>
    <row r="312" spans="1:12" x14ac:dyDescent="0.4">
      <c r="A312" s="274"/>
      <c r="B312" s="101"/>
      <c r="F312" s="269"/>
      <c r="G312" s="269"/>
      <c r="H312" s="276"/>
      <c r="I312" s="269"/>
      <c r="J312" s="270"/>
      <c r="K312" s="270"/>
      <c r="L312" s="269"/>
    </row>
    <row r="313" spans="1:12" x14ac:dyDescent="0.4">
      <c r="A313" s="274"/>
      <c r="B313" s="101"/>
      <c r="F313" s="269"/>
      <c r="G313" s="269"/>
      <c r="H313" s="276"/>
      <c r="I313" s="269"/>
      <c r="J313" s="270"/>
      <c r="K313" s="270"/>
      <c r="L313" s="269"/>
    </row>
    <row r="314" spans="1:12" x14ac:dyDescent="0.4">
      <c r="A314" s="274"/>
      <c r="B314" s="101"/>
      <c r="F314" s="269"/>
      <c r="G314" s="269"/>
      <c r="H314" s="276"/>
      <c r="I314" s="269"/>
      <c r="J314" s="270"/>
      <c r="K314" s="270"/>
      <c r="L314" s="269"/>
    </row>
    <row r="315" spans="1:12" x14ac:dyDescent="0.4">
      <c r="A315" s="274"/>
      <c r="B315" s="101"/>
      <c r="F315" s="269"/>
      <c r="G315" s="269"/>
      <c r="H315" s="276"/>
      <c r="I315" s="269"/>
      <c r="J315" s="270"/>
      <c r="K315" s="270"/>
      <c r="L315" s="269"/>
    </row>
    <row r="316" spans="1:12" x14ac:dyDescent="0.4">
      <c r="A316" s="274"/>
      <c r="B316" s="101"/>
      <c r="F316" s="269"/>
      <c r="G316" s="269"/>
      <c r="H316" s="276"/>
      <c r="I316" s="269"/>
      <c r="J316" s="270"/>
      <c r="K316" s="270"/>
      <c r="L316" s="269"/>
    </row>
    <row r="317" spans="1:12" x14ac:dyDescent="0.4">
      <c r="A317" s="274"/>
      <c r="B317" s="101"/>
      <c r="F317" s="269"/>
      <c r="G317" s="269"/>
      <c r="H317" s="276"/>
      <c r="I317" s="269"/>
      <c r="J317" s="270"/>
      <c r="K317" s="270"/>
      <c r="L317" s="269"/>
    </row>
    <row r="318" spans="1:12" x14ac:dyDescent="0.4">
      <c r="A318" s="274"/>
      <c r="B318" s="101"/>
      <c r="F318" s="269"/>
      <c r="G318" s="269"/>
      <c r="H318" s="276"/>
      <c r="I318" s="269"/>
      <c r="J318" s="270"/>
      <c r="K318" s="270"/>
      <c r="L318" s="269"/>
    </row>
    <row r="319" spans="1:12" x14ac:dyDescent="0.4">
      <c r="A319" s="274"/>
      <c r="B319" s="101"/>
      <c r="F319" s="269"/>
      <c r="G319" s="269"/>
      <c r="H319" s="276"/>
      <c r="I319" s="269"/>
      <c r="J319" s="270"/>
      <c r="K319" s="270"/>
      <c r="L319" s="269"/>
    </row>
    <row r="320" spans="1:12" x14ac:dyDescent="0.4">
      <c r="A320" s="274"/>
      <c r="B320" s="101"/>
      <c r="F320" s="269"/>
      <c r="G320" s="269"/>
      <c r="H320" s="276"/>
      <c r="I320" s="269"/>
      <c r="J320" s="270"/>
      <c r="K320" s="270"/>
      <c r="L320" s="269"/>
    </row>
    <row r="321" spans="1:12" x14ac:dyDescent="0.4">
      <c r="A321" s="274"/>
      <c r="B321" s="101"/>
      <c r="F321" s="269"/>
      <c r="G321" s="269"/>
      <c r="H321" s="276"/>
      <c r="I321" s="269"/>
      <c r="J321" s="270"/>
      <c r="K321" s="270"/>
      <c r="L321" s="269"/>
    </row>
    <row r="322" spans="1:12" x14ac:dyDescent="0.4">
      <c r="A322" s="274"/>
      <c r="B322" s="101"/>
      <c r="F322" s="269"/>
      <c r="G322" s="269"/>
      <c r="H322" s="276"/>
      <c r="I322" s="269"/>
      <c r="J322" s="270"/>
      <c r="K322" s="270"/>
      <c r="L322" s="269"/>
    </row>
    <row r="323" spans="1:12" x14ac:dyDescent="0.4">
      <c r="A323" s="274"/>
      <c r="B323" s="101"/>
      <c r="F323" s="269"/>
      <c r="G323" s="269"/>
      <c r="H323" s="276"/>
      <c r="I323" s="269"/>
      <c r="J323" s="270"/>
      <c r="K323" s="270"/>
      <c r="L323" s="269"/>
    </row>
    <row r="324" spans="1:12" x14ac:dyDescent="0.4">
      <c r="A324" s="274"/>
      <c r="B324" s="101"/>
      <c r="F324" s="269"/>
      <c r="G324" s="269"/>
      <c r="H324" s="276"/>
      <c r="I324" s="269"/>
      <c r="J324" s="270"/>
      <c r="K324" s="270"/>
      <c r="L324" s="269"/>
    </row>
    <row r="325" spans="1:12" x14ac:dyDescent="0.4">
      <c r="A325" s="274"/>
      <c r="B325" s="101"/>
      <c r="F325" s="269"/>
      <c r="G325" s="269"/>
      <c r="H325" s="276"/>
      <c r="I325" s="269"/>
      <c r="J325" s="270"/>
      <c r="K325" s="270"/>
      <c r="L325" s="269"/>
    </row>
    <row r="326" spans="1:12" x14ac:dyDescent="0.4">
      <c r="A326" s="274"/>
      <c r="B326" s="101"/>
      <c r="F326" s="269"/>
      <c r="G326" s="269"/>
      <c r="H326" s="276"/>
      <c r="I326" s="269"/>
      <c r="J326" s="270"/>
      <c r="K326" s="270"/>
      <c r="L326" s="269"/>
    </row>
    <row r="327" spans="1:12" x14ac:dyDescent="0.4">
      <c r="A327" s="274"/>
      <c r="B327" s="101"/>
      <c r="F327" s="269"/>
      <c r="G327" s="269"/>
      <c r="H327" s="276"/>
      <c r="I327" s="269"/>
      <c r="J327" s="270"/>
      <c r="K327" s="270"/>
      <c r="L327" s="269"/>
    </row>
    <row r="328" spans="1:12" x14ac:dyDescent="0.4">
      <c r="A328" s="274"/>
      <c r="B328" s="101"/>
      <c r="F328" s="269"/>
      <c r="G328" s="269"/>
      <c r="H328" s="276"/>
      <c r="I328" s="269"/>
      <c r="J328" s="270"/>
      <c r="K328" s="270"/>
      <c r="L328" s="269"/>
    </row>
    <row r="329" spans="1:12" x14ac:dyDescent="0.4">
      <c r="A329" s="274"/>
      <c r="B329" s="101"/>
      <c r="F329" s="269"/>
      <c r="G329" s="269"/>
      <c r="H329" s="276"/>
      <c r="I329" s="269"/>
      <c r="J329" s="270"/>
      <c r="K329" s="270"/>
      <c r="L329" s="269"/>
    </row>
    <row r="330" spans="1:12" x14ac:dyDescent="0.4">
      <c r="A330" s="274"/>
      <c r="B330" s="101"/>
      <c r="F330" s="269"/>
      <c r="G330" s="269"/>
      <c r="H330" s="276"/>
      <c r="I330" s="269"/>
      <c r="J330" s="270"/>
      <c r="K330" s="270"/>
      <c r="L330" s="269"/>
    </row>
    <row r="331" spans="1:12" x14ac:dyDescent="0.4">
      <c r="A331" s="274"/>
      <c r="B331" s="101"/>
      <c r="F331" s="269"/>
      <c r="G331" s="269"/>
      <c r="H331" s="276"/>
      <c r="I331" s="269"/>
      <c r="J331" s="270"/>
      <c r="K331" s="270"/>
      <c r="L331" s="269"/>
    </row>
    <row r="332" spans="1:12" x14ac:dyDescent="0.4">
      <c r="A332" s="274"/>
      <c r="B332" s="101"/>
      <c r="F332" s="269"/>
      <c r="G332" s="269"/>
      <c r="H332" s="276"/>
      <c r="I332" s="269"/>
      <c r="J332" s="270"/>
      <c r="K332" s="270"/>
      <c r="L332" s="269"/>
    </row>
    <row r="333" spans="1:12" x14ac:dyDescent="0.4">
      <c r="A333" s="274"/>
      <c r="B333" s="101"/>
      <c r="F333" s="269"/>
      <c r="G333" s="269"/>
      <c r="H333" s="276"/>
      <c r="I333" s="269"/>
      <c r="J333" s="270"/>
      <c r="K333" s="270"/>
      <c r="L333" s="269"/>
    </row>
    <row r="334" spans="1:12" x14ac:dyDescent="0.4">
      <c r="A334" s="274"/>
      <c r="B334" s="101"/>
      <c r="F334" s="269"/>
      <c r="G334" s="269"/>
      <c r="H334" s="276"/>
      <c r="I334" s="269"/>
      <c r="J334" s="270"/>
      <c r="K334" s="270"/>
      <c r="L334" s="269"/>
    </row>
    <row r="335" spans="1:12" x14ac:dyDescent="0.4">
      <c r="A335" s="274"/>
      <c r="B335" s="101"/>
      <c r="F335" s="269"/>
      <c r="G335" s="269"/>
      <c r="H335" s="276"/>
      <c r="I335" s="269"/>
      <c r="J335" s="270"/>
      <c r="K335" s="270"/>
      <c r="L335" s="269"/>
    </row>
    <row r="336" spans="1:12" x14ac:dyDescent="0.4">
      <c r="A336" s="274"/>
      <c r="B336" s="101"/>
      <c r="F336" s="269"/>
      <c r="G336" s="269"/>
      <c r="H336" s="276"/>
      <c r="I336" s="269"/>
      <c r="J336" s="270"/>
      <c r="K336" s="270"/>
      <c r="L336" s="269"/>
    </row>
    <row r="337" spans="1:12" x14ac:dyDescent="0.4">
      <c r="A337" s="274"/>
      <c r="B337" s="101"/>
      <c r="F337" s="269"/>
      <c r="G337" s="269"/>
      <c r="H337" s="276"/>
      <c r="I337" s="269"/>
      <c r="J337" s="270"/>
      <c r="K337" s="270"/>
      <c r="L337" s="269"/>
    </row>
    <row r="338" spans="1:12" x14ac:dyDescent="0.4">
      <c r="A338" s="274"/>
      <c r="B338" s="101"/>
      <c r="F338" s="269"/>
      <c r="G338" s="269"/>
      <c r="H338" s="276"/>
      <c r="I338" s="269"/>
      <c r="J338" s="270"/>
      <c r="K338" s="270"/>
      <c r="L338" s="269"/>
    </row>
    <row r="339" spans="1:12" x14ac:dyDescent="0.4">
      <c r="A339" s="274"/>
      <c r="B339" s="101"/>
      <c r="F339" s="269"/>
      <c r="G339" s="269"/>
      <c r="H339" s="276"/>
      <c r="I339" s="269"/>
      <c r="J339" s="270"/>
      <c r="K339" s="270"/>
      <c r="L339" s="269"/>
    </row>
    <row r="340" spans="1:12" x14ac:dyDescent="0.4">
      <c r="A340" s="274"/>
      <c r="B340" s="101"/>
      <c r="F340" s="269"/>
      <c r="G340" s="269"/>
      <c r="H340" s="276"/>
      <c r="I340" s="269"/>
      <c r="J340" s="270"/>
      <c r="K340" s="270"/>
      <c r="L340" s="269"/>
    </row>
    <row r="341" spans="1:12" x14ac:dyDescent="0.4">
      <c r="A341" s="274"/>
      <c r="B341" s="101"/>
      <c r="F341" s="269"/>
      <c r="G341" s="269"/>
      <c r="H341" s="276"/>
      <c r="I341" s="269"/>
      <c r="J341" s="270"/>
      <c r="K341" s="270"/>
      <c r="L341" s="269"/>
    </row>
    <row r="342" spans="1:12" x14ac:dyDescent="0.4">
      <c r="A342" s="274"/>
      <c r="B342" s="101"/>
      <c r="F342" s="269"/>
      <c r="G342" s="269"/>
      <c r="H342" s="276"/>
      <c r="I342" s="269"/>
      <c r="J342" s="270"/>
      <c r="K342" s="270"/>
      <c r="L342" s="269"/>
    </row>
    <row r="343" spans="1:12" x14ac:dyDescent="0.4">
      <c r="A343" s="274"/>
      <c r="B343" s="101"/>
      <c r="F343" s="269"/>
      <c r="G343" s="269"/>
      <c r="H343" s="276"/>
      <c r="I343" s="269"/>
      <c r="J343" s="270"/>
      <c r="K343" s="270"/>
      <c r="L343" s="269"/>
    </row>
    <row r="344" spans="1:12" x14ac:dyDescent="0.4">
      <c r="A344" s="274"/>
      <c r="B344" s="101"/>
      <c r="F344" s="269"/>
      <c r="G344" s="269"/>
      <c r="H344" s="276"/>
      <c r="I344" s="269"/>
      <c r="J344" s="270"/>
      <c r="K344" s="270"/>
      <c r="L344" s="269"/>
    </row>
    <row r="345" spans="1:12" x14ac:dyDescent="0.4">
      <c r="A345" s="274"/>
      <c r="B345" s="101"/>
      <c r="F345" s="269"/>
      <c r="G345" s="269"/>
      <c r="H345" s="276"/>
      <c r="I345" s="269"/>
      <c r="J345" s="270"/>
      <c r="K345" s="270"/>
      <c r="L345" s="269"/>
    </row>
    <row r="346" spans="1:12" x14ac:dyDescent="0.4">
      <c r="A346" s="274"/>
      <c r="B346" s="101"/>
      <c r="F346" s="269"/>
      <c r="G346" s="269"/>
      <c r="H346" s="276"/>
      <c r="I346" s="269"/>
      <c r="J346" s="270"/>
      <c r="K346" s="270"/>
      <c r="L346" s="269"/>
    </row>
    <row r="347" spans="1:12" x14ac:dyDescent="0.4">
      <c r="A347" s="274"/>
      <c r="B347" s="101"/>
      <c r="F347" s="269"/>
      <c r="G347" s="269"/>
      <c r="H347" s="276"/>
      <c r="I347" s="269"/>
      <c r="J347" s="270"/>
      <c r="K347" s="270"/>
      <c r="L347" s="269"/>
    </row>
    <row r="348" spans="1:12" x14ac:dyDescent="0.4">
      <c r="A348" s="274"/>
      <c r="B348" s="101"/>
      <c r="F348" s="269"/>
      <c r="G348" s="269"/>
      <c r="H348" s="276"/>
      <c r="I348" s="269"/>
      <c r="J348" s="270"/>
      <c r="K348" s="270"/>
      <c r="L348" s="269"/>
    </row>
    <row r="349" spans="1:12" x14ac:dyDescent="0.4">
      <c r="A349" s="274"/>
      <c r="B349" s="101"/>
      <c r="F349" s="269"/>
      <c r="G349" s="269"/>
      <c r="H349" s="276"/>
      <c r="I349" s="269"/>
      <c r="J349" s="270"/>
      <c r="K349" s="270"/>
      <c r="L349" s="269"/>
    </row>
    <row r="350" spans="1:12" x14ac:dyDescent="0.4">
      <c r="A350" s="274"/>
      <c r="B350" s="101"/>
      <c r="F350" s="269"/>
      <c r="G350" s="269"/>
      <c r="H350" s="276"/>
      <c r="I350" s="269"/>
      <c r="J350" s="270"/>
      <c r="K350" s="270"/>
      <c r="L350" s="269"/>
    </row>
    <row r="351" spans="1:12" x14ac:dyDescent="0.4">
      <c r="A351" s="274"/>
      <c r="B351" s="101"/>
      <c r="F351" s="269"/>
      <c r="G351" s="269"/>
      <c r="H351" s="276"/>
      <c r="I351" s="269"/>
      <c r="J351" s="270"/>
      <c r="K351" s="270"/>
      <c r="L351" s="269"/>
    </row>
    <row r="352" spans="1:12" x14ac:dyDescent="0.4">
      <c r="A352" s="274"/>
      <c r="B352" s="101"/>
      <c r="F352" s="269"/>
      <c r="G352" s="269"/>
      <c r="H352" s="276"/>
      <c r="I352" s="269"/>
      <c r="J352" s="270"/>
      <c r="K352" s="270"/>
      <c r="L352" s="269"/>
    </row>
    <row r="353" spans="1:12" x14ac:dyDescent="0.4">
      <c r="A353" s="274"/>
      <c r="B353" s="101"/>
      <c r="F353" s="269"/>
      <c r="G353" s="269"/>
      <c r="H353" s="276"/>
      <c r="I353" s="269"/>
      <c r="J353" s="270"/>
      <c r="K353" s="270"/>
      <c r="L353" s="269"/>
    </row>
    <row r="354" spans="1:12" x14ac:dyDescent="0.4">
      <c r="A354" s="274"/>
      <c r="B354" s="101"/>
      <c r="F354" s="269"/>
      <c r="G354" s="269"/>
      <c r="H354" s="276"/>
      <c r="I354" s="269"/>
      <c r="J354" s="270"/>
      <c r="K354" s="270"/>
      <c r="L354" s="269"/>
    </row>
    <row r="355" spans="1:12" x14ac:dyDescent="0.4">
      <c r="A355" s="274"/>
      <c r="B355" s="101"/>
      <c r="F355" s="269"/>
      <c r="G355" s="269"/>
      <c r="H355" s="276"/>
      <c r="I355" s="269"/>
      <c r="J355" s="270"/>
      <c r="K355" s="270"/>
      <c r="L355" s="269"/>
    </row>
    <row r="356" spans="1:12" x14ac:dyDescent="0.4">
      <c r="A356" s="274"/>
      <c r="B356" s="101"/>
      <c r="F356" s="269"/>
      <c r="G356" s="269"/>
      <c r="H356" s="276"/>
      <c r="I356" s="269"/>
      <c r="J356" s="270"/>
      <c r="K356" s="270"/>
      <c r="L356" s="269"/>
    </row>
    <row r="357" spans="1:12" x14ac:dyDescent="0.4">
      <c r="A357" s="274"/>
      <c r="B357" s="101"/>
      <c r="F357" s="269"/>
      <c r="G357" s="269"/>
      <c r="H357" s="276"/>
      <c r="I357" s="269"/>
      <c r="J357" s="270"/>
      <c r="K357" s="270"/>
      <c r="L357" s="269"/>
    </row>
    <row r="358" spans="1:12" x14ac:dyDescent="0.4">
      <c r="A358" s="274"/>
      <c r="B358" s="101"/>
      <c r="F358" s="269"/>
      <c r="G358" s="269"/>
      <c r="H358" s="276"/>
      <c r="I358" s="269"/>
      <c r="J358" s="270"/>
      <c r="K358" s="270"/>
      <c r="L358" s="269"/>
    </row>
    <row r="359" spans="1:12" x14ac:dyDescent="0.4">
      <c r="A359" s="274"/>
      <c r="B359" s="101"/>
      <c r="F359" s="269"/>
      <c r="G359" s="269"/>
      <c r="H359" s="276"/>
      <c r="I359" s="269"/>
      <c r="J359" s="270"/>
      <c r="K359" s="270"/>
      <c r="L359" s="269"/>
    </row>
    <row r="360" spans="1:12" x14ac:dyDescent="0.4">
      <c r="A360" s="274"/>
      <c r="B360" s="101"/>
      <c r="F360" s="269"/>
      <c r="G360" s="269"/>
      <c r="H360" s="276"/>
      <c r="I360" s="269"/>
      <c r="J360" s="270"/>
      <c r="K360" s="270"/>
      <c r="L360" s="269"/>
    </row>
    <row r="361" spans="1:12" x14ac:dyDescent="0.4">
      <c r="A361" s="274"/>
      <c r="B361" s="101"/>
      <c r="F361" s="269"/>
      <c r="G361" s="269"/>
      <c r="H361" s="276"/>
      <c r="I361" s="269"/>
      <c r="J361" s="270"/>
      <c r="K361" s="270"/>
      <c r="L361" s="269"/>
    </row>
    <row r="362" spans="1:12" x14ac:dyDescent="0.4">
      <c r="A362" s="274"/>
      <c r="B362" s="101"/>
      <c r="F362" s="269"/>
      <c r="G362" s="269"/>
      <c r="H362" s="276"/>
      <c r="I362" s="269"/>
      <c r="J362" s="270"/>
      <c r="K362" s="270"/>
      <c r="L362" s="269"/>
    </row>
    <row r="363" spans="1:12" x14ac:dyDescent="0.4">
      <c r="A363" s="274"/>
      <c r="B363" s="101"/>
      <c r="F363" s="269"/>
      <c r="G363" s="269"/>
      <c r="H363" s="276"/>
      <c r="I363" s="269"/>
      <c r="J363" s="270"/>
      <c r="K363" s="270"/>
      <c r="L363" s="269"/>
    </row>
    <row r="364" spans="1:12" x14ac:dyDescent="0.4">
      <c r="A364" s="274"/>
      <c r="B364" s="101"/>
      <c r="F364" s="269"/>
      <c r="G364" s="269"/>
      <c r="H364" s="276"/>
      <c r="I364" s="269"/>
      <c r="J364" s="270"/>
      <c r="K364" s="270"/>
      <c r="L364" s="269"/>
    </row>
    <row r="365" spans="1:12" x14ac:dyDescent="0.4">
      <c r="A365" s="274"/>
      <c r="B365" s="101"/>
      <c r="F365" s="269"/>
      <c r="G365" s="269"/>
      <c r="H365" s="276"/>
      <c r="I365" s="269"/>
      <c r="J365" s="270"/>
      <c r="K365" s="270"/>
      <c r="L365" s="269"/>
    </row>
    <row r="366" spans="1:12" x14ac:dyDescent="0.4">
      <c r="A366" s="274"/>
      <c r="B366" s="101"/>
      <c r="F366" s="269"/>
      <c r="G366" s="269"/>
      <c r="H366" s="276"/>
      <c r="I366" s="269"/>
      <c r="J366" s="270"/>
      <c r="K366" s="270"/>
      <c r="L366" s="269"/>
    </row>
    <row r="367" spans="1:12" x14ac:dyDescent="0.4">
      <c r="A367" s="274"/>
      <c r="B367" s="101"/>
      <c r="F367" s="269"/>
      <c r="G367" s="269"/>
      <c r="H367" s="276"/>
      <c r="I367" s="269"/>
      <c r="J367" s="270"/>
      <c r="K367" s="270"/>
      <c r="L367" s="269"/>
    </row>
    <row r="368" spans="1:12" x14ac:dyDescent="0.4">
      <c r="A368" s="274"/>
      <c r="B368" s="101"/>
      <c r="F368" s="269"/>
      <c r="G368" s="269"/>
      <c r="H368" s="276"/>
      <c r="I368" s="269"/>
      <c r="J368" s="270"/>
      <c r="K368" s="270"/>
      <c r="L368" s="269"/>
    </row>
    <row r="369" spans="1:12" x14ac:dyDescent="0.4">
      <c r="A369" s="274"/>
      <c r="B369" s="101"/>
      <c r="F369" s="269"/>
      <c r="G369" s="269"/>
      <c r="H369" s="276"/>
      <c r="I369" s="269"/>
      <c r="J369" s="270"/>
      <c r="K369" s="270"/>
      <c r="L369" s="269"/>
    </row>
    <row r="370" spans="1:12" x14ac:dyDescent="0.4">
      <c r="A370" s="274"/>
      <c r="B370" s="101"/>
      <c r="F370" s="269"/>
      <c r="G370" s="269"/>
      <c r="H370" s="276"/>
      <c r="I370" s="269"/>
      <c r="J370" s="270"/>
      <c r="K370" s="270"/>
      <c r="L370" s="269"/>
    </row>
    <row r="371" spans="1:12" x14ac:dyDescent="0.4">
      <c r="A371" s="274"/>
      <c r="B371" s="101"/>
      <c r="F371" s="269"/>
      <c r="G371" s="269"/>
      <c r="H371" s="276"/>
      <c r="I371" s="269"/>
      <c r="J371" s="270"/>
      <c r="K371" s="270"/>
      <c r="L371" s="269"/>
    </row>
    <row r="372" spans="1:12" x14ac:dyDescent="0.4">
      <c r="A372" s="274"/>
      <c r="B372" s="101"/>
      <c r="F372" s="269"/>
      <c r="G372" s="269"/>
      <c r="H372" s="276"/>
      <c r="I372" s="269"/>
      <c r="J372" s="270"/>
      <c r="K372" s="270"/>
      <c r="L372" s="269"/>
    </row>
    <row r="373" spans="1:12" x14ac:dyDescent="0.4">
      <c r="A373" s="274"/>
      <c r="B373" s="101"/>
      <c r="F373" s="269"/>
      <c r="G373" s="269"/>
      <c r="H373" s="276"/>
      <c r="I373" s="269"/>
      <c r="J373" s="270"/>
      <c r="K373" s="270"/>
      <c r="L373" s="269"/>
    </row>
    <row r="374" spans="1:12" x14ac:dyDescent="0.4">
      <c r="A374" s="274"/>
      <c r="B374" s="101"/>
      <c r="F374" s="269"/>
      <c r="G374" s="269"/>
      <c r="H374" s="276"/>
      <c r="I374" s="269"/>
      <c r="J374" s="270"/>
      <c r="K374" s="270"/>
      <c r="L374" s="269"/>
    </row>
    <row r="375" spans="1:12" x14ac:dyDescent="0.4">
      <c r="A375" s="274"/>
      <c r="B375" s="101"/>
      <c r="F375" s="269"/>
      <c r="G375" s="269"/>
      <c r="H375" s="276"/>
      <c r="I375" s="269"/>
      <c r="J375" s="270"/>
      <c r="K375" s="270"/>
      <c r="L375" s="269"/>
    </row>
    <row r="376" spans="1:12" x14ac:dyDescent="0.4">
      <c r="A376" s="274"/>
      <c r="B376" s="101"/>
      <c r="F376" s="269"/>
      <c r="G376" s="269"/>
      <c r="H376" s="276"/>
      <c r="I376" s="269"/>
      <c r="J376" s="270"/>
      <c r="K376" s="270"/>
      <c r="L376" s="269"/>
    </row>
    <row r="377" spans="1:12" x14ac:dyDescent="0.4">
      <c r="A377" s="274"/>
      <c r="B377" s="101"/>
      <c r="F377" s="269"/>
      <c r="G377" s="269"/>
      <c r="H377" s="276"/>
      <c r="I377" s="269"/>
      <c r="J377" s="270"/>
      <c r="K377" s="270"/>
      <c r="L377" s="269"/>
    </row>
    <row r="378" spans="1:12" x14ac:dyDescent="0.4">
      <c r="A378" s="274"/>
      <c r="B378" s="101"/>
      <c r="F378" s="269"/>
      <c r="G378" s="269"/>
      <c r="H378" s="276"/>
      <c r="I378" s="269"/>
      <c r="J378" s="270"/>
      <c r="K378" s="270"/>
      <c r="L378" s="269"/>
    </row>
    <row r="379" spans="1:12" x14ac:dyDescent="0.4">
      <c r="A379" s="274"/>
      <c r="B379" s="101"/>
      <c r="F379" s="269"/>
      <c r="G379" s="269"/>
      <c r="H379" s="276"/>
      <c r="I379" s="269"/>
      <c r="J379" s="270"/>
      <c r="K379" s="270"/>
      <c r="L379" s="269"/>
    </row>
    <row r="380" spans="1:12" x14ac:dyDescent="0.4">
      <c r="A380" s="274"/>
      <c r="B380" s="101"/>
      <c r="F380" s="269"/>
      <c r="G380" s="269"/>
      <c r="H380" s="276"/>
      <c r="I380" s="269"/>
      <c r="J380" s="270"/>
      <c r="K380" s="270"/>
      <c r="L380" s="269"/>
    </row>
    <row r="381" spans="1:12" x14ac:dyDescent="0.4">
      <c r="A381" s="274"/>
      <c r="B381" s="101"/>
      <c r="F381" s="269"/>
      <c r="G381" s="269"/>
      <c r="H381" s="276"/>
      <c r="I381" s="269"/>
      <c r="J381" s="270"/>
      <c r="K381" s="270"/>
      <c r="L381" s="269"/>
    </row>
    <row r="382" spans="1:12" x14ac:dyDescent="0.4">
      <c r="A382" s="274"/>
      <c r="B382" s="101"/>
      <c r="F382" s="269"/>
      <c r="G382" s="269"/>
      <c r="H382" s="276"/>
      <c r="I382" s="269"/>
      <c r="J382" s="270"/>
      <c r="K382" s="270"/>
      <c r="L382" s="269"/>
    </row>
    <row r="383" spans="1:12" x14ac:dyDescent="0.4">
      <c r="A383" s="274"/>
      <c r="B383" s="101"/>
      <c r="F383" s="269"/>
      <c r="G383" s="269"/>
      <c r="H383" s="276"/>
      <c r="I383" s="269"/>
      <c r="J383" s="270"/>
      <c r="K383" s="270"/>
      <c r="L383" s="269"/>
    </row>
    <row r="384" spans="1:12" x14ac:dyDescent="0.4">
      <c r="A384" s="274"/>
      <c r="B384" s="101"/>
      <c r="F384" s="269"/>
      <c r="G384" s="269"/>
      <c r="H384" s="276"/>
      <c r="I384" s="269"/>
      <c r="J384" s="270"/>
      <c r="K384" s="270"/>
      <c r="L384" s="269"/>
    </row>
    <row r="385" spans="1:12" x14ac:dyDescent="0.4">
      <c r="A385" s="274"/>
      <c r="B385" s="101"/>
      <c r="F385" s="269"/>
      <c r="G385" s="269"/>
      <c r="H385" s="276"/>
      <c r="I385" s="269"/>
      <c r="J385" s="270"/>
      <c r="K385" s="270"/>
      <c r="L385" s="269"/>
    </row>
    <row r="386" spans="1:12" x14ac:dyDescent="0.4">
      <c r="A386" s="274"/>
      <c r="B386" s="101"/>
      <c r="F386" s="269"/>
      <c r="G386" s="269"/>
      <c r="H386" s="276"/>
      <c r="I386" s="269"/>
      <c r="J386" s="270"/>
      <c r="K386" s="270"/>
      <c r="L386" s="269"/>
    </row>
    <row r="387" spans="1:12" x14ac:dyDescent="0.4">
      <c r="A387" s="274"/>
      <c r="B387" s="101"/>
      <c r="F387" s="269"/>
      <c r="G387" s="269"/>
      <c r="H387" s="276"/>
      <c r="I387" s="269"/>
      <c r="J387" s="270"/>
      <c r="K387" s="270"/>
      <c r="L387" s="269"/>
    </row>
    <row r="388" spans="1:12" x14ac:dyDescent="0.4">
      <c r="A388" s="274"/>
      <c r="B388" s="101"/>
      <c r="F388" s="269"/>
      <c r="G388" s="269"/>
      <c r="H388" s="276"/>
      <c r="I388" s="269"/>
      <c r="J388" s="270"/>
      <c r="K388" s="270"/>
      <c r="L388" s="269"/>
    </row>
    <row r="389" spans="1:12" x14ac:dyDescent="0.4">
      <c r="A389" s="274"/>
      <c r="B389" s="101"/>
      <c r="F389" s="269"/>
      <c r="G389" s="269"/>
      <c r="H389" s="276"/>
      <c r="I389" s="269"/>
      <c r="J389" s="270"/>
      <c r="K389" s="270"/>
      <c r="L389" s="269"/>
    </row>
    <row r="390" spans="1:12" x14ac:dyDescent="0.4">
      <c r="A390" s="274"/>
      <c r="B390" s="101"/>
      <c r="F390" s="269"/>
      <c r="G390" s="269"/>
      <c r="H390" s="276"/>
      <c r="I390" s="269"/>
      <c r="J390" s="270"/>
      <c r="K390" s="270"/>
      <c r="L390" s="269"/>
    </row>
    <row r="391" spans="1:12" x14ac:dyDescent="0.4">
      <c r="A391" s="274"/>
      <c r="B391" s="101"/>
      <c r="F391" s="269"/>
      <c r="G391" s="269"/>
      <c r="H391" s="276"/>
      <c r="I391" s="269"/>
      <c r="J391" s="270"/>
      <c r="K391" s="270"/>
      <c r="L391" s="269"/>
    </row>
    <row r="392" spans="1:12" x14ac:dyDescent="0.4">
      <c r="A392" s="274"/>
      <c r="B392" s="101"/>
      <c r="F392" s="269"/>
      <c r="G392" s="269"/>
      <c r="H392" s="276"/>
      <c r="I392" s="269"/>
      <c r="J392" s="270"/>
      <c r="K392" s="270"/>
      <c r="L392" s="269"/>
    </row>
    <row r="393" spans="1:12" x14ac:dyDescent="0.4">
      <c r="A393" s="274"/>
      <c r="B393" s="101"/>
      <c r="F393" s="269"/>
      <c r="G393" s="269"/>
      <c r="H393" s="276"/>
      <c r="I393" s="269"/>
      <c r="J393" s="270"/>
      <c r="K393" s="270"/>
      <c r="L393" s="269"/>
    </row>
    <row r="394" spans="1:12" x14ac:dyDescent="0.4">
      <c r="A394" s="274"/>
      <c r="B394" s="101"/>
      <c r="F394" s="269"/>
      <c r="G394" s="269"/>
      <c r="H394" s="276"/>
      <c r="I394" s="269"/>
      <c r="J394" s="270"/>
      <c r="K394" s="270"/>
      <c r="L394" s="269"/>
    </row>
    <row r="395" spans="1:12" x14ac:dyDescent="0.4">
      <c r="A395" s="274"/>
      <c r="B395" s="101"/>
      <c r="F395" s="269"/>
      <c r="G395" s="269"/>
      <c r="H395" s="276"/>
      <c r="I395" s="269"/>
      <c r="J395" s="270"/>
      <c r="K395" s="270"/>
      <c r="L395" s="269"/>
    </row>
    <row r="396" spans="1:12" x14ac:dyDescent="0.4">
      <c r="A396" s="274"/>
      <c r="B396" s="101"/>
      <c r="F396" s="269"/>
      <c r="G396" s="269"/>
      <c r="H396" s="276"/>
      <c r="I396" s="269"/>
      <c r="J396" s="270"/>
      <c r="K396" s="270"/>
      <c r="L396" s="269"/>
    </row>
    <row r="397" spans="1:12" x14ac:dyDescent="0.4">
      <c r="A397" s="274"/>
      <c r="B397" s="101"/>
      <c r="F397" s="269"/>
      <c r="G397" s="269"/>
      <c r="H397" s="276"/>
      <c r="I397" s="269"/>
      <c r="J397" s="270"/>
      <c r="K397" s="270"/>
      <c r="L397" s="269"/>
    </row>
    <row r="398" spans="1:12" x14ac:dyDescent="0.4">
      <c r="A398" s="274"/>
      <c r="B398" s="101"/>
      <c r="F398" s="269"/>
      <c r="G398" s="269"/>
      <c r="H398" s="276"/>
      <c r="I398" s="269"/>
      <c r="J398" s="270"/>
      <c r="K398" s="270"/>
      <c r="L398" s="269"/>
    </row>
    <row r="399" spans="1:12" x14ac:dyDescent="0.4">
      <c r="A399" s="274"/>
      <c r="B399" s="101"/>
      <c r="F399" s="269"/>
      <c r="G399" s="269"/>
      <c r="H399" s="276"/>
      <c r="I399" s="269"/>
      <c r="J399" s="270"/>
      <c r="K399" s="270"/>
      <c r="L399" s="269"/>
    </row>
    <row r="400" spans="1:12" x14ac:dyDescent="0.4">
      <c r="A400" s="274"/>
      <c r="B400" s="101"/>
      <c r="F400" s="269"/>
      <c r="G400" s="269"/>
      <c r="H400" s="276"/>
      <c r="I400" s="269"/>
      <c r="J400" s="270"/>
      <c r="K400" s="270"/>
      <c r="L400" s="269"/>
    </row>
    <row r="401" spans="1:12" x14ac:dyDescent="0.4">
      <c r="A401" s="274"/>
      <c r="B401" s="101"/>
      <c r="F401" s="269"/>
      <c r="G401" s="269"/>
      <c r="H401" s="276"/>
      <c r="I401" s="269"/>
      <c r="J401" s="270"/>
      <c r="K401" s="270"/>
      <c r="L401" s="269"/>
    </row>
    <row r="402" spans="1:12" x14ac:dyDescent="0.4">
      <c r="A402" s="274"/>
      <c r="B402" s="101"/>
      <c r="F402" s="269"/>
      <c r="G402" s="269"/>
      <c r="H402" s="276"/>
      <c r="I402" s="269"/>
      <c r="J402" s="270"/>
      <c r="K402" s="270"/>
      <c r="L402" s="269"/>
    </row>
    <row r="403" spans="1:12" x14ac:dyDescent="0.4">
      <c r="A403" s="274"/>
      <c r="B403" s="101"/>
      <c r="F403" s="269"/>
      <c r="G403" s="269"/>
      <c r="H403" s="276"/>
      <c r="I403" s="269"/>
      <c r="J403" s="270"/>
      <c r="K403" s="270"/>
      <c r="L403" s="269"/>
    </row>
    <row r="404" spans="1:12" x14ac:dyDescent="0.4">
      <c r="A404" s="274"/>
      <c r="B404" s="101"/>
      <c r="F404" s="269"/>
      <c r="G404" s="269"/>
      <c r="H404" s="276"/>
      <c r="I404" s="269"/>
      <c r="J404" s="270"/>
      <c r="K404" s="270"/>
      <c r="L404" s="269"/>
    </row>
    <row r="405" spans="1:12" x14ac:dyDescent="0.4">
      <c r="A405" s="274"/>
      <c r="B405" s="101"/>
      <c r="F405" s="269"/>
      <c r="G405" s="269"/>
      <c r="H405" s="276"/>
      <c r="I405" s="269"/>
      <c r="J405" s="270"/>
      <c r="K405" s="270"/>
      <c r="L405" s="269"/>
    </row>
    <row r="406" spans="1:12" x14ac:dyDescent="0.4">
      <c r="A406" s="274"/>
      <c r="B406" s="101"/>
      <c r="F406" s="269"/>
      <c r="G406" s="269"/>
      <c r="H406" s="276"/>
      <c r="I406" s="269"/>
      <c r="J406" s="270"/>
      <c r="K406" s="270"/>
      <c r="L406" s="269"/>
    </row>
    <row r="407" spans="1:12" x14ac:dyDescent="0.4">
      <c r="A407" s="274"/>
      <c r="B407" s="101"/>
      <c r="F407" s="269"/>
      <c r="G407" s="269"/>
      <c r="H407" s="276"/>
      <c r="I407" s="269"/>
      <c r="J407" s="270"/>
      <c r="K407" s="270"/>
      <c r="L407" s="269"/>
    </row>
    <row r="408" spans="1:12" x14ac:dyDescent="0.4">
      <c r="A408" s="274"/>
      <c r="B408" s="101"/>
      <c r="F408" s="269"/>
      <c r="G408" s="269"/>
      <c r="H408" s="276"/>
      <c r="I408" s="269"/>
      <c r="J408" s="270"/>
      <c r="K408" s="270"/>
      <c r="L408" s="269"/>
    </row>
    <row r="409" spans="1:12" x14ac:dyDescent="0.4">
      <c r="A409" s="274"/>
      <c r="B409" s="101"/>
      <c r="F409" s="269"/>
      <c r="G409" s="269"/>
      <c r="H409" s="276"/>
      <c r="I409" s="269"/>
      <c r="J409" s="270"/>
      <c r="K409" s="270"/>
      <c r="L409" s="269"/>
    </row>
    <row r="410" spans="1:12" x14ac:dyDescent="0.4">
      <c r="A410" s="274"/>
      <c r="B410" s="101"/>
      <c r="F410" s="269"/>
      <c r="G410" s="269"/>
      <c r="H410" s="276"/>
      <c r="I410" s="269"/>
      <c r="J410" s="270"/>
      <c r="K410" s="270"/>
      <c r="L410" s="269"/>
    </row>
    <row r="411" spans="1:12" x14ac:dyDescent="0.4">
      <c r="A411" s="274"/>
      <c r="B411" s="101"/>
      <c r="F411" s="269"/>
      <c r="G411" s="269"/>
      <c r="H411" s="276"/>
      <c r="I411" s="269"/>
      <c r="J411" s="270"/>
      <c r="K411" s="270"/>
      <c r="L411" s="269"/>
    </row>
    <row r="412" spans="1:12" x14ac:dyDescent="0.4">
      <c r="A412" s="274"/>
      <c r="B412" s="101"/>
      <c r="F412" s="269"/>
      <c r="G412" s="269"/>
      <c r="H412" s="276"/>
      <c r="I412" s="269"/>
      <c r="J412" s="270"/>
      <c r="K412" s="270"/>
      <c r="L412" s="269"/>
    </row>
    <row r="413" spans="1:12" x14ac:dyDescent="0.4">
      <c r="A413" s="274"/>
      <c r="B413" s="101"/>
      <c r="F413" s="269"/>
      <c r="G413" s="269"/>
      <c r="H413" s="276"/>
      <c r="I413" s="269"/>
      <c r="J413" s="270"/>
      <c r="K413" s="270"/>
      <c r="L413" s="269"/>
    </row>
    <row r="414" spans="1:12" x14ac:dyDescent="0.4">
      <c r="A414" s="274"/>
      <c r="B414" s="101"/>
      <c r="F414" s="269"/>
      <c r="G414" s="269"/>
      <c r="H414" s="276"/>
      <c r="I414" s="269"/>
      <c r="J414" s="270"/>
      <c r="K414" s="270"/>
      <c r="L414" s="269"/>
    </row>
    <row r="415" spans="1:12" x14ac:dyDescent="0.4">
      <c r="A415" s="274"/>
      <c r="B415" s="101"/>
      <c r="F415" s="269"/>
      <c r="G415" s="269"/>
      <c r="H415" s="276"/>
      <c r="I415" s="269"/>
      <c r="J415" s="270"/>
      <c r="K415" s="270"/>
      <c r="L415" s="269"/>
    </row>
    <row r="416" spans="1:12" x14ac:dyDescent="0.4">
      <c r="A416" s="274"/>
      <c r="B416" s="101"/>
      <c r="F416" s="269"/>
      <c r="G416" s="269"/>
      <c r="H416" s="276"/>
      <c r="I416" s="269"/>
      <c r="J416" s="270"/>
      <c r="K416" s="270"/>
      <c r="L416" s="269"/>
    </row>
    <row r="417" spans="1:12" x14ac:dyDescent="0.4">
      <c r="A417" s="274"/>
      <c r="B417" s="101"/>
      <c r="F417" s="269"/>
      <c r="G417" s="269"/>
      <c r="H417" s="276"/>
      <c r="I417" s="269"/>
      <c r="J417" s="270"/>
      <c r="K417" s="270"/>
      <c r="L417" s="269"/>
    </row>
    <row r="418" spans="1:12" x14ac:dyDescent="0.4">
      <c r="A418" s="274"/>
      <c r="B418" s="101"/>
      <c r="F418" s="269"/>
      <c r="G418" s="269"/>
      <c r="H418" s="276"/>
      <c r="I418" s="269"/>
      <c r="J418" s="270"/>
      <c r="K418" s="270"/>
      <c r="L418" s="269"/>
    </row>
    <row r="419" spans="1:12" x14ac:dyDescent="0.4">
      <c r="A419" s="274"/>
      <c r="B419" s="101"/>
      <c r="F419" s="269"/>
      <c r="G419" s="269"/>
      <c r="H419" s="276"/>
      <c r="I419" s="269"/>
      <c r="J419" s="270"/>
      <c r="K419" s="270"/>
      <c r="L419" s="269"/>
    </row>
    <row r="420" spans="1:12" x14ac:dyDescent="0.4">
      <c r="A420" s="274"/>
      <c r="B420" s="101"/>
      <c r="F420" s="269"/>
      <c r="G420" s="269"/>
      <c r="H420" s="276"/>
      <c r="I420" s="269"/>
      <c r="J420" s="270"/>
      <c r="K420" s="270"/>
      <c r="L420" s="269"/>
    </row>
    <row r="421" spans="1:12" x14ac:dyDescent="0.4">
      <c r="A421" s="274"/>
      <c r="B421" s="101"/>
      <c r="F421" s="269"/>
      <c r="G421" s="269"/>
      <c r="H421" s="276"/>
      <c r="I421" s="269"/>
      <c r="J421" s="270"/>
      <c r="K421" s="270"/>
      <c r="L421" s="269"/>
    </row>
    <row r="422" spans="1:12" x14ac:dyDescent="0.4">
      <c r="A422" s="274"/>
      <c r="B422" s="101"/>
      <c r="F422" s="269"/>
      <c r="G422" s="269"/>
      <c r="H422" s="276"/>
      <c r="I422" s="269"/>
      <c r="J422" s="270"/>
      <c r="K422" s="270"/>
      <c r="L422" s="269"/>
    </row>
    <row r="423" spans="1:12" x14ac:dyDescent="0.4">
      <c r="A423" s="274"/>
      <c r="B423" s="101"/>
      <c r="F423" s="269"/>
      <c r="G423" s="269"/>
      <c r="H423" s="276"/>
      <c r="I423" s="269"/>
      <c r="J423" s="270"/>
      <c r="K423" s="270"/>
      <c r="L423" s="269"/>
    </row>
    <row r="424" spans="1:12" x14ac:dyDescent="0.4">
      <c r="A424" s="274"/>
      <c r="B424" s="101"/>
      <c r="F424" s="269"/>
      <c r="G424" s="269"/>
      <c r="H424" s="276"/>
      <c r="I424" s="269"/>
      <c r="J424" s="270"/>
      <c r="K424" s="270"/>
      <c r="L424" s="269"/>
    </row>
    <row r="425" spans="1:12" x14ac:dyDescent="0.4">
      <c r="A425" s="274"/>
      <c r="B425" s="101"/>
      <c r="F425" s="269"/>
      <c r="G425" s="269"/>
      <c r="H425" s="276"/>
      <c r="I425" s="269"/>
      <c r="J425" s="270"/>
      <c r="K425" s="270"/>
      <c r="L425" s="269"/>
    </row>
    <row r="426" spans="1:12" x14ac:dyDescent="0.4">
      <c r="A426" s="274"/>
      <c r="B426" s="101"/>
      <c r="F426" s="269"/>
      <c r="G426" s="269"/>
      <c r="H426" s="276"/>
      <c r="I426" s="269"/>
      <c r="J426" s="270"/>
      <c r="K426" s="270"/>
      <c r="L426" s="269"/>
    </row>
    <row r="427" spans="1:12" x14ac:dyDescent="0.4">
      <c r="A427" s="274"/>
      <c r="B427" s="101"/>
      <c r="F427" s="269"/>
      <c r="G427" s="269"/>
      <c r="H427" s="276"/>
      <c r="I427" s="269"/>
      <c r="J427" s="270"/>
      <c r="K427" s="270"/>
      <c r="L427" s="269"/>
    </row>
    <row r="428" spans="1:12" x14ac:dyDescent="0.4">
      <c r="A428" s="274"/>
      <c r="B428" s="101"/>
      <c r="F428" s="269"/>
      <c r="G428" s="269"/>
      <c r="H428" s="276"/>
      <c r="I428" s="269"/>
      <c r="J428" s="270"/>
      <c r="K428" s="270"/>
      <c r="L428" s="269"/>
    </row>
    <row r="429" spans="1:12" x14ac:dyDescent="0.4">
      <c r="A429" s="274"/>
      <c r="B429" s="101"/>
      <c r="F429" s="269"/>
      <c r="G429" s="269"/>
      <c r="H429" s="276"/>
      <c r="I429" s="269"/>
      <c r="J429" s="270"/>
      <c r="K429" s="270"/>
      <c r="L429" s="269"/>
    </row>
    <row r="430" spans="1:12" x14ac:dyDescent="0.4">
      <c r="A430" s="274"/>
      <c r="B430" s="101"/>
      <c r="F430" s="269"/>
      <c r="G430" s="269"/>
      <c r="H430" s="276"/>
      <c r="I430" s="269"/>
      <c r="J430" s="270"/>
      <c r="K430" s="270"/>
      <c r="L430" s="269"/>
    </row>
    <row r="431" spans="1:12" x14ac:dyDescent="0.4">
      <c r="A431" s="274"/>
      <c r="B431" s="101"/>
      <c r="F431" s="269"/>
      <c r="G431" s="269"/>
      <c r="H431" s="276"/>
      <c r="I431" s="269"/>
      <c r="J431" s="270"/>
      <c r="K431" s="270"/>
      <c r="L431" s="269"/>
    </row>
    <row r="432" spans="1:12" x14ac:dyDescent="0.4">
      <c r="A432" s="274"/>
      <c r="B432" s="101"/>
      <c r="F432" s="269"/>
      <c r="G432" s="269"/>
      <c r="H432" s="276"/>
      <c r="I432" s="269"/>
      <c r="J432" s="270"/>
      <c r="K432" s="270"/>
      <c r="L432" s="269"/>
    </row>
    <row r="433" spans="1:12" x14ac:dyDescent="0.4">
      <c r="A433" s="274"/>
      <c r="B433" s="101"/>
      <c r="F433" s="269"/>
      <c r="G433" s="269"/>
      <c r="H433" s="276"/>
      <c r="I433" s="269"/>
      <c r="J433" s="270"/>
      <c r="K433" s="270"/>
      <c r="L433" s="269"/>
    </row>
    <row r="434" spans="1:12" x14ac:dyDescent="0.4">
      <c r="A434" s="274"/>
      <c r="B434" s="101"/>
      <c r="F434" s="269"/>
      <c r="G434" s="269"/>
      <c r="H434" s="276"/>
      <c r="I434" s="269"/>
      <c r="J434" s="270"/>
      <c r="K434" s="270"/>
      <c r="L434" s="269"/>
    </row>
    <row r="435" spans="1:12" x14ac:dyDescent="0.4">
      <c r="A435" s="274"/>
      <c r="B435" s="101"/>
      <c r="F435" s="269"/>
      <c r="G435" s="269"/>
      <c r="H435" s="276"/>
      <c r="I435" s="269"/>
      <c r="J435" s="270"/>
      <c r="K435" s="270"/>
      <c r="L435" s="269"/>
    </row>
    <row r="436" spans="1:12" x14ac:dyDescent="0.4">
      <c r="A436" s="274"/>
      <c r="B436" s="101"/>
      <c r="F436" s="269"/>
      <c r="G436" s="269"/>
      <c r="H436" s="276"/>
      <c r="I436" s="269"/>
      <c r="J436" s="270"/>
      <c r="K436" s="270"/>
      <c r="L436" s="269"/>
    </row>
    <row r="437" spans="1:12" x14ac:dyDescent="0.4">
      <c r="A437" s="274"/>
      <c r="B437" s="101"/>
      <c r="F437" s="269"/>
      <c r="G437" s="269"/>
      <c r="H437" s="276"/>
      <c r="I437" s="269"/>
      <c r="J437" s="270"/>
      <c r="K437" s="270"/>
      <c r="L437" s="269"/>
    </row>
    <row r="438" spans="1:12" x14ac:dyDescent="0.4">
      <c r="A438" s="274"/>
      <c r="B438" s="101"/>
      <c r="F438" s="269"/>
      <c r="G438" s="269"/>
      <c r="H438" s="276"/>
      <c r="I438" s="269"/>
      <c r="J438" s="270"/>
      <c r="K438" s="270"/>
      <c r="L438" s="269"/>
    </row>
    <row r="439" spans="1:12" x14ac:dyDescent="0.4">
      <c r="A439" s="274"/>
      <c r="B439" s="101"/>
      <c r="F439" s="269"/>
      <c r="G439" s="269"/>
      <c r="H439" s="276"/>
      <c r="I439" s="269"/>
      <c r="J439" s="270"/>
      <c r="K439" s="270"/>
      <c r="L439" s="269"/>
    </row>
    <row r="440" spans="1:12" x14ac:dyDescent="0.4">
      <c r="A440" s="274"/>
      <c r="B440" s="101"/>
      <c r="F440" s="269"/>
      <c r="G440" s="269"/>
      <c r="H440" s="276"/>
      <c r="I440" s="269"/>
      <c r="J440" s="270"/>
      <c r="K440" s="270"/>
      <c r="L440" s="269"/>
    </row>
    <row r="441" spans="1:12" x14ac:dyDescent="0.4">
      <c r="A441" s="274"/>
      <c r="B441" s="101"/>
      <c r="F441" s="269"/>
      <c r="G441" s="269"/>
      <c r="H441" s="276"/>
      <c r="I441" s="269"/>
      <c r="J441" s="270"/>
      <c r="K441" s="270"/>
      <c r="L441" s="269"/>
    </row>
    <row r="442" spans="1:12" x14ac:dyDescent="0.4">
      <c r="A442" s="274"/>
      <c r="B442" s="101"/>
      <c r="F442" s="269"/>
      <c r="G442" s="269"/>
      <c r="H442" s="276"/>
      <c r="I442" s="269"/>
      <c r="J442" s="270"/>
      <c r="K442" s="270"/>
      <c r="L442" s="269"/>
    </row>
    <row r="443" spans="1:12" x14ac:dyDescent="0.4">
      <c r="A443" s="274"/>
      <c r="B443" s="101"/>
      <c r="F443" s="269"/>
      <c r="G443" s="269"/>
      <c r="H443" s="276"/>
      <c r="I443" s="269"/>
      <c r="J443" s="270"/>
      <c r="K443" s="270"/>
      <c r="L443" s="269"/>
    </row>
    <row r="444" spans="1:12" x14ac:dyDescent="0.4">
      <c r="A444" s="274"/>
      <c r="B444" s="101"/>
      <c r="F444" s="269"/>
      <c r="G444" s="269"/>
      <c r="H444" s="276"/>
      <c r="I444" s="269"/>
      <c r="J444" s="270"/>
      <c r="K444" s="270"/>
      <c r="L444" s="269"/>
    </row>
    <row r="445" spans="1:12" x14ac:dyDescent="0.4">
      <c r="A445" s="274"/>
      <c r="B445" s="101"/>
      <c r="F445" s="269"/>
      <c r="G445" s="269"/>
      <c r="H445" s="276"/>
      <c r="I445" s="269"/>
      <c r="J445" s="270"/>
      <c r="K445" s="270"/>
      <c r="L445" s="269"/>
    </row>
    <row r="446" spans="1:12" x14ac:dyDescent="0.4">
      <c r="A446" s="274"/>
      <c r="B446" s="101"/>
      <c r="F446" s="269"/>
      <c r="G446" s="269"/>
      <c r="H446" s="276"/>
      <c r="I446" s="269"/>
      <c r="J446" s="270"/>
      <c r="K446" s="270"/>
      <c r="L446" s="269"/>
    </row>
    <row r="447" spans="1:12" x14ac:dyDescent="0.4">
      <c r="A447" s="274"/>
      <c r="B447" s="101"/>
      <c r="F447" s="269"/>
      <c r="G447" s="269"/>
      <c r="H447" s="276"/>
      <c r="I447" s="269"/>
      <c r="J447" s="270"/>
      <c r="K447" s="270"/>
      <c r="L447" s="269"/>
    </row>
    <row r="448" spans="1:12" x14ac:dyDescent="0.4">
      <c r="A448" s="274"/>
      <c r="B448" s="101"/>
      <c r="F448" s="269"/>
      <c r="G448" s="269"/>
      <c r="H448" s="276"/>
      <c r="I448" s="269"/>
      <c r="J448" s="270"/>
      <c r="K448" s="270"/>
      <c r="L448" s="269"/>
    </row>
    <row r="449" spans="1:12" x14ac:dyDescent="0.4">
      <c r="A449" s="274"/>
      <c r="B449" s="101"/>
      <c r="F449" s="269"/>
      <c r="G449" s="269"/>
      <c r="H449" s="276"/>
      <c r="I449" s="269"/>
      <c r="J449" s="270"/>
      <c r="K449" s="270"/>
      <c r="L449" s="269"/>
    </row>
    <row r="450" spans="1:12" x14ac:dyDescent="0.4">
      <c r="A450" s="274"/>
      <c r="B450" s="101"/>
      <c r="F450" s="269"/>
      <c r="G450" s="269"/>
      <c r="H450" s="276"/>
      <c r="I450" s="269"/>
      <c r="J450" s="270"/>
      <c r="K450" s="270"/>
      <c r="L450" s="269"/>
    </row>
    <row r="451" spans="1:12" x14ac:dyDescent="0.4">
      <c r="A451" s="274"/>
      <c r="B451" s="101"/>
      <c r="F451" s="269"/>
      <c r="G451" s="269"/>
      <c r="H451" s="276"/>
      <c r="I451" s="269"/>
      <c r="J451" s="270"/>
      <c r="K451" s="270"/>
      <c r="L451" s="269"/>
    </row>
    <row r="452" spans="1:12" x14ac:dyDescent="0.4">
      <c r="A452" s="274"/>
      <c r="B452" s="101"/>
      <c r="F452" s="269"/>
      <c r="G452" s="269"/>
      <c r="H452" s="276"/>
      <c r="I452" s="269"/>
      <c r="J452" s="270"/>
      <c r="K452" s="270"/>
      <c r="L452" s="269"/>
    </row>
    <row r="453" spans="1:12" x14ac:dyDescent="0.4">
      <c r="A453" s="274"/>
      <c r="B453" s="101"/>
      <c r="F453" s="269"/>
      <c r="G453" s="269"/>
      <c r="H453" s="276"/>
      <c r="I453" s="269"/>
      <c r="J453" s="270"/>
      <c r="K453" s="270"/>
      <c r="L453" s="269"/>
    </row>
    <row r="454" spans="1:12" x14ac:dyDescent="0.4">
      <c r="A454" s="274"/>
      <c r="B454" s="101"/>
      <c r="F454" s="269"/>
      <c r="G454" s="269"/>
      <c r="H454" s="276"/>
      <c r="I454" s="269"/>
      <c r="J454" s="270"/>
      <c r="K454" s="270"/>
      <c r="L454" s="269"/>
    </row>
    <row r="455" spans="1:12" x14ac:dyDescent="0.4">
      <c r="A455" s="274"/>
      <c r="B455" s="101"/>
      <c r="F455" s="269"/>
      <c r="G455" s="269"/>
      <c r="H455" s="276"/>
      <c r="I455" s="269"/>
      <c r="J455" s="270"/>
      <c r="K455" s="270"/>
      <c r="L455" s="269"/>
    </row>
    <row r="456" spans="1:12" x14ac:dyDescent="0.4">
      <c r="A456" s="274"/>
      <c r="B456" s="101"/>
      <c r="F456" s="269"/>
      <c r="G456" s="269"/>
      <c r="H456" s="276"/>
      <c r="I456" s="269"/>
      <c r="J456" s="270"/>
      <c r="K456" s="270"/>
      <c r="L456" s="269"/>
    </row>
    <row r="457" spans="1:12" x14ac:dyDescent="0.4">
      <c r="A457" s="274"/>
      <c r="B457" s="101"/>
      <c r="F457" s="269"/>
      <c r="G457" s="269"/>
      <c r="H457" s="276"/>
      <c r="I457" s="269"/>
      <c r="J457" s="270"/>
      <c r="K457" s="270"/>
      <c r="L457" s="269"/>
    </row>
    <row r="458" spans="1:12" x14ac:dyDescent="0.4">
      <c r="A458" s="274"/>
      <c r="B458" s="101"/>
      <c r="F458" s="269"/>
      <c r="G458" s="269"/>
      <c r="H458" s="276"/>
      <c r="I458" s="269"/>
      <c r="J458" s="270"/>
      <c r="K458" s="270"/>
      <c r="L458" s="269"/>
    </row>
    <row r="459" spans="1:12" x14ac:dyDescent="0.4">
      <c r="A459" s="274"/>
      <c r="B459" s="101"/>
      <c r="F459" s="269"/>
      <c r="G459" s="269"/>
      <c r="H459" s="276"/>
      <c r="I459" s="269"/>
      <c r="J459" s="270"/>
      <c r="K459" s="270"/>
      <c r="L459" s="269"/>
    </row>
    <row r="460" spans="1:12" x14ac:dyDescent="0.4">
      <c r="A460" s="274"/>
      <c r="B460" s="101"/>
      <c r="F460" s="269"/>
      <c r="G460" s="269"/>
      <c r="H460" s="276"/>
      <c r="I460" s="269"/>
      <c r="J460" s="270"/>
      <c r="K460" s="270"/>
      <c r="L460" s="269"/>
    </row>
    <row r="461" spans="1:12" x14ac:dyDescent="0.4">
      <c r="A461" s="274"/>
      <c r="B461" s="101"/>
      <c r="F461" s="269"/>
      <c r="G461" s="269"/>
      <c r="H461" s="276"/>
      <c r="I461" s="269"/>
      <c r="J461" s="270"/>
      <c r="K461" s="270"/>
      <c r="L461" s="269"/>
    </row>
    <row r="462" spans="1:12" x14ac:dyDescent="0.4">
      <c r="A462" s="274"/>
      <c r="B462" s="101"/>
      <c r="F462" s="269"/>
      <c r="G462" s="269"/>
      <c r="H462" s="276"/>
      <c r="I462" s="269"/>
      <c r="J462" s="270"/>
      <c r="K462" s="270"/>
      <c r="L462" s="269"/>
    </row>
    <row r="463" spans="1:12" x14ac:dyDescent="0.4">
      <c r="A463" s="274"/>
      <c r="B463" s="101"/>
      <c r="F463" s="269"/>
      <c r="G463" s="269"/>
      <c r="H463" s="276"/>
      <c r="I463" s="269"/>
      <c r="J463" s="270"/>
      <c r="K463" s="270"/>
      <c r="L463" s="269"/>
    </row>
    <row r="464" spans="1:12" x14ac:dyDescent="0.4">
      <c r="A464" s="274"/>
      <c r="B464" s="101"/>
      <c r="F464" s="269"/>
      <c r="G464" s="269"/>
      <c r="H464" s="276"/>
      <c r="I464" s="269"/>
      <c r="J464" s="270"/>
      <c r="K464" s="270"/>
      <c r="L464" s="269"/>
    </row>
    <row r="465" spans="1:12" x14ac:dyDescent="0.4">
      <c r="A465" s="274"/>
      <c r="B465" s="101"/>
      <c r="F465" s="269"/>
      <c r="G465" s="269"/>
      <c r="H465" s="276"/>
      <c r="I465" s="269"/>
      <c r="J465" s="270"/>
      <c r="K465" s="270"/>
      <c r="L465" s="269"/>
    </row>
    <row r="466" spans="1:12" x14ac:dyDescent="0.4">
      <c r="A466" s="274"/>
      <c r="B466" s="101"/>
      <c r="F466" s="269"/>
      <c r="G466" s="269"/>
      <c r="H466" s="276"/>
      <c r="I466" s="269"/>
      <c r="J466" s="270"/>
      <c r="K466" s="270"/>
      <c r="L466" s="269"/>
    </row>
    <row r="467" spans="1:12" x14ac:dyDescent="0.4">
      <c r="A467" s="274"/>
      <c r="B467" s="101"/>
      <c r="F467" s="269"/>
      <c r="G467" s="269"/>
      <c r="H467" s="276"/>
      <c r="I467" s="269"/>
      <c r="J467" s="270"/>
      <c r="K467" s="270"/>
      <c r="L467" s="269"/>
    </row>
    <row r="468" spans="1:12" x14ac:dyDescent="0.4">
      <c r="A468" s="274"/>
      <c r="B468" s="101"/>
      <c r="F468" s="269"/>
      <c r="G468" s="269"/>
      <c r="H468" s="276"/>
      <c r="I468" s="269"/>
      <c r="J468" s="270"/>
      <c r="K468" s="270"/>
      <c r="L468" s="269"/>
    </row>
    <row r="469" spans="1:12" x14ac:dyDescent="0.4">
      <c r="A469" s="274"/>
      <c r="B469" s="101"/>
      <c r="F469" s="269"/>
      <c r="G469" s="269"/>
      <c r="H469" s="276"/>
      <c r="I469" s="269"/>
      <c r="J469" s="270"/>
      <c r="K469" s="270"/>
      <c r="L469" s="269"/>
    </row>
    <row r="470" spans="1:12" x14ac:dyDescent="0.4">
      <c r="A470" s="274"/>
      <c r="B470" s="101"/>
      <c r="F470" s="269"/>
      <c r="G470" s="269"/>
      <c r="H470" s="276"/>
      <c r="I470" s="269"/>
      <c r="J470" s="270"/>
      <c r="K470" s="270"/>
      <c r="L470" s="269"/>
    </row>
    <row r="471" spans="1:12" x14ac:dyDescent="0.4">
      <c r="A471" s="274"/>
      <c r="B471" s="101"/>
      <c r="F471" s="269"/>
      <c r="G471" s="269"/>
      <c r="H471" s="276"/>
      <c r="I471" s="269"/>
      <c r="J471" s="270"/>
      <c r="K471" s="270"/>
      <c r="L471" s="269"/>
    </row>
    <row r="472" spans="1:12" x14ac:dyDescent="0.4">
      <c r="A472" s="274"/>
      <c r="B472" s="101"/>
      <c r="F472" s="269"/>
      <c r="G472" s="269"/>
      <c r="H472" s="276"/>
      <c r="I472" s="269"/>
      <c r="J472" s="270"/>
      <c r="K472" s="270"/>
      <c r="L472" s="269"/>
    </row>
    <row r="473" spans="1:12" x14ac:dyDescent="0.4">
      <c r="A473" s="274"/>
      <c r="B473" s="101"/>
      <c r="F473" s="269"/>
      <c r="G473" s="269"/>
      <c r="H473" s="276"/>
      <c r="I473" s="269"/>
      <c r="J473" s="270"/>
      <c r="K473" s="270"/>
      <c r="L473" s="269"/>
    </row>
    <row r="474" spans="1:12" x14ac:dyDescent="0.4">
      <c r="A474" s="274"/>
      <c r="B474" s="101"/>
      <c r="F474" s="269"/>
      <c r="G474" s="269"/>
      <c r="H474" s="276"/>
      <c r="I474" s="269"/>
      <c r="J474" s="270"/>
      <c r="K474" s="270"/>
      <c r="L474" s="269"/>
    </row>
    <row r="475" spans="1:12" x14ac:dyDescent="0.4">
      <c r="A475" s="274"/>
      <c r="B475" s="101"/>
      <c r="F475" s="269"/>
      <c r="G475" s="269"/>
      <c r="H475" s="276"/>
      <c r="I475" s="269"/>
      <c r="J475" s="270"/>
      <c r="K475" s="270"/>
      <c r="L475" s="269"/>
    </row>
    <row r="476" spans="1:12" x14ac:dyDescent="0.4">
      <c r="A476" s="274"/>
      <c r="B476" s="101"/>
      <c r="F476" s="269"/>
      <c r="G476" s="269"/>
      <c r="H476" s="276"/>
      <c r="I476" s="269"/>
      <c r="J476" s="270"/>
      <c r="K476" s="270"/>
      <c r="L476" s="269"/>
    </row>
    <row r="477" spans="1:12" x14ac:dyDescent="0.4">
      <c r="A477" s="274"/>
      <c r="B477" s="101"/>
      <c r="F477" s="269"/>
      <c r="G477" s="269"/>
      <c r="H477" s="276"/>
      <c r="I477" s="269"/>
      <c r="J477" s="270"/>
      <c r="K477" s="270"/>
      <c r="L477" s="269"/>
    </row>
    <row r="478" spans="1:12" x14ac:dyDescent="0.4">
      <c r="A478" s="274"/>
      <c r="B478" s="101"/>
      <c r="F478" s="269"/>
      <c r="G478" s="269"/>
      <c r="H478" s="276"/>
      <c r="I478" s="269"/>
      <c r="J478" s="270"/>
      <c r="K478" s="270"/>
      <c r="L478" s="269"/>
    </row>
    <row r="479" spans="1:12" x14ac:dyDescent="0.4">
      <c r="A479" s="274"/>
      <c r="B479" s="101"/>
      <c r="F479" s="269"/>
      <c r="G479" s="269"/>
      <c r="H479" s="276"/>
      <c r="I479" s="269"/>
      <c r="J479" s="270"/>
      <c r="K479" s="270"/>
      <c r="L479" s="269"/>
    </row>
    <row r="480" spans="1:12" x14ac:dyDescent="0.4">
      <c r="A480" s="274"/>
      <c r="B480" s="101"/>
      <c r="F480" s="269"/>
      <c r="G480" s="269"/>
      <c r="H480" s="276"/>
      <c r="I480" s="269"/>
      <c r="J480" s="270"/>
      <c r="K480" s="270"/>
      <c r="L480" s="269"/>
    </row>
    <row r="481" spans="1:12" x14ac:dyDescent="0.4">
      <c r="A481" s="274"/>
      <c r="B481" s="101"/>
      <c r="F481" s="269"/>
      <c r="G481" s="269"/>
      <c r="H481" s="276"/>
      <c r="I481" s="269"/>
      <c r="J481" s="270"/>
      <c r="K481" s="270"/>
      <c r="L481" s="269"/>
    </row>
    <row r="482" spans="1:12" x14ac:dyDescent="0.4">
      <c r="A482" s="274"/>
      <c r="B482" s="101"/>
      <c r="F482" s="269"/>
      <c r="G482" s="269"/>
      <c r="H482" s="276"/>
      <c r="I482" s="269"/>
      <c r="J482" s="270"/>
      <c r="K482" s="270"/>
      <c r="L482" s="269"/>
    </row>
    <row r="483" spans="1:12" x14ac:dyDescent="0.4">
      <c r="A483" s="274"/>
      <c r="B483" s="101"/>
      <c r="F483" s="269"/>
      <c r="G483" s="269"/>
      <c r="H483" s="276"/>
      <c r="I483" s="269"/>
      <c r="J483" s="270"/>
      <c r="K483" s="270"/>
      <c r="L483" s="269"/>
    </row>
    <row r="484" spans="1:12" x14ac:dyDescent="0.4">
      <c r="A484" s="274"/>
      <c r="B484" s="101"/>
      <c r="F484" s="269"/>
      <c r="G484" s="269"/>
      <c r="H484" s="276"/>
      <c r="I484" s="269"/>
      <c r="J484" s="270"/>
      <c r="K484" s="270"/>
      <c r="L484" s="269"/>
    </row>
    <row r="485" spans="1:12" x14ac:dyDescent="0.4">
      <c r="A485" s="274"/>
      <c r="B485" s="101"/>
      <c r="F485" s="269"/>
      <c r="G485" s="269"/>
      <c r="H485" s="276"/>
      <c r="I485" s="269"/>
      <c r="J485" s="270"/>
      <c r="K485" s="270"/>
      <c r="L485" s="269"/>
    </row>
    <row r="486" spans="1:12" x14ac:dyDescent="0.4">
      <c r="A486" s="274"/>
      <c r="B486" s="101"/>
      <c r="F486" s="269"/>
      <c r="G486" s="269"/>
      <c r="H486" s="276"/>
      <c r="I486" s="269"/>
      <c r="J486" s="270"/>
      <c r="K486" s="270"/>
      <c r="L486" s="269"/>
    </row>
    <row r="487" spans="1:12" x14ac:dyDescent="0.4">
      <c r="A487" s="274"/>
      <c r="B487" s="101"/>
      <c r="F487" s="269"/>
      <c r="G487" s="269"/>
      <c r="H487" s="276"/>
      <c r="I487" s="269"/>
      <c r="J487" s="270"/>
      <c r="K487" s="270"/>
      <c r="L487" s="269"/>
    </row>
    <row r="488" spans="1:12" x14ac:dyDescent="0.4">
      <c r="A488" s="274"/>
      <c r="B488" s="101"/>
      <c r="F488" s="269"/>
      <c r="G488" s="269"/>
      <c r="H488" s="276"/>
      <c r="I488" s="269"/>
      <c r="J488" s="270"/>
      <c r="K488" s="270"/>
      <c r="L488" s="269"/>
    </row>
    <row r="489" spans="1:12" x14ac:dyDescent="0.4">
      <c r="A489" s="274"/>
      <c r="B489" s="101"/>
      <c r="F489" s="269"/>
      <c r="G489" s="269"/>
      <c r="H489" s="276"/>
      <c r="I489" s="269"/>
      <c r="J489" s="270"/>
      <c r="K489" s="270"/>
      <c r="L489" s="269"/>
    </row>
    <row r="490" spans="1:12" x14ac:dyDescent="0.4">
      <c r="A490" s="274"/>
      <c r="B490" s="101"/>
      <c r="F490" s="269"/>
      <c r="G490" s="269"/>
      <c r="H490" s="276"/>
      <c r="I490" s="269"/>
      <c r="J490" s="270"/>
      <c r="K490" s="270"/>
      <c r="L490" s="269"/>
    </row>
    <row r="491" spans="1:12" x14ac:dyDescent="0.4">
      <c r="A491" s="274"/>
      <c r="B491" s="101"/>
      <c r="F491" s="269"/>
      <c r="G491" s="269"/>
      <c r="H491" s="276"/>
      <c r="I491" s="269"/>
      <c r="J491" s="270"/>
      <c r="K491" s="270"/>
      <c r="L491" s="269"/>
    </row>
    <row r="492" spans="1:12" x14ac:dyDescent="0.4">
      <c r="A492" s="274"/>
      <c r="B492" s="101"/>
      <c r="F492" s="269"/>
      <c r="G492" s="269"/>
      <c r="H492" s="276"/>
      <c r="I492" s="269"/>
      <c r="J492" s="270"/>
      <c r="K492" s="270"/>
      <c r="L492" s="269"/>
    </row>
    <row r="493" spans="1:12" x14ac:dyDescent="0.4">
      <c r="A493" s="274"/>
      <c r="B493" s="101"/>
      <c r="F493" s="269"/>
      <c r="G493" s="269"/>
      <c r="H493" s="276"/>
      <c r="I493" s="269"/>
      <c r="J493" s="270"/>
      <c r="K493" s="270"/>
      <c r="L493" s="269"/>
    </row>
    <row r="494" spans="1:12" x14ac:dyDescent="0.4">
      <c r="A494" s="274"/>
      <c r="B494" s="101"/>
      <c r="F494" s="269"/>
      <c r="G494" s="269"/>
      <c r="H494" s="276"/>
      <c r="I494" s="269"/>
      <c r="J494" s="270"/>
      <c r="K494" s="270"/>
      <c r="L494" s="269"/>
    </row>
    <row r="495" spans="1:12" x14ac:dyDescent="0.4">
      <c r="A495" s="274"/>
      <c r="B495" s="101"/>
      <c r="F495" s="269"/>
      <c r="G495" s="269"/>
      <c r="H495" s="276"/>
      <c r="I495" s="269"/>
      <c r="J495" s="270"/>
      <c r="K495" s="270"/>
      <c r="L495" s="269"/>
    </row>
    <row r="496" spans="1:12" x14ac:dyDescent="0.4">
      <c r="A496" s="274"/>
      <c r="B496" s="101"/>
      <c r="F496" s="269"/>
      <c r="G496" s="269"/>
      <c r="H496" s="276"/>
      <c r="I496" s="269"/>
      <c r="J496" s="270"/>
      <c r="K496" s="270"/>
      <c r="L496" s="269"/>
    </row>
    <row r="497" spans="1:12" x14ac:dyDescent="0.4">
      <c r="A497" s="274"/>
      <c r="B497" s="101"/>
      <c r="F497" s="269"/>
      <c r="G497" s="269"/>
      <c r="H497" s="276"/>
      <c r="I497" s="269"/>
      <c r="J497" s="270"/>
      <c r="K497" s="270"/>
      <c r="L497" s="269"/>
    </row>
    <row r="498" spans="1:12" x14ac:dyDescent="0.4">
      <c r="A498" s="274"/>
      <c r="B498" s="101"/>
      <c r="F498" s="269"/>
      <c r="G498" s="269"/>
      <c r="H498" s="276"/>
      <c r="I498" s="269"/>
      <c r="J498" s="270"/>
      <c r="K498" s="270"/>
      <c r="L498" s="269"/>
    </row>
    <row r="499" spans="1:12" x14ac:dyDescent="0.4">
      <c r="A499" s="274"/>
      <c r="B499" s="101"/>
      <c r="F499" s="269"/>
      <c r="G499" s="269"/>
      <c r="H499" s="276"/>
      <c r="I499" s="269"/>
      <c r="J499" s="270"/>
      <c r="K499" s="270"/>
      <c r="L499" s="269"/>
    </row>
    <row r="500" spans="1:12" x14ac:dyDescent="0.4">
      <c r="A500" s="274"/>
      <c r="B500" s="101"/>
      <c r="F500" s="269"/>
      <c r="G500" s="269"/>
      <c r="H500" s="276"/>
      <c r="I500" s="269"/>
      <c r="J500" s="270"/>
      <c r="K500" s="270"/>
      <c r="L500" s="269"/>
    </row>
    <row r="501" spans="1:12" x14ac:dyDescent="0.4">
      <c r="A501" s="274"/>
      <c r="B501" s="101"/>
      <c r="F501" s="269"/>
      <c r="G501" s="269"/>
      <c r="H501" s="276"/>
      <c r="I501" s="269"/>
      <c r="J501" s="270"/>
      <c r="K501" s="270"/>
      <c r="L501" s="269"/>
    </row>
    <row r="502" spans="1:12" x14ac:dyDescent="0.4">
      <c r="A502" s="274"/>
      <c r="B502" s="101"/>
      <c r="F502" s="269"/>
      <c r="G502" s="269"/>
      <c r="H502" s="276"/>
      <c r="I502" s="269"/>
      <c r="J502" s="270"/>
      <c r="K502" s="270"/>
      <c r="L502" s="269"/>
    </row>
    <row r="503" spans="1:12" x14ac:dyDescent="0.4">
      <c r="A503" s="274"/>
      <c r="B503" s="101"/>
      <c r="F503" s="269"/>
      <c r="G503" s="269"/>
      <c r="H503" s="276"/>
      <c r="I503" s="269"/>
      <c r="J503" s="270"/>
      <c r="K503" s="270"/>
      <c r="L503" s="269"/>
    </row>
    <row r="504" spans="1:12" x14ac:dyDescent="0.4">
      <c r="A504" s="274"/>
      <c r="B504" s="101"/>
      <c r="F504" s="269"/>
      <c r="G504" s="269"/>
      <c r="H504" s="276"/>
      <c r="I504" s="269"/>
      <c r="J504" s="270"/>
      <c r="K504" s="270"/>
      <c r="L504" s="269"/>
    </row>
    <row r="505" spans="1:12" x14ac:dyDescent="0.4">
      <c r="A505" s="274"/>
      <c r="B505" s="101"/>
      <c r="F505" s="269"/>
      <c r="G505" s="269"/>
      <c r="H505" s="276"/>
      <c r="I505" s="269"/>
      <c r="J505" s="270"/>
      <c r="K505" s="270"/>
      <c r="L505" s="269"/>
    </row>
    <row r="506" spans="1:12" x14ac:dyDescent="0.4">
      <c r="A506" s="274"/>
      <c r="B506" s="101"/>
      <c r="F506" s="269"/>
      <c r="G506" s="269"/>
      <c r="H506" s="276"/>
      <c r="I506" s="269"/>
      <c r="J506" s="270"/>
      <c r="K506" s="270"/>
      <c r="L506" s="269"/>
    </row>
    <row r="507" spans="1:12" x14ac:dyDescent="0.4">
      <c r="A507" s="274"/>
      <c r="B507" s="101"/>
      <c r="F507" s="269"/>
      <c r="G507" s="269"/>
      <c r="H507" s="276"/>
      <c r="I507" s="269"/>
      <c r="J507" s="270"/>
      <c r="K507" s="270"/>
      <c r="L507" s="269"/>
    </row>
    <row r="508" spans="1:12" x14ac:dyDescent="0.4">
      <c r="A508" s="274"/>
      <c r="B508" s="101"/>
      <c r="F508" s="269"/>
      <c r="G508" s="269"/>
      <c r="H508" s="276"/>
      <c r="I508" s="269"/>
      <c r="J508" s="270"/>
      <c r="K508" s="270"/>
      <c r="L508" s="269"/>
    </row>
    <row r="509" spans="1:12" x14ac:dyDescent="0.4">
      <c r="A509" s="274"/>
      <c r="B509" s="101"/>
      <c r="F509" s="269"/>
      <c r="G509" s="269"/>
      <c r="H509" s="276"/>
      <c r="I509" s="269"/>
      <c r="J509" s="270"/>
      <c r="K509" s="270"/>
      <c r="L509" s="269"/>
    </row>
    <row r="510" spans="1:12" x14ac:dyDescent="0.4">
      <c r="A510" s="274"/>
      <c r="B510" s="101"/>
      <c r="F510" s="269"/>
      <c r="G510" s="269"/>
      <c r="H510" s="276"/>
      <c r="I510" s="269"/>
      <c r="J510" s="270"/>
      <c r="K510" s="270"/>
      <c r="L510" s="269"/>
    </row>
    <row r="511" spans="1:12" x14ac:dyDescent="0.4">
      <c r="A511" s="274"/>
      <c r="B511" s="101"/>
      <c r="F511" s="269"/>
      <c r="G511" s="269"/>
      <c r="H511" s="276"/>
      <c r="I511" s="269"/>
      <c r="J511" s="270"/>
      <c r="K511" s="270"/>
      <c r="L511" s="269"/>
    </row>
    <row r="512" spans="1:12" x14ac:dyDescent="0.4">
      <c r="A512" s="274"/>
      <c r="B512" s="101"/>
      <c r="F512" s="269"/>
      <c r="G512" s="269"/>
      <c r="H512" s="276"/>
      <c r="I512" s="269"/>
      <c r="J512" s="270"/>
      <c r="K512" s="270"/>
      <c r="L512" s="269"/>
    </row>
    <row r="513" spans="1:12" x14ac:dyDescent="0.4">
      <c r="A513" s="274"/>
      <c r="B513" s="101"/>
      <c r="F513" s="269"/>
      <c r="G513" s="269"/>
      <c r="H513" s="276"/>
      <c r="I513" s="269"/>
      <c r="J513" s="270"/>
      <c r="K513" s="270"/>
      <c r="L513" s="269"/>
    </row>
    <row r="514" spans="1:12" x14ac:dyDescent="0.4">
      <c r="A514" s="274"/>
      <c r="B514" s="101"/>
      <c r="F514" s="269"/>
      <c r="G514" s="269"/>
      <c r="H514" s="276"/>
      <c r="I514" s="269"/>
      <c r="J514" s="270"/>
      <c r="K514" s="270"/>
      <c r="L514" s="269"/>
    </row>
    <row r="515" spans="1:12" x14ac:dyDescent="0.4">
      <c r="A515" s="274"/>
      <c r="B515" s="101"/>
      <c r="F515" s="269"/>
      <c r="G515" s="269"/>
      <c r="H515" s="276"/>
      <c r="I515" s="269"/>
      <c r="J515" s="270"/>
      <c r="K515" s="270"/>
      <c r="L515" s="269"/>
    </row>
    <row r="516" spans="1:12" x14ac:dyDescent="0.4">
      <c r="A516" s="274"/>
      <c r="B516" s="101"/>
      <c r="F516" s="269"/>
      <c r="G516" s="269"/>
      <c r="H516" s="276"/>
      <c r="I516" s="269"/>
      <c r="J516" s="270"/>
      <c r="K516" s="270"/>
      <c r="L516" s="269"/>
    </row>
    <row r="517" spans="1:12" x14ac:dyDescent="0.4">
      <c r="A517" s="274"/>
      <c r="B517" s="101"/>
      <c r="F517" s="269"/>
      <c r="G517" s="269"/>
      <c r="H517" s="276"/>
      <c r="I517" s="269"/>
      <c r="J517" s="270"/>
      <c r="K517" s="270"/>
      <c r="L517" s="269"/>
    </row>
    <row r="518" spans="1:12" x14ac:dyDescent="0.4">
      <c r="A518" s="274"/>
      <c r="B518" s="101"/>
      <c r="F518" s="269"/>
      <c r="G518" s="269"/>
      <c r="H518" s="276"/>
      <c r="I518" s="269"/>
      <c r="J518" s="270"/>
      <c r="K518" s="270"/>
      <c r="L518" s="269"/>
    </row>
    <row r="519" spans="1:12" x14ac:dyDescent="0.4">
      <c r="A519" s="274"/>
      <c r="B519" s="101"/>
      <c r="F519" s="269"/>
      <c r="G519" s="269"/>
      <c r="H519" s="276"/>
      <c r="I519" s="269"/>
      <c r="J519" s="270"/>
      <c r="K519" s="270"/>
      <c r="L519" s="269"/>
    </row>
    <row r="520" spans="1:12" x14ac:dyDescent="0.4">
      <c r="A520" s="274"/>
      <c r="B520" s="101"/>
      <c r="F520" s="269"/>
      <c r="G520" s="269"/>
      <c r="H520" s="276"/>
      <c r="I520" s="269"/>
      <c r="J520" s="270"/>
      <c r="K520" s="270"/>
      <c r="L520" s="269"/>
    </row>
    <row r="521" spans="1:12" x14ac:dyDescent="0.4">
      <c r="A521" s="274"/>
      <c r="B521" s="101"/>
      <c r="F521" s="269"/>
      <c r="G521" s="269"/>
      <c r="H521" s="276"/>
      <c r="I521" s="269"/>
      <c r="J521" s="270"/>
      <c r="K521" s="270"/>
      <c r="L521" s="269"/>
    </row>
    <row r="522" spans="1:12" x14ac:dyDescent="0.4">
      <c r="A522" s="274"/>
      <c r="B522" s="101"/>
      <c r="F522" s="269"/>
      <c r="G522" s="269"/>
      <c r="H522" s="276"/>
      <c r="I522" s="269"/>
      <c r="J522" s="270"/>
      <c r="K522" s="270"/>
      <c r="L522" s="269"/>
    </row>
    <row r="523" spans="1:12" x14ac:dyDescent="0.4">
      <c r="A523" s="274"/>
      <c r="B523" s="101"/>
      <c r="F523" s="269"/>
      <c r="G523" s="269"/>
      <c r="H523" s="276"/>
      <c r="I523" s="269"/>
      <c r="J523" s="270"/>
      <c r="K523" s="270"/>
      <c r="L523" s="269"/>
    </row>
    <row r="524" spans="1:12" x14ac:dyDescent="0.4">
      <c r="A524" s="274"/>
      <c r="B524" s="101"/>
      <c r="F524" s="269"/>
      <c r="G524" s="269"/>
      <c r="H524" s="276"/>
      <c r="I524" s="269"/>
      <c r="J524" s="270"/>
      <c r="K524" s="270"/>
      <c r="L524" s="269"/>
    </row>
    <row r="525" spans="1:12" x14ac:dyDescent="0.4">
      <c r="A525" s="274"/>
      <c r="B525" s="101"/>
      <c r="F525" s="269"/>
      <c r="G525" s="269"/>
      <c r="H525" s="276"/>
      <c r="I525" s="269"/>
      <c r="J525" s="270"/>
      <c r="K525" s="270"/>
      <c r="L525" s="269"/>
    </row>
    <row r="526" spans="1:12" x14ac:dyDescent="0.4">
      <c r="A526" s="274"/>
      <c r="B526" s="101"/>
      <c r="F526" s="269"/>
      <c r="G526" s="269"/>
      <c r="H526" s="276"/>
      <c r="I526" s="269"/>
      <c r="J526" s="270"/>
      <c r="K526" s="270"/>
      <c r="L526" s="269"/>
    </row>
    <row r="527" spans="1:12" x14ac:dyDescent="0.4">
      <c r="A527" s="274"/>
      <c r="B527" s="101"/>
      <c r="F527" s="269"/>
      <c r="G527" s="269"/>
      <c r="H527" s="276"/>
      <c r="I527" s="269"/>
      <c r="J527" s="270"/>
      <c r="K527" s="270"/>
      <c r="L527" s="269"/>
    </row>
    <row r="528" spans="1:12" x14ac:dyDescent="0.4">
      <c r="A528" s="274"/>
      <c r="B528" s="101"/>
      <c r="F528" s="269"/>
      <c r="G528" s="269"/>
      <c r="H528" s="276"/>
      <c r="I528" s="269"/>
      <c r="J528" s="270"/>
      <c r="K528" s="270"/>
      <c r="L528" s="269"/>
    </row>
    <row r="529" spans="1:12" x14ac:dyDescent="0.4">
      <c r="A529" s="274"/>
      <c r="B529" s="101"/>
      <c r="F529" s="269"/>
      <c r="G529" s="269"/>
      <c r="H529" s="276"/>
      <c r="I529" s="269"/>
      <c r="J529" s="270"/>
      <c r="K529" s="270"/>
      <c r="L529" s="269"/>
    </row>
    <row r="530" spans="1:12" x14ac:dyDescent="0.4">
      <c r="A530" s="274"/>
      <c r="B530" s="101"/>
      <c r="F530" s="269"/>
      <c r="G530" s="269"/>
      <c r="H530" s="276"/>
      <c r="I530" s="269"/>
      <c r="J530" s="270"/>
      <c r="K530" s="270"/>
      <c r="L530" s="269"/>
    </row>
    <row r="531" spans="1:12" x14ac:dyDescent="0.4">
      <c r="A531" s="274"/>
      <c r="B531" s="101"/>
      <c r="F531" s="269"/>
      <c r="G531" s="269"/>
      <c r="H531" s="276"/>
      <c r="I531" s="269"/>
      <c r="J531" s="270"/>
      <c r="K531" s="270"/>
      <c r="L531" s="269"/>
    </row>
    <row r="532" spans="1:12" x14ac:dyDescent="0.4">
      <c r="A532" s="274"/>
      <c r="B532" s="101"/>
      <c r="F532" s="269"/>
      <c r="G532" s="269"/>
      <c r="H532" s="276"/>
      <c r="I532" s="269"/>
      <c r="J532" s="270"/>
      <c r="K532" s="270"/>
      <c r="L532" s="269"/>
    </row>
    <row r="533" spans="1:12" x14ac:dyDescent="0.4">
      <c r="A533" s="274"/>
      <c r="B533" s="101"/>
      <c r="F533" s="269"/>
      <c r="G533" s="269"/>
      <c r="H533" s="276"/>
      <c r="I533" s="269"/>
      <c r="J533" s="270"/>
      <c r="K533" s="270"/>
      <c r="L533" s="269"/>
    </row>
    <row r="534" spans="1:12" x14ac:dyDescent="0.4">
      <c r="A534" s="274"/>
      <c r="B534" s="101"/>
      <c r="F534" s="269"/>
      <c r="G534" s="269"/>
      <c r="H534" s="276"/>
      <c r="I534" s="269"/>
      <c r="J534" s="270"/>
      <c r="K534" s="270"/>
      <c r="L534" s="269"/>
    </row>
    <row r="535" spans="1:12" x14ac:dyDescent="0.4">
      <c r="A535" s="274"/>
      <c r="B535" s="101"/>
      <c r="F535" s="269"/>
      <c r="G535" s="269"/>
      <c r="H535" s="276"/>
      <c r="I535" s="269"/>
      <c r="J535" s="270"/>
      <c r="K535" s="270"/>
      <c r="L535" s="269"/>
    </row>
    <row r="536" spans="1:12" x14ac:dyDescent="0.4">
      <c r="A536" s="274"/>
      <c r="B536" s="101"/>
      <c r="F536" s="269"/>
      <c r="G536" s="269"/>
      <c r="H536" s="276"/>
      <c r="I536" s="269"/>
      <c r="J536" s="270"/>
      <c r="K536" s="270"/>
      <c r="L536" s="269"/>
    </row>
    <row r="537" spans="1:12" x14ac:dyDescent="0.4">
      <c r="A537" s="274"/>
      <c r="B537" s="101"/>
      <c r="F537" s="269"/>
      <c r="G537" s="269"/>
      <c r="H537" s="276"/>
      <c r="I537" s="269"/>
      <c r="J537" s="270"/>
      <c r="K537" s="270"/>
      <c r="L537" s="269"/>
    </row>
    <row r="538" spans="1:12" x14ac:dyDescent="0.4">
      <c r="A538" s="274"/>
      <c r="B538" s="101"/>
      <c r="F538" s="269"/>
      <c r="G538" s="269"/>
      <c r="H538" s="276"/>
      <c r="I538" s="269"/>
      <c r="J538" s="270"/>
      <c r="K538" s="270"/>
      <c r="L538" s="269"/>
    </row>
    <row r="539" spans="1:12" x14ac:dyDescent="0.4">
      <c r="A539" s="274"/>
      <c r="B539" s="101"/>
      <c r="F539" s="269"/>
      <c r="G539" s="269"/>
      <c r="H539" s="276"/>
      <c r="I539" s="269"/>
      <c r="J539" s="270"/>
      <c r="K539" s="270"/>
      <c r="L539" s="269"/>
    </row>
    <row r="540" spans="1:12" x14ac:dyDescent="0.4">
      <c r="A540" s="274"/>
      <c r="B540" s="101"/>
      <c r="F540" s="269"/>
      <c r="G540" s="269"/>
      <c r="H540" s="276"/>
      <c r="I540" s="269"/>
      <c r="J540" s="270"/>
      <c r="K540" s="270"/>
      <c r="L540" s="269"/>
    </row>
    <row r="541" spans="1:12" x14ac:dyDescent="0.4">
      <c r="A541" s="274"/>
      <c r="B541" s="101"/>
      <c r="F541" s="269"/>
      <c r="G541" s="269"/>
      <c r="H541" s="276"/>
      <c r="I541" s="269"/>
      <c r="J541" s="270"/>
      <c r="K541" s="270"/>
      <c r="L541" s="269"/>
    </row>
    <row r="542" spans="1:12" x14ac:dyDescent="0.4">
      <c r="A542" s="274"/>
      <c r="B542" s="101"/>
      <c r="F542" s="269"/>
      <c r="G542" s="269"/>
      <c r="H542" s="276"/>
      <c r="I542" s="269"/>
      <c r="J542" s="270"/>
      <c r="K542" s="270"/>
      <c r="L542" s="269"/>
    </row>
    <row r="543" spans="1:12" x14ac:dyDescent="0.4">
      <c r="A543" s="274"/>
      <c r="B543" s="101"/>
      <c r="F543" s="269"/>
      <c r="G543" s="269"/>
      <c r="H543" s="276"/>
      <c r="I543" s="269"/>
      <c r="J543" s="270"/>
      <c r="K543" s="270"/>
      <c r="L543" s="269"/>
    </row>
    <row r="544" spans="1:12" x14ac:dyDescent="0.4">
      <c r="A544" s="274"/>
      <c r="B544" s="101"/>
      <c r="F544" s="269"/>
      <c r="G544" s="269"/>
      <c r="H544" s="276"/>
      <c r="I544" s="269"/>
      <c r="J544" s="270"/>
      <c r="K544" s="270"/>
      <c r="L544" s="269"/>
    </row>
    <row r="545" spans="1:12" x14ac:dyDescent="0.4">
      <c r="A545" s="274"/>
      <c r="B545" s="101"/>
      <c r="F545" s="269"/>
      <c r="G545" s="269"/>
      <c r="H545" s="276"/>
      <c r="I545" s="269"/>
      <c r="J545" s="270"/>
      <c r="K545" s="270"/>
      <c r="L545" s="269"/>
    </row>
    <row r="546" spans="1:12" x14ac:dyDescent="0.4">
      <c r="A546" s="274"/>
      <c r="B546" s="101"/>
      <c r="F546" s="269"/>
      <c r="G546" s="269"/>
      <c r="H546" s="276"/>
      <c r="I546" s="269"/>
      <c r="J546" s="270"/>
      <c r="K546" s="270"/>
      <c r="L546" s="269"/>
    </row>
    <row r="547" spans="1:12" x14ac:dyDescent="0.4">
      <c r="A547" s="274"/>
      <c r="B547" s="101"/>
      <c r="F547" s="269"/>
      <c r="G547" s="269"/>
      <c r="H547" s="276"/>
      <c r="I547" s="269"/>
      <c r="J547" s="270"/>
      <c r="K547" s="270"/>
      <c r="L547" s="269"/>
    </row>
    <row r="548" spans="1:12" x14ac:dyDescent="0.4">
      <c r="A548" s="274"/>
      <c r="B548" s="101"/>
      <c r="F548" s="269"/>
      <c r="G548" s="269"/>
      <c r="H548" s="276"/>
      <c r="I548" s="269"/>
      <c r="J548" s="270"/>
      <c r="K548" s="270"/>
      <c r="L548" s="269"/>
    </row>
    <row r="549" spans="1:12" x14ac:dyDescent="0.4">
      <c r="A549" s="274"/>
      <c r="B549" s="101"/>
      <c r="F549" s="269"/>
      <c r="G549" s="269"/>
      <c r="H549" s="276"/>
      <c r="I549" s="269"/>
      <c r="J549" s="270"/>
      <c r="K549" s="270"/>
      <c r="L549" s="269"/>
    </row>
    <row r="550" spans="1:12" x14ac:dyDescent="0.4">
      <c r="A550" s="274"/>
      <c r="B550" s="101"/>
      <c r="F550" s="269"/>
      <c r="G550" s="269"/>
      <c r="H550" s="276"/>
      <c r="I550" s="269"/>
      <c r="J550" s="270"/>
      <c r="K550" s="270"/>
      <c r="L550" s="269"/>
    </row>
    <row r="551" spans="1:12" x14ac:dyDescent="0.4">
      <c r="A551" s="274"/>
      <c r="B551" s="101"/>
      <c r="F551" s="269"/>
      <c r="G551" s="269"/>
      <c r="H551" s="276"/>
      <c r="I551" s="269"/>
      <c r="J551" s="270"/>
      <c r="K551" s="270"/>
      <c r="L551" s="269"/>
    </row>
    <row r="552" spans="1:12" x14ac:dyDescent="0.4">
      <c r="A552" s="274"/>
      <c r="B552" s="101"/>
      <c r="F552" s="269"/>
      <c r="G552" s="269"/>
      <c r="H552" s="276"/>
      <c r="I552" s="269"/>
      <c r="J552" s="270"/>
      <c r="K552" s="270"/>
      <c r="L552" s="269"/>
    </row>
    <row r="553" spans="1:12" x14ac:dyDescent="0.4">
      <c r="A553" s="274"/>
      <c r="B553" s="101"/>
      <c r="F553" s="269"/>
      <c r="G553" s="269"/>
      <c r="H553" s="276"/>
      <c r="I553" s="269"/>
      <c r="J553" s="270"/>
      <c r="K553" s="270"/>
      <c r="L553" s="269"/>
    </row>
    <row r="554" spans="1:12" x14ac:dyDescent="0.4">
      <c r="A554" s="274"/>
      <c r="B554" s="101"/>
      <c r="F554" s="269"/>
      <c r="G554" s="269"/>
      <c r="H554" s="276"/>
      <c r="I554" s="269"/>
      <c r="J554" s="270"/>
      <c r="K554" s="270"/>
      <c r="L554" s="269"/>
    </row>
    <row r="555" spans="1:12" x14ac:dyDescent="0.4">
      <c r="A555" s="274"/>
      <c r="B555" s="101"/>
      <c r="F555" s="269"/>
      <c r="G555" s="269"/>
      <c r="H555" s="276"/>
      <c r="I555" s="269"/>
      <c r="J555" s="270"/>
      <c r="K555" s="270"/>
      <c r="L555" s="269"/>
    </row>
    <row r="556" spans="1:12" x14ac:dyDescent="0.4">
      <c r="A556" s="274"/>
      <c r="B556" s="101"/>
      <c r="F556" s="269"/>
      <c r="G556" s="269"/>
      <c r="H556" s="276"/>
      <c r="I556" s="269"/>
      <c r="J556" s="270"/>
      <c r="K556" s="270"/>
      <c r="L556" s="269"/>
    </row>
    <row r="557" spans="1:12" x14ac:dyDescent="0.4">
      <c r="A557" s="274"/>
      <c r="B557" s="101"/>
      <c r="F557" s="269"/>
      <c r="G557" s="269"/>
      <c r="H557" s="276"/>
      <c r="I557" s="269"/>
      <c r="J557" s="270"/>
      <c r="K557" s="270"/>
      <c r="L557" s="269"/>
    </row>
    <row r="558" spans="1:12" x14ac:dyDescent="0.4">
      <c r="A558" s="274"/>
      <c r="B558" s="101"/>
      <c r="F558" s="269"/>
      <c r="G558" s="269"/>
      <c r="H558" s="276"/>
      <c r="I558" s="269"/>
      <c r="J558" s="270"/>
      <c r="K558" s="270"/>
      <c r="L558" s="269"/>
    </row>
    <row r="559" spans="1:12" x14ac:dyDescent="0.4">
      <c r="A559" s="274"/>
      <c r="B559" s="101"/>
      <c r="F559" s="269"/>
      <c r="G559" s="269"/>
      <c r="H559" s="276"/>
      <c r="I559" s="269"/>
      <c r="J559" s="270"/>
      <c r="K559" s="270"/>
      <c r="L559" s="269"/>
    </row>
    <row r="560" spans="1:12" x14ac:dyDescent="0.4">
      <c r="A560" s="274"/>
      <c r="B560" s="101"/>
      <c r="F560" s="269"/>
      <c r="G560" s="269"/>
      <c r="H560" s="276"/>
      <c r="I560" s="269"/>
      <c r="J560" s="270"/>
      <c r="K560" s="270"/>
      <c r="L560" s="269"/>
    </row>
    <row r="561" spans="1:12" x14ac:dyDescent="0.4">
      <c r="A561" s="274"/>
      <c r="B561" s="101"/>
      <c r="F561" s="269"/>
      <c r="G561" s="269"/>
      <c r="H561" s="276"/>
      <c r="I561" s="269"/>
      <c r="J561" s="270"/>
      <c r="K561" s="270"/>
      <c r="L561" s="269"/>
    </row>
    <row r="562" spans="1:12" x14ac:dyDescent="0.4">
      <c r="A562" s="274"/>
      <c r="B562" s="101"/>
      <c r="F562" s="269"/>
      <c r="G562" s="269"/>
      <c r="H562" s="276"/>
      <c r="I562" s="269"/>
      <c r="J562" s="270"/>
      <c r="K562" s="270"/>
      <c r="L562" s="269"/>
    </row>
    <row r="563" spans="1:12" x14ac:dyDescent="0.4">
      <c r="A563" s="274"/>
      <c r="B563" s="101"/>
      <c r="F563" s="269"/>
      <c r="G563" s="269"/>
      <c r="H563" s="276"/>
      <c r="I563" s="269"/>
      <c r="J563" s="270"/>
      <c r="K563" s="270"/>
      <c r="L563" s="269"/>
    </row>
    <row r="564" spans="1:12" x14ac:dyDescent="0.4">
      <c r="A564" s="274"/>
      <c r="B564" s="101"/>
      <c r="F564" s="269"/>
      <c r="G564" s="269"/>
      <c r="H564" s="276"/>
      <c r="I564" s="269"/>
      <c r="J564" s="270"/>
      <c r="K564" s="270"/>
      <c r="L564" s="269"/>
    </row>
    <row r="565" spans="1:12" x14ac:dyDescent="0.4">
      <c r="A565" s="274"/>
      <c r="B565" s="101"/>
      <c r="F565" s="269"/>
      <c r="G565" s="269"/>
      <c r="H565" s="276"/>
      <c r="I565" s="269"/>
      <c r="J565" s="270"/>
      <c r="K565" s="270"/>
      <c r="L565" s="269"/>
    </row>
    <row r="566" spans="1:12" x14ac:dyDescent="0.4">
      <c r="A566" s="274"/>
      <c r="B566" s="101"/>
      <c r="F566" s="269"/>
      <c r="G566" s="269"/>
      <c r="H566" s="276"/>
      <c r="I566" s="269"/>
      <c r="J566" s="270"/>
      <c r="K566" s="270"/>
      <c r="L566" s="269"/>
    </row>
    <row r="567" spans="1:12" x14ac:dyDescent="0.4">
      <c r="A567" s="274"/>
      <c r="B567" s="101"/>
      <c r="F567" s="269"/>
      <c r="G567" s="269"/>
      <c r="H567" s="276"/>
      <c r="I567" s="269"/>
      <c r="J567" s="270"/>
      <c r="K567" s="270"/>
      <c r="L567" s="269"/>
    </row>
    <row r="568" spans="1:12" x14ac:dyDescent="0.4">
      <c r="A568" s="274"/>
      <c r="B568" s="101"/>
      <c r="F568" s="269"/>
      <c r="G568" s="269"/>
      <c r="H568" s="276"/>
      <c r="I568" s="269"/>
      <c r="J568" s="270"/>
      <c r="K568" s="270"/>
      <c r="L568" s="269"/>
    </row>
    <row r="569" spans="1:12" x14ac:dyDescent="0.4">
      <c r="A569" s="274"/>
      <c r="B569" s="101"/>
      <c r="F569" s="269"/>
      <c r="G569" s="269"/>
      <c r="H569" s="276"/>
      <c r="I569" s="269"/>
      <c r="J569" s="270"/>
      <c r="K569" s="270"/>
      <c r="L569" s="269"/>
    </row>
    <row r="570" spans="1:12" x14ac:dyDescent="0.4">
      <c r="A570" s="274"/>
      <c r="B570" s="101"/>
      <c r="F570" s="269"/>
      <c r="G570" s="269"/>
      <c r="H570" s="276"/>
      <c r="I570" s="269"/>
      <c r="J570" s="270"/>
      <c r="K570" s="270"/>
      <c r="L570" s="269"/>
    </row>
    <row r="571" spans="1:12" x14ac:dyDescent="0.4">
      <c r="A571" s="274"/>
      <c r="B571" s="101"/>
      <c r="F571" s="269"/>
      <c r="G571" s="269"/>
      <c r="H571" s="276"/>
      <c r="I571" s="269"/>
      <c r="J571" s="270"/>
      <c r="K571" s="270"/>
      <c r="L571" s="269"/>
    </row>
    <row r="572" spans="1:12" x14ac:dyDescent="0.4">
      <c r="A572" s="274"/>
      <c r="B572" s="101"/>
      <c r="F572" s="269"/>
      <c r="G572" s="269"/>
      <c r="H572" s="276"/>
      <c r="I572" s="269"/>
      <c r="J572" s="270"/>
      <c r="K572" s="270"/>
      <c r="L572" s="269"/>
    </row>
    <row r="573" spans="1:12" x14ac:dyDescent="0.4">
      <c r="A573" s="274"/>
      <c r="B573" s="101"/>
      <c r="F573" s="269"/>
      <c r="G573" s="269"/>
      <c r="H573" s="276"/>
      <c r="I573" s="269"/>
      <c r="J573" s="270"/>
      <c r="K573" s="270"/>
      <c r="L573" s="269"/>
    </row>
    <row r="574" spans="1:12" x14ac:dyDescent="0.4">
      <c r="A574" s="274"/>
      <c r="B574" s="101"/>
      <c r="F574" s="269"/>
      <c r="G574" s="269"/>
      <c r="H574" s="276"/>
      <c r="I574" s="269"/>
      <c r="J574" s="270"/>
      <c r="K574" s="270"/>
      <c r="L574" s="269"/>
    </row>
    <row r="575" spans="1:12" x14ac:dyDescent="0.4">
      <c r="A575" s="274"/>
      <c r="B575" s="101"/>
      <c r="F575" s="269"/>
      <c r="G575" s="269"/>
      <c r="H575" s="276"/>
      <c r="I575" s="269"/>
      <c r="J575" s="270"/>
      <c r="K575" s="270"/>
      <c r="L575" s="269"/>
    </row>
    <row r="576" spans="1:12" x14ac:dyDescent="0.4">
      <c r="A576" s="274"/>
      <c r="B576" s="101"/>
      <c r="F576" s="269"/>
      <c r="G576" s="269"/>
      <c r="H576" s="276"/>
      <c r="I576" s="269"/>
      <c r="J576" s="270"/>
      <c r="K576" s="270"/>
      <c r="L576" s="269"/>
    </row>
    <row r="577" spans="1:12" x14ac:dyDescent="0.4">
      <c r="A577" s="274"/>
      <c r="B577" s="101"/>
      <c r="F577" s="269"/>
      <c r="G577" s="269"/>
      <c r="H577" s="276"/>
      <c r="I577" s="269"/>
      <c r="J577" s="270"/>
      <c r="K577" s="270"/>
      <c r="L577" s="269"/>
    </row>
    <row r="578" spans="1:12" x14ac:dyDescent="0.4">
      <c r="A578" s="274"/>
      <c r="B578" s="101"/>
      <c r="F578" s="269"/>
      <c r="G578" s="269"/>
      <c r="H578" s="276"/>
      <c r="I578" s="269"/>
      <c r="J578" s="270"/>
      <c r="K578" s="270"/>
      <c r="L578" s="269"/>
    </row>
    <row r="579" spans="1:12" x14ac:dyDescent="0.4">
      <c r="A579" s="274"/>
      <c r="B579" s="101"/>
      <c r="F579" s="269"/>
      <c r="G579" s="269"/>
      <c r="H579" s="276"/>
      <c r="I579" s="269"/>
      <c r="J579" s="270"/>
      <c r="K579" s="270"/>
      <c r="L579" s="269"/>
    </row>
    <row r="580" spans="1:12" x14ac:dyDescent="0.4">
      <c r="A580" s="274"/>
      <c r="B580" s="101"/>
      <c r="F580" s="269"/>
      <c r="G580" s="269"/>
      <c r="H580" s="276"/>
      <c r="I580" s="269"/>
      <c r="J580" s="270"/>
      <c r="K580" s="270"/>
      <c r="L580" s="269"/>
    </row>
    <row r="581" spans="1:12" x14ac:dyDescent="0.4">
      <c r="A581" s="274"/>
      <c r="B581" s="101"/>
      <c r="F581" s="269"/>
      <c r="G581" s="269"/>
      <c r="H581" s="276"/>
      <c r="I581" s="269"/>
      <c r="J581" s="270"/>
      <c r="K581" s="270"/>
      <c r="L581" s="269"/>
    </row>
    <row r="582" spans="1:12" x14ac:dyDescent="0.4">
      <c r="A582" s="274"/>
      <c r="B582" s="101"/>
      <c r="F582" s="269"/>
      <c r="G582" s="269"/>
      <c r="H582" s="276"/>
      <c r="I582" s="269"/>
      <c r="J582" s="270"/>
      <c r="K582" s="270"/>
      <c r="L582" s="269"/>
    </row>
    <row r="583" spans="1:12" x14ac:dyDescent="0.4">
      <c r="A583" s="274"/>
      <c r="B583" s="101"/>
      <c r="F583" s="269"/>
      <c r="G583" s="269"/>
      <c r="H583" s="276"/>
      <c r="I583" s="269"/>
      <c r="J583" s="270"/>
      <c r="K583" s="270"/>
      <c r="L583" s="269"/>
    </row>
    <row r="584" spans="1:12" x14ac:dyDescent="0.4">
      <c r="A584" s="274"/>
      <c r="B584" s="101"/>
      <c r="F584" s="269"/>
      <c r="G584" s="269"/>
      <c r="H584" s="276"/>
      <c r="I584" s="269"/>
      <c r="J584" s="270"/>
      <c r="K584" s="270"/>
      <c r="L584" s="269"/>
    </row>
    <row r="585" spans="1:12" x14ac:dyDescent="0.4">
      <c r="A585" s="274"/>
      <c r="B585" s="101"/>
      <c r="F585" s="269"/>
      <c r="G585" s="269"/>
      <c r="H585" s="276"/>
      <c r="I585" s="269"/>
      <c r="J585" s="270"/>
      <c r="K585" s="270"/>
      <c r="L585" s="269"/>
    </row>
    <row r="586" spans="1:12" x14ac:dyDescent="0.4">
      <c r="A586" s="274"/>
      <c r="B586" s="101"/>
      <c r="F586" s="269"/>
      <c r="G586" s="269"/>
      <c r="H586" s="276"/>
      <c r="I586" s="269"/>
      <c r="J586" s="270"/>
      <c r="K586" s="270"/>
      <c r="L586" s="269"/>
    </row>
    <row r="587" spans="1:12" x14ac:dyDescent="0.4">
      <c r="A587" s="274"/>
      <c r="B587" s="101"/>
      <c r="F587" s="269"/>
      <c r="G587" s="269"/>
      <c r="H587" s="276"/>
      <c r="I587" s="269"/>
      <c r="J587" s="270"/>
      <c r="K587" s="270"/>
      <c r="L587" s="269"/>
    </row>
    <row r="588" spans="1:12" x14ac:dyDescent="0.4">
      <c r="A588" s="274"/>
      <c r="B588" s="101"/>
      <c r="F588" s="269"/>
      <c r="G588" s="269"/>
      <c r="H588" s="276"/>
      <c r="I588" s="269"/>
      <c r="J588" s="270"/>
      <c r="K588" s="270"/>
      <c r="L588" s="269"/>
    </row>
    <row r="589" spans="1:12" x14ac:dyDescent="0.4">
      <c r="A589" s="274"/>
      <c r="B589" s="101"/>
      <c r="F589" s="269"/>
      <c r="G589" s="269"/>
      <c r="H589" s="276"/>
      <c r="I589" s="269"/>
      <c r="J589" s="270"/>
      <c r="K589" s="270"/>
      <c r="L589" s="269"/>
    </row>
    <row r="590" spans="1:12" x14ac:dyDescent="0.4">
      <c r="A590" s="274"/>
      <c r="B590" s="101"/>
      <c r="F590" s="269"/>
      <c r="G590" s="269"/>
      <c r="H590" s="276"/>
      <c r="I590" s="269"/>
      <c r="J590" s="270"/>
      <c r="K590" s="270"/>
      <c r="L590" s="269"/>
    </row>
    <row r="591" spans="1:12" x14ac:dyDescent="0.4">
      <c r="A591" s="274"/>
      <c r="B591" s="101"/>
      <c r="F591" s="269"/>
      <c r="G591" s="269"/>
      <c r="H591" s="276"/>
      <c r="I591" s="269"/>
      <c r="J591" s="270"/>
      <c r="K591" s="270"/>
      <c r="L591" s="269"/>
    </row>
    <row r="592" spans="1:12" x14ac:dyDescent="0.4">
      <c r="A592" s="274"/>
      <c r="B592" s="101"/>
      <c r="F592" s="269"/>
      <c r="G592" s="269"/>
      <c r="H592" s="276"/>
      <c r="I592" s="269"/>
      <c r="J592" s="270"/>
      <c r="K592" s="270"/>
      <c r="L592" s="269"/>
    </row>
    <row r="593" spans="1:12" x14ac:dyDescent="0.4">
      <c r="A593" s="274"/>
      <c r="B593" s="101"/>
      <c r="F593" s="269"/>
      <c r="G593" s="269"/>
      <c r="H593" s="276"/>
      <c r="I593" s="269"/>
      <c r="J593" s="270"/>
      <c r="K593" s="270"/>
      <c r="L593" s="269"/>
    </row>
    <row r="594" spans="1:12" x14ac:dyDescent="0.4">
      <c r="A594" s="274"/>
      <c r="B594" s="101"/>
      <c r="F594" s="269"/>
      <c r="G594" s="269"/>
      <c r="H594" s="276"/>
      <c r="I594" s="269"/>
      <c r="J594" s="270"/>
      <c r="K594" s="270"/>
      <c r="L594" s="269"/>
    </row>
    <row r="595" spans="1:12" x14ac:dyDescent="0.4">
      <c r="A595" s="274"/>
      <c r="B595" s="101"/>
      <c r="F595" s="269"/>
      <c r="G595" s="269"/>
      <c r="H595" s="276"/>
      <c r="I595" s="269"/>
      <c r="J595" s="270"/>
      <c r="K595" s="270"/>
      <c r="L595" s="269"/>
    </row>
    <row r="596" spans="1:12" x14ac:dyDescent="0.4">
      <c r="A596" s="274"/>
      <c r="B596" s="101"/>
      <c r="F596" s="269"/>
      <c r="G596" s="269"/>
      <c r="H596" s="276"/>
      <c r="I596" s="269"/>
      <c r="J596" s="270"/>
      <c r="K596" s="270"/>
      <c r="L596" s="269"/>
    </row>
    <row r="597" spans="1:12" x14ac:dyDescent="0.4">
      <c r="A597" s="274"/>
      <c r="B597" s="101"/>
      <c r="F597" s="269"/>
      <c r="G597" s="269"/>
      <c r="H597" s="276"/>
      <c r="I597" s="269"/>
      <c r="J597" s="270"/>
      <c r="K597" s="270"/>
      <c r="L597" s="269"/>
    </row>
    <row r="598" spans="1:12" x14ac:dyDescent="0.4">
      <c r="A598" s="274"/>
      <c r="B598" s="101"/>
      <c r="F598" s="269"/>
      <c r="G598" s="269"/>
      <c r="H598" s="276"/>
      <c r="I598" s="269"/>
      <c r="J598" s="270"/>
      <c r="K598" s="270"/>
      <c r="L598" s="269"/>
    </row>
    <row r="599" spans="1:12" x14ac:dyDescent="0.4">
      <c r="A599" s="274"/>
      <c r="B599" s="101"/>
      <c r="F599" s="269"/>
      <c r="G599" s="269"/>
      <c r="H599" s="276"/>
      <c r="I599" s="269"/>
      <c r="J599" s="270"/>
      <c r="K599" s="270"/>
      <c r="L599" s="269"/>
    </row>
    <row r="600" spans="1:12" x14ac:dyDescent="0.4">
      <c r="A600" s="274"/>
      <c r="B600" s="101"/>
      <c r="F600" s="269"/>
      <c r="G600" s="269"/>
      <c r="H600" s="276"/>
      <c r="I600" s="269"/>
      <c r="J600" s="270"/>
      <c r="K600" s="270"/>
      <c r="L600" s="269"/>
    </row>
    <row r="601" spans="1:12" x14ac:dyDescent="0.4">
      <c r="A601" s="274"/>
      <c r="B601" s="101"/>
      <c r="F601" s="269"/>
      <c r="G601" s="269"/>
      <c r="H601" s="276"/>
      <c r="I601" s="269"/>
      <c r="J601" s="270"/>
      <c r="K601" s="270"/>
      <c r="L601" s="269"/>
    </row>
    <row r="602" spans="1:12" x14ac:dyDescent="0.4">
      <c r="A602" s="274"/>
      <c r="B602" s="101"/>
      <c r="F602" s="269"/>
      <c r="G602" s="269"/>
      <c r="H602" s="276"/>
      <c r="I602" s="269"/>
      <c r="J602" s="270"/>
      <c r="K602" s="270"/>
      <c r="L602" s="269"/>
    </row>
    <row r="603" spans="1:12" x14ac:dyDescent="0.4">
      <c r="A603" s="274"/>
      <c r="B603" s="101"/>
      <c r="F603" s="269"/>
      <c r="G603" s="269"/>
      <c r="H603" s="276"/>
      <c r="I603" s="269"/>
      <c r="J603" s="270"/>
      <c r="K603" s="270"/>
      <c r="L603" s="269"/>
    </row>
    <row r="604" spans="1:12" x14ac:dyDescent="0.4">
      <c r="A604" s="274"/>
      <c r="B604" s="101"/>
      <c r="F604" s="269"/>
      <c r="G604" s="269"/>
      <c r="H604" s="276"/>
      <c r="I604" s="269"/>
      <c r="J604" s="270"/>
      <c r="K604" s="270"/>
      <c r="L604" s="269"/>
    </row>
    <row r="605" spans="1:12" x14ac:dyDescent="0.4">
      <c r="A605" s="274"/>
      <c r="B605" s="101"/>
      <c r="F605" s="269"/>
      <c r="G605" s="269"/>
      <c r="H605" s="276"/>
      <c r="I605" s="269"/>
      <c r="J605" s="270"/>
      <c r="K605" s="270"/>
      <c r="L605" s="269"/>
    </row>
    <row r="606" spans="1:12" x14ac:dyDescent="0.4">
      <c r="A606" s="274"/>
      <c r="B606" s="101"/>
      <c r="F606" s="269"/>
      <c r="G606" s="269"/>
      <c r="H606" s="276"/>
      <c r="I606" s="269"/>
      <c r="J606" s="270"/>
      <c r="K606" s="270"/>
      <c r="L606" s="269"/>
    </row>
    <row r="607" spans="1:12" x14ac:dyDescent="0.4">
      <c r="A607" s="274"/>
      <c r="B607" s="101"/>
      <c r="F607" s="269"/>
      <c r="G607" s="269"/>
      <c r="H607" s="276"/>
      <c r="I607" s="269"/>
      <c r="J607" s="270"/>
      <c r="K607" s="270"/>
      <c r="L607" s="269"/>
    </row>
    <row r="608" spans="1:12" x14ac:dyDescent="0.4">
      <c r="A608" s="274"/>
      <c r="B608" s="101"/>
      <c r="F608" s="269"/>
      <c r="G608" s="269"/>
      <c r="H608" s="276"/>
      <c r="I608" s="269"/>
      <c r="J608" s="270"/>
      <c r="K608" s="270"/>
      <c r="L608" s="269"/>
    </row>
    <row r="609" spans="1:12" x14ac:dyDescent="0.4">
      <c r="A609" s="274"/>
      <c r="B609" s="101"/>
      <c r="F609" s="269"/>
      <c r="G609" s="269"/>
      <c r="H609" s="276"/>
      <c r="I609" s="269"/>
      <c r="J609" s="270"/>
      <c r="K609" s="270"/>
      <c r="L609" s="269"/>
    </row>
    <row r="610" spans="1:12" x14ac:dyDescent="0.4">
      <c r="A610" s="274"/>
      <c r="B610" s="101"/>
      <c r="F610" s="269"/>
      <c r="G610" s="269"/>
      <c r="H610" s="276"/>
      <c r="I610" s="269"/>
      <c r="J610" s="270"/>
      <c r="K610" s="270"/>
      <c r="L610" s="269"/>
    </row>
    <row r="611" spans="1:12" x14ac:dyDescent="0.4">
      <c r="A611" s="274"/>
      <c r="B611" s="101"/>
      <c r="F611" s="269"/>
      <c r="G611" s="269"/>
      <c r="H611" s="276"/>
      <c r="I611" s="269"/>
      <c r="J611" s="270"/>
      <c r="K611" s="270"/>
      <c r="L611" s="269"/>
    </row>
    <row r="612" spans="1:12" x14ac:dyDescent="0.4">
      <c r="A612" s="274"/>
      <c r="B612" s="101"/>
      <c r="F612" s="269"/>
      <c r="G612" s="269"/>
      <c r="H612" s="276"/>
      <c r="I612" s="269"/>
      <c r="J612" s="270"/>
      <c r="K612" s="270"/>
      <c r="L612" s="269"/>
    </row>
    <row r="613" spans="1:12" x14ac:dyDescent="0.4">
      <c r="A613" s="274"/>
      <c r="B613" s="101"/>
      <c r="F613" s="269"/>
      <c r="G613" s="269"/>
      <c r="H613" s="276"/>
      <c r="I613" s="269"/>
      <c r="J613" s="270"/>
      <c r="K613" s="270"/>
      <c r="L613" s="269"/>
    </row>
    <row r="614" spans="1:12" x14ac:dyDescent="0.4">
      <c r="A614" s="274"/>
      <c r="B614" s="101"/>
      <c r="F614" s="269"/>
      <c r="G614" s="269"/>
      <c r="H614" s="276"/>
      <c r="I614" s="269"/>
      <c r="J614" s="270"/>
      <c r="K614" s="270"/>
      <c r="L614" s="269"/>
    </row>
    <row r="615" spans="1:12" x14ac:dyDescent="0.4">
      <c r="A615" s="274"/>
      <c r="B615" s="101"/>
      <c r="F615" s="269"/>
      <c r="G615" s="269"/>
      <c r="H615" s="276"/>
      <c r="I615" s="269"/>
      <c r="J615" s="270"/>
      <c r="K615" s="270"/>
      <c r="L615" s="269"/>
    </row>
    <row r="616" spans="1:12" x14ac:dyDescent="0.4">
      <c r="A616" s="274"/>
      <c r="B616" s="101"/>
      <c r="F616" s="269"/>
      <c r="G616" s="269"/>
      <c r="H616" s="276"/>
      <c r="I616" s="269"/>
      <c r="J616" s="270"/>
      <c r="K616" s="270"/>
      <c r="L616" s="269"/>
    </row>
    <row r="617" spans="1:12" x14ac:dyDescent="0.4">
      <c r="A617" s="274"/>
      <c r="B617" s="101"/>
      <c r="F617" s="269"/>
      <c r="G617" s="269"/>
      <c r="H617" s="276"/>
      <c r="I617" s="269"/>
      <c r="J617" s="270"/>
      <c r="K617" s="270"/>
      <c r="L617" s="269"/>
    </row>
    <row r="618" spans="1:12" x14ac:dyDescent="0.4">
      <c r="A618" s="274"/>
      <c r="B618" s="101"/>
      <c r="F618" s="269"/>
      <c r="G618" s="269"/>
      <c r="H618" s="276"/>
      <c r="I618" s="269"/>
      <c r="J618" s="270"/>
      <c r="K618" s="270"/>
      <c r="L618" s="269"/>
    </row>
    <row r="619" spans="1:12" x14ac:dyDescent="0.4">
      <c r="A619" s="274"/>
      <c r="B619" s="101"/>
      <c r="F619" s="269"/>
      <c r="G619" s="269"/>
      <c r="H619" s="276"/>
      <c r="I619" s="269"/>
      <c r="J619" s="270"/>
      <c r="K619" s="270"/>
      <c r="L619" s="269"/>
    </row>
    <row r="620" spans="1:12" x14ac:dyDescent="0.4">
      <c r="A620" s="274"/>
      <c r="B620" s="101"/>
      <c r="F620" s="269"/>
      <c r="G620" s="269"/>
      <c r="H620" s="276"/>
      <c r="I620" s="269"/>
      <c r="J620" s="270"/>
      <c r="K620" s="270"/>
      <c r="L620" s="269"/>
    </row>
    <row r="621" spans="1:12" x14ac:dyDescent="0.4">
      <c r="A621" s="274"/>
      <c r="B621" s="101"/>
      <c r="F621" s="269"/>
      <c r="G621" s="269"/>
      <c r="H621" s="276"/>
      <c r="I621" s="269"/>
      <c r="J621" s="270"/>
      <c r="K621" s="270"/>
      <c r="L621" s="269"/>
    </row>
    <row r="622" spans="1:12" x14ac:dyDescent="0.4">
      <c r="A622" s="274"/>
      <c r="B622" s="101"/>
      <c r="F622" s="269"/>
      <c r="G622" s="269"/>
      <c r="H622" s="276"/>
      <c r="I622" s="269"/>
      <c r="J622" s="270"/>
      <c r="K622" s="270"/>
      <c r="L622" s="269"/>
    </row>
    <row r="623" spans="1:12" x14ac:dyDescent="0.4">
      <c r="A623" s="274"/>
      <c r="B623" s="101"/>
      <c r="F623" s="269"/>
      <c r="G623" s="269"/>
      <c r="H623" s="276"/>
      <c r="I623" s="269"/>
      <c r="J623" s="270"/>
      <c r="K623" s="270"/>
      <c r="L623" s="269"/>
    </row>
    <row r="624" spans="1:12" x14ac:dyDescent="0.4">
      <c r="A624" s="274"/>
      <c r="B624" s="101"/>
      <c r="F624" s="269"/>
      <c r="G624" s="269"/>
      <c r="H624" s="276"/>
      <c r="I624" s="269"/>
      <c r="J624" s="270"/>
      <c r="K624" s="270"/>
      <c r="L624" s="269"/>
    </row>
    <row r="625" spans="1:12" x14ac:dyDescent="0.4">
      <c r="A625" s="274"/>
      <c r="B625" s="101"/>
      <c r="F625" s="269"/>
      <c r="G625" s="269"/>
      <c r="H625" s="276"/>
      <c r="I625" s="269"/>
      <c r="J625" s="270"/>
      <c r="K625" s="270"/>
      <c r="L625" s="269"/>
    </row>
    <row r="626" spans="1:12" x14ac:dyDescent="0.4">
      <c r="A626" s="274"/>
      <c r="B626" s="101"/>
      <c r="F626" s="269"/>
      <c r="G626" s="269"/>
      <c r="H626" s="276"/>
      <c r="I626" s="269"/>
      <c r="J626" s="270"/>
      <c r="K626" s="270"/>
      <c r="L626" s="269"/>
    </row>
    <row r="627" spans="1:12" x14ac:dyDescent="0.4">
      <c r="A627" s="274"/>
      <c r="B627" s="101"/>
      <c r="F627" s="269"/>
      <c r="G627" s="269"/>
      <c r="H627" s="276"/>
      <c r="I627" s="269"/>
      <c r="J627" s="270"/>
      <c r="K627" s="270"/>
      <c r="L627" s="269"/>
    </row>
    <row r="628" spans="1:12" x14ac:dyDescent="0.4">
      <c r="A628" s="274"/>
      <c r="B628" s="101"/>
      <c r="F628" s="269"/>
      <c r="G628" s="269"/>
      <c r="H628" s="276"/>
      <c r="I628" s="269"/>
      <c r="J628" s="270"/>
      <c r="K628" s="270"/>
      <c r="L628" s="269"/>
    </row>
    <row r="629" spans="1:12" x14ac:dyDescent="0.4">
      <c r="A629" s="274"/>
      <c r="B629" s="101"/>
      <c r="F629" s="269"/>
      <c r="G629" s="269"/>
      <c r="H629" s="276"/>
      <c r="I629" s="269"/>
      <c r="J629" s="270"/>
      <c r="K629" s="270"/>
      <c r="L629" s="269"/>
    </row>
    <row r="630" spans="1:12" x14ac:dyDescent="0.4">
      <c r="A630" s="274"/>
      <c r="B630" s="101"/>
      <c r="F630" s="269"/>
      <c r="G630" s="269"/>
      <c r="H630" s="276"/>
      <c r="I630" s="269"/>
      <c r="J630" s="270"/>
      <c r="K630" s="270"/>
      <c r="L630" s="269"/>
    </row>
    <row r="631" spans="1:12" x14ac:dyDescent="0.4">
      <c r="A631" s="274"/>
      <c r="B631" s="101"/>
      <c r="F631" s="269"/>
      <c r="G631" s="269"/>
      <c r="H631" s="276"/>
      <c r="I631" s="269"/>
      <c r="J631" s="270"/>
      <c r="K631" s="270"/>
      <c r="L631" s="269"/>
    </row>
    <row r="632" spans="1:12" x14ac:dyDescent="0.4">
      <c r="A632" s="274"/>
      <c r="B632" s="101"/>
      <c r="F632" s="269"/>
      <c r="G632" s="269"/>
      <c r="H632" s="276"/>
      <c r="I632" s="269"/>
      <c r="J632" s="270"/>
      <c r="K632" s="270"/>
      <c r="L632" s="269"/>
    </row>
    <row r="633" spans="1:12" x14ac:dyDescent="0.4">
      <c r="A633" s="274"/>
      <c r="B633" s="101"/>
      <c r="F633" s="269"/>
      <c r="G633" s="269"/>
      <c r="H633" s="276"/>
      <c r="I633" s="269"/>
      <c r="J633" s="270"/>
      <c r="K633" s="270"/>
      <c r="L633" s="269"/>
    </row>
    <row r="634" spans="1:12" x14ac:dyDescent="0.4">
      <c r="A634" s="274"/>
      <c r="B634" s="101"/>
      <c r="F634" s="269"/>
      <c r="G634" s="269"/>
      <c r="H634" s="276"/>
      <c r="I634" s="269"/>
      <c r="J634" s="270"/>
      <c r="K634" s="270"/>
      <c r="L634" s="269"/>
    </row>
    <row r="635" spans="1:12" x14ac:dyDescent="0.4">
      <c r="A635" s="274"/>
      <c r="B635" s="101"/>
      <c r="F635" s="269"/>
      <c r="G635" s="269"/>
      <c r="H635" s="276"/>
      <c r="I635" s="269"/>
      <c r="J635" s="270"/>
      <c r="K635" s="270"/>
      <c r="L635" s="269"/>
    </row>
    <row r="636" spans="1:12" x14ac:dyDescent="0.4">
      <c r="A636" s="274"/>
      <c r="B636" s="101"/>
      <c r="F636" s="269"/>
      <c r="G636" s="269"/>
      <c r="H636" s="276"/>
      <c r="I636" s="269"/>
      <c r="J636" s="270"/>
      <c r="K636" s="270"/>
      <c r="L636" s="269"/>
    </row>
    <row r="637" spans="1:12" x14ac:dyDescent="0.4">
      <c r="A637" s="274"/>
      <c r="B637" s="101"/>
      <c r="F637" s="269"/>
      <c r="G637" s="269"/>
      <c r="H637" s="276"/>
      <c r="I637" s="269"/>
      <c r="J637" s="270"/>
      <c r="K637" s="270"/>
      <c r="L637" s="269"/>
    </row>
    <row r="638" spans="1:12" x14ac:dyDescent="0.4">
      <c r="A638" s="274"/>
      <c r="B638" s="101"/>
      <c r="F638" s="269"/>
      <c r="G638" s="269"/>
      <c r="H638" s="276"/>
      <c r="I638" s="269"/>
      <c r="J638" s="270"/>
      <c r="K638" s="270"/>
      <c r="L638" s="269"/>
    </row>
    <row r="639" spans="1:12" x14ac:dyDescent="0.4">
      <c r="A639" s="274"/>
      <c r="B639" s="101"/>
      <c r="F639" s="269"/>
      <c r="G639" s="269"/>
      <c r="H639" s="276"/>
      <c r="I639" s="269"/>
      <c r="J639" s="270"/>
      <c r="K639" s="270"/>
      <c r="L639" s="269"/>
    </row>
    <row r="640" spans="1:12" x14ac:dyDescent="0.4">
      <c r="A640" s="274"/>
      <c r="B640" s="101"/>
      <c r="F640" s="269"/>
      <c r="G640" s="269"/>
      <c r="H640" s="276"/>
      <c r="I640" s="269"/>
      <c r="J640" s="270"/>
      <c r="K640" s="270"/>
      <c r="L640" s="269"/>
    </row>
    <row r="641" spans="1:12" x14ac:dyDescent="0.4">
      <c r="A641" s="274"/>
      <c r="B641" s="101"/>
      <c r="F641" s="269"/>
      <c r="G641" s="269"/>
      <c r="H641" s="276"/>
      <c r="I641" s="269"/>
      <c r="J641" s="270"/>
      <c r="K641" s="270"/>
      <c r="L641" s="269"/>
    </row>
    <row r="642" spans="1:12" x14ac:dyDescent="0.4">
      <c r="A642" s="274"/>
      <c r="B642" s="101"/>
      <c r="F642" s="269"/>
      <c r="G642" s="269"/>
      <c r="H642" s="276"/>
      <c r="I642" s="269"/>
      <c r="J642" s="270"/>
      <c r="K642" s="270"/>
      <c r="L642" s="269"/>
    </row>
    <row r="643" spans="1:12" x14ac:dyDescent="0.4">
      <c r="A643" s="274"/>
      <c r="B643" s="101"/>
      <c r="F643" s="269"/>
      <c r="G643" s="269"/>
      <c r="H643" s="276"/>
      <c r="I643" s="269"/>
      <c r="J643" s="270"/>
      <c r="K643" s="270"/>
      <c r="L643" s="269"/>
    </row>
    <row r="644" spans="1:12" x14ac:dyDescent="0.4">
      <c r="A644" s="274"/>
      <c r="B644" s="101"/>
      <c r="F644" s="269"/>
      <c r="G644" s="269"/>
      <c r="H644" s="276"/>
      <c r="I644" s="269"/>
      <c r="J644" s="270"/>
      <c r="K644" s="270"/>
      <c r="L644" s="269"/>
    </row>
    <row r="645" spans="1:12" x14ac:dyDescent="0.4">
      <c r="A645" s="274"/>
      <c r="B645" s="101"/>
      <c r="F645" s="269"/>
      <c r="G645" s="269"/>
      <c r="H645" s="276"/>
      <c r="I645" s="269"/>
      <c r="J645" s="270"/>
      <c r="K645" s="270"/>
      <c r="L645" s="269"/>
    </row>
    <row r="646" spans="1:12" x14ac:dyDescent="0.4">
      <c r="A646" s="274"/>
      <c r="B646" s="101"/>
      <c r="F646" s="269"/>
      <c r="G646" s="269"/>
      <c r="H646" s="276"/>
      <c r="I646" s="269"/>
      <c r="J646" s="270"/>
      <c r="K646" s="270"/>
      <c r="L646" s="269"/>
    </row>
    <row r="647" spans="1:12" x14ac:dyDescent="0.4">
      <c r="A647" s="274"/>
      <c r="B647" s="101"/>
      <c r="F647" s="269"/>
      <c r="G647" s="269"/>
      <c r="H647" s="276"/>
      <c r="I647" s="269"/>
      <c r="J647" s="270"/>
      <c r="K647" s="270"/>
      <c r="L647" s="269"/>
    </row>
    <row r="648" spans="1:12" x14ac:dyDescent="0.4">
      <c r="A648" s="274"/>
      <c r="B648" s="101"/>
      <c r="F648" s="269"/>
      <c r="G648" s="269"/>
      <c r="H648" s="276"/>
      <c r="I648" s="269"/>
      <c r="J648" s="270"/>
      <c r="K648" s="270"/>
      <c r="L648" s="269"/>
    </row>
    <row r="649" spans="1:12" x14ac:dyDescent="0.4">
      <c r="A649" s="274"/>
      <c r="B649" s="101"/>
      <c r="F649" s="269"/>
      <c r="G649" s="269"/>
      <c r="H649" s="276"/>
      <c r="I649" s="269"/>
      <c r="J649" s="270"/>
      <c r="K649" s="270"/>
      <c r="L649" s="269"/>
    </row>
    <row r="650" spans="1:12" x14ac:dyDescent="0.4">
      <c r="A650" s="274"/>
      <c r="B650" s="101"/>
      <c r="F650" s="269"/>
      <c r="G650" s="269"/>
      <c r="H650" s="276"/>
      <c r="I650" s="269"/>
      <c r="J650" s="270"/>
      <c r="K650" s="270"/>
      <c r="L650" s="269"/>
    </row>
    <row r="651" spans="1:12" x14ac:dyDescent="0.4">
      <c r="A651" s="274"/>
      <c r="B651" s="101"/>
      <c r="F651" s="269"/>
      <c r="G651" s="269"/>
      <c r="H651" s="276"/>
      <c r="I651" s="269"/>
      <c r="J651" s="270"/>
      <c r="K651" s="270"/>
      <c r="L651" s="269"/>
    </row>
    <row r="652" spans="1:12" x14ac:dyDescent="0.4">
      <c r="A652" s="274"/>
      <c r="B652" s="101"/>
      <c r="F652" s="269"/>
      <c r="G652" s="269"/>
      <c r="H652" s="276"/>
      <c r="I652" s="269"/>
      <c r="J652" s="270"/>
      <c r="K652" s="270"/>
      <c r="L652" s="269"/>
    </row>
    <row r="653" spans="1:12" x14ac:dyDescent="0.4">
      <c r="A653" s="274"/>
      <c r="B653" s="101"/>
      <c r="F653" s="269"/>
      <c r="G653" s="269"/>
      <c r="H653" s="276"/>
      <c r="I653" s="269"/>
      <c r="J653" s="270"/>
      <c r="K653" s="270"/>
      <c r="L653" s="269"/>
    </row>
    <row r="654" spans="1:12" x14ac:dyDescent="0.4">
      <c r="A654" s="274"/>
      <c r="B654" s="101"/>
      <c r="F654" s="269"/>
      <c r="G654" s="269"/>
      <c r="H654" s="276"/>
      <c r="I654" s="269"/>
      <c r="J654" s="270"/>
      <c r="K654" s="270"/>
      <c r="L654" s="269"/>
    </row>
    <row r="655" spans="1:12" x14ac:dyDescent="0.4">
      <c r="A655" s="274"/>
      <c r="B655" s="101"/>
      <c r="F655" s="269"/>
      <c r="G655" s="269"/>
      <c r="H655" s="276"/>
      <c r="I655" s="269"/>
      <c r="J655" s="270"/>
      <c r="K655" s="270"/>
      <c r="L655" s="269"/>
    </row>
    <row r="656" spans="1:12" x14ac:dyDescent="0.4">
      <c r="A656" s="274"/>
      <c r="B656" s="101"/>
      <c r="F656" s="269"/>
      <c r="G656" s="269"/>
      <c r="H656" s="276"/>
      <c r="I656" s="269"/>
      <c r="J656" s="270"/>
      <c r="K656" s="270"/>
      <c r="L656" s="269"/>
    </row>
    <row r="657" spans="1:12" x14ac:dyDescent="0.4">
      <c r="A657" s="274"/>
      <c r="B657" s="101"/>
      <c r="F657" s="269"/>
      <c r="G657" s="269"/>
      <c r="H657" s="276"/>
      <c r="I657" s="269"/>
      <c r="J657" s="270"/>
      <c r="K657" s="270"/>
      <c r="L657" s="269"/>
    </row>
    <row r="658" spans="1:12" x14ac:dyDescent="0.4">
      <c r="A658" s="274"/>
      <c r="B658" s="101"/>
      <c r="F658" s="269"/>
      <c r="G658" s="269"/>
      <c r="H658" s="276"/>
      <c r="I658" s="269"/>
      <c r="J658" s="270"/>
      <c r="K658" s="270"/>
      <c r="L658" s="269"/>
    </row>
    <row r="659" spans="1:12" x14ac:dyDescent="0.4">
      <c r="A659" s="274"/>
      <c r="B659" s="101"/>
      <c r="F659" s="269"/>
      <c r="G659" s="269"/>
      <c r="H659" s="276"/>
      <c r="I659" s="269"/>
      <c r="J659" s="270"/>
      <c r="K659" s="270"/>
      <c r="L659" s="269"/>
    </row>
  </sheetData>
  <mergeCells count="11">
    <mergeCell ref="L1:L2"/>
    <mergeCell ref="A1:A2"/>
    <mergeCell ref="B1:B2"/>
    <mergeCell ref="C1:C2"/>
    <mergeCell ref="D1:D2"/>
    <mergeCell ref="E1:E2"/>
    <mergeCell ref="F1:F2"/>
    <mergeCell ref="G1:G2"/>
    <mergeCell ref="H1:H2"/>
    <mergeCell ref="I1:I2"/>
    <mergeCell ref="J1:K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9"/>
  <sheetViews>
    <sheetView workbookViewId="0">
      <pane ySplit="2" topLeftCell="A3" activePane="bottomLeft" state="frozen"/>
      <selection activeCell="A4" sqref="A4"/>
      <selection pane="bottomLeft" sqref="A1:A2"/>
    </sheetView>
  </sheetViews>
  <sheetFormatPr defaultRowHeight="18.75" x14ac:dyDescent="0.4"/>
  <cols>
    <col min="1" max="1" width="6.75" style="205" bestFit="1" customWidth="1"/>
    <col min="2" max="2" width="17.5" style="205" customWidth="1"/>
    <col min="3" max="3" width="7.375" style="57" bestFit="1" customWidth="1"/>
    <col min="4" max="5" width="10.625" style="275" customWidth="1"/>
    <col min="6" max="9" width="10.625" style="205" customWidth="1"/>
    <col min="10" max="10" width="10.625" style="277" customWidth="1"/>
    <col min="11" max="11" width="10.625" style="205" customWidth="1"/>
    <col min="12" max="16384" width="9" style="205"/>
  </cols>
  <sheetData>
    <row r="1" spans="1:12" ht="24" customHeight="1" x14ac:dyDescent="0.4">
      <c r="A1" s="438" t="s">
        <v>25</v>
      </c>
      <c r="B1" s="438" t="s">
        <v>26</v>
      </c>
      <c r="C1" s="439" t="s">
        <v>75</v>
      </c>
      <c r="D1" s="487" t="s">
        <v>16</v>
      </c>
      <c r="E1" s="489" t="s">
        <v>102</v>
      </c>
      <c r="F1" s="491" t="s">
        <v>27</v>
      </c>
      <c r="G1" s="493" t="s">
        <v>70</v>
      </c>
      <c r="H1" s="495" t="s">
        <v>74</v>
      </c>
      <c r="I1" s="497" t="s">
        <v>71</v>
      </c>
      <c r="J1" s="292" t="s">
        <v>99</v>
      </c>
      <c r="K1" s="486" t="s">
        <v>97</v>
      </c>
    </row>
    <row r="2" spans="1:12" ht="24" customHeight="1" x14ac:dyDescent="0.4">
      <c r="A2" s="428"/>
      <c r="B2" s="428"/>
      <c r="C2" s="440"/>
      <c r="D2" s="488"/>
      <c r="E2" s="490"/>
      <c r="F2" s="492"/>
      <c r="G2" s="494"/>
      <c r="H2" s="496"/>
      <c r="I2" s="498"/>
      <c r="J2" s="267" t="s">
        <v>84</v>
      </c>
      <c r="K2" s="486"/>
    </row>
    <row r="3" spans="1:12" x14ac:dyDescent="0.4">
      <c r="A3" s="268">
        <f>IF(K3="○", A2+1, A2)</f>
        <v>0</v>
      </c>
      <c r="B3" s="101" t="str">
        <f>'対象者リスト (R5年10月1日以降)'!B15&amp;""</f>
        <v/>
      </c>
      <c r="C3" s="268" t="str">
        <f>'対象者リスト (R5年10月1日以降)'!C15&amp;""</f>
        <v/>
      </c>
      <c r="D3" s="269" t="str">
        <f>IF('対象者リスト (R5年10月1日以降)'!D15="", "", '対象者リスト (R5年10月1日以降)'!D15)</f>
        <v/>
      </c>
      <c r="E3" s="269">
        <f>IF('対象者リスト (R5年10月1日以降)'!V15="", "", '対象者リスト (R5年10月1日以降)'!V15)</f>
        <v>0</v>
      </c>
      <c r="F3" s="269" t="str">
        <f>IF('対象者リスト (R5年10月1日以降)'!E15="", "", '対象者リスト (R5年10月1日以降)'!E15)</f>
        <v/>
      </c>
      <c r="G3" s="269" t="str">
        <f>IF('対象者リスト (R5年10月1日以降)'!F15="", "", '対象者リスト (R5年10月1日以降)'!F15)</f>
        <v/>
      </c>
      <c r="H3" s="269" t="str">
        <f>IF('対象者リスト (R5年10月1日以降)'!G15="", "", '対象者リスト (R5年10月1日以降)'!G15)</f>
        <v/>
      </c>
      <c r="I3" s="269" t="str">
        <f>IF(AND('対象者リスト (R5年10月1日以降)'!D15&lt;&gt;"",'対象者リスト (R5年10月1日以降)'!K15&lt;&gt;"×"),IF('対象者リスト (R5年10月1日以降)'!I15="",0,'対象者リスト (R5年10月1日以降)'!I15)+'対象者リスト (R5年10月1日以降)'!AC15,"")</f>
        <v/>
      </c>
      <c r="J3" s="270">
        <f>IF('対象者リスト (R5年10月1日以降)'!J15="", "", '対象者リスト (R5年10月1日以降)'!J15)</f>
        <v>0</v>
      </c>
      <c r="K3" s="269" t="str">
        <f>IF('対象者リスト (R5年10月1日以降)'!K15="", "", '対象者リスト (R5年10月1日以降)'!K15)</f>
        <v/>
      </c>
      <c r="L3" s="205" t="s">
        <v>198</v>
      </c>
    </row>
    <row r="4" spans="1:12" x14ac:dyDescent="0.4">
      <c r="A4" s="268">
        <f t="shared" ref="A4:A35" si="0">IF(J4&lt;&gt;0,A3+1,A3)</f>
        <v>0</v>
      </c>
      <c r="B4" s="101" t="str">
        <f>'対象者リスト (R5年10月1日以降)'!B16&amp;""</f>
        <v/>
      </c>
      <c r="C4" s="268" t="str">
        <f>'対象者リスト (R5年10月1日以降)'!C16&amp;""</f>
        <v/>
      </c>
      <c r="D4" s="269" t="str">
        <f>IF('対象者リスト (R5年10月1日以降)'!D16="", "", '対象者リスト (R5年10月1日以降)'!D16)</f>
        <v/>
      </c>
      <c r="E4" s="269">
        <f>IF('対象者リスト (R5年10月1日以降)'!V16="", "", '対象者リスト (R5年10月1日以降)'!V16)</f>
        <v>0</v>
      </c>
      <c r="F4" s="269" t="str">
        <f>IF('対象者リスト (R5年10月1日以降)'!E16="", "", '対象者リスト (R5年10月1日以降)'!E16)</f>
        <v/>
      </c>
      <c r="G4" s="269" t="str">
        <f>IF('対象者リスト (R5年10月1日以降)'!F16="", "", '対象者リスト (R5年10月1日以降)'!F16)</f>
        <v/>
      </c>
      <c r="H4" s="269" t="str">
        <f>IF('対象者リスト (R5年10月1日以降)'!G16="", "", '対象者リスト (R5年10月1日以降)'!G16)</f>
        <v/>
      </c>
      <c r="I4" s="269" t="str">
        <f>IF(AND('対象者リスト (R5年10月1日以降)'!D16&lt;&gt;"",'対象者リスト (R5年10月1日以降)'!K16&lt;&gt;"×"),IF('対象者リスト (R5年10月1日以降)'!I16="",0,'対象者リスト (R5年10月1日以降)'!I16)+'対象者リスト (R5年10月1日以降)'!AC16,"")</f>
        <v/>
      </c>
      <c r="J4" s="270">
        <f>IF('対象者リスト (R5年10月1日以降)'!J16="", "", '対象者リスト (R5年10月1日以降)'!J16)</f>
        <v>0</v>
      </c>
      <c r="K4" s="269" t="str">
        <f>IF('対象者リスト (R5年10月1日以降)'!K16="", "", '対象者リスト (R5年10月1日以降)'!K16)</f>
        <v/>
      </c>
    </row>
    <row r="5" spans="1:12" x14ac:dyDescent="0.4">
      <c r="A5" s="268">
        <f t="shared" si="0"/>
        <v>0</v>
      </c>
      <c r="B5" s="101" t="str">
        <f>'対象者リスト (R5年10月1日以降)'!B17&amp;""</f>
        <v/>
      </c>
      <c r="C5" s="268" t="str">
        <f>'対象者リスト (R5年10月1日以降)'!C17&amp;""</f>
        <v/>
      </c>
      <c r="D5" s="269" t="str">
        <f>IF('対象者リスト (R5年10月1日以降)'!D17="", "", '対象者リスト (R5年10月1日以降)'!D17)</f>
        <v/>
      </c>
      <c r="E5" s="269">
        <f>IF('対象者リスト (R5年10月1日以降)'!V17="", "", '対象者リスト (R5年10月1日以降)'!V17)</f>
        <v>0</v>
      </c>
      <c r="F5" s="269" t="str">
        <f>IF('対象者リスト (R5年10月1日以降)'!E17="", "", '対象者リスト (R5年10月1日以降)'!E17)</f>
        <v/>
      </c>
      <c r="G5" s="269" t="str">
        <f>IF('対象者リスト (R5年10月1日以降)'!F17="", "", '対象者リスト (R5年10月1日以降)'!F17)</f>
        <v/>
      </c>
      <c r="H5" s="269" t="str">
        <f>IF('対象者リスト (R5年10月1日以降)'!G17="", "", '対象者リスト (R5年10月1日以降)'!G17)</f>
        <v/>
      </c>
      <c r="I5" s="269" t="str">
        <f>IF(AND('対象者リスト (R5年10月1日以降)'!D17&lt;&gt;"",'対象者リスト (R5年10月1日以降)'!K17&lt;&gt;"×"),IF('対象者リスト (R5年10月1日以降)'!I17="",0,'対象者リスト (R5年10月1日以降)'!I17)+'対象者リスト (R5年10月1日以降)'!AC17,"")</f>
        <v/>
      </c>
      <c r="J5" s="270">
        <f>IF('対象者リスト (R5年10月1日以降)'!J17="", "", '対象者リスト (R5年10月1日以降)'!J17)</f>
        <v>0</v>
      </c>
      <c r="K5" s="269" t="str">
        <f>IF('対象者リスト (R5年10月1日以降)'!K17="", "", '対象者リスト (R5年10月1日以降)'!K17)</f>
        <v/>
      </c>
    </row>
    <row r="6" spans="1:12" x14ac:dyDescent="0.4">
      <c r="A6" s="268">
        <f t="shared" si="0"/>
        <v>0</v>
      </c>
      <c r="B6" s="101" t="str">
        <f>'対象者リスト (R5年10月1日以降)'!B18&amp;""</f>
        <v/>
      </c>
      <c r="C6" s="268" t="str">
        <f>'対象者リスト (R5年10月1日以降)'!C18&amp;""</f>
        <v/>
      </c>
      <c r="D6" s="269" t="str">
        <f>IF('対象者リスト (R5年10月1日以降)'!D18="", "", '対象者リスト (R5年10月1日以降)'!D18)</f>
        <v/>
      </c>
      <c r="E6" s="269">
        <f>IF('対象者リスト (R5年10月1日以降)'!V18="", "", '対象者リスト (R5年10月1日以降)'!V18)</f>
        <v>0</v>
      </c>
      <c r="F6" s="269" t="str">
        <f>IF('対象者リスト (R5年10月1日以降)'!E18="", "", '対象者リスト (R5年10月1日以降)'!E18)</f>
        <v/>
      </c>
      <c r="G6" s="269" t="str">
        <f>IF('対象者リスト (R5年10月1日以降)'!F18="", "", '対象者リスト (R5年10月1日以降)'!F18)</f>
        <v/>
      </c>
      <c r="H6" s="269" t="str">
        <f>IF('対象者リスト (R5年10月1日以降)'!G18="", "", '対象者リスト (R5年10月1日以降)'!G18)</f>
        <v/>
      </c>
      <c r="I6" s="269" t="str">
        <f>IF(AND('対象者リスト (R5年10月1日以降)'!D18&lt;&gt;"",'対象者リスト (R5年10月1日以降)'!K18&lt;&gt;"×"),IF('対象者リスト (R5年10月1日以降)'!I18="",0,'対象者リスト (R5年10月1日以降)'!I18)+'対象者リスト (R5年10月1日以降)'!AC18,"")</f>
        <v/>
      </c>
      <c r="J6" s="270">
        <f>IF('対象者リスト (R5年10月1日以降)'!J18="", "", '対象者リスト (R5年10月1日以降)'!J18)</f>
        <v>0</v>
      </c>
      <c r="K6" s="269" t="str">
        <f>IF('対象者リスト (R5年10月1日以降)'!K18="", "", '対象者リスト (R5年10月1日以降)'!K18)</f>
        <v/>
      </c>
    </row>
    <row r="7" spans="1:12" x14ac:dyDescent="0.4">
      <c r="A7" s="268">
        <f t="shared" si="0"/>
        <v>0</v>
      </c>
      <c r="B7" s="101" t="str">
        <f>'対象者リスト (R5年10月1日以降)'!B19&amp;""</f>
        <v/>
      </c>
      <c r="C7" s="268" t="str">
        <f>'対象者リスト (R5年10月1日以降)'!C19&amp;""</f>
        <v/>
      </c>
      <c r="D7" s="269" t="str">
        <f>IF('対象者リスト (R5年10月1日以降)'!D19="", "", '対象者リスト (R5年10月1日以降)'!D19)</f>
        <v/>
      </c>
      <c r="E7" s="269">
        <f>IF('対象者リスト (R5年10月1日以降)'!V19="", "", '対象者リスト (R5年10月1日以降)'!V19)</f>
        <v>0</v>
      </c>
      <c r="F7" s="269" t="str">
        <f>IF('対象者リスト (R5年10月1日以降)'!E19="", "", '対象者リスト (R5年10月1日以降)'!E19)</f>
        <v/>
      </c>
      <c r="G7" s="269" t="str">
        <f>IF('対象者リスト (R5年10月1日以降)'!F19="", "", '対象者リスト (R5年10月1日以降)'!F19)</f>
        <v/>
      </c>
      <c r="H7" s="269" t="str">
        <f>IF('対象者リスト (R5年10月1日以降)'!G19="", "", '対象者リスト (R5年10月1日以降)'!G19)</f>
        <v/>
      </c>
      <c r="I7" s="269" t="str">
        <f>IF(AND('対象者リスト (R5年10月1日以降)'!D19&lt;&gt;"",'対象者リスト (R5年10月1日以降)'!K19&lt;&gt;"×"),IF('対象者リスト (R5年10月1日以降)'!I19="",0,'対象者リスト (R5年10月1日以降)'!I19)+'対象者リスト (R5年10月1日以降)'!AC19,"")</f>
        <v/>
      </c>
      <c r="J7" s="270">
        <f>IF('対象者リスト (R5年10月1日以降)'!J19="", "", '対象者リスト (R5年10月1日以降)'!J19)</f>
        <v>0</v>
      </c>
      <c r="K7" s="269" t="str">
        <f>IF('対象者リスト (R5年10月1日以降)'!K19="", "", '対象者リスト (R5年10月1日以降)'!K19)</f>
        <v/>
      </c>
    </row>
    <row r="8" spans="1:12" x14ac:dyDescent="0.4">
      <c r="A8" s="268">
        <f t="shared" si="0"/>
        <v>0</v>
      </c>
      <c r="B8" s="101" t="str">
        <f>'対象者リスト (R5年10月1日以降)'!B20&amp;""</f>
        <v/>
      </c>
      <c r="C8" s="268" t="str">
        <f>'対象者リスト (R5年10月1日以降)'!C20&amp;""</f>
        <v/>
      </c>
      <c r="D8" s="269" t="str">
        <f>IF('対象者リスト (R5年10月1日以降)'!D20="", "", '対象者リスト (R5年10月1日以降)'!D20)</f>
        <v/>
      </c>
      <c r="E8" s="269">
        <f>IF('対象者リスト (R5年10月1日以降)'!V20="", "", '対象者リスト (R5年10月1日以降)'!V20)</f>
        <v>0</v>
      </c>
      <c r="F8" s="269" t="str">
        <f>IF('対象者リスト (R5年10月1日以降)'!E20="", "", '対象者リスト (R5年10月1日以降)'!E20)</f>
        <v/>
      </c>
      <c r="G8" s="269" t="str">
        <f>IF('対象者リスト (R5年10月1日以降)'!F20="", "", '対象者リスト (R5年10月1日以降)'!F20)</f>
        <v/>
      </c>
      <c r="H8" s="269" t="str">
        <f>IF('対象者リスト (R5年10月1日以降)'!G20="", "", '対象者リスト (R5年10月1日以降)'!G20)</f>
        <v/>
      </c>
      <c r="I8" s="269" t="str">
        <f>IF(AND('対象者リスト (R5年10月1日以降)'!D20&lt;&gt;"",'対象者リスト (R5年10月1日以降)'!K20&lt;&gt;"×"),IF('対象者リスト (R5年10月1日以降)'!I20="",0,'対象者リスト (R5年10月1日以降)'!I20)+'対象者リスト (R5年10月1日以降)'!AC20,"")</f>
        <v/>
      </c>
      <c r="J8" s="270">
        <f>IF('対象者リスト (R5年10月1日以降)'!J20="", "", '対象者リスト (R5年10月1日以降)'!J20)</f>
        <v>0</v>
      </c>
      <c r="K8" s="269" t="str">
        <f>IF('対象者リスト (R5年10月1日以降)'!K20="", "", '対象者リスト (R5年10月1日以降)'!K20)</f>
        <v/>
      </c>
    </row>
    <row r="9" spans="1:12" x14ac:dyDescent="0.4">
      <c r="A9" s="268">
        <f t="shared" si="0"/>
        <v>0</v>
      </c>
      <c r="B9" s="101" t="str">
        <f>'対象者リスト (R5年10月1日以降)'!B21&amp;""</f>
        <v/>
      </c>
      <c r="C9" s="268" t="str">
        <f>'対象者リスト (R5年10月1日以降)'!C21&amp;""</f>
        <v/>
      </c>
      <c r="D9" s="269" t="str">
        <f>IF('対象者リスト (R5年10月1日以降)'!D21="", "", '対象者リスト (R5年10月1日以降)'!D21)</f>
        <v/>
      </c>
      <c r="E9" s="269">
        <f>IF('対象者リスト (R5年10月1日以降)'!V21="", "", '対象者リスト (R5年10月1日以降)'!V21)</f>
        <v>0</v>
      </c>
      <c r="F9" s="269" t="str">
        <f>IF('対象者リスト (R5年10月1日以降)'!E21="", "", '対象者リスト (R5年10月1日以降)'!E21)</f>
        <v/>
      </c>
      <c r="G9" s="269" t="str">
        <f>IF('対象者リスト (R5年10月1日以降)'!F21="", "", '対象者リスト (R5年10月1日以降)'!F21)</f>
        <v/>
      </c>
      <c r="H9" s="269" t="str">
        <f>IF('対象者リスト (R5年10月1日以降)'!G21="", "", '対象者リスト (R5年10月1日以降)'!G21)</f>
        <v/>
      </c>
      <c r="I9" s="269" t="str">
        <f>IF(AND('対象者リスト (R5年10月1日以降)'!D21&lt;&gt;"",'対象者リスト (R5年10月1日以降)'!K21&lt;&gt;"×"),IF('対象者リスト (R5年10月1日以降)'!I21="",0,'対象者リスト (R5年10月1日以降)'!I21)+'対象者リスト (R5年10月1日以降)'!AC21,"")</f>
        <v/>
      </c>
      <c r="J9" s="270">
        <f>IF('対象者リスト (R5年10月1日以降)'!J21="", "", '対象者リスト (R5年10月1日以降)'!J21)</f>
        <v>0</v>
      </c>
      <c r="K9" s="269" t="str">
        <f>IF('対象者リスト (R5年10月1日以降)'!K21="", "", '対象者リスト (R5年10月1日以降)'!K21)</f>
        <v/>
      </c>
    </row>
    <row r="10" spans="1:12" x14ac:dyDescent="0.4">
      <c r="A10" s="268">
        <f t="shared" si="0"/>
        <v>0</v>
      </c>
      <c r="B10" s="101" t="str">
        <f>'対象者リスト (R5年10月1日以降)'!B22&amp;""</f>
        <v/>
      </c>
      <c r="C10" s="268" t="str">
        <f>'対象者リスト (R5年10月1日以降)'!C22&amp;""</f>
        <v/>
      </c>
      <c r="D10" s="269" t="str">
        <f>IF('対象者リスト (R5年10月1日以降)'!D22="", "", '対象者リスト (R5年10月1日以降)'!D22)</f>
        <v/>
      </c>
      <c r="E10" s="269">
        <f>IF('対象者リスト (R5年10月1日以降)'!V22="", "", '対象者リスト (R5年10月1日以降)'!V22)</f>
        <v>0</v>
      </c>
      <c r="F10" s="269" t="str">
        <f>IF('対象者リスト (R5年10月1日以降)'!E22="", "", '対象者リスト (R5年10月1日以降)'!E22)</f>
        <v/>
      </c>
      <c r="G10" s="269" t="str">
        <f>IF('対象者リスト (R5年10月1日以降)'!F22="", "", '対象者リスト (R5年10月1日以降)'!F22)</f>
        <v/>
      </c>
      <c r="H10" s="269" t="str">
        <f>IF('対象者リスト (R5年10月1日以降)'!G22="", "", '対象者リスト (R5年10月1日以降)'!G22)</f>
        <v/>
      </c>
      <c r="I10" s="269" t="str">
        <f>IF(AND('対象者リスト (R5年10月1日以降)'!D22&lt;&gt;"",'対象者リスト (R5年10月1日以降)'!K22&lt;&gt;"×"),IF('対象者リスト (R5年10月1日以降)'!I22="",0,'対象者リスト (R5年10月1日以降)'!I22)+'対象者リスト (R5年10月1日以降)'!AC22,"")</f>
        <v/>
      </c>
      <c r="J10" s="270">
        <f>IF('対象者リスト (R5年10月1日以降)'!J22="", "", '対象者リスト (R5年10月1日以降)'!J22)</f>
        <v>0</v>
      </c>
      <c r="K10" s="269" t="str">
        <f>IF('対象者リスト (R5年10月1日以降)'!K22="", "", '対象者リスト (R5年10月1日以降)'!K22)</f>
        <v/>
      </c>
    </row>
    <row r="11" spans="1:12" x14ac:dyDescent="0.4">
      <c r="A11" s="268">
        <f t="shared" si="0"/>
        <v>0</v>
      </c>
      <c r="B11" s="101" t="str">
        <f>'対象者リスト (R5年10月1日以降)'!B23&amp;""</f>
        <v/>
      </c>
      <c r="C11" s="268" t="str">
        <f>'対象者リスト (R5年10月1日以降)'!C23&amp;""</f>
        <v/>
      </c>
      <c r="D11" s="269" t="str">
        <f>IF('対象者リスト (R5年10月1日以降)'!D23="", "", '対象者リスト (R5年10月1日以降)'!D23)</f>
        <v/>
      </c>
      <c r="E11" s="269">
        <f>IF('対象者リスト (R5年10月1日以降)'!V23="", "", '対象者リスト (R5年10月1日以降)'!V23)</f>
        <v>0</v>
      </c>
      <c r="F11" s="269" t="str">
        <f>IF('対象者リスト (R5年10月1日以降)'!E23="", "", '対象者リスト (R5年10月1日以降)'!E23)</f>
        <v/>
      </c>
      <c r="G11" s="269" t="str">
        <f>IF('対象者リスト (R5年10月1日以降)'!F23="", "", '対象者リスト (R5年10月1日以降)'!F23)</f>
        <v/>
      </c>
      <c r="H11" s="269" t="str">
        <f>IF('対象者リスト (R5年10月1日以降)'!G23="", "", '対象者リスト (R5年10月1日以降)'!G23)</f>
        <v/>
      </c>
      <c r="I11" s="269" t="str">
        <f>IF(AND('対象者リスト (R5年10月1日以降)'!D23&lt;&gt;"",'対象者リスト (R5年10月1日以降)'!K23&lt;&gt;"×"),IF('対象者リスト (R5年10月1日以降)'!I23="",0,'対象者リスト (R5年10月1日以降)'!I23)+'対象者リスト (R5年10月1日以降)'!AC23,"")</f>
        <v/>
      </c>
      <c r="J11" s="270">
        <f>IF('対象者リスト (R5年10月1日以降)'!J23="", "", '対象者リスト (R5年10月1日以降)'!J23)</f>
        <v>0</v>
      </c>
      <c r="K11" s="269" t="str">
        <f>IF('対象者リスト (R5年10月1日以降)'!K23="", "", '対象者リスト (R5年10月1日以降)'!K23)</f>
        <v/>
      </c>
    </row>
    <row r="12" spans="1:12" x14ac:dyDescent="0.4">
      <c r="A12" s="268">
        <f t="shared" si="0"/>
        <v>0</v>
      </c>
      <c r="B12" s="101" t="str">
        <f>'対象者リスト (R5年10月1日以降)'!B24&amp;""</f>
        <v/>
      </c>
      <c r="C12" s="268" t="str">
        <f>'対象者リスト (R5年10月1日以降)'!C24&amp;""</f>
        <v/>
      </c>
      <c r="D12" s="269" t="str">
        <f>IF('対象者リスト (R5年10月1日以降)'!D24="", "", '対象者リスト (R5年10月1日以降)'!D24)</f>
        <v/>
      </c>
      <c r="E12" s="269">
        <f>IF('対象者リスト (R5年10月1日以降)'!V24="", "", '対象者リスト (R5年10月1日以降)'!V24)</f>
        <v>0</v>
      </c>
      <c r="F12" s="269" t="str">
        <f>IF('対象者リスト (R5年10月1日以降)'!E24="", "", '対象者リスト (R5年10月1日以降)'!E24)</f>
        <v/>
      </c>
      <c r="G12" s="269" t="str">
        <f>IF('対象者リスト (R5年10月1日以降)'!F24="", "", '対象者リスト (R5年10月1日以降)'!F24)</f>
        <v/>
      </c>
      <c r="H12" s="269" t="str">
        <f>IF('対象者リスト (R5年10月1日以降)'!G24="", "", '対象者リスト (R5年10月1日以降)'!G24)</f>
        <v/>
      </c>
      <c r="I12" s="269" t="str">
        <f>IF(AND('対象者リスト (R5年10月1日以降)'!D24&lt;&gt;"",'対象者リスト (R5年10月1日以降)'!K24&lt;&gt;"×"),IF('対象者リスト (R5年10月1日以降)'!I24="",0,'対象者リスト (R5年10月1日以降)'!I24)+'対象者リスト (R5年10月1日以降)'!AC24,"")</f>
        <v/>
      </c>
      <c r="J12" s="270">
        <f>IF('対象者リスト (R5年10月1日以降)'!J24="", "", '対象者リスト (R5年10月1日以降)'!J24)</f>
        <v>0</v>
      </c>
      <c r="K12" s="269" t="str">
        <f>IF('対象者リスト (R5年10月1日以降)'!K24="", "", '対象者リスト (R5年10月1日以降)'!K24)</f>
        <v/>
      </c>
    </row>
    <row r="13" spans="1:12" x14ac:dyDescent="0.4">
      <c r="A13" s="268">
        <f t="shared" si="0"/>
        <v>0</v>
      </c>
      <c r="B13" s="101" t="str">
        <f>'対象者リスト (R5年10月1日以降)'!B25&amp;""</f>
        <v/>
      </c>
      <c r="C13" s="268" t="str">
        <f>'対象者リスト (R5年10月1日以降)'!C25&amp;""</f>
        <v/>
      </c>
      <c r="D13" s="269" t="str">
        <f>IF('対象者リスト (R5年10月1日以降)'!D25="", "", '対象者リスト (R5年10月1日以降)'!D25)</f>
        <v/>
      </c>
      <c r="E13" s="269">
        <f>IF('対象者リスト (R5年10月1日以降)'!V25="", "", '対象者リスト (R5年10月1日以降)'!V25)</f>
        <v>0</v>
      </c>
      <c r="F13" s="269" t="str">
        <f>IF('対象者リスト (R5年10月1日以降)'!E25="", "", '対象者リスト (R5年10月1日以降)'!E25)</f>
        <v/>
      </c>
      <c r="G13" s="269" t="str">
        <f>IF('対象者リスト (R5年10月1日以降)'!F25="", "", '対象者リスト (R5年10月1日以降)'!F25)</f>
        <v/>
      </c>
      <c r="H13" s="269" t="str">
        <f>IF('対象者リスト (R5年10月1日以降)'!G25="", "", '対象者リスト (R5年10月1日以降)'!G25)</f>
        <v/>
      </c>
      <c r="I13" s="269" t="str">
        <f>IF(AND('対象者リスト (R5年10月1日以降)'!D25&lt;&gt;"",'対象者リスト (R5年10月1日以降)'!K25&lt;&gt;"×"),IF('対象者リスト (R5年10月1日以降)'!I25="",0,'対象者リスト (R5年10月1日以降)'!I25)+'対象者リスト (R5年10月1日以降)'!AC25,"")</f>
        <v/>
      </c>
      <c r="J13" s="270">
        <f>IF('対象者リスト (R5年10月1日以降)'!J25="", "", '対象者リスト (R5年10月1日以降)'!J25)</f>
        <v>0</v>
      </c>
      <c r="K13" s="269" t="str">
        <f>IF('対象者リスト (R5年10月1日以降)'!K25="", "", '対象者リスト (R5年10月1日以降)'!K25)</f>
        <v/>
      </c>
    </row>
    <row r="14" spans="1:12" x14ac:dyDescent="0.4">
      <c r="A14" s="268">
        <f t="shared" si="0"/>
        <v>0</v>
      </c>
      <c r="B14" s="101" t="str">
        <f>'対象者リスト (R5年10月1日以降)'!B26&amp;""</f>
        <v/>
      </c>
      <c r="C14" s="268" t="str">
        <f>'対象者リスト (R5年10月1日以降)'!C26&amp;""</f>
        <v/>
      </c>
      <c r="D14" s="269" t="str">
        <f>IF('対象者リスト (R5年10月1日以降)'!D26="", "", '対象者リスト (R5年10月1日以降)'!D26)</f>
        <v/>
      </c>
      <c r="E14" s="269">
        <f>IF('対象者リスト (R5年10月1日以降)'!V26="", "", '対象者リスト (R5年10月1日以降)'!V26)</f>
        <v>0</v>
      </c>
      <c r="F14" s="269" t="str">
        <f>IF('対象者リスト (R5年10月1日以降)'!E26="", "", '対象者リスト (R5年10月1日以降)'!E26)</f>
        <v/>
      </c>
      <c r="G14" s="269" t="str">
        <f>IF('対象者リスト (R5年10月1日以降)'!F26="", "", '対象者リスト (R5年10月1日以降)'!F26)</f>
        <v/>
      </c>
      <c r="H14" s="269" t="str">
        <f>IF('対象者リスト (R5年10月1日以降)'!G26="", "", '対象者リスト (R5年10月1日以降)'!G26)</f>
        <v/>
      </c>
      <c r="I14" s="269" t="str">
        <f>IF(AND('対象者リスト (R5年10月1日以降)'!D26&lt;&gt;"",'対象者リスト (R5年10月1日以降)'!K26&lt;&gt;"×"),IF('対象者リスト (R5年10月1日以降)'!I26="",0,'対象者リスト (R5年10月1日以降)'!I26)+'対象者リスト (R5年10月1日以降)'!AC26,"")</f>
        <v/>
      </c>
      <c r="J14" s="270">
        <f>IF('対象者リスト (R5年10月1日以降)'!J26="", "", '対象者リスト (R5年10月1日以降)'!J26)</f>
        <v>0</v>
      </c>
      <c r="K14" s="269" t="str">
        <f>IF('対象者リスト (R5年10月1日以降)'!K26="", "", '対象者リスト (R5年10月1日以降)'!K26)</f>
        <v/>
      </c>
    </row>
    <row r="15" spans="1:12" x14ac:dyDescent="0.4">
      <c r="A15" s="268">
        <f t="shared" si="0"/>
        <v>0</v>
      </c>
      <c r="B15" s="101" t="str">
        <f>'対象者リスト (R5年10月1日以降)'!B27&amp;""</f>
        <v/>
      </c>
      <c r="C15" s="268" t="str">
        <f>'対象者リスト (R5年10月1日以降)'!C27&amp;""</f>
        <v/>
      </c>
      <c r="D15" s="269" t="str">
        <f>IF('対象者リスト (R5年10月1日以降)'!D27="", "", '対象者リスト (R5年10月1日以降)'!D27)</f>
        <v/>
      </c>
      <c r="E15" s="269">
        <f>IF('対象者リスト (R5年10月1日以降)'!V27="", "", '対象者リスト (R5年10月1日以降)'!V27)</f>
        <v>0</v>
      </c>
      <c r="F15" s="269" t="str">
        <f>IF('対象者リスト (R5年10月1日以降)'!E27="", "", '対象者リスト (R5年10月1日以降)'!E27)</f>
        <v/>
      </c>
      <c r="G15" s="269" t="str">
        <f>IF('対象者リスト (R5年10月1日以降)'!F27="", "", '対象者リスト (R5年10月1日以降)'!F27)</f>
        <v/>
      </c>
      <c r="H15" s="269" t="str">
        <f>IF('対象者リスト (R5年10月1日以降)'!G27="", "", '対象者リスト (R5年10月1日以降)'!G27)</f>
        <v/>
      </c>
      <c r="I15" s="269" t="str">
        <f>IF(AND('対象者リスト (R5年10月1日以降)'!D27&lt;&gt;"",'対象者リスト (R5年10月1日以降)'!K27&lt;&gt;"×"),IF('対象者リスト (R5年10月1日以降)'!I27="",0,'対象者リスト (R5年10月1日以降)'!I27)+'対象者リスト (R5年10月1日以降)'!AC27,"")</f>
        <v/>
      </c>
      <c r="J15" s="270">
        <f>IF('対象者リスト (R5年10月1日以降)'!J27="", "", '対象者リスト (R5年10月1日以降)'!J27)</f>
        <v>0</v>
      </c>
      <c r="K15" s="269" t="str">
        <f>IF('対象者リスト (R5年10月1日以降)'!K27="", "", '対象者リスト (R5年10月1日以降)'!K27)</f>
        <v/>
      </c>
    </row>
    <row r="16" spans="1:12" x14ac:dyDescent="0.4">
      <c r="A16" s="268">
        <f t="shared" si="0"/>
        <v>0</v>
      </c>
      <c r="B16" s="101" t="str">
        <f>'対象者リスト (R5年10月1日以降)'!B28&amp;""</f>
        <v/>
      </c>
      <c r="C16" s="268" t="str">
        <f>'対象者リスト (R5年10月1日以降)'!C28&amp;""</f>
        <v/>
      </c>
      <c r="D16" s="269" t="str">
        <f>IF('対象者リスト (R5年10月1日以降)'!D28="", "", '対象者リスト (R5年10月1日以降)'!D28)</f>
        <v/>
      </c>
      <c r="E16" s="269">
        <f>IF('対象者リスト (R5年10月1日以降)'!V28="", "", '対象者リスト (R5年10月1日以降)'!V28)</f>
        <v>0</v>
      </c>
      <c r="F16" s="269" t="str">
        <f>IF('対象者リスト (R5年10月1日以降)'!E28="", "", '対象者リスト (R5年10月1日以降)'!E28)</f>
        <v/>
      </c>
      <c r="G16" s="269" t="str">
        <f>IF('対象者リスト (R5年10月1日以降)'!F28="", "", '対象者リスト (R5年10月1日以降)'!F28)</f>
        <v/>
      </c>
      <c r="H16" s="269" t="str">
        <f>IF('対象者リスト (R5年10月1日以降)'!G28="", "", '対象者リスト (R5年10月1日以降)'!G28)</f>
        <v/>
      </c>
      <c r="I16" s="269" t="str">
        <f>IF(AND('対象者リスト (R5年10月1日以降)'!D28&lt;&gt;"",'対象者リスト (R5年10月1日以降)'!K28&lt;&gt;"×"),IF('対象者リスト (R5年10月1日以降)'!I28="",0,'対象者リスト (R5年10月1日以降)'!I28)+'対象者リスト (R5年10月1日以降)'!AC28,"")</f>
        <v/>
      </c>
      <c r="J16" s="270">
        <f>IF('対象者リスト (R5年10月1日以降)'!J28="", "", '対象者リスト (R5年10月1日以降)'!J28)</f>
        <v>0</v>
      </c>
      <c r="K16" s="269" t="str">
        <f>IF('対象者リスト (R5年10月1日以降)'!K28="", "", '対象者リスト (R5年10月1日以降)'!K28)</f>
        <v/>
      </c>
    </row>
    <row r="17" spans="1:11" x14ac:dyDescent="0.4">
      <c r="A17" s="268">
        <f t="shared" si="0"/>
        <v>0</v>
      </c>
      <c r="B17" s="101" t="str">
        <f>'対象者リスト (R5年10月1日以降)'!B29&amp;""</f>
        <v/>
      </c>
      <c r="C17" s="268" t="str">
        <f>'対象者リスト (R5年10月1日以降)'!C29&amp;""</f>
        <v/>
      </c>
      <c r="D17" s="269" t="str">
        <f>IF('対象者リスト (R5年10月1日以降)'!D29="", "", '対象者リスト (R5年10月1日以降)'!D29)</f>
        <v/>
      </c>
      <c r="E17" s="269">
        <f>IF('対象者リスト (R5年10月1日以降)'!V29="", "", '対象者リスト (R5年10月1日以降)'!V29)</f>
        <v>0</v>
      </c>
      <c r="F17" s="269" t="str">
        <f>IF('対象者リスト (R5年10月1日以降)'!E29="", "", '対象者リスト (R5年10月1日以降)'!E29)</f>
        <v/>
      </c>
      <c r="G17" s="269" t="str">
        <f>IF('対象者リスト (R5年10月1日以降)'!F29="", "", '対象者リスト (R5年10月1日以降)'!F29)</f>
        <v/>
      </c>
      <c r="H17" s="269" t="str">
        <f>IF('対象者リスト (R5年10月1日以降)'!G29="", "", '対象者リスト (R5年10月1日以降)'!G29)</f>
        <v/>
      </c>
      <c r="I17" s="269" t="str">
        <f>IF(AND('対象者リスト (R5年10月1日以降)'!D29&lt;&gt;"",'対象者リスト (R5年10月1日以降)'!K29&lt;&gt;"×"),IF('対象者リスト (R5年10月1日以降)'!I29="",0,'対象者リスト (R5年10月1日以降)'!I29)+'対象者リスト (R5年10月1日以降)'!AC29,"")</f>
        <v/>
      </c>
      <c r="J17" s="270">
        <f>IF('対象者リスト (R5年10月1日以降)'!J29="", "", '対象者リスト (R5年10月1日以降)'!J29)</f>
        <v>0</v>
      </c>
      <c r="K17" s="269" t="str">
        <f>IF('対象者リスト (R5年10月1日以降)'!K29="", "", '対象者リスト (R5年10月1日以降)'!K29)</f>
        <v/>
      </c>
    </row>
    <row r="18" spans="1:11" x14ac:dyDescent="0.4">
      <c r="A18" s="268">
        <f t="shared" si="0"/>
        <v>0</v>
      </c>
      <c r="B18" s="101" t="str">
        <f>'対象者リスト (R5年10月1日以降)'!B30&amp;""</f>
        <v/>
      </c>
      <c r="C18" s="268" t="str">
        <f>'対象者リスト (R5年10月1日以降)'!C30&amp;""</f>
        <v/>
      </c>
      <c r="D18" s="269" t="str">
        <f>IF('対象者リスト (R5年10月1日以降)'!D30="", "", '対象者リスト (R5年10月1日以降)'!D30)</f>
        <v/>
      </c>
      <c r="E18" s="269">
        <f>IF('対象者リスト (R5年10月1日以降)'!V30="", "", '対象者リスト (R5年10月1日以降)'!V30)</f>
        <v>0</v>
      </c>
      <c r="F18" s="269" t="str">
        <f>IF('対象者リスト (R5年10月1日以降)'!E30="", "", '対象者リスト (R5年10月1日以降)'!E30)</f>
        <v/>
      </c>
      <c r="G18" s="269" t="str">
        <f>IF('対象者リスト (R5年10月1日以降)'!F30="", "", '対象者リスト (R5年10月1日以降)'!F30)</f>
        <v/>
      </c>
      <c r="H18" s="269" t="str">
        <f>IF('対象者リスト (R5年10月1日以降)'!G30="", "", '対象者リスト (R5年10月1日以降)'!G30)</f>
        <v/>
      </c>
      <c r="I18" s="269" t="str">
        <f>IF(AND('対象者リスト (R5年10月1日以降)'!D30&lt;&gt;"",'対象者リスト (R5年10月1日以降)'!K30&lt;&gt;"×"),IF('対象者リスト (R5年10月1日以降)'!I30="",0,'対象者リスト (R5年10月1日以降)'!I30)+'対象者リスト (R5年10月1日以降)'!AC30,"")</f>
        <v/>
      </c>
      <c r="J18" s="270">
        <f>IF('対象者リスト (R5年10月1日以降)'!J30="", "", '対象者リスト (R5年10月1日以降)'!J30)</f>
        <v>0</v>
      </c>
      <c r="K18" s="269" t="str">
        <f>IF('対象者リスト (R5年10月1日以降)'!K30="", "", '対象者リスト (R5年10月1日以降)'!K30)</f>
        <v/>
      </c>
    </row>
    <row r="19" spans="1:11" x14ac:dyDescent="0.4">
      <c r="A19" s="268">
        <f t="shared" si="0"/>
        <v>0</v>
      </c>
      <c r="B19" s="101" t="str">
        <f>'対象者リスト (R5年10月1日以降)'!B31&amp;""</f>
        <v/>
      </c>
      <c r="C19" s="268" t="str">
        <f>'対象者リスト (R5年10月1日以降)'!C31&amp;""</f>
        <v/>
      </c>
      <c r="D19" s="269" t="str">
        <f>IF('対象者リスト (R5年10月1日以降)'!D31="", "", '対象者リスト (R5年10月1日以降)'!D31)</f>
        <v/>
      </c>
      <c r="E19" s="269">
        <f>IF('対象者リスト (R5年10月1日以降)'!V31="", "", '対象者リスト (R5年10月1日以降)'!V31)</f>
        <v>0</v>
      </c>
      <c r="F19" s="269" t="str">
        <f>IF('対象者リスト (R5年10月1日以降)'!E31="", "", '対象者リスト (R5年10月1日以降)'!E31)</f>
        <v/>
      </c>
      <c r="G19" s="269" t="str">
        <f>IF('対象者リスト (R5年10月1日以降)'!F31="", "", '対象者リスト (R5年10月1日以降)'!F31)</f>
        <v/>
      </c>
      <c r="H19" s="269" t="str">
        <f>IF('対象者リスト (R5年10月1日以降)'!G31="", "", '対象者リスト (R5年10月1日以降)'!G31)</f>
        <v/>
      </c>
      <c r="I19" s="269" t="str">
        <f>IF(AND('対象者リスト (R5年10月1日以降)'!D31&lt;&gt;"",'対象者リスト (R5年10月1日以降)'!K31&lt;&gt;"×"),IF('対象者リスト (R5年10月1日以降)'!I31="",0,'対象者リスト (R5年10月1日以降)'!I31)+'対象者リスト (R5年10月1日以降)'!AC31,"")</f>
        <v/>
      </c>
      <c r="J19" s="270">
        <f>IF('対象者リスト (R5年10月1日以降)'!J31="", "", '対象者リスト (R5年10月1日以降)'!J31)</f>
        <v>0</v>
      </c>
      <c r="K19" s="269" t="str">
        <f>IF('対象者リスト (R5年10月1日以降)'!K31="", "", '対象者リスト (R5年10月1日以降)'!K31)</f>
        <v/>
      </c>
    </row>
    <row r="20" spans="1:11" x14ac:dyDescent="0.4">
      <c r="A20" s="268">
        <f t="shared" si="0"/>
        <v>0</v>
      </c>
      <c r="B20" s="101" t="str">
        <f>'対象者リスト (R5年10月1日以降)'!B32&amp;""</f>
        <v/>
      </c>
      <c r="C20" s="268" t="str">
        <f>'対象者リスト (R5年10月1日以降)'!C32&amp;""</f>
        <v/>
      </c>
      <c r="D20" s="269" t="str">
        <f>IF('対象者リスト (R5年10月1日以降)'!D32="", "", '対象者リスト (R5年10月1日以降)'!D32)</f>
        <v/>
      </c>
      <c r="E20" s="269">
        <f>IF('対象者リスト (R5年10月1日以降)'!V32="", "", '対象者リスト (R5年10月1日以降)'!V32)</f>
        <v>0</v>
      </c>
      <c r="F20" s="269" t="str">
        <f>IF('対象者リスト (R5年10月1日以降)'!E32="", "", '対象者リスト (R5年10月1日以降)'!E32)</f>
        <v/>
      </c>
      <c r="G20" s="269" t="str">
        <f>IF('対象者リスト (R5年10月1日以降)'!F32="", "", '対象者リスト (R5年10月1日以降)'!F32)</f>
        <v/>
      </c>
      <c r="H20" s="269" t="str">
        <f>IF('対象者リスト (R5年10月1日以降)'!G32="", "", '対象者リスト (R5年10月1日以降)'!G32)</f>
        <v/>
      </c>
      <c r="I20" s="269" t="str">
        <f>IF(AND('対象者リスト (R5年10月1日以降)'!D32&lt;&gt;"",'対象者リスト (R5年10月1日以降)'!K32&lt;&gt;"×"),IF('対象者リスト (R5年10月1日以降)'!I32="",0,'対象者リスト (R5年10月1日以降)'!I32)+'対象者リスト (R5年10月1日以降)'!AC32,"")</f>
        <v/>
      </c>
      <c r="J20" s="270">
        <f>IF('対象者リスト (R5年10月1日以降)'!J32="", "", '対象者リスト (R5年10月1日以降)'!J32)</f>
        <v>0</v>
      </c>
      <c r="K20" s="269" t="str">
        <f>IF('対象者リスト (R5年10月1日以降)'!K32="", "", '対象者リスト (R5年10月1日以降)'!K32)</f>
        <v/>
      </c>
    </row>
    <row r="21" spans="1:11" x14ac:dyDescent="0.4">
      <c r="A21" s="268">
        <f t="shared" si="0"/>
        <v>0</v>
      </c>
      <c r="B21" s="101" t="str">
        <f>'対象者リスト (R5年10月1日以降)'!B33&amp;""</f>
        <v/>
      </c>
      <c r="C21" s="268" t="str">
        <f>'対象者リスト (R5年10月1日以降)'!C33&amp;""</f>
        <v/>
      </c>
      <c r="D21" s="269" t="str">
        <f>IF('対象者リスト (R5年10月1日以降)'!D33="", "", '対象者リスト (R5年10月1日以降)'!D33)</f>
        <v/>
      </c>
      <c r="E21" s="269">
        <f>IF('対象者リスト (R5年10月1日以降)'!V33="", "", '対象者リスト (R5年10月1日以降)'!V33)</f>
        <v>0</v>
      </c>
      <c r="F21" s="269" t="str">
        <f>IF('対象者リスト (R5年10月1日以降)'!E33="", "", '対象者リスト (R5年10月1日以降)'!E33)</f>
        <v/>
      </c>
      <c r="G21" s="269" t="str">
        <f>IF('対象者リスト (R5年10月1日以降)'!F33="", "", '対象者リスト (R5年10月1日以降)'!F33)</f>
        <v/>
      </c>
      <c r="H21" s="269" t="str">
        <f>IF('対象者リスト (R5年10月1日以降)'!G33="", "", '対象者リスト (R5年10月1日以降)'!G33)</f>
        <v/>
      </c>
      <c r="I21" s="269" t="str">
        <f>IF(AND('対象者リスト (R5年10月1日以降)'!D33&lt;&gt;"",'対象者リスト (R5年10月1日以降)'!K33&lt;&gt;"×"),IF('対象者リスト (R5年10月1日以降)'!I33="",0,'対象者リスト (R5年10月1日以降)'!I33)+'対象者リスト (R5年10月1日以降)'!AC33,"")</f>
        <v/>
      </c>
      <c r="J21" s="270">
        <f>IF('対象者リスト (R5年10月1日以降)'!J33="", "", '対象者リスト (R5年10月1日以降)'!J33)</f>
        <v>0</v>
      </c>
      <c r="K21" s="269" t="str">
        <f>IF('対象者リスト (R5年10月1日以降)'!K33="", "", '対象者リスト (R5年10月1日以降)'!K33)</f>
        <v/>
      </c>
    </row>
    <row r="22" spans="1:11" x14ac:dyDescent="0.4">
      <c r="A22" s="268">
        <f t="shared" si="0"/>
        <v>0</v>
      </c>
      <c r="B22" s="101" t="str">
        <f>'対象者リスト (R5年10月1日以降)'!B34&amp;""</f>
        <v/>
      </c>
      <c r="C22" s="268" t="str">
        <f>'対象者リスト (R5年10月1日以降)'!C34&amp;""</f>
        <v/>
      </c>
      <c r="D22" s="269" t="str">
        <f>IF('対象者リスト (R5年10月1日以降)'!D34="", "", '対象者リスト (R5年10月1日以降)'!D34)</f>
        <v/>
      </c>
      <c r="E22" s="269">
        <f>IF('対象者リスト (R5年10月1日以降)'!V34="", "", '対象者リスト (R5年10月1日以降)'!V34)</f>
        <v>0</v>
      </c>
      <c r="F22" s="269" t="str">
        <f>IF('対象者リスト (R5年10月1日以降)'!E34="", "", '対象者リスト (R5年10月1日以降)'!E34)</f>
        <v/>
      </c>
      <c r="G22" s="269" t="str">
        <f>IF('対象者リスト (R5年10月1日以降)'!F34="", "", '対象者リスト (R5年10月1日以降)'!F34)</f>
        <v/>
      </c>
      <c r="H22" s="269" t="str">
        <f>IF('対象者リスト (R5年10月1日以降)'!G34="", "", '対象者リスト (R5年10月1日以降)'!G34)</f>
        <v/>
      </c>
      <c r="I22" s="269" t="str">
        <f>IF(AND('対象者リスト (R5年10月1日以降)'!D34&lt;&gt;"",'対象者リスト (R5年10月1日以降)'!K34&lt;&gt;"×"),IF('対象者リスト (R5年10月1日以降)'!I34="",0,'対象者リスト (R5年10月1日以降)'!I34)+'対象者リスト (R5年10月1日以降)'!AC34,"")</f>
        <v/>
      </c>
      <c r="J22" s="270">
        <f>IF('対象者リスト (R5年10月1日以降)'!J34="", "", '対象者リスト (R5年10月1日以降)'!J34)</f>
        <v>0</v>
      </c>
      <c r="K22" s="269" t="str">
        <f>IF('対象者リスト (R5年10月1日以降)'!K34="", "", '対象者リスト (R5年10月1日以降)'!K34)</f>
        <v/>
      </c>
    </row>
    <row r="23" spans="1:11" x14ac:dyDescent="0.4">
      <c r="A23" s="268">
        <f t="shared" si="0"/>
        <v>0</v>
      </c>
      <c r="B23" s="101" t="str">
        <f>'対象者リスト (R5年10月1日以降)'!B35&amp;""</f>
        <v/>
      </c>
      <c r="C23" s="268" t="str">
        <f>'対象者リスト (R5年10月1日以降)'!C35&amp;""</f>
        <v/>
      </c>
      <c r="D23" s="269" t="str">
        <f>IF('対象者リスト (R5年10月1日以降)'!D35="", "", '対象者リスト (R5年10月1日以降)'!D35)</f>
        <v/>
      </c>
      <c r="E23" s="269">
        <f>IF('対象者リスト (R5年10月1日以降)'!V35="", "", '対象者リスト (R5年10月1日以降)'!V35)</f>
        <v>0</v>
      </c>
      <c r="F23" s="269" t="str">
        <f>IF('対象者リスト (R5年10月1日以降)'!E35="", "", '対象者リスト (R5年10月1日以降)'!E35)</f>
        <v/>
      </c>
      <c r="G23" s="269" t="str">
        <f>IF('対象者リスト (R5年10月1日以降)'!F35="", "", '対象者リスト (R5年10月1日以降)'!F35)</f>
        <v/>
      </c>
      <c r="H23" s="269" t="str">
        <f>IF('対象者リスト (R5年10月1日以降)'!G35="", "", '対象者リスト (R5年10月1日以降)'!G35)</f>
        <v/>
      </c>
      <c r="I23" s="269" t="str">
        <f>IF(AND('対象者リスト (R5年10月1日以降)'!D35&lt;&gt;"",'対象者リスト (R5年10月1日以降)'!K35&lt;&gt;"×"),IF('対象者リスト (R5年10月1日以降)'!I35="",0,'対象者リスト (R5年10月1日以降)'!I35)+'対象者リスト (R5年10月1日以降)'!AC35,"")</f>
        <v/>
      </c>
      <c r="J23" s="270">
        <f>IF('対象者リスト (R5年10月1日以降)'!J35="", "", '対象者リスト (R5年10月1日以降)'!J35)</f>
        <v>0</v>
      </c>
      <c r="K23" s="269" t="str">
        <f>IF('対象者リスト (R5年10月1日以降)'!K35="", "", '対象者リスト (R5年10月1日以降)'!K35)</f>
        <v/>
      </c>
    </row>
    <row r="24" spans="1:11" x14ac:dyDescent="0.4">
      <c r="A24" s="268">
        <f t="shared" si="0"/>
        <v>0</v>
      </c>
      <c r="B24" s="101" t="str">
        <f>'対象者リスト (R5年10月1日以降)'!B36&amp;""</f>
        <v/>
      </c>
      <c r="C24" s="268" t="str">
        <f>'対象者リスト (R5年10月1日以降)'!C36&amp;""</f>
        <v/>
      </c>
      <c r="D24" s="269" t="str">
        <f>IF('対象者リスト (R5年10月1日以降)'!D36="", "", '対象者リスト (R5年10月1日以降)'!D36)</f>
        <v/>
      </c>
      <c r="E24" s="269">
        <f>IF('対象者リスト (R5年10月1日以降)'!V36="", "", '対象者リスト (R5年10月1日以降)'!V36)</f>
        <v>0</v>
      </c>
      <c r="F24" s="269" t="str">
        <f>IF('対象者リスト (R5年10月1日以降)'!E36="", "", '対象者リスト (R5年10月1日以降)'!E36)</f>
        <v/>
      </c>
      <c r="G24" s="269" t="str">
        <f>IF('対象者リスト (R5年10月1日以降)'!F36="", "", '対象者リスト (R5年10月1日以降)'!F36)</f>
        <v/>
      </c>
      <c r="H24" s="269" t="str">
        <f>IF('対象者リスト (R5年10月1日以降)'!G36="", "", '対象者リスト (R5年10月1日以降)'!G36)</f>
        <v/>
      </c>
      <c r="I24" s="269" t="str">
        <f>IF(AND('対象者リスト (R5年10月1日以降)'!D36&lt;&gt;"",'対象者リスト (R5年10月1日以降)'!K36&lt;&gt;"×"),IF('対象者リスト (R5年10月1日以降)'!I36="",0,'対象者リスト (R5年10月1日以降)'!I36)+'対象者リスト (R5年10月1日以降)'!AC36,"")</f>
        <v/>
      </c>
      <c r="J24" s="270">
        <f>IF('対象者リスト (R5年10月1日以降)'!J36="", "", '対象者リスト (R5年10月1日以降)'!J36)</f>
        <v>0</v>
      </c>
      <c r="K24" s="269" t="str">
        <f>IF('対象者リスト (R5年10月1日以降)'!K36="", "", '対象者リスト (R5年10月1日以降)'!K36)</f>
        <v/>
      </c>
    </row>
    <row r="25" spans="1:11" x14ac:dyDescent="0.4">
      <c r="A25" s="268">
        <f t="shared" si="0"/>
        <v>0</v>
      </c>
      <c r="B25" s="101" t="str">
        <f>'対象者リスト (R5年10月1日以降)'!B37&amp;""</f>
        <v/>
      </c>
      <c r="C25" s="268" t="str">
        <f>'対象者リスト (R5年10月1日以降)'!C37&amp;""</f>
        <v/>
      </c>
      <c r="D25" s="269" t="str">
        <f>IF('対象者リスト (R5年10月1日以降)'!D37="", "", '対象者リスト (R5年10月1日以降)'!D37)</f>
        <v/>
      </c>
      <c r="E25" s="269">
        <f>IF('対象者リスト (R5年10月1日以降)'!V37="", "", '対象者リスト (R5年10月1日以降)'!V37)</f>
        <v>0</v>
      </c>
      <c r="F25" s="269" t="str">
        <f>IF('対象者リスト (R5年10月1日以降)'!E37="", "", '対象者リスト (R5年10月1日以降)'!E37)</f>
        <v/>
      </c>
      <c r="G25" s="269" t="str">
        <f>IF('対象者リスト (R5年10月1日以降)'!F37="", "", '対象者リスト (R5年10月1日以降)'!F37)</f>
        <v/>
      </c>
      <c r="H25" s="269" t="str">
        <f>IF('対象者リスト (R5年10月1日以降)'!G37="", "", '対象者リスト (R5年10月1日以降)'!G37)</f>
        <v/>
      </c>
      <c r="I25" s="269" t="str">
        <f>IF(AND('対象者リスト (R5年10月1日以降)'!D37&lt;&gt;"",'対象者リスト (R5年10月1日以降)'!K37&lt;&gt;"×"),IF('対象者リスト (R5年10月1日以降)'!I37="",0,'対象者リスト (R5年10月1日以降)'!I37)+'対象者リスト (R5年10月1日以降)'!AC37,"")</f>
        <v/>
      </c>
      <c r="J25" s="270">
        <f>IF('対象者リスト (R5年10月1日以降)'!J37="", "", '対象者リスト (R5年10月1日以降)'!J37)</f>
        <v>0</v>
      </c>
      <c r="K25" s="269" t="str">
        <f>IF('対象者リスト (R5年10月1日以降)'!K37="", "", '対象者リスト (R5年10月1日以降)'!K37)</f>
        <v/>
      </c>
    </row>
    <row r="26" spans="1:11" x14ac:dyDescent="0.4">
      <c r="A26" s="268">
        <f t="shared" si="0"/>
        <v>0</v>
      </c>
      <c r="B26" s="101" t="str">
        <f>'対象者リスト (R5年10月1日以降)'!B38&amp;""</f>
        <v/>
      </c>
      <c r="C26" s="268" t="str">
        <f>'対象者リスト (R5年10月1日以降)'!C38&amp;""</f>
        <v/>
      </c>
      <c r="D26" s="269" t="str">
        <f>IF('対象者リスト (R5年10月1日以降)'!D38="", "", '対象者リスト (R5年10月1日以降)'!D38)</f>
        <v/>
      </c>
      <c r="E26" s="269">
        <f>IF('対象者リスト (R5年10月1日以降)'!V38="", "", '対象者リスト (R5年10月1日以降)'!V38)</f>
        <v>0</v>
      </c>
      <c r="F26" s="269" t="str">
        <f>IF('対象者リスト (R5年10月1日以降)'!E38="", "", '対象者リスト (R5年10月1日以降)'!E38)</f>
        <v/>
      </c>
      <c r="G26" s="269" t="str">
        <f>IF('対象者リスト (R5年10月1日以降)'!F38="", "", '対象者リスト (R5年10月1日以降)'!F38)</f>
        <v/>
      </c>
      <c r="H26" s="269" t="str">
        <f>IF('対象者リスト (R5年10月1日以降)'!G38="", "", '対象者リスト (R5年10月1日以降)'!G38)</f>
        <v/>
      </c>
      <c r="I26" s="269" t="str">
        <f>IF(AND('対象者リスト (R5年10月1日以降)'!D38&lt;&gt;"",'対象者リスト (R5年10月1日以降)'!K38&lt;&gt;"×"),IF('対象者リスト (R5年10月1日以降)'!I38="",0,'対象者リスト (R5年10月1日以降)'!I38)+'対象者リスト (R5年10月1日以降)'!AC38,"")</f>
        <v/>
      </c>
      <c r="J26" s="270">
        <f>IF('対象者リスト (R5年10月1日以降)'!J38="", "", '対象者リスト (R5年10月1日以降)'!J38)</f>
        <v>0</v>
      </c>
      <c r="K26" s="269" t="str">
        <f>IF('対象者リスト (R5年10月1日以降)'!K38="", "", '対象者リスト (R5年10月1日以降)'!K38)</f>
        <v/>
      </c>
    </row>
    <row r="27" spans="1:11" x14ac:dyDescent="0.4">
      <c r="A27" s="268">
        <f t="shared" si="0"/>
        <v>0</v>
      </c>
      <c r="B27" s="101" t="str">
        <f>'対象者リスト (R5年10月1日以降)'!B39&amp;""</f>
        <v/>
      </c>
      <c r="C27" s="268" t="str">
        <f>'対象者リスト (R5年10月1日以降)'!C39&amp;""</f>
        <v/>
      </c>
      <c r="D27" s="269" t="str">
        <f>IF('対象者リスト (R5年10月1日以降)'!D39="", "", '対象者リスト (R5年10月1日以降)'!D39)</f>
        <v/>
      </c>
      <c r="E27" s="269">
        <f>IF('対象者リスト (R5年10月1日以降)'!V39="", "", '対象者リスト (R5年10月1日以降)'!V39)</f>
        <v>0</v>
      </c>
      <c r="F27" s="269" t="str">
        <f>IF('対象者リスト (R5年10月1日以降)'!E39="", "", '対象者リスト (R5年10月1日以降)'!E39)</f>
        <v/>
      </c>
      <c r="G27" s="269" t="str">
        <f>IF('対象者リスト (R5年10月1日以降)'!F39="", "", '対象者リスト (R5年10月1日以降)'!F39)</f>
        <v/>
      </c>
      <c r="H27" s="269" t="str">
        <f>IF('対象者リスト (R5年10月1日以降)'!G39="", "", '対象者リスト (R5年10月1日以降)'!G39)</f>
        <v/>
      </c>
      <c r="I27" s="269" t="str">
        <f>IF(AND('対象者リスト (R5年10月1日以降)'!D39&lt;&gt;"",'対象者リスト (R5年10月1日以降)'!K39&lt;&gt;"×"),IF('対象者リスト (R5年10月1日以降)'!I39="",0,'対象者リスト (R5年10月1日以降)'!I39)+'対象者リスト (R5年10月1日以降)'!AC39,"")</f>
        <v/>
      </c>
      <c r="J27" s="270">
        <f>IF('対象者リスト (R5年10月1日以降)'!J39="", "", '対象者リスト (R5年10月1日以降)'!J39)</f>
        <v>0</v>
      </c>
      <c r="K27" s="269" t="str">
        <f>IF('対象者リスト (R5年10月1日以降)'!K39="", "", '対象者リスト (R5年10月1日以降)'!K39)</f>
        <v/>
      </c>
    </row>
    <row r="28" spans="1:11" x14ac:dyDescent="0.4">
      <c r="A28" s="268">
        <f t="shared" si="0"/>
        <v>0</v>
      </c>
      <c r="B28" s="101" t="str">
        <f>'対象者リスト (R5年10月1日以降)'!B40&amp;""</f>
        <v/>
      </c>
      <c r="C28" s="268" t="str">
        <f>'対象者リスト (R5年10月1日以降)'!C40&amp;""</f>
        <v/>
      </c>
      <c r="D28" s="269" t="str">
        <f>IF('対象者リスト (R5年10月1日以降)'!D40="", "", '対象者リスト (R5年10月1日以降)'!D40)</f>
        <v/>
      </c>
      <c r="E28" s="269">
        <f>IF('対象者リスト (R5年10月1日以降)'!V40="", "", '対象者リスト (R5年10月1日以降)'!V40)</f>
        <v>0</v>
      </c>
      <c r="F28" s="269" t="str">
        <f>IF('対象者リスト (R5年10月1日以降)'!E40="", "", '対象者リスト (R5年10月1日以降)'!E40)</f>
        <v/>
      </c>
      <c r="G28" s="269" t="str">
        <f>IF('対象者リスト (R5年10月1日以降)'!F40="", "", '対象者リスト (R5年10月1日以降)'!F40)</f>
        <v/>
      </c>
      <c r="H28" s="269" t="str">
        <f>IF('対象者リスト (R5年10月1日以降)'!G40="", "", '対象者リスト (R5年10月1日以降)'!G40)</f>
        <v/>
      </c>
      <c r="I28" s="269" t="str">
        <f>IF(AND('対象者リスト (R5年10月1日以降)'!D40&lt;&gt;"",'対象者リスト (R5年10月1日以降)'!K40&lt;&gt;"×"),IF('対象者リスト (R5年10月1日以降)'!I40="",0,'対象者リスト (R5年10月1日以降)'!I40)+'対象者リスト (R5年10月1日以降)'!AC40,"")</f>
        <v/>
      </c>
      <c r="J28" s="270">
        <f>IF('対象者リスト (R5年10月1日以降)'!J40="", "", '対象者リスト (R5年10月1日以降)'!J40)</f>
        <v>0</v>
      </c>
      <c r="K28" s="269" t="str">
        <f>IF('対象者リスト (R5年10月1日以降)'!K40="", "", '対象者リスト (R5年10月1日以降)'!K40)</f>
        <v/>
      </c>
    </row>
    <row r="29" spans="1:11" x14ac:dyDescent="0.4">
      <c r="A29" s="268">
        <f t="shared" si="0"/>
        <v>0</v>
      </c>
      <c r="B29" s="101" t="str">
        <f>'対象者リスト (R5年10月1日以降)'!B41&amp;""</f>
        <v/>
      </c>
      <c r="C29" s="268" t="str">
        <f>'対象者リスト (R5年10月1日以降)'!C41&amp;""</f>
        <v/>
      </c>
      <c r="D29" s="269" t="str">
        <f>IF('対象者リスト (R5年10月1日以降)'!D41="", "", '対象者リスト (R5年10月1日以降)'!D41)</f>
        <v/>
      </c>
      <c r="E29" s="269">
        <f>IF('対象者リスト (R5年10月1日以降)'!V41="", "", '対象者リスト (R5年10月1日以降)'!V41)</f>
        <v>0</v>
      </c>
      <c r="F29" s="269" t="str">
        <f>IF('対象者リスト (R5年10月1日以降)'!E41="", "", '対象者リスト (R5年10月1日以降)'!E41)</f>
        <v/>
      </c>
      <c r="G29" s="269" t="str">
        <f>IF('対象者リスト (R5年10月1日以降)'!F41="", "", '対象者リスト (R5年10月1日以降)'!F41)</f>
        <v/>
      </c>
      <c r="H29" s="269" t="str">
        <f>IF('対象者リスト (R5年10月1日以降)'!G41="", "", '対象者リスト (R5年10月1日以降)'!G41)</f>
        <v/>
      </c>
      <c r="I29" s="269" t="str">
        <f>IF(AND('対象者リスト (R5年10月1日以降)'!D41&lt;&gt;"",'対象者リスト (R5年10月1日以降)'!K41&lt;&gt;"×"),IF('対象者リスト (R5年10月1日以降)'!I41="",0,'対象者リスト (R5年10月1日以降)'!I41)+'対象者リスト (R5年10月1日以降)'!AC41,"")</f>
        <v/>
      </c>
      <c r="J29" s="270">
        <f>IF('対象者リスト (R5年10月1日以降)'!J41="", "", '対象者リスト (R5年10月1日以降)'!J41)</f>
        <v>0</v>
      </c>
      <c r="K29" s="269" t="str">
        <f>IF('対象者リスト (R5年10月1日以降)'!K41="", "", '対象者リスト (R5年10月1日以降)'!K41)</f>
        <v/>
      </c>
    </row>
    <row r="30" spans="1:11" x14ac:dyDescent="0.4">
      <c r="A30" s="268">
        <f t="shared" si="0"/>
        <v>0</v>
      </c>
      <c r="B30" s="101" t="str">
        <f>'対象者リスト (R5年10月1日以降)'!B42&amp;""</f>
        <v/>
      </c>
      <c r="C30" s="268" t="str">
        <f>'対象者リスト (R5年10月1日以降)'!C42&amp;""</f>
        <v/>
      </c>
      <c r="D30" s="269" t="str">
        <f>IF('対象者リスト (R5年10月1日以降)'!D42="", "", '対象者リスト (R5年10月1日以降)'!D42)</f>
        <v/>
      </c>
      <c r="E30" s="269">
        <f>IF('対象者リスト (R5年10月1日以降)'!V42="", "", '対象者リスト (R5年10月1日以降)'!V42)</f>
        <v>0</v>
      </c>
      <c r="F30" s="269" t="str">
        <f>IF('対象者リスト (R5年10月1日以降)'!E42="", "", '対象者リスト (R5年10月1日以降)'!E42)</f>
        <v/>
      </c>
      <c r="G30" s="269" t="str">
        <f>IF('対象者リスト (R5年10月1日以降)'!F42="", "", '対象者リスト (R5年10月1日以降)'!F42)</f>
        <v/>
      </c>
      <c r="H30" s="269" t="str">
        <f>IF('対象者リスト (R5年10月1日以降)'!G42="", "", '対象者リスト (R5年10月1日以降)'!G42)</f>
        <v/>
      </c>
      <c r="I30" s="269" t="str">
        <f>IF(AND('対象者リスト (R5年10月1日以降)'!D42&lt;&gt;"",'対象者リスト (R5年10月1日以降)'!K42&lt;&gt;"×"),IF('対象者リスト (R5年10月1日以降)'!I42="",0,'対象者リスト (R5年10月1日以降)'!I42)+'対象者リスト (R5年10月1日以降)'!AC42,"")</f>
        <v/>
      </c>
      <c r="J30" s="270">
        <f>IF('対象者リスト (R5年10月1日以降)'!J42="", "", '対象者リスト (R5年10月1日以降)'!J42)</f>
        <v>0</v>
      </c>
      <c r="K30" s="269" t="str">
        <f>IF('対象者リスト (R5年10月1日以降)'!K42="", "", '対象者リスト (R5年10月1日以降)'!K42)</f>
        <v/>
      </c>
    </row>
    <row r="31" spans="1:11" x14ac:dyDescent="0.4">
      <c r="A31" s="268">
        <f t="shared" si="0"/>
        <v>0</v>
      </c>
      <c r="B31" s="101" t="str">
        <f>'対象者リスト (R5年10月1日以降)'!B43&amp;""</f>
        <v/>
      </c>
      <c r="C31" s="268" t="str">
        <f>'対象者リスト (R5年10月1日以降)'!C43&amp;""</f>
        <v/>
      </c>
      <c r="D31" s="269" t="str">
        <f>IF('対象者リスト (R5年10月1日以降)'!D43="", "", '対象者リスト (R5年10月1日以降)'!D43)</f>
        <v/>
      </c>
      <c r="E31" s="269">
        <f>IF('対象者リスト (R5年10月1日以降)'!V43="", "", '対象者リスト (R5年10月1日以降)'!V43)</f>
        <v>0</v>
      </c>
      <c r="F31" s="269" t="str">
        <f>IF('対象者リスト (R5年10月1日以降)'!E43="", "", '対象者リスト (R5年10月1日以降)'!E43)</f>
        <v/>
      </c>
      <c r="G31" s="269" t="str">
        <f>IF('対象者リスト (R5年10月1日以降)'!F43="", "", '対象者リスト (R5年10月1日以降)'!F43)</f>
        <v/>
      </c>
      <c r="H31" s="269" t="str">
        <f>IF('対象者リスト (R5年10月1日以降)'!G43="", "", '対象者リスト (R5年10月1日以降)'!G43)</f>
        <v/>
      </c>
      <c r="I31" s="269" t="str">
        <f>IF(AND('対象者リスト (R5年10月1日以降)'!D43&lt;&gt;"",'対象者リスト (R5年10月1日以降)'!K43&lt;&gt;"×"),IF('対象者リスト (R5年10月1日以降)'!I43="",0,'対象者リスト (R5年10月1日以降)'!I43)+'対象者リスト (R5年10月1日以降)'!AC43,"")</f>
        <v/>
      </c>
      <c r="J31" s="270">
        <f>IF('対象者リスト (R5年10月1日以降)'!J43="", "", '対象者リスト (R5年10月1日以降)'!J43)</f>
        <v>0</v>
      </c>
      <c r="K31" s="269" t="str">
        <f>IF('対象者リスト (R5年10月1日以降)'!K43="", "", '対象者リスト (R5年10月1日以降)'!K43)</f>
        <v/>
      </c>
    </row>
    <row r="32" spans="1:11" x14ac:dyDescent="0.4">
      <c r="A32" s="268">
        <f t="shared" si="0"/>
        <v>0</v>
      </c>
      <c r="B32" s="101" t="str">
        <f>'対象者リスト (R5年10月1日以降)'!B44&amp;""</f>
        <v/>
      </c>
      <c r="C32" s="268" t="str">
        <f>'対象者リスト (R5年10月1日以降)'!C44&amp;""</f>
        <v/>
      </c>
      <c r="D32" s="269" t="str">
        <f>IF('対象者リスト (R5年10月1日以降)'!D44="", "", '対象者リスト (R5年10月1日以降)'!D44)</f>
        <v/>
      </c>
      <c r="E32" s="269">
        <f>IF('対象者リスト (R5年10月1日以降)'!V44="", "", '対象者リスト (R5年10月1日以降)'!V44)</f>
        <v>0</v>
      </c>
      <c r="F32" s="269" t="str">
        <f>IF('対象者リスト (R5年10月1日以降)'!E44="", "", '対象者リスト (R5年10月1日以降)'!E44)</f>
        <v/>
      </c>
      <c r="G32" s="269" t="str">
        <f>IF('対象者リスト (R5年10月1日以降)'!F44="", "", '対象者リスト (R5年10月1日以降)'!F44)</f>
        <v/>
      </c>
      <c r="H32" s="269" t="str">
        <f>IF('対象者リスト (R5年10月1日以降)'!G44="", "", '対象者リスト (R5年10月1日以降)'!G44)</f>
        <v/>
      </c>
      <c r="I32" s="269" t="str">
        <f>IF(AND('対象者リスト (R5年10月1日以降)'!D44&lt;&gt;"",'対象者リスト (R5年10月1日以降)'!K44&lt;&gt;"×"),IF('対象者リスト (R5年10月1日以降)'!I44="",0,'対象者リスト (R5年10月1日以降)'!I44)+'対象者リスト (R5年10月1日以降)'!AC44,"")</f>
        <v/>
      </c>
      <c r="J32" s="270">
        <f>IF('対象者リスト (R5年10月1日以降)'!J44="", "", '対象者リスト (R5年10月1日以降)'!J44)</f>
        <v>0</v>
      </c>
      <c r="K32" s="269" t="str">
        <f>IF('対象者リスト (R5年10月1日以降)'!K44="", "", '対象者リスト (R5年10月1日以降)'!K44)</f>
        <v/>
      </c>
    </row>
    <row r="33" spans="1:11" x14ac:dyDescent="0.4">
      <c r="A33" s="268">
        <f t="shared" si="0"/>
        <v>0</v>
      </c>
      <c r="B33" s="101" t="str">
        <f>'対象者リスト (R5年10月1日以降)'!B45&amp;""</f>
        <v/>
      </c>
      <c r="C33" s="268" t="str">
        <f>'対象者リスト (R5年10月1日以降)'!C45&amp;""</f>
        <v/>
      </c>
      <c r="D33" s="269" t="str">
        <f>IF('対象者リスト (R5年10月1日以降)'!D45="", "", '対象者リスト (R5年10月1日以降)'!D45)</f>
        <v/>
      </c>
      <c r="E33" s="269">
        <f>IF('対象者リスト (R5年10月1日以降)'!V45="", "", '対象者リスト (R5年10月1日以降)'!V45)</f>
        <v>0</v>
      </c>
      <c r="F33" s="269" t="str">
        <f>IF('対象者リスト (R5年10月1日以降)'!E45="", "", '対象者リスト (R5年10月1日以降)'!E45)</f>
        <v/>
      </c>
      <c r="G33" s="269" t="str">
        <f>IF('対象者リスト (R5年10月1日以降)'!F45="", "", '対象者リスト (R5年10月1日以降)'!F45)</f>
        <v/>
      </c>
      <c r="H33" s="269" t="str">
        <f>IF('対象者リスト (R5年10月1日以降)'!G45="", "", '対象者リスト (R5年10月1日以降)'!G45)</f>
        <v/>
      </c>
      <c r="I33" s="269" t="str">
        <f>IF(AND('対象者リスト (R5年10月1日以降)'!D45&lt;&gt;"",'対象者リスト (R5年10月1日以降)'!K45&lt;&gt;"×"),IF('対象者リスト (R5年10月1日以降)'!I45="",0,'対象者リスト (R5年10月1日以降)'!I45)+'対象者リスト (R5年10月1日以降)'!AC45,"")</f>
        <v/>
      </c>
      <c r="J33" s="270">
        <f>IF('対象者リスト (R5年10月1日以降)'!J45="", "", '対象者リスト (R5年10月1日以降)'!J45)</f>
        <v>0</v>
      </c>
      <c r="K33" s="269" t="str">
        <f>IF('対象者リスト (R5年10月1日以降)'!K45="", "", '対象者リスト (R5年10月1日以降)'!K45)</f>
        <v/>
      </c>
    </row>
    <row r="34" spans="1:11" x14ac:dyDescent="0.4">
      <c r="A34" s="268">
        <f t="shared" si="0"/>
        <v>0</v>
      </c>
      <c r="B34" s="101" t="str">
        <f>'対象者リスト (R5年10月1日以降)'!B46&amp;""</f>
        <v/>
      </c>
      <c r="C34" s="268" t="str">
        <f>'対象者リスト (R5年10月1日以降)'!C46&amp;""</f>
        <v/>
      </c>
      <c r="D34" s="269" t="str">
        <f>IF('対象者リスト (R5年10月1日以降)'!D46="", "", '対象者リスト (R5年10月1日以降)'!D46)</f>
        <v/>
      </c>
      <c r="E34" s="269">
        <f>IF('対象者リスト (R5年10月1日以降)'!V46="", "", '対象者リスト (R5年10月1日以降)'!V46)</f>
        <v>0</v>
      </c>
      <c r="F34" s="269" t="str">
        <f>IF('対象者リスト (R5年10月1日以降)'!E46="", "", '対象者リスト (R5年10月1日以降)'!E46)</f>
        <v/>
      </c>
      <c r="G34" s="269" t="str">
        <f>IF('対象者リスト (R5年10月1日以降)'!F46="", "", '対象者リスト (R5年10月1日以降)'!F46)</f>
        <v/>
      </c>
      <c r="H34" s="269" t="str">
        <f>IF('対象者リスト (R5年10月1日以降)'!G46="", "", '対象者リスト (R5年10月1日以降)'!G46)</f>
        <v/>
      </c>
      <c r="I34" s="269" t="str">
        <f>IF(AND('対象者リスト (R5年10月1日以降)'!D46&lt;&gt;"",'対象者リスト (R5年10月1日以降)'!K46&lt;&gt;"×"),IF('対象者リスト (R5年10月1日以降)'!I46="",0,'対象者リスト (R5年10月1日以降)'!I46)+'対象者リスト (R5年10月1日以降)'!AC46,"")</f>
        <v/>
      </c>
      <c r="J34" s="270">
        <f>IF('対象者リスト (R5年10月1日以降)'!J46="", "", '対象者リスト (R5年10月1日以降)'!J46)</f>
        <v>0</v>
      </c>
      <c r="K34" s="269" t="str">
        <f>IF('対象者リスト (R5年10月1日以降)'!K46="", "", '対象者リスト (R5年10月1日以降)'!K46)</f>
        <v/>
      </c>
    </row>
    <row r="35" spans="1:11" x14ac:dyDescent="0.4">
      <c r="A35" s="268">
        <f t="shared" si="0"/>
        <v>0</v>
      </c>
      <c r="B35" s="101" t="str">
        <f>'対象者リスト (R5年10月1日以降)'!B47&amp;""</f>
        <v/>
      </c>
      <c r="C35" s="268" t="str">
        <f>'対象者リスト (R5年10月1日以降)'!C47&amp;""</f>
        <v/>
      </c>
      <c r="D35" s="269" t="str">
        <f>IF('対象者リスト (R5年10月1日以降)'!D47="", "", '対象者リスト (R5年10月1日以降)'!D47)</f>
        <v/>
      </c>
      <c r="E35" s="269">
        <f>IF('対象者リスト (R5年10月1日以降)'!V47="", "", '対象者リスト (R5年10月1日以降)'!V47)</f>
        <v>0</v>
      </c>
      <c r="F35" s="269" t="str">
        <f>IF('対象者リスト (R5年10月1日以降)'!E47="", "", '対象者リスト (R5年10月1日以降)'!E47)</f>
        <v/>
      </c>
      <c r="G35" s="269" t="str">
        <f>IF('対象者リスト (R5年10月1日以降)'!F47="", "", '対象者リスト (R5年10月1日以降)'!F47)</f>
        <v/>
      </c>
      <c r="H35" s="269" t="str">
        <f>IF('対象者リスト (R5年10月1日以降)'!G47="", "", '対象者リスト (R5年10月1日以降)'!G47)</f>
        <v/>
      </c>
      <c r="I35" s="269" t="str">
        <f>IF(AND('対象者リスト (R5年10月1日以降)'!D47&lt;&gt;"",'対象者リスト (R5年10月1日以降)'!K47&lt;&gt;"×"),IF('対象者リスト (R5年10月1日以降)'!I47="",0,'対象者リスト (R5年10月1日以降)'!I47)+'対象者リスト (R5年10月1日以降)'!AC47,"")</f>
        <v/>
      </c>
      <c r="J35" s="270">
        <f>IF('対象者リスト (R5年10月1日以降)'!J47="", "", '対象者リスト (R5年10月1日以降)'!J47)</f>
        <v>0</v>
      </c>
      <c r="K35" s="269" t="str">
        <f>IF('対象者リスト (R5年10月1日以降)'!K47="", "", '対象者リスト (R5年10月1日以降)'!K47)</f>
        <v/>
      </c>
    </row>
    <row r="36" spans="1:11" x14ac:dyDescent="0.4">
      <c r="A36" s="268">
        <f t="shared" ref="A36:A67" si="1">IF(J36&lt;&gt;0,A35+1,A35)</f>
        <v>0</v>
      </c>
      <c r="B36" s="101" t="str">
        <f>'対象者リスト (R5年10月1日以降)'!B48&amp;""</f>
        <v/>
      </c>
      <c r="C36" s="268" t="str">
        <f>'対象者リスト (R5年10月1日以降)'!C48&amp;""</f>
        <v/>
      </c>
      <c r="D36" s="269" t="str">
        <f>IF('対象者リスト (R5年10月1日以降)'!D48="", "", '対象者リスト (R5年10月1日以降)'!D48)</f>
        <v/>
      </c>
      <c r="E36" s="269">
        <f>IF('対象者リスト (R5年10月1日以降)'!V48="", "", '対象者リスト (R5年10月1日以降)'!V48)</f>
        <v>0</v>
      </c>
      <c r="F36" s="269" t="str">
        <f>IF('対象者リスト (R5年10月1日以降)'!E48="", "", '対象者リスト (R5年10月1日以降)'!E48)</f>
        <v/>
      </c>
      <c r="G36" s="269" t="str">
        <f>IF('対象者リスト (R5年10月1日以降)'!F48="", "", '対象者リスト (R5年10月1日以降)'!F48)</f>
        <v/>
      </c>
      <c r="H36" s="269" t="str">
        <f>IF('対象者リスト (R5年10月1日以降)'!G48="", "", '対象者リスト (R5年10月1日以降)'!G48)</f>
        <v/>
      </c>
      <c r="I36" s="269" t="str">
        <f>IF(AND('対象者リスト (R5年10月1日以降)'!D48&lt;&gt;"",'対象者リスト (R5年10月1日以降)'!K48&lt;&gt;"×"),IF('対象者リスト (R5年10月1日以降)'!I48="",0,'対象者リスト (R5年10月1日以降)'!I48)+'対象者リスト (R5年10月1日以降)'!AC48,"")</f>
        <v/>
      </c>
      <c r="J36" s="270">
        <f>IF('対象者リスト (R5年10月1日以降)'!J48="", "", '対象者リスト (R5年10月1日以降)'!J48)</f>
        <v>0</v>
      </c>
      <c r="K36" s="269" t="str">
        <f>IF('対象者リスト (R5年10月1日以降)'!K48="", "", '対象者リスト (R5年10月1日以降)'!K48)</f>
        <v/>
      </c>
    </row>
    <row r="37" spans="1:11" x14ac:dyDescent="0.4">
      <c r="A37" s="268">
        <f t="shared" si="1"/>
        <v>0</v>
      </c>
      <c r="B37" s="101" t="str">
        <f>'対象者リスト (R5年10月1日以降)'!B49&amp;""</f>
        <v/>
      </c>
      <c r="C37" s="268" t="str">
        <f>'対象者リスト (R5年10月1日以降)'!C49&amp;""</f>
        <v/>
      </c>
      <c r="D37" s="269" t="str">
        <f>IF('対象者リスト (R5年10月1日以降)'!D49="", "", '対象者リスト (R5年10月1日以降)'!D49)</f>
        <v/>
      </c>
      <c r="E37" s="269">
        <f>IF('対象者リスト (R5年10月1日以降)'!V49="", "", '対象者リスト (R5年10月1日以降)'!V49)</f>
        <v>0</v>
      </c>
      <c r="F37" s="269" t="str">
        <f>IF('対象者リスト (R5年10月1日以降)'!E49="", "", '対象者リスト (R5年10月1日以降)'!E49)</f>
        <v/>
      </c>
      <c r="G37" s="269" t="str">
        <f>IF('対象者リスト (R5年10月1日以降)'!F49="", "", '対象者リスト (R5年10月1日以降)'!F49)</f>
        <v/>
      </c>
      <c r="H37" s="269" t="str">
        <f>IF('対象者リスト (R5年10月1日以降)'!G49="", "", '対象者リスト (R5年10月1日以降)'!G49)</f>
        <v/>
      </c>
      <c r="I37" s="269" t="str">
        <f>IF(AND('対象者リスト (R5年10月1日以降)'!D49&lt;&gt;"",'対象者リスト (R5年10月1日以降)'!K49&lt;&gt;"×"),IF('対象者リスト (R5年10月1日以降)'!I49="",0,'対象者リスト (R5年10月1日以降)'!I49)+'対象者リスト (R5年10月1日以降)'!AC49,"")</f>
        <v/>
      </c>
      <c r="J37" s="270">
        <f>IF('対象者リスト (R5年10月1日以降)'!J49="", "", '対象者リスト (R5年10月1日以降)'!J49)</f>
        <v>0</v>
      </c>
      <c r="K37" s="269" t="str">
        <f>IF('対象者リスト (R5年10月1日以降)'!K49="", "", '対象者リスト (R5年10月1日以降)'!K49)</f>
        <v/>
      </c>
    </row>
    <row r="38" spans="1:11" x14ac:dyDescent="0.4">
      <c r="A38" s="268">
        <f t="shared" si="1"/>
        <v>0</v>
      </c>
      <c r="B38" s="101" t="str">
        <f>'対象者リスト (R5年10月1日以降)'!B50&amp;""</f>
        <v/>
      </c>
      <c r="C38" s="268" t="str">
        <f>'対象者リスト (R5年10月1日以降)'!C50&amp;""</f>
        <v/>
      </c>
      <c r="D38" s="269" t="str">
        <f>IF('対象者リスト (R5年10月1日以降)'!D50="", "", '対象者リスト (R5年10月1日以降)'!D50)</f>
        <v/>
      </c>
      <c r="E38" s="269">
        <f>IF('対象者リスト (R5年10月1日以降)'!V50="", "", '対象者リスト (R5年10月1日以降)'!V50)</f>
        <v>0</v>
      </c>
      <c r="F38" s="269" t="str">
        <f>IF('対象者リスト (R5年10月1日以降)'!E50="", "", '対象者リスト (R5年10月1日以降)'!E50)</f>
        <v/>
      </c>
      <c r="G38" s="269" t="str">
        <f>IF('対象者リスト (R5年10月1日以降)'!F50="", "", '対象者リスト (R5年10月1日以降)'!F50)</f>
        <v/>
      </c>
      <c r="H38" s="269" t="str">
        <f>IF('対象者リスト (R5年10月1日以降)'!G50="", "", '対象者リスト (R5年10月1日以降)'!G50)</f>
        <v/>
      </c>
      <c r="I38" s="269" t="str">
        <f>IF(AND('対象者リスト (R5年10月1日以降)'!D50&lt;&gt;"",'対象者リスト (R5年10月1日以降)'!K50&lt;&gt;"×"),IF('対象者リスト (R5年10月1日以降)'!I50="",0,'対象者リスト (R5年10月1日以降)'!I50)+'対象者リスト (R5年10月1日以降)'!AC50,"")</f>
        <v/>
      </c>
      <c r="J38" s="270">
        <f>IF('対象者リスト (R5年10月1日以降)'!J50="", "", '対象者リスト (R5年10月1日以降)'!J50)</f>
        <v>0</v>
      </c>
      <c r="K38" s="269" t="str">
        <f>IF('対象者リスト (R5年10月1日以降)'!K50="", "", '対象者リスト (R5年10月1日以降)'!K50)</f>
        <v/>
      </c>
    </row>
    <row r="39" spans="1:11" x14ac:dyDescent="0.4">
      <c r="A39" s="268">
        <f t="shared" si="1"/>
        <v>0</v>
      </c>
      <c r="B39" s="101" t="str">
        <f>'対象者リスト (R5年10月1日以降)'!B51&amp;""</f>
        <v/>
      </c>
      <c r="C39" s="268" t="str">
        <f>'対象者リスト (R5年10月1日以降)'!C51&amp;""</f>
        <v/>
      </c>
      <c r="D39" s="269" t="str">
        <f>IF('対象者リスト (R5年10月1日以降)'!D51="", "", '対象者リスト (R5年10月1日以降)'!D51)</f>
        <v/>
      </c>
      <c r="E39" s="269">
        <f>IF('対象者リスト (R5年10月1日以降)'!V51="", "", '対象者リスト (R5年10月1日以降)'!V51)</f>
        <v>0</v>
      </c>
      <c r="F39" s="269" t="str">
        <f>IF('対象者リスト (R5年10月1日以降)'!E51="", "", '対象者リスト (R5年10月1日以降)'!E51)</f>
        <v/>
      </c>
      <c r="G39" s="269" t="str">
        <f>IF('対象者リスト (R5年10月1日以降)'!F51="", "", '対象者リスト (R5年10月1日以降)'!F51)</f>
        <v/>
      </c>
      <c r="H39" s="269" t="str">
        <f>IF('対象者リスト (R5年10月1日以降)'!G51="", "", '対象者リスト (R5年10月1日以降)'!G51)</f>
        <v/>
      </c>
      <c r="I39" s="269" t="str">
        <f>IF(AND('対象者リスト (R5年10月1日以降)'!D51&lt;&gt;"",'対象者リスト (R5年10月1日以降)'!K51&lt;&gt;"×"),IF('対象者リスト (R5年10月1日以降)'!I51="",0,'対象者リスト (R5年10月1日以降)'!I51)+'対象者リスト (R5年10月1日以降)'!AC51,"")</f>
        <v/>
      </c>
      <c r="J39" s="270">
        <f>IF('対象者リスト (R5年10月1日以降)'!J51="", "", '対象者リスト (R5年10月1日以降)'!J51)</f>
        <v>0</v>
      </c>
      <c r="K39" s="269" t="str">
        <f>IF('対象者リスト (R5年10月1日以降)'!K51="", "", '対象者リスト (R5年10月1日以降)'!K51)</f>
        <v/>
      </c>
    </row>
    <row r="40" spans="1:11" x14ac:dyDescent="0.4">
      <c r="A40" s="268">
        <f t="shared" si="1"/>
        <v>0</v>
      </c>
      <c r="B40" s="101" t="str">
        <f>'対象者リスト (R5年10月1日以降)'!B52&amp;""</f>
        <v/>
      </c>
      <c r="C40" s="268" t="str">
        <f>'対象者リスト (R5年10月1日以降)'!C52&amp;""</f>
        <v/>
      </c>
      <c r="D40" s="269" t="str">
        <f>IF('対象者リスト (R5年10月1日以降)'!D52="", "", '対象者リスト (R5年10月1日以降)'!D52)</f>
        <v/>
      </c>
      <c r="E40" s="269">
        <f>IF('対象者リスト (R5年10月1日以降)'!V52="", "", '対象者リスト (R5年10月1日以降)'!V52)</f>
        <v>0</v>
      </c>
      <c r="F40" s="269" t="str">
        <f>IF('対象者リスト (R5年10月1日以降)'!E52="", "", '対象者リスト (R5年10月1日以降)'!E52)</f>
        <v/>
      </c>
      <c r="G40" s="269" t="str">
        <f>IF('対象者リスト (R5年10月1日以降)'!F52="", "", '対象者リスト (R5年10月1日以降)'!F52)</f>
        <v/>
      </c>
      <c r="H40" s="269" t="str">
        <f>IF('対象者リスト (R5年10月1日以降)'!G52="", "", '対象者リスト (R5年10月1日以降)'!G52)</f>
        <v/>
      </c>
      <c r="I40" s="269" t="str">
        <f>IF(AND('対象者リスト (R5年10月1日以降)'!D52&lt;&gt;"",'対象者リスト (R5年10月1日以降)'!K52&lt;&gt;"×"),IF('対象者リスト (R5年10月1日以降)'!I52="",0,'対象者リスト (R5年10月1日以降)'!I52)+'対象者リスト (R5年10月1日以降)'!AC52,"")</f>
        <v/>
      </c>
      <c r="J40" s="270">
        <f>IF('対象者リスト (R5年10月1日以降)'!J52="", "", '対象者リスト (R5年10月1日以降)'!J52)</f>
        <v>0</v>
      </c>
      <c r="K40" s="269" t="str">
        <f>IF('対象者リスト (R5年10月1日以降)'!K52="", "", '対象者リスト (R5年10月1日以降)'!K52)</f>
        <v/>
      </c>
    </row>
    <row r="41" spans="1:11" x14ac:dyDescent="0.4">
      <c r="A41" s="268">
        <f t="shared" si="1"/>
        <v>0</v>
      </c>
      <c r="B41" s="101" t="str">
        <f>'対象者リスト (R5年10月1日以降)'!B53&amp;""</f>
        <v/>
      </c>
      <c r="C41" s="268" t="str">
        <f>'対象者リスト (R5年10月1日以降)'!C53&amp;""</f>
        <v/>
      </c>
      <c r="D41" s="269" t="str">
        <f>IF('対象者リスト (R5年10月1日以降)'!D53="", "", '対象者リスト (R5年10月1日以降)'!D53)</f>
        <v/>
      </c>
      <c r="E41" s="269">
        <f>IF('対象者リスト (R5年10月1日以降)'!V53="", "", '対象者リスト (R5年10月1日以降)'!V53)</f>
        <v>0</v>
      </c>
      <c r="F41" s="269" t="str">
        <f>IF('対象者リスト (R5年10月1日以降)'!E53="", "", '対象者リスト (R5年10月1日以降)'!E53)</f>
        <v/>
      </c>
      <c r="G41" s="269" t="str">
        <f>IF('対象者リスト (R5年10月1日以降)'!F53="", "", '対象者リスト (R5年10月1日以降)'!F53)</f>
        <v/>
      </c>
      <c r="H41" s="269" t="str">
        <f>IF('対象者リスト (R5年10月1日以降)'!G53="", "", '対象者リスト (R5年10月1日以降)'!G53)</f>
        <v/>
      </c>
      <c r="I41" s="269" t="str">
        <f>IF(AND('対象者リスト (R5年10月1日以降)'!D53&lt;&gt;"",'対象者リスト (R5年10月1日以降)'!K53&lt;&gt;"×"),IF('対象者リスト (R5年10月1日以降)'!I53="",0,'対象者リスト (R5年10月1日以降)'!I53)+'対象者リスト (R5年10月1日以降)'!AC53,"")</f>
        <v/>
      </c>
      <c r="J41" s="270">
        <f>IF('対象者リスト (R5年10月1日以降)'!J53="", "", '対象者リスト (R5年10月1日以降)'!J53)</f>
        <v>0</v>
      </c>
      <c r="K41" s="269" t="str">
        <f>IF('対象者リスト (R5年10月1日以降)'!K53="", "", '対象者リスト (R5年10月1日以降)'!K53)</f>
        <v/>
      </c>
    </row>
    <row r="42" spans="1:11" x14ac:dyDescent="0.4">
      <c r="A42" s="268">
        <f t="shared" si="1"/>
        <v>0</v>
      </c>
      <c r="B42" s="101" t="str">
        <f>'対象者リスト (R5年10月1日以降)'!B54&amp;""</f>
        <v/>
      </c>
      <c r="C42" s="268" t="str">
        <f>'対象者リスト (R5年10月1日以降)'!C54&amp;""</f>
        <v/>
      </c>
      <c r="D42" s="269" t="str">
        <f>IF('対象者リスト (R5年10月1日以降)'!D54="", "", '対象者リスト (R5年10月1日以降)'!D54)</f>
        <v/>
      </c>
      <c r="E42" s="269">
        <f>IF('対象者リスト (R5年10月1日以降)'!V54="", "", '対象者リスト (R5年10月1日以降)'!V54)</f>
        <v>0</v>
      </c>
      <c r="F42" s="269" t="str">
        <f>IF('対象者リスト (R5年10月1日以降)'!E54="", "", '対象者リスト (R5年10月1日以降)'!E54)</f>
        <v/>
      </c>
      <c r="G42" s="269" t="str">
        <f>IF('対象者リスト (R5年10月1日以降)'!F54="", "", '対象者リスト (R5年10月1日以降)'!F54)</f>
        <v/>
      </c>
      <c r="H42" s="269" t="str">
        <f>IF('対象者リスト (R5年10月1日以降)'!G54="", "", '対象者リスト (R5年10月1日以降)'!G54)</f>
        <v/>
      </c>
      <c r="I42" s="269" t="str">
        <f>IF(AND('対象者リスト (R5年10月1日以降)'!D54&lt;&gt;"",'対象者リスト (R5年10月1日以降)'!K54&lt;&gt;"×"),IF('対象者リスト (R5年10月1日以降)'!I54="",0,'対象者リスト (R5年10月1日以降)'!I54)+'対象者リスト (R5年10月1日以降)'!AC54,"")</f>
        <v/>
      </c>
      <c r="J42" s="270">
        <f>IF('対象者リスト (R5年10月1日以降)'!J54="", "", '対象者リスト (R5年10月1日以降)'!J54)</f>
        <v>0</v>
      </c>
      <c r="K42" s="269" t="str">
        <f>IF('対象者リスト (R5年10月1日以降)'!K54="", "", '対象者リスト (R5年10月1日以降)'!K54)</f>
        <v/>
      </c>
    </row>
    <row r="43" spans="1:11" x14ac:dyDescent="0.4">
      <c r="A43" s="268">
        <f t="shared" si="1"/>
        <v>0</v>
      </c>
      <c r="B43" s="101" t="str">
        <f>'対象者リスト (R5年10月1日以降)'!B55&amp;""</f>
        <v/>
      </c>
      <c r="C43" s="268" t="str">
        <f>'対象者リスト (R5年10月1日以降)'!C55&amp;""</f>
        <v/>
      </c>
      <c r="D43" s="269" t="str">
        <f>IF('対象者リスト (R5年10月1日以降)'!D55="", "", '対象者リスト (R5年10月1日以降)'!D55)</f>
        <v/>
      </c>
      <c r="E43" s="269">
        <f>IF('対象者リスト (R5年10月1日以降)'!V55="", "", '対象者リスト (R5年10月1日以降)'!V55)</f>
        <v>0</v>
      </c>
      <c r="F43" s="269" t="str">
        <f>IF('対象者リスト (R5年10月1日以降)'!E55="", "", '対象者リスト (R5年10月1日以降)'!E55)</f>
        <v/>
      </c>
      <c r="G43" s="269" t="str">
        <f>IF('対象者リスト (R5年10月1日以降)'!F55="", "", '対象者リスト (R5年10月1日以降)'!F55)</f>
        <v/>
      </c>
      <c r="H43" s="269" t="str">
        <f>IF('対象者リスト (R5年10月1日以降)'!G55="", "", '対象者リスト (R5年10月1日以降)'!G55)</f>
        <v/>
      </c>
      <c r="I43" s="269" t="str">
        <f>IF(AND('対象者リスト (R5年10月1日以降)'!D55&lt;&gt;"",'対象者リスト (R5年10月1日以降)'!K55&lt;&gt;"×"),IF('対象者リスト (R5年10月1日以降)'!I55="",0,'対象者リスト (R5年10月1日以降)'!I55)+'対象者リスト (R5年10月1日以降)'!AC55,"")</f>
        <v/>
      </c>
      <c r="J43" s="270">
        <f>IF('対象者リスト (R5年10月1日以降)'!J55="", "", '対象者リスト (R5年10月1日以降)'!J55)</f>
        <v>0</v>
      </c>
      <c r="K43" s="269" t="str">
        <f>IF('対象者リスト (R5年10月1日以降)'!K55="", "", '対象者リスト (R5年10月1日以降)'!K55)</f>
        <v/>
      </c>
    </row>
    <row r="44" spans="1:11" x14ac:dyDescent="0.4">
      <c r="A44" s="268">
        <f t="shared" si="1"/>
        <v>0</v>
      </c>
      <c r="B44" s="101" t="str">
        <f>'対象者リスト (R5年10月1日以降)'!B56&amp;""</f>
        <v/>
      </c>
      <c r="C44" s="268" t="str">
        <f>'対象者リスト (R5年10月1日以降)'!C56&amp;""</f>
        <v/>
      </c>
      <c r="D44" s="269" t="str">
        <f>IF('対象者リスト (R5年10月1日以降)'!D56="", "", '対象者リスト (R5年10月1日以降)'!D56)</f>
        <v/>
      </c>
      <c r="E44" s="269">
        <f>IF('対象者リスト (R5年10月1日以降)'!V56="", "", '対象者リスト (R5年10月1日以降)'!V56)</f>
        <v>0</v>
      </c>
      <c r="F44" s="269" t="str">
        <f>IF('対象者リスト (R5年10月1日以降)'!E56="", "", '対象者リスト (R5年10月1日以降)'!E56)</f>
        <v/>
      </c>
      <c r="G44" s="269" t="str">
        <f>IF('対象者リスト (R5年10月1日以降)'!F56="", "", '対象者リスト (R5年10月1日以降)'!F56)</f>
        <v/>
      </c>
      <c r="H44" s="269" t="str">
        <f>IF('対象者リスト (R5年10月1日以降)'!G56="", "", '対象者リスト (R5年10月1日以降)'!G56)</f>
        <v/>
      </c>
      <c r="I44" s="269" t="str">
        <f>IF(AND('対象者リスト (R5年10月1日以降)'!D56&lt;&gt;"",'対象者リスト (R5年10月1日以降)'!K56&lt;&gt;"×"),IF('対象者リスト (R5年10月1日以降)'!I56="",0,'対象者リスト (R5年10月1日以降)'!I56)+'対象者リスト (R5年10月1日以降)'!AC56,"")</f>
        <v/>
      </c>
      <c r="J44" s="270">
        <f>IF('対象者リスト (R5年10月1日以降)'!J56="", "", '対象者リスト (R5年10月1日以降)'!J56)</f>
        <v>0</v>
      </c>
      <c r="K44" s="269" t="str">
        <f>IF('対象者リスト (R5年10月1日以降)'!K56="", "", '対象者リスト (R5年10月1日以降)'!K56)</f>
        <v/>
      </c>
    </row>
    <row r="45" spans="1:11" x14ac:dyDescent="0.4">
      <c r="A45" s="268">
        <f t="shared" si="1"/>
        <v>0</v>
      </c>
      <c r="B45" s="101" t="str">
        <f>'対象者リスト (R5年10月1日以降)'!B57&amp;""</f>
        <v/>
      </c>
      <c r="C45" s="268" t="str">
        <f>'対象者リスト (R5年10月1日以降)'!C57&amp;""</f>
        <v/>
      </c>
      <c r="D45" s="269" t="str">
        <f>IF('対象者リスト (R5年10月1日以降)'!D57="", "", '対象者リスト (R5年10月1日以降)'!D57)</f>
        <v/>
      </c>
      <c r="E45" s="269">
        <f>IF('対象者リスト (R5年10月1日以降)'!V57="", "", '対象者リスト (R5年10月1日以降)'!V57)</f>
        <v>0</v>
      </c>
      <c r="F45" s="269" t="str">
        <f>IF('対象者リスト (R5年10月1日以降)'!E57="", "", '対象者リスト (R5年10月1日以降)'!E57)</f>
        <v/>
      </c>
      <c r="G45" s="269" t="str">
        <f>IF('対象者リスト (R5年10月1日以降)'!F57="", "", '対象者リスト (R5年10月1日以降)'!F57)</f>
        <v/>
      </c>
      <c r="H45" s="269" t="str">
        <f>IF('対象者リスト (R5年10月1日以降)'!G57="", "", '対象者リスト (R5年10月1日以降)'!G57)</f>
        <v/>
      </c>
      <c r="I45" s="269" t="str">
        <f>IF(AND('対象者リスト (R5年10月1日以降)'!D57&lt;&gt;"",'対象者リスト (R5年10月1日以降)'!K57&lt;&gt;"×"),IF('対象者リスト (R5年10月1日以降)'!I57="",0,'対象者リスト (R5年10月1日以降)'!I57)+'対象者リスト (R5年10月1日以降)'!AC57,"")</f>
        <v/>
      </c>
      <c r="J45" s="270">
        <f>IF('対象者リスト (R5年10月1日以降)'!J57="", "", '対象者リスト (R5年10月1日以降)'!J57)</f>
        <v>0</v>
      </c>
      <c r="K45" s="269" t="str">
        <f>IF('対象者リスト (R5年10月1日以降)'!K57="", "", '対象者リスト (R5年10月1日以降)'!K57)</f>
        <v/>
      </c>
    </row>
    <row r="46" spans="1:11" x14ac:dyDescent="0.4">
      <c r="A46" s="268">
        <f t="shared" si="1"/>
        <v>0</v>
      </c>
      <c r="B46" s="101" t="str">
        <f>'対象者リスト (R5年10月1日以降)'!B58&amp;""</f>
        <v/>
      </c>
      <c r="C46" s="268" t="str">
        <f>'対象者リスト (R5年10月1日以降)'!C58&amp;""</f>
        <v/>
      </c>
      <c r="D46" s="269" t="str">
        <f>IF('対象者リスト (R5年10月1日以降)'!D58="", "", '対象者リスト (R5年10月1日以降)'!D58)</f>
        <v/>
      </c>
      <c r="E46" s="269">
        <f>IF('対象者リスト (R5年10月1日以降)'!V58="", "", '対象者リスト (R5年10月1日以降)'!V58)</f>
        <v>0</v>
      </c>
      <c r="F46" s="269" t="str">
        <f>IF('対象者リスト (R5年10月1日以降)'!E58="", "", '対象者リスト (R5年10月1日以降)'!E58)</f>
        <v/>
      </c>
      <c r="G46" s="269" t="str">
        <f>IF('対象者リスト (R5年10月1日以降)'!F58="", "", '対象者リスト (R5年10月1日以降)'!F58)</f>
        <v/>
      </c>
      <c r="H46" s="269" t="str">
        <f>IF('対象者リスト (R5年10月1日以降)'!G58="", "", '対象者リスト (R5年10月1日以降)'!G58)</f>
        <v/>
      </c>
      <c r="I46" s="269" t="str">
        <f>IF(AND('対象者リスト (R5年10月1日以降)'!D58&lt;&gt;"",'対象者リスト (R5年10月1日以降)'!K58&lt;&gt;"×"),IF('対象者リスト (R5年10月1日以降)'!I58="",0,'対象者リスト (R5年10月1日以降)'!I58)+'対象者リスト (R5年10月1日以降)'!AC58,"")</f>
        <v/>
      </c>
      <c r="J46" s="270">
        <f>IF('対象者リスト (R5年10月1日以降)'!J58="", "", '対象者リスト (R5年10月1日以降)'!J58)</f>
        <v>0</v>
      </c>
      <c r="K46" s="269" t="str">
        <f>IF('対象者リスト (R5年10月1日以降)'!K58="", "", '対象者リスト (R5年10月1日以降)'!K58)</f>
        <v/>
      </c>
    </row>
    <row r="47" spans="1:11" x14ac:dyDescent="0.4">
      <c r="A47" s="268">
        <f t="shared" si="1"/>
        <v>0</v>
      </c>
      <c r="B47" s="101" t="str">
        <f>'対象者リスト (R5年10月1日以降)'!B59&amp;""</f>
        <v/>
      </c>
      <c r="C47" s="268" t="str">
        <f>'対象者リスト (R5年10月1日以降)'!C59&amp;""</f>
        <v/>
      </c>
      <c r="D47" s="269" t="str">
        <f>IF('対象者リスト (R5年10月1日以降)'!D59="", "", '対象者リスト (R5年10月1日以降)'!D59)</f>
        <v/>
      </c>
      <c r="E47" s="269">
        <f>IF('対象者リスト (R5年10月1日以降)'!V59="", "", '対象者リスト (R5年10月1日以降)'!V59)</f>
        <v>0</v>
      </c>
      <c r="F47" s="269" t="str">
        <f>IF('対象者リスト (R5年10月1日以降)'!E59="", "", '対象者リスト (R5年10月1日以降)'!E59)</f>
        <v/>
      </c>
      <c r="G47" s="269" t="str">
        <f>IF('対象者リスト (R5年10月1日以降)'!F59="", "", '対象者リスト (R5年10月1日以降)'!F59)</f>
        <v/>
      </c>
      <c r="H47" s="269" t="str">
        <f>IF('対象者リスト (R5年10月1日以降)'!G59="", "", '対象者リスト (R5年10月1日以降)'!G59)</f>
        <v/>
      </c>
      <c r="I47" s="269" t="str">
        <f>IF(AND('対象者リスト (R5年10月1日以降)'!D59&lt;&gt;"",'対象者リスト (R5年10月1日以降)'!K59&lt;&gt;"×"),IF('対象者リスト (R5年10月1日以降)'!I59="",0,'対象者リスト (R5年10月1日以降)'!I59)+'対象者リスト (R5年10月1日以降)'!AC59,"")</f>
        <v/>
      </c>
      <c r="J47" s="270">
        <f>IF('対象者リスト (R5年10月1日以降)'!J59="", "", '対象者リスト (R5年10月1日以降)'!J59)</f>
        <v>0</v>
      </c>
      <c r="K47" s="269" t="str">
        <f>IF('対象者リスト (R5年10月1日以降)'!K59="", "", '対象者リスト (R5年10月1日以降)'!K59)</f>
        <v/>
      </c>
    </row>
    <row r="48" spans="1:11" x14ac:dyDescent="0.4">
      <c r="A48" s="268">
        <f t="shared" si="1"/>
        <v>0</v>
      </c>
      <c r="B48" s="101" t="str">
        <f>'対象者リスト (R5年10月1日以降)'!B60&amp;""</f>
        <v/>
      </c>
      <c r="C48" s="268" t="str">
        <f>'対象者リスト (R5年10月1日以降)'!C60&amp;""</f>
        <v/>
      </c>
      <c r="D48" s="269" t="str">
        <f>IF('対象者リスト (R5年10月1日以降)'!D60="", "", '対象者リスト (R5年10月1日以降)'!D60)</f>
        <v/>
      </c>
      <c r="E48" s="269">
        <f>IF('対象者リスト (R5年10月1日以降)'!V60="", "", '対象者リスト (R5年10月1日以降)'!V60)</f>
        <v>0</v>
      </c>
      <c r="F48" s="269" t="str">
        <f>IF('対象者リスト (R5年10月1日以降)'!E60="", "", '対象者リスト (R5年10月1日以降)'!E60)</f>
        <v/>
      </c>
      <c r="G48" s="269" t="str">
        <f>IF('対象者リスト (R5年10月1日以降)'!F60="", "", '対象者リスト (R5年10月1日以降)'!F60)</f>
        <v/>
      </c>
      <c r="H48" s="269" t="str">
        <f>IF('対象者リスト (R5年10月1日以降)'!G60="", "", '対象者リスト (R5年10月1日以降)'!G60)</f>
        <v/>
      </c>
      <c r="I48" s="269" t="str">
        <f>IF(AND('対象者リスト (R5年10月1日以降)'!D60&lt;&gt;"",'対象者リスト (R5年10月1日以降)'!K60&lt;&gt;"×"),IF('対象者リスト (R5年10月1日以降)'!I60="",0,'対象者リスト (R5年10月1日以降)'!I60)+'対象者リスト (R5年10月1日以降)'!AC60,"")</f>
        <v/>
      </c>
      <c r="J48" s="270">
        <f>IF('対象者リスト (R5年10月1日以降)'!J60="", "", '対象者リスト (R5年10月1日以降)'!J60)</f>
        <v>0</v>
      </c>
      <c r="K48" s="269" t="str">
        <f>IF('対象者リスト (R5年10月1日以降)'!K60="", "", '対象者リスト (R5年10月1日以降)'!K60)</f>
        <v/>
      </c>
    </row>
    <row r="49" spans="1:11" x14ac:dyDescent="0.4">
      <c r="A49" s="268">
        <f t="shared" si="1"/>
        <v>0</v>
      </c>
      <c r="B49" s="101" t="str">
        <f>'対象者リスト (R5年10月1日以降)'!B61&amp;""</f>
        <v/>
      </c>
      <c r="C49" s="268" t="str">
        <f>'対象者リスト (R5年10月1日以降)'!C61&amp;""</f>
        <v/>
      </c>
      <c r="D49" s="269" t="str">
        <f>IF('対象者リスト (R5年10月1日以降)'!D61="", "", '対象者リスト (R5年10月1日以降)'!D61)</f>
        <v/>
      </c>
      <c r="E49" s="269">
        <f>IF('対象者リスト (R5年10月1日以降)'!V61="", "", '対象者リスト (R5年10月1日以降)'!V61)</f>
        <v>0</v>
      </c>
      <c r="F49" s="269" t="str">
        <f>IF('対象者リスト (R5年10月1日以降)'!E61="", "", '対象者リスト (R5年10月1日以降)'!E61)</f>
        <v/>
      </c>
      <c r="G49" s="269" t="str">
        <f>IF('対象者リスト (R5年10月1日以降)'!F61="", "", '対象者リスト (R5年10月1日以降)'!F61)</f>
        <v/>
      </c>
      <c r="H49" s="269" t="str">
        <f>IF('対象者リスト (R5年10月1日以降)'!G61="", "", '対象者リスト (R5年10月1日以降)'!G61)</f>
        <v/>
      </c>
      <c r="I49" s="269" t="str">
        <f>IF(AND('対象者リスト (R5年10月1日以降)'!D61&lt;&gt;"",'対象者リスト (R5年10月1日以降)'!K61&lt;&gt;"×"),IF('対象者リスト (R5年10月1日以降)'!I61="",0,'対象者リスト (R5年10月1日以降)'!I61)+'対象者リスト (R5年10月1日以降)'!AC61,"")</f>
        <v/>
      </c>
      <c r="J49" s="270">
        <f>IF('対象者リスト (R5年10月1日以降)'!J61="", "", '対象者リスト (R5年10月1日以降)'!J61)</f>
        <v>0</v>
      </c>
      <c r="K49" s="269" t="str">
        <f>IF('対象者リスト (R5年10月1日以降)'!K61="", "", '対象者リスト (R5年10月1日以降)'!K61)</f>
        <v/>
      </c>
    </row>
    <row r="50" spans="1:11" x14ac:dyDescent="0.4">
      <c r="A50" s="268">
        <f t="shared" si="1"/>
        <v>0</v>
      </c>
      <c r="B50" s="101" t="str">
        <f>'対象者リスト (R5年10月1日以降)'!B62&amp;""</f>
        <v/>
      </c>
      <c r="C50" s="268" t="str">
        <f>'対象者リスト (R5年10月1日以降)'!C62&amp;""</f>
        <v/>
      </c>
      <c r="D50" s="269" t="str">
        <f>IF('対象者リスト (R5年10月1日以降)'!D62="", "", '対象者リスト (R5年10月1日以降)'!D62)</f>
        <v/>
      </c>
      <c r="E50" s="269">
        <f>IF('対象者リスト (R5年10月1日以降)'!V62="", "", '対象者リスト (R5年10月1日以降)'!V62)</f>
        <v>0</v>
      </c>
      <c r="F50" s="269" t="str">
        <f>IF('対象者リスト (R5年10月1日以降)'!E62="", "", '対象者リスト (R5年10月1日以降)'!E62)</f>
        <v/>
      </c>
      <c r="G50" s="269" t="str">
        <f>IF('対象者リスト (R5年10月1日以降)'!F62="", "", '対象者リスト (R5年10月1日以降)'!F62)</f>
        <v/>
      </c>
      <c r="H50" s="269" t="str">
        <f>IF('対象者リスト (R5年10月1日以降)'!G62="", "", '対象者リスト (R5年10月1日以降)'!G62)</f>
        <v/>
      </c>
      <c r="I50" s="269" t="str">
        <f>IF(AND('対象者リスト (R5年10月1日以降)'!D62&lt;&gt;"",'対象者リスト (R5年10月1日以降)'!K62&lt;&gt;"×"),IF('対象者リスト (R5年10月1日以降)'!I62="",0,'対象者リスト (R5年10月1日以降)'!I62)+'対象者リスト (R5年10月1日以降)'!AC62,"")</f>
        <v/>
      </c>
      <c r="J50" s="270">
        <f>IF('対象者リスト (R5年10月1日以降)'!J62="", "", '対象者リスト (R5年10月1日以降)'!J62)</f>
        <v>0</v>
      </c>
      <c r="K50" s="269" t="str">
        <f>IF('対象者リスト (R5年10月1日以降)'!K62="", "", '対象者リスト (R5年10月1日以降)'!K62)</f>
        <v/>
      </c>
    </row>
    <row r="51" spans="1:11" x14ac:dyDescent="0.4">
      <c r="A51" s="268">
        <f t="shared" si="1"/>
        <v>0</v>
      </c>
      <c r="B51" s="101" t="str">
        <f>'対象者リスト (R5年10月1日以降)'!B63&amp;""</f>
        <v/>
      </c>
      <c r="C51" s="268" t="str">
        <f>'対象者リスト (R5年10月1日以降)'!C63&amp;""</f>
        <v/>
      </c>
      <c r="D51" s="269" t="str">
        <f>IF('対象者リスト (R5年10月1日以降)'!D63="", "", '対象者リスト (R5年10月1日以降)'!D63)</f>
        <v/>
      </c>
      <c r="E51" s="269">
        <f>IF('対象者リスト (R5年10月1日以降)'!V63="", "", '対象者リスト (R5年10月1日以降)'!V63)</f>
        <v>0</v>
      </c>
      <c r="F51" s="269" t="str">
        <f>IF('対象者リスト (R5年10月1日以降)'!E63="", "", '対象者リスト (R5年10月1日以降)'!E63)</f>
        <v/>
      </c>
      <c r="G51" s="269" t="str">
        <f>IF('対象者リスト (R5年10月1日以降)'!F63="", "", '対象者リスト (R5年10月1日以降)'!F63)</f>
        <v/>
      </c>
      <c r="H51" s="269" t="str">
        <f>IF('対象者リスト (R5年10月1日以降)'!G63="", "", '対象者リスト (R5年10月1日以降)'!G63)</f>
        <v/>
      </c>
      <c r="I51" s="269" t="str">
        <f>IF(AND('対象者リスト (R5年10月1日以降)'!D63&lt;&gt;"",'対象者リスト (R5年10月1日以降)'!K63&lt;&gt;"×"),IF('対象者リスト (R5年10月1日以降)'!I63="",0,'対象者リスト (R5年10月1日以降)'!I63)+'対象者リスト (R5年10月1日以降)'!AC63,"")</f>
        <v/>
      </c>
      <c r="J51" s="270">
        <f>IF('対象者リスト (R5年10月1日以降)'!J63="", "", '対象者リスト (R5年10月1日以降)'!J63)</f>
        <v>0</v>
      </c>
      <c r="K51" s="269" t="str">
        <f>IF('対象者リスト (R5年10月1日以降)'!K63="", "", '対象者リスト (R5年10月1日以降)'!K63)</f>
        <v/>
      </c>
    </row>
    <row r="52" spans="1:11" x14ac:dyDescent="0.4">
      <c r="A52" s="268">
        <f t="shared" si="1"/>
        <v>0</v>
      </c>
      <c r="B52" s="101" t="str">
        <f>'対象者リスト (R5年10月1日以降)'!B64&amp;""</f>
        <v/>
      </c>
      <c r="C52" s="268" t="str">
        <f>'対象者リスト (R5年10月1日以降)'!C64&amp;""</f>
        <v/>
      </c>
      <c r="D52" s="269" t="str">
        <f>IF('対象者リスト (R5年10月1日以降)'!D64="", "", '対象者リスト (R5年10月1日以降)'!D64)</f>
        <v/>
      </c>
      <c r="E52" s="269">
        <f>IF('対象者リスト (R5年10月1日以降)'!V64="", "", '対象者リスト (R5年10月1日以降)'!V64)</f>
        <v>0</v>
      </c>
      <c r="F52" s="269" t="str">
        <f>IF('対象者リスト (R5年10月1日以降)'!E64="", "", '対象者リスト (R5年10月1日以降)'!E64)</f>
        <v/>
      </c>
      <c r="G52" s="269" t="str">
        <f>IF('対象者リスト (R5年10月1日以降)'!F64="", "", '対象者リスト (R5年10月1日以降)'!F64)</f>
        <v/>
      </c>
      <c r="H52" s="269" t="str">
        <f>IF('対象者リスト (R5年10月1日以降)'!G64="", "", '対象者リスト (R5年10月1日以降)'!G64)</f>
        <v/>
      </c>
      <c r="I52" s="269" t="str">
        <f>IF(AND('対象者リスト (R5年10月1日以降)'!D64&lt;&gt;"",'対象者リスト (R5年10月1日以降)'!K64&lt;&gt;"×"),IF('対象者リスト (R5年10月1日以降)'!I64="",0,'対象者リスト (R5年10月1日以降)'!I64)+'対象者リスト (R5年10月1日以降)'!AC64,"")</f>
        <v/>
      </c>
      <c r="J52" s="270">
        <f>IF('対象者リスト (R5年10月1日以降)'!J64="", "", '対象者リスト (R5年10月1日以降)'!J64)</f>
        <v>0</v>
      </c>
      <c r="K52" s="269" t="str">
        <f>IF('対象者リスト (R5年10月1日以降)'!K64="", "", '対象者リスト (R5年10月1日以降)'!K64)</f>
        <v/>
      </c>
    </row>
    <row r="53" spans="1:11" x14ac:dyDescent="0.4">
      <c r="A53" s="268">
        <f t="shared" si="1"/>
        <v>0</v>
      </c>
      <c r="B53" s="101" t="str">
        <f>'対象者リスト (R5年10月1日以降)'!B65&amp;""</f>
        <v/>
      </c>
      <c r="C53" s="268" t="str">
        <f>'対象者リスト (R5年10月1日以降)'!C65&amp;""</f>
        <v/>
      </c>
      <c r="D53" s="269" t="str">
        <f>IF('対象者リスト (R5年10月1日以降)'!D65="", "", '対象者リスト (R5年10月1日以降)'!D65)</f>
        <v/>
      </c>
      <c r="E53" s="269">
        <f>IF('対象者リスト (R5年10月1日以降)'!V65="", "", '対象者リスト (R5年10月1日以降)'!V65)</f>
        <v>0</v>
      </c>
      <c r="F53" s="269" t="str">
        <f>IF('対象者リスト (R5年10月1日以降)'!E65="", "", '対象者リスト (R5年10月1日以降)'!E65)</f>
        <v/>
      </c>
      <c r="G53" s="269" t="str">
        <f>IF('対象者リスト (R5年10月1日以降)'!F65="", "", '対象者リスト (R5年10月1日以降)'!F65)</f>
        <v/>
      </c>
      <c r="H53" s="269" t="str">
        <f>IF('対象者リスト (R5年10月1日以降)'!G65="", "", '対象者リスト (R5年10月1日以降)'!G65)</f>
        <v/>
      </c>
      <c r="I53" s="269" t="str">
        <f>IF(AND('対象者リスト (R5年10月1日以降)'!D65&lt;&gt;"",'対象者リスト (R5年10月1日以降)'!K65&lt;&gt;"×"),IF('対象者リスト (R5年10月1日以降)'!I65="",0,'対象者リスト (R5年10月1日以降)'!I65)+'対象者リスト (R5年10月1日以降)'!AC65,"")</f>
        <v/>
      </c>
      <c r="J53" s="270">
        <f>IF('対象者リスト (R5年10月1日以降)'!J65="", "", '対象者リスト (R5年10月1日以降)'!J65)</f>
        <v>0</v>
      </c>
      <c r="K53" s="269" t="str">
        <f>IF('対象者リスト (R5年10月1日以降)'!K65="", "", '対象者リスト (R5年10月1日以降)'!K65)</f>
        <v/>
      </c>
    </row>
    <row r="54" spans="1:11" x14ac:dyDescent="0.4">
      <c r="A54" s="268">
        <f t="shared" si="1"/>
        <v>0</v>
      </c>
      <c r="B54" s="101" t="str">
        <f>'対象者リスト (R5年10月1日以降)'!B66&amp;""</f>
        <v/>
      </c>
      <c r="C54" s="268" t="str">
        <f>'対象者リスト (R5年10月1日以降)'!C66&amp;""</f>
        <v/>
      </c>
      <c r="D54" s="269" t="str">
        <f>IF('対象者リスト (R5年10月1日以降)'!D66="", "", '対象者リスト (R5年10月1日以降)'!D66)</f>
        <v/>
      </c>
      <c r="E54" s="269">
        <f>IF('対象者リスト (R5年10月1日以降)'!V66="", "", '対象者リスト (R5年10月1日以降)'!V66)</f>
        <v>0</v>
      </c>
      <c r="F54" s="269" t="str">
        <f>IF('対象者リスト (R5年10月1日以降)'!E66="", "", '対象者リスト (R5年10月1日以降)'!E66)</f>
        <v/>
      </c>
      <c r="G54" s="269" t="str">
        <f>IF('対象者リスト (R5年10月1日以降)'!F66="", "", '対象者リスト (R5年10月1日以降)'!F66)</f>
        <v/>
      </c>
      <c r="H54" s="269" t="str">
        <f>IF('対象者リスト (R5年10月1日以降)'!G66="", "", '対象者リスト (R5年10月1日以降)'!G66)</f>
        <v/>
      </c>
      <c r="I54" s="269" t="str">
        <f>IF(AND('対象者リスト (R5年10月1日以降)'!D66&lt;&gt;"",'対象者リスト (R5年10月1日以降)'!K66&lt;&gt;"×"),IF('対象者リスト (R5年10月1日以降)'!I66="",0,'対象者リスト (R5年10月1日以降)'!I66)+'対象者リスト (R5年10月1日以降)'!AC66,"")</f>
        <v/>
      </c>
      <c r="J54" s="270">
        <f>IF('対象者リスト (R5年10月1日以降)'!J66="", "", '対象者リスト (R5年10月1日以降)'!J66)</f>
        <v>0</v>
      </c>
      <c r="K54" s="269" t="str">
        <f>IF('対象者リスト (R5年10月1日以降)'!K66="", "", '対象者リスト (R5年10月1日以降)'!K66)</f>
        <v/>
      </c>
    </row>
    <row r="55" spans="1:11" x14ac:dyDescent="0.4">
      <c r="A55" s="268">
        <f t="shared" si="1"/>
        <v>0</v>
      </c>
      <c r="B55" s="101" t="str">
        <f>'対象者リスト (R5年10月1日以降)'!B67&amp;""</f>
        <v/>
      </c>
      <c r="C55" s="268" t="str">
        <f>'対象者リスト (R5年10月1日以降)'!C67&amp;""</f>
        <v/>
      </c>
      <c r="D55" s="269" t="str">
        <f>IF('対象者リスト (R5年10月1日以降)'!D67="", "", '対象者リスト (R5年10月1日以降)'!D67)</f>
        <v/>
      </c>
      <c r="E55" s="269">
        <f>IF('対象者リスト (R5年10月1日以降)'!V67="", "", '対象者リスト (R5年10月1日以降)'!V67)</f>
        <v>0</v>
      </c>
      <c r="F55" s="269" t="str">
        <f>IF('対象者リスト (R5年10月1日以降)'!E67="", "", '対象者リスト (R5年10月1日以降)'!E67)</f>
        <v/>
      </c>
      <c r="G55" s="269" t="str">
        <f>IF('対象者リスト (R5年10月1日以降)'!F67="", "", '対象者リスト (R5年10月1日以降)'!F67)</f>
        <v/>
      </c>
      <c r="H55" s="269" t="str">
        <f>IF('対象者リスト (R5年10月1日以降)'!G67="", "", '対象者リスト (R5年10月1日以降)'!G67)</f>
        <v/>
      </c>
      <c r="I55" s="269" t="str">
        <f>IF(AND('対象者リスト (R5年10月1日以降)'!D67&lt;&gt;"",'対象者リスト (R5年10月1日以降)'!K67&lt;&gt;"×"),IF('対象者リスト (R5年10月1日以降)'!I67="",0,'対象者リスト (R5年10月1日以降)'!I67)+'対象者リスト (R5年10月1日以降)'!AC67,"")</f>
        <v/>
      </c>
      <c r="J55" s="270">
        <f>IF('対象者リスト (R5年10月1日以降)'!J67="", "", '対象者リスト (R5年10月1日以降)'!J67)</f>
        <v>0</v>
      </c>
      <c r="K55" s="269" t="str">
        <f>IF('対象者リスト (R5年10月1日以降)'!K67="", "", '対象者リスト (R5年10月1日以降)'!K67)</f>
        <v/>
      </c>
    </row>
    <row r="56" spans="1:11" x14ac:dyDescent="0.4">
      <c r="A56" s="268">
        <f t="shared" si="1"/>
        <v>0</v>
      </c>
      <c r="B56" s="101" t="str">
        <f>'対象者リスト (R5年10月1日以降)'!B68&amp;""</f>
        <v/>
      </c>
      <c r="C56" s="268" t="str">
        <f>'対象者リスト (R5年10月1日以降)'!C68&amp;""</f>
        <v/>
      </c>
      <c r="D56" s="269" t="str">
        <f>IF('対象者リスト (R5年10月1日以降)'!D68="", "", '対象者リスト (R5年10月1日以降)'!D68)</f>
        <v/>
      </c>
      <c r="E56" s="269">
        <f>IF('対象者リスト (R5年10月1日以降)'!V68="", "", '対象者リスト (R5年10月1日以降)'!V68)</f>
        <v>0</v>
      </c>
      <c r="F56" s="269" t="str">
        <f>IF('対象者リスト (R5年10月1日以降)'!E68="", "", '対象者リスト (R5年10月1日以降)'!E68)</f>
        <v/>
      </c>
      <c r="G56" s="269" t="str">
        <f>IF('対象者リスト (R5年10月1日以降)'!F68="", "", '対象者リスト (R5年10月1日以降)'!F68)</f>
        <v/>
      </c>
      <c r="H56" s="269" t="str">
        <f>IF('対象者リスト (R5年10月1日以降)'!G68="", "", '対象者リスト (R5年10月1日以降)'!G68)</f>
        <v/>
      </c>
      <c r="I56" s="269" t="str">
        <f>IF(AND('対象者リスト (R5年10月1日以降)'!D68&lt;&gt;"",'対象者リスト (R5年10月1日以降)'!K68&lt;&gt;"×"),IF('対象者リスト (R5年10月1日以降)'!I68="",0,'対象者リスト (R5年10月1日以降)'!I68)+'対象者リスト (R5年10月1日以降)'!AC68,"")</f>
        <v/>
      </c>
      <c r="J56" s="270">
        <f>IF('対象者リスト (R5年10月1日以降)'!J68="", "", '対象者リスト (R5年10月1日以降)'!J68)</f>
        <v>0</v>
      </c>
      <c r="K56" s="269" t="str">
        <f>IF('対象者リスト (R5年10月1日以降)'!K68="", "", '対象者リスト (R5年10月1日以降)'!K68)</f>
        <v/>
      </c>
    </row>
    <row r="57" spans="1:11" x14ac:dyDescent="0.4">
      <c r="A57" s="268">
        <f t="shared" si="1"/>
        <v>0</v>
      </c>
      <c r="B57" s="101" t="str">
        <f>'対象者リスト (R5年10月1日以降)'!B69&amp;""</f>
        <v/>
      </c>
      <c r="C57" s="268" t="str">
        <f>'対象者リスト (R5年10月1日以降)'!C69&amp;""</f>
        <v/>
      </c>
      <c r="D57" s="269" t="str">
        <f>IF('対象者リスト (R5年10月1日以降)'!D69="", "", '対象者リスト (R5年10月1日以降)'!D69)</f>
        <v/>
      </c>
      <c r="E57" s="269">
        <f>IF('対象者リスト (R5年10月1日以降)'!V69="", "", '対象者リスト (R5年10月1日以降)'!V69)</f>
        <v>0</v>
      </c>
      <c r="F57" s="269" t="str">
        <f>IF('対象者リスト (R5年10月1日以降)'!E69="", "", '対象者リスト (R5年10月1日以降)'!E69)</f>
        <v/>
      </c>
      <c r="G57" s="269" t="str">
        <f>IF('対象者リスト (R5年10月1日以降)'!F69="", "", '対象者リスト (R5年10月1日以降)'!F69)</f>
        <v/>
      </c>
      <c r="H57" s="269" t="str">
        <f>IF('対象者リスト (R5年10月1日以降)'!G69="", "", '対象者リスト (R5年10月1日以降)'!G69)</f>
        <v/>
      </c>
      <c r="I57" s="269" t="str">
        <f>IF(AND('対象者リスト (R5年10月1日以降)'!D69&lt;&gt;"",'対象者リスト (R5年10月1日以降)'!K69&lt;&gt;"×"),IF('対象者リスト (R5年10月1日以降)'!I69="",0,'対象者リスト (R5年10月1日以降)'!I69)+'対象者リスト (R5年10月1日以降)'!AC69,"")</f>
        <v/>
      </c>
      <c r="J57" s="270">
        <f>IF('対象者リスト (R5年10月1日以降)'!J69="", "", '対象者リスト (R5年10月1日以降)'!J69)</f>
        <v>0</v>
      </c>
      <c r="K57" s="269" t="str">
        <f>IF('対象者リスト (R5年10月1日以降)'!K69="", "", '対象者リスト (R5年10月1日以降)'!K69)</f>
        <v/>
      </c>
    </row>
    <row r="58" spans="1:11" x14ac:dyDescent="0.4">
      <c r="A58" s="268">
        <f t="shared" si="1"/>
        <v>0</v>
      </c>
      <c r="B58" s="101" t="str">
        <f>'対象者リスト (R5年10月1日以降)'!B70&amp;""</f>
        <v/>
      </c>
      <c r="C58" s="268" t="str">
        <f>'対象者リスト (R5年10月1日以降)'!C70&amp;""</f>
        <v/>
      </c>
      <c r="D58" s="269" t="str">
        <f>IF('対象者リスト (R5年10月1日以降)'!D70="", "", '対象者リスト (R5年10月1日以降)'!D70)</f>
        <v/>
      </c>
      <c r="E58" s="269">
        <f>IF('対象者リスト (R5年10月1日以降)'!V70="", "", '対象者リスト (R5年10月1日以降)'!V70)</f>
        <v>0</v>
      </c>
      <c r="F58" s="269" t="str">
        <f>IF('対象者リスト (R5年10月1日以降)'!E70="", "", '対象者リスト (R5年10月1日以降)'!E70)</f>
        <v/>
      </c>
      <c r="G58" s="269" t="str">
        <f>IF('対象者リスト (R5年10月1日以降)'!F70="", "", '対象者リスト (R5年10月1日以降)'!F70)</f>
        <v/>
      </c>
      <c r="H58" s="269" t="str">
        <f>IF('対象者リスト (R5年10月1日以降)'!G70="", "", '対象者リスト (R5年10月1日以降)'!G70)</f>
        <v/>
      </c>
      <c r="I58" s="269" t="str">
        <f>IF(AND('対象者リスト (R5年10月1日以降)'!D70&lt;&gt;"",'対象者リスト (R5年10月1日以降)'!K70&lt;&gt;"×"),IF('対象者リスト (R5年10月1日以降)'!I70="",0,'対象者リスト (R5年10月1日以降)'!I70)+'対象者リスト (R5年10月1日以降)'!AC70,"")</f>
        <v/>
      </c>
      <c r="J58" s="270">
        <f>IF('対象者リスト (R5年10月1日以降)'!J70="", "", '対象者リスト (R5年10月1日以降)'!J70)</f>
        <v>0</v>
      </c>
      <c r="K58" s="269" t="str">
        <f>IF('対象者リスト (R5年10月1日以降)'!K70="", "", '対象者リスト (R5年10月1日以降)'!K70)</f>
        <v/>
      </c>
    </row>
    <row r="59" spans="1:11" x14ac:dyDescent="0.4">
      <c r="A59" s="268">
        <f t="shared" si="1"/>
        <v>0</v>
      </c>
      <c r="B59" s="101" t="str">
        <f>'対象者リスト (R5年10月1日以降)'!B71&amp;""</f>
        <v/>
      </c>
      <c r="C59" s="268" t="str">
        <f>'対象者リスト (R5年10月1日以降)'!C71&amp;""</f>
        <v/>
      </c>
      <c r="D59" s="269" t="str">
        <f>IF('対象者リスト (R5年10月1日以降)'!D71="", "", '対象者リスト (R5年10月1日以降)'!D71)</f>
        <v/>
      </c>
      <c r="E59" s="269">
        <f>IF('対象者リスト (R5年10月1日以降)'!V71="", "", '対象者リスト (R5年10月1日以降)'!V71)</f>
        <v>0</v>
      </c>
      <c r="F59" s="269" t="str">
        <f>IF('対象者リスト (R5年10月1日以降)'!E71="", "", '対象者リスト (R5年10月1日以降)'!E71)</f>
        <v/>
      </c>
      <c r="G59" s="269" t="str">
        <f>IF('対象者リスト (R5年10月1日以降)'!F71="", "", '対象者リスト (R5年10月1日以降)'!F71)</f>
        <v/>
      </c>
      <c r="H59" s="269" t="str">
        <f>IF('対象者リスト (R5年10月1日以降)'!G71="", "", '対象者リスト (R5年10月1日以降)'!G71)</f>
        <v/>
      </c>
      <c r="I59" s="269" t="str">
        <f>IF(AND('対象者リスト (R5年10月1日以降)'!D71&lt;&gt;"",'対象者リスト (R5年10月1日以降)'!K71&lt;&gt;"×"),IF('対象者リスト (R5年10月1日以降)'!I71="",0,'対象者リスト (R5年10月1日以降)'!I71)+'対象者リスト (R5年10月1日以降)'!AC71,"")</f>
        <v/>
      </c>
      <c r="J59" s="270">
        <f>IF('対象者リスト (R5年10月1日以降)'!J71="", "", '対象者リスト (R5年10月1日以降)'!J71)</f>
        <v>0</v>
      </c>
      <c r="K59" s="269" t="str">
        <f>IF('対象者リスト (R5年10月1日以降)'!K71="", "", '対象者リスト (R5年10月1日以降)'!K71)</f>
        <v/>
      </c>
    </row>
    <row r="60" spans="1:11" x14ac:dyDescent="0.4">
      <c r="A60" s="268">
        <f t="shared" si="1"/>
        <v>0</v>
      </c>
      <c r="B60" s="101" t="str">
        <f>'対象者リスト (R5年10月1日以降)'!B72&amp;""</f>
        <v/>
      </c>
      <c r="C60" s="268" t="str">
        <f>'対象者リスト (R5年10月1日以降)'!C72&amp;""</f>
        <v/>
      </c>
      <c r="D60" s="269" t="str">
        <f>IF('対象者リスト (R5年10月1日以降)'!D72="", "", '対象者リスト (R5年10月1日以降)'!D72)</f>
        <v/>
      </c>
      <c r="E60" s="269">
        <f>IF('対象者リスト (R5年10月1日以降)'!V72="", "", '対象者リスト (R5年10月1日以降)'!V72)</f>
        <v>0</v>
      </c>
      <c r="F60" s="269" t="str">
        <f>IF('対象者リスト (R5年10月1日以降)'!E72="", "", '対象者リスト (R5年10月1日以降)'!E72)</f>
        <v/>
      </c>
      <c r="G60" s="269" t="str">
        <f>IF('対象者リスト (R5年10月1日以降)'!F72="", "", '対象者リスト (R5年10月1日以降)'!F72)</f>
        <v/>
      </c>
      <c r="H60" s="269" t="str">
        <f>IF('対象者リスト (R5年10月1日以降)'!G72="", "", '対象者リスト (R5年10月1日以降)'!G72)</f>
        <v/>
      </c>
      <c r="I60" s="269" t="str">
        <f>IF(AND('対象者リスト (R5年10月1日以降)'!D72&lt;&gt;"",'対象者リスト (R5年10月1日以降)'!K72&lt;&gt;"×"),IF('対象者リスト (R5年10月1日以降)'!I72="",0,'対象者リスト (R5年10月1日以降)'!I72)+'対象者リスト (R5年10月1日以降)'!AC72,"")</f>
        <v/>
      </c>
      <c r="J60" s="270">
        <f>IF('対象者リスト (R5年10月1日以降)'!J72="", "", '対象者リスト (R5年10月1日以降)'!J72)</f>
        <v>0</v>
      </c>
      <c r="K60" s="269" t="str">
        <f>IF('対象者リスト (R5年10月1日以降)'!K72="", "", '対象者リスト (R5年10月1日以降)'!K72)</f>
        <v/>
      </c>
    </row>
    <row r="61" spans="1:11" x14ac:dyDescent="0.4">
      <c r="A61" s="268">
        <f t="shared" si="1"/>
        <v>0</v>
      </c>
      <c r="B61" s="101" t="str">
        <f>'対象者リスト (R5年10月1日以降)'!B73&amp;""</f>
        <v/>
      </c>
      <c r="C61" s="268" t="str">
        <f>'対象者リスト (R5年10月1日以降)'!C73&amp;""</f>
        <v/>
      </c>
      <c r="D61" s="269" t="str">
        <f>IF('対象者リスト (R5年10月1日以降)'!D73="", "", '対象者リスト (R5年10月1日以降)'!D73)</f>
        <v/>
      </c>
      <c r="E61" s="269">
        <f>IF('対象者リスト (R5年10月1日以降)'!V73="", "", '対象者リスト (R5年10月1日以降)'!V73)</f>
        <v>0</v>
      </c>
      <c r="F61" s="269" t="str">
        <f>IF('対象者リスト (R5年10月1日以降)'!E73="", "", '対象者リスト (R5年10月1日以降)'!E73)</f>
        <v/>
      </c>
      <c r="G61" s="269" t="str">
        <f>IF('対象者リスト (R5年10月1日以降)'!F73="", "", '対象者リスト (R5年10月1日以降)'!F73)</f>
        <v/>
      </c>
      <c r="H61" s="269" t="str">
        <f>IF('対象者リスト (R5年10月1日以降)'!G73="", "", '対象者リスト (R5年10月1日以降)'!G73)</f>
        <v/>
      </c>
      <c r="I61" s="269" t="str">
        <f>IF(AND('対象者リスト (R5年10月1日以降)'!D73&lt;&gt;"",'対象者リスト (R5年10月1日以降)'!K73&lt;&gt;"×"),IF('対象者リスト (R5年10月1日以降)'!I73="",0,'対象者リスト (R5年10月1日以降)'!I73)+'対象者リスト (R5年10月1日以降)'!AC73,"")</f>
        <v/>
      </c>
      <c r="J61" s="270">
        <f>IF('対象者リスト (R5年10月1日以降)'!J73="", "", '対象者リスト (R5年10月1日以降)'!J73)</f>
        <v>0</v>
      </c>
      <c r="K61" s="269" t="str">
        <f>IF('対象者リスト (R5年10月1日以降)'!K73="", "", '対象者リスト (R5年10月1日以降)'!K73)</f>
        <v/>
      </c>
    </row>
    <row r="62" spans="1:11" x14ac:dyDescent="0.4">
      <c r="A62" s="268">
        <f t="shared" si="1"/>
        <v>0</v>
      </c>
      <c r="B62" s="101" t="str">
        <f>'対象者リスト (R5年10月1日以降)'!B74&amp;""</f>
        <v/>
      </c>
      <c r="C62" s="268" t="str">
        <f>'対象者リスト (R5年10月1日以降)'!C74&amp;""</f>
        <v/>
      </c>
      <c r="D62" s="269" t="str">
        <f>IF('対象者リスト (R5年10月1日以降)'!D74="", "", '対象者リスト (R5年10月1日以降)'!D74)</f>
        <v/>
      </c>
      <c r="E62" s="269">
        <f>IF('対象者リスト (R5年10月1日以降)'!V74="", "", '対象者リスト (R5年10月1日以降)'!V74)</f>
        <v>0</v>
      </c>
      <c r="F62" s="269" t="str">
        <f>IF('対象者リスト (R5年10月1日以降)'!E74="", "", '対象者リスト (R5年10月1日以降)'!E74)</f>
        <v/>
      </c>
      <c r="G62" s="269" t="str">
        <f>IF('対象者リスト (R5年10月1日以降)'!F74="", "", '対象者リスト (R5年10月1日以降)'!F74)</f>
        <v/>
      </c>
      <c r="H62" s="269" t="str">
        <f>IF('対象者リスト (R5年10月1日以降)'!G74="", "", '対象者リスト (R5年10月1日以降)'!G74)</f>
        <v/>
      </c>
      <c r="I62" s="269" t="str">
        <f>IF(AND('対象者リスト (R5年10月1日以降)'!D74&lt;&gt;"",'対象者リスト (R5年10月1日以降)'!K74&lt;&gt;"×"),IF('対象者リスト (R5年10月1日以降)'!I74="",0,'対象者リスト (R5年10月1日以降)'!I74)+'対象者リスト (R5年10月1日以降)'!AC74,"")</f>
        <v/>
      </c>
      <c r="J62" s="270">
        <f>IF('対象者リスト (R5年10月1日以降)'!J74="", "", '対象者リスト (R5年10月1日以降)'!J74)</f>
        <v>0</v>
      </c>
      <c r="K62" s="269" t="str">
        <f>IF('対象者リスト (R5年10月1日以降)'!K74="", "", '対象者リスト (R5年10月1日以降)'!K74)</f>
        <v/>
      </c>
    </row>
    <row r="63" spans="1:11" x14ac:dyDescent="0.4">
      <c r="A63" s="268">
        <f t="shared" si="1"/>
        <v>0</v>
      </c>
      <c r="B63" s="101" t="str">
        <f>'対象者リスト (R5年10月1日以降)'!B75&amp;""</f>
        <v/>
      </c>
      <c r="C63" s="268" t="str">
        <f>'対象者リスト (R5年10月1日以降)'!C75&amp;""</f>
        <v/>
      </c>
      <c r="D63" s="269" t="str">
        <f>IF('対象者リスト (R5年10月1日以降)'!D75="", "", '対象者リスト (R5年10月1日以降)'!D75)</f>
        <v/>
      </c>
      <c r="E63" s="269">
        <f>IF('対象者リスト (R5年10月1日以降)'!V75="", "", '対象者リスト (R5年10月1日以降)'!V75)</f>
        <v>0</v>
      </c>
      <c r="F63" s="269" t="str">
        <f>IF('対象者リスト (R5年10月1日以降)'!E75="", "", '対象者リスト (R5年10月1日以降)'!E75)</f>
        <v/>
      </c>
      <c r="G63" s="269" t="str">
        <f>IF('対象者リスト (R5年10月1日以降)'!F75="", "", '対象者リスト (R5年10月1日以降)'!F75)</f>
        <v/>
      </c>
      <c r="H63" s="269" t="str">
        <f>IF('対象者リスト (R5年10月1日以降)'!G75="", "", '対象者リスト (R5年10月1日以降)'!G75)</f>
        <v/>
      </c>
      <c r="I63" s="269" t="str">
        <f>IF(AND('対象者リスト (R5年10月1日以降)'!D75&lt;&gt;"",'対象者リスト (R5年10月1日以降)'!K75&lt;&gt;"×"),IF('対象者リスト (R5年10月1日以降)'!I75="",0,'対象者リスト (R5年10月1日以降)'!I75)+'対象者リスト (R5年10月1日以降)'!AC75,"")</f>
        <v/>
      </c>
      <c r="J63" s="270">
        <f>IF('対象者リスト (R5年10月1日以降)'!J75="", "", '対象者リスト (R5年10月1日以降)'!J75)</f>
        <v>0</v>
      </c>
      <c r="K63" s="269" t="str">
        <f>IF('対象者リスト (R5年10月1日以降)'!K75="", "", '対象者リスト (R5年10月1日以降)'!K75)</f>
        <v/>
      </c>
    </row>
    <row r="64" spans="1:11" x14ac:dyDescent="0.4">
      <c r="A64" s="268">
        <f t="shared" si="1"/>
        <v>0</v>
      </c>
      <c r="B64" s="101" t="str">
        <f>'対象者リスト (R5年10月1日以降)'!B76&amp;""</f>
        <v/>
      </c>
      <c r="C64" s="268" t="str">
        <f>'対象者リスト (R5年10月1日以降)'!C76&amp;""</f>
        <v/>
      </c>
      <c r="D64" s="269" t="str">
        <f>IF('対象者リスト (R5年10月1日以降)'!D76="", "", '対象者リスト (R5年10月1日以降)'!D76)</f>
        <v/>
      </c>
      <c r="E64" s="269">
        <f>IF('対象者リスト (R5年10月1日以降)'!V76="", "", '対象者リスト (R5年10月1日以降)'!V76)</f>
        <v>0</v>
      </c>
      <c r="F64" s="269" t="str">
        <f>IF('対象者リスト (R5年10月1日以降)'!E76="", "", '対象者リスト (R5年10月1日以降)'!E76)</f>
        <v/>
      </c>
      <c r="G64" s="269" t="str">
        <f>IF('対象者リスト (R5年10月1日以降)'!F76="", "", '対象者リスト (R5年10月1日以降)'!F76)</f>
        <v/>
      </c>
      <c r="H64" s="269" t="str">
        <f>IF('対象者リスト (R5年10月1日以降)'!G76="", "", '対象者リスト (R5年10月1日以降)'!G76)</f>
        <v/>
      </c>
      <c r="I64" s="269" t="str">
        <f>IF(AND('対象者リスト (R5年10月1日以降)'!D76&lt;&gt;"",'対象者リスト (R5年10月1日以降)'!K76&lt;&gt;"×"),IF('対象者リスト (R5年10月1日以降)'!I76="",0,'対象者リスト (R5年10月1日以降)'!I76)+'対象者リスト (R5年10月1日以降)'!AC76,"")</f>
        <v/>
      </c>
      <c r="J64" s="270">
        <f>IF('対象者リスト (R5年10月1日以降)'!J76="", "", '対象者リスト (R5年10月1日以降)'!J76)</f>
        <v>0</v>
      </c>
      <c r="K64" s="269" t="str">
        <f>IF('対象者リスト (R5年10月1日以降)'!K76="", "", '対象者リスト (R5年10月1日以降)'!K76)</f>
        <v/>
      </c>
    </row>
    <row r="65" spans="1:11" x14ac:dyDescent="0.4">
      <c r="A65" s="268">
        <f t="shared" si="1"/>
        <v>0</v>
      </c>
      <c r="B65" s="101" t="str">
        <f>'対象者リスト (R5年10月1日以降)'!B77&amp;""</f>
        <v/>
      </c>
      <c r="C65" s="268" t="str">
        <f>'対象者リスト (R5年10月1日以降)'!C77&amp;""</f>
        <v/>
      </c>
      <c r="D65" s="269" t="str">
        <f>IF('対象者リスト (R5年10月1日以降)'!D77="", "", '対象者リスト (R5年10月1日以降)'!D77)</f>
        <v/>
      </c>
      <c r="E65" s="269">
        <f>IF('対象者リスト (R5年10月1日以降)'!V77="", "", '対象者リスト (R5年10月1日以降)'!V77)</f>
        <v>0</v>
      </c>
      <c r="F65" s="269" t="str">
        <f>IF('対象者リスト (R5年10月1日以降)'!E77="", "", '対象者リスト (R5年10月1日以降)'!E77)</f>
        <v/>
      </c>
      <c r="G65" s="269" t="str">
        <f>IF('対象者リスト (R5年10月1日以降)'!F77="", "", '対象者リスト (R5年10月1日以降)'!F77)</f>
        <v/>
      </c>
      <c r="H65" s="269" t="str">
        <f>IF('対象者リスト (R5年10月1日以降)'!G77="", "", '対象者リスト (R5年10月1日以降)'!G77)</f>
        <v/>
      </c>
      <c r="I65" s="269" t="str">
        <f>IF(AND('対象者リスト (R5年10月1日以降)'!D77&lt;&gt;"",'対象者リスト (R5年10月1日以降)'!K77&lt;&gt;"×"),IF('対象者リスト (R5年10月1日以降)'!I77="",0,'対象者リスト (R5年10月1日以降)'!I77)+'対象者リスト (R5年10月1日以降)'!AC77,"")</f>
        <v/>
      </c>
      <c r="J65" s="270">
        <f>IF('対象者リスト (R5年10月1日以降)'!J77="", "", '対象者リスト (R5年10月1日以降)'!J77)</f>
        <v>0</v>
      </c>
      <c r="K65" s="269" t="str">
        <f>IF('対象者リスト (R5年10月1日以降)'!K77="", "", '対象者リスト (R5年10月1日以降)'!K77)</f>
        <v/>
      </c>
    </row>
    <row r="66" spans="1:11" x14ac:dyDescent="0.4">
      <c r="A66" s="268">
        <f t="shared" si="1"/>
        <v>0</v>
      </c>
      <c r="B66" s="101" t="str">
        <f>'対象者リスト (R5年10月1日以降)'!B78&amp;""</f>
        <v/>
      </c>
      <c r="C66" s="268" t="str">
        <f>'対象者リスト (R5年10月1日以降)'!C78&amp;""</f>
        <v/>
      </c>
      <c r="D66" s="269" t="str">
        <f>IF('対象者リスト (R5年10月1日以降)'!D78="", "", '対象者リスト (R5年10月1日以降)'!D78)</f>
        <v/>
      </c>
      <c r="E66" s="269">
        <f>IF('対象者リスト (R5年10月1日以降)'!V78="", "", '対象者リスト (R5年10月1日以降)'!V78)</f>
        <v>0</v>
      </c>
      <c r="F66" s="269" t="str">
        <f>IF('対象者リスト (R5年10月1日以降)'!E78="", "", '対象者リスト (R5年10月1日以降)'!E78)</f>
        <v/>
      </c>
      <c r="G66" s="269" t="str">
        <f>IF('対象者リスト (R5年10月1日以降)'!F78="", "", '対象者リスト (R5年10月1日以降)'!F78)</f>
        <v/>
      </c>
      <c r="H66" s="269" t="str">
        <f>IF('対象者リスト (R5年10月1日以降)'!G78="", "", '対象者リスト (R5年10月1日以降)'!G78)</f>
        <v/>
      </c>
      <c r="I66" s="269" t="str">
        <f>IF(AND('対象者リスト (R5年10月1日以降)'!D78&lt;&gt;"",'対象者リスト (R5年10月1日以降)'!K78&lt;&gt;"×"),IF('対象者リスト (R5年10月1日以降)'!I78="",0,'対象者リスト (R5年10月1日以降)'!I78)+'対象者リスト (R5年10月1日以降)'!AC78,"")</f>
        <v/>
      </c>
      <c r="J66" s="270">
        <f>IF('対象者リスト (R5年10月1日以降)'!J78="", "", '対象者リスト (R5年10月1日以降)'!J78)</f>
        <v>0</v>
      </c>
      <c r="K66" s="269" t="str">
        <f>IF('対象者リスト (R5年10月1日以降)'!K78="", "", '対象者リスト (R5年10月1日以降)'!K78)</f>
        <v/>
      </c>
    </row>
    <row r="67" spans="1:11" x14ac:dyDescent="0.4">
      <c r="A67" s="268">
        <f t="shared" si="1"/>
        <v>0</v>
      </c>
      <c r="B67" s="101" t="str">
        <f>'対象者リスト (R5年10月1日以降)'!B79&amp;""</f>
        <v/>
      </c>
      <c r="C67" s="268" t="str">
        <f>'対象者リスト (R5年10月1日以降)'!C79&amp;""</f>
        <v/>
      </c>
      <c r="D67" s="269" t="str">
        <f>IF('対象者リスト (R5年10月1日以降)'!D79="", "", '対象者リスト (R5年10月1日以降)'!D79)</f>
        <v/>
      </c>
      <c r="E67" s="269">
        <f>IF('対象者リスト (R5年10月1日以降)'!V79="", "", '対象者リスト (R5年10月1日以降)'!V79)</f>
        <v>0</v>
      </c>
      <c r="F67" s="269" t="str">
        <f>IF('対象者リスト (R5年10月1日以降)'!E79="", "", '対象者リスト (R5年10月1日以降)'!E79)</f>
        <v/>
      </c>
      <c r="G67" s="269" t="str">
        <f>IF('対象者リスト (R5年10月1日以降)'!F79="", "", '対象者リスト (R5年10月1日以降)'!F79)</f>
        <v/>
      </c>
      <c r="H67" s="269" t="str">
        <f>IF('対象者リスト (R5年10月1日以降)'!G79="", "", '対象者リスト (R5年10月1日以降)'!G79)</f>
        <v/>
      </c>
      <c r="I67" s="269" t="str">
        <f>IF(AND('対象者リスト (R5年10月1日以降)'!D79&lt;&gt;"",'対象者リスト (R5年10月1日以降)'!K79&lt;&gt;"×"),IF('対象者リスト (R5年10月1日以降)'!I79="",0,'対象者リスト (R5年10月1日以降)'!I79)+'対象者リスト (R5年10月1日以降)'!AC79,"")</f>
        <v/>
      </c>
      <c r="J67" s="270">
        <f>IF('対象者リスト (R5年10月1日以降)'!J79="", "", '対象者リスト (R5年10月1日以降)'!J79)</f>
        <v>0</v>
      </c>
      <c r="K67" s="269" t="str">
        <f>IF('対象者リスト (R5年10月1日以降)'!K79="", "", '対象者リスト (R5年10月1日以降)'!K79)</f>
        <v/>
      </c>
    </row>
    <row r="68" spans="1:11" x14ac:dyDescent="0.4">
      <c r="A68" s="268">
        <f t="shared" ref="A68:A99" si="2">IF(J68&lt;&gt;0,A67+1,A67)</f>
        <v>0</v>
      </c>
      <c r="B68" s="101" t="str">
        <f>'対象者リスト (R5年10月1日以降)'!B80&amp;""</f>
        <v/>
      </c>
      <c r="C68" s="268" t="str">
        <f>'対象者リスト (R5年10月1日以降)'!C80&amp;""</f>
        <v/>
      </c>
      <c r="D68" s="269" t="str">
        <f>IF('対象者リスト (R5年10月1日以降)'!D80="", "", '対象者リスト (R5年10月1日以降)'!D80)</f>
        <v/>
      </c>
      <c r="E68" s="269">
        <f>IF('対象者リスト (R5年10月1日以降)'!V80="", "", '対象者リスト (R5年10月1日以降)'!V80)</f>
        <v>0</v>
      </c>
      <c r="F68" s="269" t="str">
        <f>IF('対象者リスト (R5年10月1日以降)'!E80="", "", '対象者リスト (R5年10月1日以降)'!E80)</f>
        <v/>
      </c>
      <c r="G68" s="269" t="str">
        <f>IF('対象者リスト (R5年10月1日以降)'!F80="", "", '対象者リスト (R5年10月1日以降)'!F80)</f>
        <v/>
      </c>
      <c r="H68" s="269" t="str">
        <f>IF('対象者リスト (R5年10月1日以降)'!G80="", "", '対象者リスト (R5年10月1日以降)'!G80)</f>
        <v/>
      </c>
      <c r="I68" s="269" t="str">
        <f>IF(AND('対象者リスト (R5年10月1日以降)'!D80&lt;&gt;"",'対象者リスト (R5年10月1日以降)'!K80&lt;&gt;"×"),IF('対象者リスト (R5年10月1日以降)'!I80="",0,'対象者リスト (R5年10月1日以降)'!I80)+'対象者リスト (R5年10月1日以降)'!AC80,"")</f>
        <v/>
      </c>
      <c r="J68" s="270">
        <f>IF('対象者リスト (R5年10月1日以降)'!J80="", "", '対象者リスト (R5年10月1日以降)'!J80)</f>
        <v>0</v>
      </c>
      <c r="K68" s="269" t="str">
        <f>IF('対象者リスト (R5年10月1日以降)'!K80="", "", '対象者リスト (R5年10月1日以降)'!K80)</f>
        <v/>
      </c>
    </row>
    <row r="69" spans="1:11" x14ac:dyDescent="0.4">
      <c r="A69" s="268">
        <f t="shared" si="2"/>
        <v>0</v>
      </c>
      <c r="B69" s="101" t="str">
        <f>'対象者リスト (R5年10月1日以降)'!B81&amp;""</f>
        <v/>
      </c>
      <c r="C69" s="268" t="str">
        <f>'対象者リスト (R5年10月1日以降)'!C81&amp;""</f>
        <v/>
      </c>
      <c r="D69" s="269" t="str">
        <f>IF('対象者リスト (R5年10月1日以降)'!D81="", "", '対象者リスト (R5年10月1日以降)'!D81)</f>
        <v/>
      </c>
      <c r="E69" s="269">
        <f>IF('対象者リスト (R5年10月1日以降)'!V81="", "", '対象者リスト (R5年10月1日以降)'!V81)</f>
        <v>0</v>
      </c>
      <c r="F69" s="269" t="str">
        <f>IF('対象者リスト (R5年10月1日以降)'!E81="", "", '対象者リスト (R5年10月1日以降)'!E81)</f>
        <v/>
      </c>
      <c r="G69" s="269" t="str">
        <f>IF('対象者リスト (R5年10月1日以降)'!F81="", "", '対象者リスト (R5年10月1日以降)'!F81)</f>
        <v/>
      </c>
      <c r="H69" s="269" t="str">
        <f>IF('対象者リスト (R5年10月1日以降)'!G81="", "", '対象者リスト (R5年10月1日以降)'!G81)</f>
        <v/>
      </c>
      <c r="I69" s="269" t="str">
        <f>IF(AND('対象者リスト (R5年10月1日以降)'!D81&lt;&gt;"",'対象者リスト (R5年10月1日以降)'!K81&lt;&gt;"×"),IF('対象者リスト (R5年10月1日以降)'!I81="",0,'対象者リスト (R5年10月1日以降)'!I81)+'対象者リスト (R5年10月1日以降)'!AC81,"")</f>
        <v/>
      </c>
      <c r="J69" s="270">
        <f>IF('対象者リスト (R5年10月1日以降)'!J81="", "", '対象者リスト (R5年10月1日以降)'!J81)</f>
        <v>0</v>
      </c>
      <c r="K69" s="269" t="str">
        <f>IF('対象者リスト (R5年10月1日以降)'!K81="", "", '対象者リスト (R5年10月1日以降)'!K81)</f>
        <v/>
      </c>
    </row>
    <row r="70" spans="1:11" x14ac:dyDescent="0.4">
      <c r="A70" s="268">
        <f t="shared" si="2"/>
        <v>0</v>
      </c>
      <c r="B70" s="101" t="str">
        <f>'対象者リスト (R5年10月1日以降)'!B82&amp;""</f>
        <v/>
      </c>
      <c r="C70" s="268" t="str">
        <f>'対象者リスト (R5年10月1日以降)'!C82&amp;""</f>
        <v/>
      </c>
      <c r="D70" s="269" t="str">
        <f>IF('対象者リスト (R5年10月1日以降)'!D82="", "", '対象者リスト (R5年10月1日以降)'!D82)</f>
        <v/>
      </c>
      <c r="E70" s="269">
        <f>IF('対象者リスト (R5年10月1日以降)'!V82="", "", '対象者リスト (R5年10月1日以降)'!V82)</f>
        <v>0</v>
      </c>
      <c r="F70" s="269" t="str">
        <f>IF('対象者リスト (R5年10月1日以降)'!E82="", "", '対象者リスト (R5年10月1日以降)'!E82)</f>
        <v/>
      </c>
      <c r="G70" s="269" t="str">
        <f>IF('対象者リスト (R5年10月1日以降)'!F82="", "", '対象者リスト (R5年10月1日以降)'!F82)</f>
        <v/>
      </c>
      <c r="H70" s="269" t="str">
        <f>IF('対象者リスト (R5年10月1日以降)'!G82="", "", '対象者リスト (R5年10月1日以降)'!G82)</f>
        <v/>
      </c>
      <c r="I70" s="269" t="str">
        <f>IF(AND('対象者リスト (R5年10月1日以降)'!D82&lt;&gt;"",'対象者リスト (R5年10月1日以降)'!K82&lt;&gt;"×"),IF('対象者リスト (R5年10月1日以降)'!I82="",0,'対象者リスト (R5年10月1日以降)'!I82)+'対象者リスト (R5年10月1日以降)'!AC82,"")</f>
        <v/>
      </c>
      <c r="J70" s="270">
        <f>IF('対象者リスト (R5年10月1日以降)'!J82="", "", '対象者リスト (R5年10月1日以降)'!J82)</f>
        <v>0</v>
      </c>
      <c r="K70" s="269" t="str">
        <f>IF('対象者リスト (R5年10月1日以降)'!K82="", "", '対象者リスト (R5年10月1日以降)'!K82)</f>
        <v/>
      </c>
    </row>
    <row r="71" spans="1:11" x14ac:dyDescent="0.4">
      <c r="A71" s="268">
        <f t="shared" si="2"/>
        <v>0</v>
      </c>
      <c r="B71" s="101" t="str">
        <f>'対象者リスト (R5年10月1日以降)'!B83&amp;""</f>
        <v/>
      </c>
      <c r="C71" s="268" t="str">
        <f>'対象者リスト (R5年10月1日以降)'!C83&amp;""</f>
        <v/>
      </c>
      <c r="D71" s="269" t="str">
        <f>IF('対象者リスト (R5年10月1日以降)'!D83="", "", '対象者リスト (R5年10月1日以降)'!D83)</f>
        <v/>
      </c>
      <c r="E71" s="269">
        <f>IF('対象者リスト (R5年10月1日以降)'!V83="", "", '対象者リスト (R5年10月1日以降)'!V83)</f>
        <v>0</v>
      </c>
      <c r="F71" s="269" t="str">
        <f>IF('対象者リスト (R5年10月1日以降)'!E83="", "", '対象者リスト (R5年10月1日以降)'!E83)</f>
        <v/>
      </c>
      <c r="G71" s="269" t="str">
        <f>IF('対象者リスト (R5年10月1日以降)'!F83="", "", '対象者リスト (R5年10月1日以降)'!F83)</f>
        <v/>
      </c>
      <c r="H71" s="269" t="str">
        <f>IF('対象者リスト (R5年10月1日以降)'!G83="", "", '対象者リスト (R5年10月1日以降)'!G83)</f>
        <v/>
      </c>
      <c r="I71" s="269" t="str">
        <f>IF(AND('対象者リスト (R5年10月1日以降)'!D83&lt;&gt;"",'対象者リスト (R5年10月1日以降)'!K83&lt;&gt;"×"),IF('対象者リスト (R5年10月1日以降)'!I83="",0,'対象者リスト (R5年10月1日以降)'!I83)+'対象者リスト (R5年10月1日以降)'!AC83,"")</f>
        <v/>
      </c>
      <c r="J71" s="270">
        <f>IF('対象者リスト (R5年10月1日以降)'!J83="", "", '対象者リスト (R5年10月1日以降)'!J83)</f>
        <v>0</v>
      </c>
      <c r="K71" s="269" t="str">
        <f>IF('対象者リスト (R5年10月1日以降)'!K83="", "", '対象者リスト (R5年10月1日以降)'!K83)</f>
        <v/>
      </c>
    </row>
    <row r="72" spans="1:11" x14ac:dyDescent="0.4">
      <c r="A72" s="268">
        <f t="shared" si="2"/>
        <v>0</v>
      </c>
      <c r="B72" s="101" t="str">
        <f>'対象者リスト (R5年10月1日以降)'!B84&amp;""</f>
        <v/>
      </c>
      <c r="C72" s="268" t="str">
        <f>'対象者リスト (R5年10月1日以降)'!C84&amp;""</f>
        <v/>
      </c>
      <c r="D72" s="269" t="str">
        <f>IF('対象者リスト (R5年10月1日以降)'!D84="", "", '対象者リスト (R5年10月1日以降)'!D84)</f>
        <v/>
      </c>
      <c r="E72" s="269">
        <f>IF('対象者リスト (R5年10月1日以降)'!V84="", "", '対象者リスト (R5年10月1日以降)'!V84)</f>
        <v>0</v>
      </c>
      <c r="F72" s="269" t="str">
        <f>IF('対象者リスト (R5年10月1日以降)'!E84="", "", '対象者リスト (R5年10月1日以降)'!E84)</f>
        <v/>
      </c>
      <c r="G72" s="269" t="str">
        <f>IF('対象者リスト (R5年10月1日以降)'!F84="", "", '対象者リスト (R5年10月1日以降)'!F84)</f>
        <v/>
      </c>
      <c r="H72" s="269" t="str">
        <f>IF('対象者リスト (R5年10月1日以降)'!G84="", "", '対象者リスト (R5年10月1日以降)'!G84)</f>
        <v/>
      </c>
      <c r="I72" s="269" t="str">
        <f>IF(AND('対象者リスト (R5年10月1日以降)'!D84&lt;&gt;"",'対象者リスト (R5年10月1日以降)'!K84&lt;&gt;"×"),IF('対象者リスト (R5年10月1日以降)'!I84="",0,'対象者リスト (R5年10月1日以降)'!I84)+'対象者リスト (R5年10月1日以降)'!AC84,"")</f>
        <v/>
      </c>
      <c r="J72" s="270">
        <f>IF('対象者リスト (R5年10月1日以降)'!J84="", "", '対象者リスト (R5年10月1日以降)'!J84)</f>
        <v>0</v>
      </c>
      <c r="K72" s="269" t="str">
        <f>IF('対象者リスト (R5年10月1日以降)'!K84="", "", '対象者リスト (R5年10月1日以降)'!K84)</f>
        <v/>
      </c>
    </row>
    <row r="73" spans="1:11" x14ac:dyDescent="0.4">
      <c r="A73" s="268">
        <f t="shared" si="2"/>
        <v>0</v>
      </c>
      <c r="B73" s="101" t="str">
        <f>'対象者リスト (R5年10月1日以降)'!B85&amp;""</f>
        <v/>
      </c>
      <c r="C73" s="268" t="str">
        <f>'対象者リスト (R5年10月1日以降)'!C85&amp;""</f>
        <v/>
      </c>
      <c r="D73" s="269" t="str">
        <f>IF('対象者リスト (R5年10月1日以降)'!D85="", "", '対象者リスト (R5年10月1日以降)'!D85)</f>
        <v/>
      </c>
      <c r="E73" s="269">
        <f>IF('対象者リスト (R5年10月1日以降)'!V85="", "", '対象者リスト (R5年10月1日以降)'!V85)</f>
        <v>0</v>
      </c>
      <c r="F73" s="269" t="str">
        <f>IF('対象者リスト (R5年10月1日以降)'!E85="", "", '対象者リスト (R5年10月1日以降)'!E85)</f>
        <v/>
      </c>
      <c r="G73" s="269" t="str">
        <f>IF('対象者リスト (R5年10月1日以降)'!F85="", "", '対象者リスト (R5年10月1日以降)'!F85)</f>
        <v/>
      </c>
      <c r="H73" s="269" t="str">
        <f>IF('対象者リスト (R5年10月1日以降)'!G85="", "", '対象者リスト (R5年10月1日以降)'!G85)</f>
        <v/>
      </c>
      <c r="I73" s="269" t="str">
        <f>IF(AND('対象者リスト (R5年10月1日以降)'!D85&lt;&gt;"",'対象者リスト (R5年10月1日以降)'!K85&lt;&gt;"×"),IF('対象者リスト (R5年10月1日以降)'!I85="",0,'対象者リスト (R5年10月1日以降)'!I85)+'対象者リスト (R5年10月1日以降)'!AC85,"")</f>
        <v/>
      </c>
      <c r="J73" s="270">
        <f>IF('対象者リスト (R5年10月1日以降)'!J85="", "", '対象者リスト (R5年10月1日以降)'!J85)</f>
        <v>0</v>
      </c>
      <c r="K73" s="269" t="str">
        <f>IF('対象者リスト (R5年10月1日以降)'!K85="", "", '対象者リスト (R5年10月1日以降)'!K85)</f>
        <v/>
      </c>
    </row>
    <row r="74" spans="1:11" x14ac:dyDescent="0.4">
      <c r="A74" s="268">
        <f t="shared" si="2"/>
        <v>0</v>
      </c>
      <c r="B74" s="101" t="str">
        <f>'対象者リスト (R5年10月1日以降)'!B86&amp;""</f>
        <v/>
      </c>
      <c r="C74" s="268" t="str">
        <f>'対象者リスト (R5年10月1日以降)'!C86&amp;""</f>
        <v/>
      </c>
      <c r="D74" s="269" t="str">
        <f>IF('対象者リスト (R5年10月1日以降)'!D86="", "", '対象者リスト (R5年10月1日以降)'!D86)</f>
        <v/>
      </c>
      <c r="E74" s="269">
        <f>IF('対象者リスト (R5年10月1日以降)'!V86="", "", '対象者リスト (R5年10月1日以降)'!V86)</f>
        <v>0</v>
      </c>
      <c r="F74" s="269" t="str">
        <f>IF('対象者リスト (R5年10月1日以降)'!E86="", "", '対象者リスト (R5年10月1日以降)'!E86)</f>
        <v/>
      </c>
      <c r="G74" s="269" t="str">
        <f>IF('対象者リスト (R5年10月1日以降)'!F86="", "", '対象者リスト (R5年10月1日以降)'!F86)</f>
        <v/>
      </c>
      <c r="H74" s="269" t="str">
        <f>IF('対象者リスト (R5年10月1日以降)'!G86="", "", '対象者リスト (R5年10月1日以降)'!G86)</f>
        <v/>
      </c>
      <c r="I74" s="269" t="str">
        <f>IF(AND('対象者リスト (R5年10月1日以降)'!D86&lt;&gt;"",'対象者リスト (R5年10月1日以降)'!K86&lt;&gt;"×"),IF('対象者リスト (R5年10月1日以降)'!I86="",0,'対象者リスト (R5年10月1日以降)'!I86)+'対象者リスト (R5年10月1日以降)'!AC86,"")</f>
        <v/>
      </c>
      <c r="J74" s="270">
        <f>IF('対象者リスト (R5年10月1日以降)'!J86="", "", '対象者リスト (R5年10月1日以降)'!J86)</f>
        <v>0</v>
      </c>
      <c r="K74" s="269" t="str">
        <f>IF('対象者リスト (R5年10月1日以降)'!K86="", "", '対象者リスト (R5年10月1日以降)'!K86)</f>
        <v/>
      </c>
    </row>
    <row r="75" spans="1:11" x14ac:dyDescent="0.4">
      <c r="A75" s="268">
        <f t="shared" si="2"/>
        <v>0</v>
      </c>
      <c r="B75" s="101" t="str">
        <f>'対象者リスト (R5年10月1日以降)'!B87&amp;""</f>
        <v/>
      </c>
      <c r="C75" s="268" t="str">
        <f>'対象者リスト (R5年10月1日以降)'!C87&amp;""</f>
        <v/>
      </c>
      <c r="D75" s="269" t="str">
        <f>IF('対象者リスト (R5年10月1日以降)'!D87="", "", '対象者リスト (R5年10月1日以降)'!D87)</f>
        <v/>
      </c>
      <c r="E75" s="269">
        <f>IF('対象者リスト (R5年10月1日以降)'!V87="", "", '対象者リスト (R5年10月1日以降)'!V87)</f>
        <v>0</v>
      </c>
      <c r="F75" s="269" t="str">
        <f>IF('対象者リスト (R5年10月1日以降)'!E87="", "", '対象者リスト (R5年10月1日以降)'!E87)</f>
        <v/>
      </c>
      <c r="G75" s="269" t="str">
        <f>IF('対象者リスト (R5年10月1日以降)'!F87="", "", '対象者リスト (R5年10月1日以降)'!F87)</f>
        <v/>
      </c>
      <c r="H75" s="269" t="str">
        <f>IF('対象者リスト (R5年10月1日以降)'!G87="", "", '対象者リスト (R5年10月1日以降)'!G87)</f>
        <v/>
      </c>
      <c r="I75" s="269" t="str">
        <f>IF(AND('対象者リスト (R5年10月1日以降)'!D87&lt;&gt;"",'対象者リスト (R5年10月1日以降)'!K87&lt;&gt;"×"),IF('対象者リスト (R5年10月1日以降)'!I87="",0,'対象者リスト (R5年10月1日以降)'!I87)+'対象者リスト (R5年10月1日以降)'!AC87,"")</f>
        <v/>
      </c>
      <c r="J75" s="270">
        <f>IF('対象者リスト (R5年10月1日以降)'!J87="", "", '対象者リスト (R5年10月1日以降)'!J87)</f>
        <v>0</v>
      </c>
      <c r="K75" s="269" t="str">
        <f>IF('対象者リスト (R5年10月1日以降)'!K87="", "", '対象者リスト (R5年10月1日以降)'!K87)</f>
        <v/>
      </c>
    </row>
    <row r="76" spans="1:11" x14ac:dyDescent="0.4">
      <c r="A76" s="268">
        <f t="shared" si="2"/>
        <v>0</v>
      </c>
      <c r="B76" s="101" t="str">
        <f>'対象者リスト (R5年10月1日以降)'!B88&amp;""</f>
        <v/>
      </c>
      <c r="C76" s="268" t="str">
        <f>'対象者リスト (R5年10月1日以降)'!C88&amp;""</f>
        <v/>
      </c>
      <c r="D76" s="269" t="str">
        <f>IF('対象者リスト (R5年10月1日以降)'!D88="", "", '対象者リスト (R5年10月1日以降)'!D88)</f>
        <v/>
      </c>
      <c r="E76" s="269">
        <f>IF('対象者リスト (R5年10月1日以降)'!V88="", "", '対象者リスト (R5年10月1日以降)'!V88)</f>
        <v>0</v>
      </c>
      <c r="F76" s="269" t="str">
        <f>IF('対象者リスト (R5年10月1日以降)'!E88="", "", '対象者リスト (R5年10月1日以降)'!E88)</f>
        <v/>
      </c>
      <c r="G76" s="269" t="str">
        <f>IF('対象者リスト (R5年10月1日以降)'!F88="", "", '対象者リスト (R5年10月1日以降)'!F88)</f>
        <v/>
      </c>
      <c r="H76" s="269" t="str">
        <f>IF('対象者リスト (R5年10月1日以降)'!G88="", "", '対象者リスト (R5年10月1日以降)'!G88)</f>
        <v/>
      </c>
      <c r="I76" s="269" t="str">
        <f>IF(AND('対象者リスト (R5年10月1日以降)'!D88&lt;&gt;"",'対象者リスト (R5年10月1日以降)'!K88&lt;&gt;"×"),IF('対象者リスト (R5年10月1日以降)'!I88="",0,'対象者リスト (R5年10月1日以降)'!I88)+'対象者リスト (R5年10月1日以降)'!AC88,"")</f>
        <v/>
      </c>
      <c r="J76" s="270">
        <f>IF('対象者リスト (R5年10月1日以降)'!J88="", "", '対象者リスト (R5年10月1日以降)'!J88)</f>
        <v>0</v>
      </c>
      <c r="K76" s="269" t="str">
        <f>IF('対象者リスト (R5年10月1日以降)'!K88="", "", '対象者リスト (R5年10月1日以降)'!K88)</f>
        <v/>
      </c>
    </row>
    <row r="77" spans="1:11" x14ac:dyDescent="0.4">
      <c r="A77" s="268">
        <f t="shared" si="2"/>
        <v>0</v>
      </c>
      <c r="B77" s="101" t="str">
        <f>'対象者リスト (R5年10月1日以降)'!B89&amp;""</f>
        <v/>
      </c>
      <c r="C77" s="268" t="str">
        <f>'対象者リスト (R5年10月1日以降)'!C89&amp;""</f>
        <v/>
      </c>
      <c r="D77" s="269" t="str">
        <f>IF('対象者リスト (R5年10月1日以降)'!D89="", "", '対象者リスト (R5年10月1日以降)'!D89)</f>
        <v/>
      </c>
      <c r="E77" s="269">
        <f>IF('対象者リスト (R5年10月1日以降)'!V89="", "", '対象者リスト (R5年10月1日以降)'!V89)</f>
        <v>0</v>
      </c>
      <c r="F77" s="269" t="str">
        <f>IF('対象者リスト (R5年10月1日以降)'!E89="", "", '対象者リスト (R5年10月1日以降)'!E89)</f>
        <v/>
      </c>
      <c r="G77" s="269" t="str">
        <f>IF('対象者リスト (R5年10月1日以降)'!F89="", "", '対象者リスト (R5年10月1日以降)'!F89)</f>
        <v/>
      </c>
      <c r="H77" s="269" t="str">
        <f>IF('対象者リスト (R5年10月1日以降)'!G89="", "", '対象者リスト (R5年10月1日以降)'!G89)</f>
        <v/>
      </c>
      <c r="I77" s="269" t="str">
        <f>IF(AND('対象者リスト (R5年10月1日以降)'!D89&lt;&gt;"",'対象者リスト (R5年10月1日以降)'!K89&lt;&gt;"×"),IF('対象者リスト (R5年10月1日以降)'!I89="",0,'対象者リスト (R5年10月1日以降)'!I89)+'対象者リスト (R5年10月1日以降)'!AC89,"")</f>
        <v/>
      </c>
      <c r="J77" s="270">
        <f>IF('対象者リスト (R5年10月1日以降)'!J89="", "", '対象者リスト (R5年10月1日以降)'!J89)</f>
        <v>0</v>
      </c>
      <c r="K77" s="269" t="str">
        <f>IF('対象者リスト (R5年10月1日以降)'!K89="", "", '対象者リスト (R5年10月1日以降)'!K89)</f>
        <v/>
      </c>
    </row>
    <row r="78" spans="1:11" x14ac:dyDescent="0.4">
      <c r="A78" s="268">
        <f t="shared" si="2"/>
        <v>0</v>
      </c>
      <c r="B78" s="101" t="str">
        <f>'対象者リスト (R5年10月1日以降)'!B90&amp;""</f>
        <v/>
      </c>
      <c r="C78" s="268" t="str">
        <f>'対象者リスト (R5年10月1日以降)'!C90&amp;""</f>
        <v/>
      </c>
      <c r="D78" s="269" t="str">
        <f>IF('対象者リスト (R5年10月1日以降)'!D90="", "", '対象者リスト (R5年10月1日以降)'!D90)</f>
        <v/>
      </c>
      <c r="E78" s="269">
        <f>IF('対象者リスト (R5年10月1日以降)'!V90="", "", '対象者リスト (R5年10月1日以降)'!V90)</f>
        <v>0</v>
      </c>
      <c r="F78" s="269" t="str">
        <f>IF('対象者リスト (R5年10月1日以降)'!E90="", "", '対象者リスト (R5年10月1日以降)'!E90)</f>
        <v/>
      </c>
      <c r="G78" s="269" t="str">
        <f>IF('対象者リスト (R5年10月1日以降)'!F90="", "", '対象者リスト (R5年10月1日以降)'!F90)</f>
        <v/>
      </c>
      <c r="H78" s="269" t="str">
        <f>IF('対象者リスト (R5年10月1日以降)'!G90="", "", '対象者リスト (R5年10月1日以降)'!G90)</f>
        <v/>
      </c>
      <c r="I78" s="269" t="str">
        <f>IF(AND('対象者リスト (R5年10月1日以降)'!D90&lt;&gt;"",'対象者リスト (R5年10月1日以降)'!K90&lt;&gt;"×"),IF('対象者リスト (R5年10月1日以降)'!I90="",0,'対象者リスト (R5年10月1日以降)'!I90)+'対象者リスト (R5年10月1日以降)'!AC90,"")</f>
        <v/>
      </c>
      <c r="J78" s="270">
        <f>IF('対象者リスト (R5年10月1日以降)'!J90="", "", '対象者リスト (R5年10月1日以降)'!J90)</f>
        <v>0</v>
      </c>
      <c r="K78" s="269" t="str">
        <f>IF('対象者リスト (R5年10月1日以降)'!K90="", "", '対象者リスト (R5年10月1日以降)'!K90)</f>
        <v/>
      </c>
    </row>
    <row r="79" spans="1:11" x14ac:dyDescent="0.4">
      <c r="A79" s="268">
        <f t="shared" si="2"/>
        <v>0</v>
      </c>
      <c r="B79" s="101" t="str">
        <f>'対象者リスト (R5年10月1日以降)'!B91&amp;""</f>
        <v/>
      </c>
      <c r="C79" s="268" t="str">
        <f>'対象者リスト (R5年10月1日以降)'!C91&amp;""</f>
        <v/>
      </c>
      <c r="D79" s="269" t="str">
        <f>IF('対象者リスト (R5年10月1日以降)'!D91="", "", '対象者リスト (R5年10月1日以降)'!D91)</f>
        <v/>
      </c>
      <c r="E79" s="269">
        <f>IF('対象者リスト (R5年10月1日以降)'!V91="", "", '対象者リスト (R5年10月1日以降)'!V91)</f>
        <v>0</v>
      </c>
      <c r="F79" s="269" t="str">
        <f>IF('対象者リスト (R5年10月1日以降)'!E91="", "", '対象者リスト (R5年10月1日以降)'!E91)</f>
        <v/>
      </c>
      <c r="G79" s="269" t="str">
        <f>IF('対象者リスト (R5年10月1日以降)'!F91="", "", '対象者リスト (R5年10月1日以降)'!F91)</f>
        <v/>
      </c>
      <c r="H79" s="269" t="str">
        <f>IF('対象者リスト (R5年10月1日以降)'!G91="", "", '対象者リスト (R5年10月1日以降)'!G91)</f>
        <v/>
      </c>
      <c r="I79" s="269" t="str">
        <f>IF(AND('対象者リスト (R5年10月1日以降)'!D91&lt;&gt;"",'対象者リスト (R5年10月1日以降)'!K91&lt;&gt;"×"),IF('対象者リスト (R5年10月1日以降)'!I91="",0,'対象者リスト (R5年10月1日以降)'!I91)+'対象者リスト (R5年10月1日以降)'!AC91,"")</f>
        <v/>
      </c>
      <c r="J79" s="270">
        <f>IF('対象者リスト (R5年10月1日以降)'!J91="", "", '対象者リスト (R5年10月1日以降)'!J91)</f>
        <v>0</v>
      </c>
      <c r="K79" s="269" t="str">
        <f>IF('対象者リスト (R5年10月1日以降)'!K91="", "", '対象者リスト (R5年10月1日以降)'!K91)</f>
        <v/>
      </c>
    </row>
    <row r="80" spans="1:11" x14ac:dyDescent="0.4">
      <c r="A80" s="268">
        <f t="shared" si="2"/>
        <v>0</v>
      </c>
      <c r="B80" s="101" t="str">
        <f>'対象者リスト (R5年10月1日以降)'!B92&amp;""</f>
        <v/>
      </c>
      <c r="C80" s="268" t="str">
        <f>'対象者リスト (R5年10月1日以降)'!C92&amp;""</f>
        <v/>
      </c>
      <c r="D80" s="269" t="str">
        <f>IF('対象者リスト (R5年10月1日以降)'!D92="", "", '対象者リスト (R5年10月1日以降)'!D92)</f>
        <v/>
      </c>
      <c r="E80" s="269">
        <f>IF('対象者リスト (R5年10月1日以降)'!V92="", "", '対象者リスト (R5年10月1日以降)'!V92)</f>
        <v>0</v>
      </c>
      <c r="F80" s="269" t="str">
        <f>IF('対象者リスト (R5年10月1日以降)'!E92="", "", '対象者リスト (R5年10月1日以降)'!E92)</f>
        <v/>
      </c>
      <c r="G80" s="269" t="str">
        <f>IF('対象者リスト (R5年10月1日以降)'!F92="", "", '対象者リスト (R5年10月1日以降)'!F92)</f>
        <v/>
      </c>
      <c r="H80" s="269" t="str">
        <f>IF('対象者リスト (R5年10月1日以降)'!G92="", "", '対象者リスト (R5年10月1日以降)'!G92)</f>
        <v/>
      </c>
      <c r="I80" s="269" t="str">
        <f>IF(AND('対象者リスト (R5年10月1日以降)'!D92&lt;&gt;"",'対象者リスト (R5年10月1日以降)'!K92&lt;&gt;"×"),IF('対象者リスト (R5年10月1日以降)'!I92="",0,'対象者リスト (R5年10月1日以降)'!I92)+'対象者リスト (R5年10月1日以降)'!AC92,"")</f>
        <v/>
      </c>
      <c r="J80" s="270">
        <f>IF('対象者リスト (R5年10月1日以降)'!J92="", "", '対象者リスト (R5年10月1日以降)'!J92)</f>
        <v>0</v>
      </c>
      <c r="K80" s="269" t="str">
        <f>IF('対象者リスト (R5年10月1日以降)'!K92="", "", '対象者リスト (R5年10月1日以降)'!K92)</f>
        <v/>
      </c>
    </row>
    <row r="81" spans="1:11" x14ac:dyDescent="0.4">
      <c r="A81" s="268">
        <f t="shared" si="2"/>
        <v>0</v>
      </c>
      <c r="B81" s="101" t="str">
        <f>'対象者リスト (R5年10月1日以降)'!B93&amp;""</f>
        <v/>
      </c>
      <c r="C81" s="268" t="str">
        <f>'対象者リスト (R5年10月1日以降)'!C93&amp;""</f>
        <v/>
      </c>
      <c r="D81" s="269" t="str">
        <f>IF('対象者リスト (R5年10月1日以降)'!D93="", "", '対象者リスト (R5年10月1日以降)'!D93)</f>
        <v/>
      </c>
      <c r="E81" s="269">
        <f>IF('対象者リスト (R5年10月1日以降)'!V93="", "", '対象者リスト (R5年10月1日以降)'!V93)</f>
        <v>0</v>
      </c>
      <c r="F81" s="269" t="str">
        <f>IF('対象者リスト (R5年10月1日以降)'!E93="", "", '対象者リスト (R5年10月1日以降)'!E93)</f>
        <v/>
      </c>
      <c r="G81" s="269" t="str">
        <f>IF('対象者リスト (R5年10月1日以降)'!F93="", "", '対象者リスト (R5年10月1日以降)'!F93)</f>
        <v/>
      </c>
      <c r="H81" s="269" t="str">
        <f>IF('対象者リスト (R5年10月1日以降)'!G93="", "", '対象者リスト (R5年10月1日以降)'!G93)</f>
        <v/>
      </c>
      <c r="I81" s="269" t="str">
        <f>IF(AND('対象者リスト (R5年10月1日以降)'!D93&lt;&gt;"",'対象者リスト (R5年10月1日以降)'!K93&lt;&gt;"×"),IF('対象者リスト (R5年10月1日以降)'!I93="",0,'対象者リスト (R5年10月1日以降)'!I93)+'対象者リスト (R5年10月1日以降)'!AC93,"")</f>
        <v/>
      </c>
      <c r="J81" s="270">
        <f>IF('対象者リスト (R5年10月1日以降)'!J93="", "", '対象者リスト (R5年10月1日以降)'!J93)</f>
        <v>0</v>
      </c>
      <c r="K81" s="269" t="str">
        <f>IF('対象者リスト (R5年10月1日以降)'!K93="", "", '対象者リスト (R5年10月1日以降)'!K93)</f>
        <v/>
      </c>
    </row>
    <row r="82" spans="1:11" x14ac:dyDescent="0.4">
      <c r="A82" s="268">
        <f t="shared" si="2"/>
        <v>0</v>
      </c>
      <c r="B82" s="101" t="str">
        <f>'対象者リスト (R5年10月1日以降)'!B94&amp;""</f>
        <v/>
      </c>
      <c r="C82" s="268" t="str">
        <f>'対象者リスト (R5年10月1日以降)'!C94&amp;""</f>
        <v/>
      </c>
      <c r="D82" s="269" t="str">
        <f>IF('対象者リスト (R5年10月1日以降)'!D94="", "", '対象者リスト (R5年10月1日以降)'!D94)</f>
        <v/>
      </c>
      <c r="E82" s="269">
        <f>IF('対象者リスト (R5年10月1日以降)'!V94="", "", '対象者リスト (R5年10月1日以降)'!V94)</f>
        <v>0</v>
      </c>
      <c r="F82" s="269" t="str">
        <f>IF('対象者リスト (R5年10月1日以降)'!E94="", "", '対象者リスト (R5年10月1日以降)'!E94)</f>
        <v/>
      </c>
      <c r="G82" s="269" t="str">
        <f>IF('対象者リスト (R5年10月1日以降)'!F94="", "", '対象者リスト (R5年10月1日以降)'!F94)</f>
        <v/>
      </c>
      <c r="H82" s="269" t="str">
        <f>IF('対象者リスト (R5年10月1日以降)'!G94="", "", '対象者リスト (R5年10月1日以降)'!G94)</f>
        <v/>
      </c>
      <c r="I82" s="269" t="str">
        <f>IF(AND('対象者リスト (R5年10月1日以降)'!D94&lt;&gt;"",'対象者リスト (R5年10月1日以降)'!K94&lt;&gt;"×"),IF('対象者リスト (R5年10月1日以降)'!I94="",0,'対象者リスト (R5年10月1日以降)'!I94)+'対象者リスト (R5年10月1日以降)'!AC94,"")</f>
        <v/>
      </c>
      <c r="J82" s="270">
        <f>IF('対象者リスト (R5年10月1日以降)'!J94="", "", '対象者リスト (R5年10月1日以降)'!J94)</f>
        <v>0</v>
      </c>
      <c r="K82" s="269" t="str">
        <f>IF('対象者リスト (R5年10月1日以降)'!K94="", "", '対象者リスト (R5年10月1日以降)'!K94)</f>
        <v/>
      </c>
    </row>
    <row r="83" spans="1:11" x14ac:dyDescent="0.4">
      <c r="A83" s="268">
        <f t="shared" si="2"/>
        <v>0</v>
      </c>
      <c r="B83" s="101" t="str">
        <f>'対象者リスト (R5年10月1日以降)'!B95&amp;""</f>
        <v/>
      </c>
      <c r="C83" s="268" t="str">
        <f>'対象者リスト (R5年10月1日以降)'!C95&amp;""</f>
        <v/>
      </c>
      <c r="D83" s="269" t="str">
        <f>IF('対象者リスト (R5年10月1日以降)'!D95="", "", '対象者リスト (R5年10月1日以降)'!D95)</f>
        <v/>
      </c>
      <c r="E83" s="269">
        <f>IF('対象者リスト (R5年10月1日以降)'!V95="", "", '対象者リスト (R5年10月1日以降)'!V95)</f>
        <v>0</v>
      </c>
      <c r="F83" s="269" t="str">
        <f>IF('対象者リスト (R5年10月1日以降)'!E95="", "", '対象者リスト (R5年10月1日以降)'!E95)</f>
        <v/>
      </c>
      <c r="G83" s="269" t="str">
        <f>IF('対象者リスト (R5年10月1日以降)'!F95="", "", '対象者リスト (R5年10月1日以降)'!F95)</f>
        <v/>
      </c>
      <c r="H83" s="269" t="str">
        <f>IF('対象者リスト (R5年10月1日以降)'!G95="", "", '対象者リスト (R5年10月1日以降)'!G95)</f>
        <v/>
      </c>
      <c r="I83" s="269" t="str">
        <f>IF(AND('対象者リスト (R5年10月1日以降)'!D95&lt;&gt;"",'対象者リスト (R5年10月1日以降)'!K95&lt;&gt;"×"),IF('対象者リスト (R5年10月1日以降)'!I95="",0,'対象者リスト (R5年10月1日以降)'!I95)+'対象者リスト (R5年10月1日以降)'!AC95,"")</f>
        <v/>
      </c>
      <c r="J83" s="270">
        <f>IF('対象者リスト (R5年10月1日以降)'!J95="", "", '対象者リスト (R5年10月1日以降)'!J95)</f>
        <v>0</v>
      </c>
      <c r="K83" s="269" t="str">
        <f>IF('対象者リスト (R5年10月1日以降)'!K95="", "", '対象者リスト (R5年10月1日以降)'!K95)</f>
        <v/>
      </c>
    </row>
    <row r="84" spans="1:11" x14ac:dyDescent="0.4">
      <c r="A84" s="268">
        <f t="shared" si="2"/>
        <v>0</v>
      </c>
      <c r="B84" s="101" t="str">
        <f>'対象者リスト (R5年10月1日以降)'!B96&amp;""</f>
        <v/>
      </c>
      <c r="C84" s="268" t="str">
        <f>'対象者リスト (R5年10月1日以降)'!C96&amp;""</f>
        <v/>
      </c>
      <c r="D84" s="269" t="str">
        <f>IF('対象者リスト (R5年10月1日以降)'!D96="", "", '対象者リスト (R5年10月1日以降)'!D96)</f>
        <v/>
      </c>
      <c r="E84" s="269">
        <f>IF('対象者リスト (R5年10月1日以降)'!V96="", "", '対象者リスト (R5年10月1日以降)'!V96)</f>
        <v>0</v>
      </c>
      <c r="F84" s="269" t="str">
        <f>IF('対象者リスト (R5年10月1日以降)'!E96="", "", '対象者リスト (R5年10月1日以降)'!E96)</f>
        <v/>
      </c>
      <c r="G84" s="269" t="str">
        <f>IF('対象者リスト (R5年10月1日以降)'!F96="", "", '対象者リスト (R5年10月1日以降)'!F96)</f>
        <v/>
      </c>
      <c r="H84" s="269" t="str">
        <f>IF('対象者リスト (R5年10月1日以降)'!G96="", "", '対象者リスト (R5年10月1日以降)'!G96)</f>
        <v/>
      </c>
      <c r="I84" s="269" t="str">
        <f>IF(AND('対象者リスト (R5年10月1日以降)'!D96&lt;&gt;"",'対象者リスト (R5年10月1日以降)'!K96&lt;&gt;"×"),IF('対象者リスト (R5年10月1日以降)'!I96="",0,'対象者リスト (R5年10月1日以降)'!I96)+'対象者リスト (R5年10月1日以降)'!AC96,"")</f>
        <v/>
      </c>
      <c r="J84" s="270">
        <f>IF('対象者リスト (R5年10月1日以降)'!J96="", "", '対象者リスト (R5年10月1日以降)'!J96)</f>
        <v>0</v>
      </c>
      <c r="K84" s="269" t="str">
        <f>IF('対象者リスト (R5年10月1日以降)'!K96="", "", '対象者リスト (R5年10月1日以降)'!K96)</f>
        <v/>
      </c>
    </row>
    <row r="85" spans="1:11" x14ac:dyDescent="0.4">
      <c r="A85" s="268">
        <f t="shared" si="2"/>
        <v>0</v>
      </c>
      <c r="B85" s="101" t="str">
        <f>'対象者リスト (R5年10月1日以降)'!B97&amp;""</f>
        <v/>
      </c>
      <c r="C85" s="268" t="str">
        <f>'対象者リスト (R5年10月1日以降)'!C97&amp;""</f>
        <v/>
      </c>
      <c r="D85" s="269" t="str">
        <f>IF('対象者リスト (R5年10月1日以降)'!D97="", "", '対象者リスト (R5年10月1日以降)'!D97)</f>
        <v/>
      </c>
      <c r="E85" s="269">
        <f>IF('対象者リスト (R5年10月1日以降)'!V97="", "", '対象者リスト (R5年10月1日以降)'!V97)</f>
        <v>0</v>
      </c>
      <c r="F85" s="269" t="str">
        <f>IF('対象者リスト (R5年10月1日以降)'!E97="", "", '対象者リスト (R5年10月1日以降)'!E97)</f>
        <v/>
      </c>
      <c r="G85" s="269" t="str">
        <f>IF('対象者リスト (R5年10月1日以降)'!F97="", "", '対象者リスト (R5年10月1日以降)'!F97)</f>
        <v/>
      </c>
      <c r="H85" s="269" t="str">
        <f>IF('対象者リスト (R5年10月1日以降)'!G97="", "", '対象者リスト (R5年10月1日以降)'!G97)</f>
        <v/>
      </c>
      <c r="I85" s="269" t="str">
        <f>IF(AND('対象者リスト (R5年10月1日以降)'!D97&lt;&gt;"",'対象者リスト (R5年10月1日以降)'!K97&lt;&gt;"×"),IF('対象者リスト (R5年10月1日以降)'!I97="",0,'対象者リスト (R5年10月1日以降)'!I97)+'対象者リスト (R5年10月1日以降)'!AC97,"")</f>
        <v/>
      </c>
      <c r="J85" s="270">
        <f>IF('対象者リスト (R5年10月1日以降)'!J97="", "", '対象者リスト (R5年10月1日以降)'!J97)</f>
        <v>0</v>
      </c>
      <c r="K85" s="269" t="str">
        <f>IF('対象者リスト (R5年10月1日以降)'!K97="", "", '対象者リスト (R5年10月1日以降)'!K97)</f>
        <v/>
      </c>
    </row>
    <row r="86" spans="1:11" x14ac:dyDescent="0.4">
      <c r="A86" s="268">
        <f t="shared" si="2"/>
        <v>0</v>
      </c>
      <c r="B86" s="101" t="str">
        <f>'対象者リスト (R5年10月1日以降)'!B98&amp;""</f>
        <v/>
      </c>
      <c r="C86" s="268" t="str">
        <f>'対象者リスト (R5年10月1日以降)'!C98&amp;""</f>
        <v/>
      </c>
      <c r="D86" s="269" t="str">
        <f>IF('対象者リスト (R5年10月1日以降)'!D98="", "", '対象者リスト (R5年10月1日以降)'!D98)</f>
        <v/>
      </c>
      <c r="E86" s="269">
        <f>IF('対象者リスト (R5年10月1日以降)'!V98="", "", '対象者リスト (R5年10月1日以降)'!V98)</f>
        <v>0</v>
      </c>
      <c r="F86" s="269" t="str">
        <f>IF('対象者リスト (R5年10月1日以降)'!E98="", "", '対象者リスト (R5年10月1日以降)'!E98)</f>
        <v/>
      </c>
      <c r="G86" s="269" t="str">
        <f>IF('対象者リスト (R5年10月1日以降)'!F98="", "", '対象者リスト (R5年10月1日以降)'!F98)</f>
        <v/>
      </c>
      <c r="H86" s="269" t="str">
        <f>IF('対象者リスト (R5年10月1日以降)'!G98="", "", '対象者リスト (R5年10月1日以降)'!G98)</f>
        <v/>
      </c>
      <c r="I86" s="269" t="str">
        <f>IF(AND('対象者リスト (R5年10月1日以降)'!D98&lt;&gt;"",'対象者リスト (R5年10月1日以降)'!K98&lt;&gt;"×"),IF('対象者リスト (R5年10月1日以降)'!I98="",0,'対象者リスト (R5年10月1日以降)'!I98)+'対象者リスト (R5年10月1日以降)'!AC98,"")</f>
        <v/>
      </c>
      <c r="J86" s="270">
        <f>IF('対象者リスト (R5年10月1日以降)'!J98="", "", '対象者リスト (R5年10月1日以降)'!J98)</f>
        <v>0</v>
      </c>
      <c r="K86" s="269" t="str">
        <f>IF('対象者リスト (R5年10月1日以降)'!K98="", "", '対象者リスト (R5年10月1日以降)'!K98)</f>
        <v/>
      </c>
    </row>
    <row r="87" spans="1:11" x14ac:dyDescent="0.4">
      <c r="A87" s="268">
        <f t="shared" si="2"/>
        <v>0</v>
      </c>
      <c r="B87" s="101" t="str">
        <f>'対象者リスト (R5年10月1日以降)'!B99&amp;""</f>
        <v/>
      </c>
      <c r="C87" s="268" t="str">
        <f>'対象者リスト (R5年10月1日以降)'!C99&amp;""</f>
        <v/>
      </c>
      <c r="D87" s="269" t="str">
        <f>IF('対象者リスト (R5年10月1日以降)'!D99="", "", '対象者リスト (R5年10月1日以降)'!D99)</f>
        <v/>
      </c>
      <c r="E87" s="269">
        <f>IF('対象者リスト (R5年10月1日以降)'!V99="", "", '対象者リスト (R5年10月1日以降)'!V99)</f>
        <v>0</v>
      </c>
      <c r="F87" s="269" t="str">
        <f>IF('対象者リスト (R5年10月1日以降)'!E99="", "", '対象者リスト (R5年10月1日以降)'!E99)</f>
        <v/>
      </c>
      <c r="G87" s="269" t="str">
        <f>IF('対象者リスト (R5年10月1日以降)'!F99="", "", '対象者リスト (R5年10月1日以降)'!F99)</f>
        <v/>
      </c>
      <c r="H87" s="269" t="str">
        <f>IF('対象者リスト (R5年10月1日以降)'!G99="", "", '対象者リスト (R5年10月1日以降)'!G99)</f>
        <v/>
      </c>
      <c r="I87" s="269" t="str">
        <f>IF(AND('対象者リスト (R5年10月1日以降)'!D99&lt;&gt;"",'対象者リスト (R5年10月1日以降)'!K99&lt;&gt;"×"),IF('対象者リスト (R5年10月1日以降)'!I99="",0,'対象者リスト (R5年10月1日以降)'!I99)+'対象者リスト (R5年10月1日以降)'!AC99,"")</f>
        <v/>
      </c>
      <c r="J87" s="270">
        <f>IF('対象者リスト (R5年10月1日以降)'!J99="", "", '対象者リスト (R5年10月1日以降)'!J99)</f>
        <v>0</v>
      </c>
      <c r="K87" s="269" t="str">
        <f>IF('対象者リスト (R5年10月1日以降)'!K99="", "", '対象者リスト (R5年10月1日以降)'!K99)</f>
        <v/>
      </c>
    </row>
    <row r="88" spans="1:11" x14ac:dyDescent="0.4">
      <c r="A88" s="268">
        <f t="shared" si="2"/>
        <v>0</v>
      </c>
      <c r="B88" s="101" t="str">
        <f>'対象者リスト (R5年10月1日以降)'!B100&amp;""</f>
        <v/>
      </c>
      <c r="C88" s="268" t="str">
        <f>'対象者リスト (R5年10月1日以降)'!C100&amp;""</f>
        <v/>
      </c>
      <c r="D88" s="269" t="str">
        <f>IF('対象者リスト (R5年10月1日以降)'!D100="", "", '対象者リスト (R5年10月1日以降)'!D100)</f>
        <v/>
      </c>
      <c r="E88" s="269">
        <f>IF('対象者リスト (R5年10月1日以降)'!V100="", "", '対象者リスト (R5年10月1日以降)'!V100)</f>
        <v>0</v>
      </c>
      <c r="F88" s="269" t="str">
        <f>IF('対象者リスト (R5年10月1日以降)'!E100="", "", '対象者リスト (R5年10月1日以降)'!E100)</f>
        <v/>
      </c>
      <c r="G88" s="269" t="str">
        <f>IF('対象者リスト (R5年10月1日以降)'!F100="", "", '対象者リスト (R5年10月1日以降)'!F100)</f>
        <v/>
      </c>
      <c r="H88" s="269" t="str">
        <f>IF('対象者リスト (R5年10月1日以降)'!G100="", "", '対象者リスト (R5年10月1日以降)'!G100)</f>
        <v/>
      </c>
      <c r="I88" s="269" t="str">
        <f>IF(AND('対象者リスト (R5年10月1日以降)'!D100&lt;&gt;"",'対象者リスト (R5年10月1日以降)'!K100&lt;&gt;"×"),IF('対象者リスト (R5年10月1日以降)'!I100="",0,'対象者リスト (R5年10月1日以降)'!I100)+'対象者リスト (R5年10月1日以降)'!AC100,"")</f>
        <v/>
      </c>
      <c r="J88" s="270">
        <f>IF('対象者リスト (R5年10月1日以降)'!J100="", "", '対象者リスト (R5年10月1日以降)'!J100)</f>
        <v>0</v>
      </c>
      <c r="K88" s="269" t="str">
        <f>IF('対象者リスト (R5年10月1日以降)'!K100="", "", '対象者リスト (R5年10月1日以降)'!K100)</f>
        <v/>
      </c>
    </row>
    <row r="89" spans="1:11" x14ac:dyDescent="0.4">
      <c r="A89" s="268">
        <f t="shared" si="2"/>
        <v>0</v>
      </c>
      <c r="B89" s="101" t="str">
        <f>'対象者リスト (R5年10月1日以降)'!B101&amp;""</f>
        <v/>
      </c>
      <c r="C89" s="268" t="str">
        <f>'対象者リスト (R5年10月1日以降)'!C101&amp;""</f>
        <v/>
      </c>
      <c r="D89" s="269" t="str">
        <f>IF('対象者リスト (R5年10月1日以降)'!D101="", "", '対象者リスト (R5年10月1日以降)'!D101)</f>
        <v/>
      </c>
      <c r="E89" s="269">
        <f>IF('対象者リスト (R5年10月1日以降)'!V101="", "", '対象者リスト (R5年10月1日以降)'!V101)</f>
        <v>0</v>
      </c>
      <c r="F89" s="269" t="str">
        <f>IF('対象者リスト (R5年10月1日以降)'!E101="", "", '対象者リスト (R5年10月1日以降)'!E101)</f>
        <v/>
      </c>
      <c r="G89" s="269" t="str">
        <f>IF('対象者リスト (R5年10月1日以降)'!F101="", "", '対象者リスト (R5年10月1日以降)'!F101)</f>
        <v/>
      </c>
      <c r="H89" s="269" t="str">
        <f>IF('対象者リスト (R5年10月1日以降)'!G101="", "", '対象者リスト (R5年10月1日以降)'!G101)</f>
        <v/>
      </c>
      <c r="I89" s="269" t="str">
        <f>IF(AND('対象者リスト (R5年10月1日以降)'!D101&lt;&gt;"",'対象者リスト (R5年10月1日以降)'!K101&lt;&gt;"×"),IF('対象者リスト (R5年10月1日以降)'!I101="",0,'対象者リスト (R5年10月1日以降)'!I101)+'対象者リスト (R5年10月1日以降)'!AC101,"")</f>
        <v/>
      </c>
      <c r="J89" s="270">
        <f>IF('対象者リスト (R5年10月1日以降)'!J101="", "", '対象者リスト (R5年10月1日以降)'!J101)</f>
        <v>0</v>
      </c>
      <c r="K89" s="269" t="str">
        <f>IF('対象者リスト (R5年10月1日以降)'!K101="", "", '対象者リスト (R5年10月1日以降)'!K101)</f>
        <v/>
      </c>
    </row>
    <row r="90" spans="1:11" x14ac:dyDescent="0.4">
      <c r="A90" s="268">
        <f t="shared" si="2"/>
        <v>0</v>
      </c>
      <c r="B90" s="101" t="str">
        <f>'対象者リスト (R5年10月1日以降)'!B102&amp;""</f>
        <v/>
      </c>
      <c r="C90" s="268" t="str">
        <f>'対象者リスト (R5年10月1日以降)'!C102&amp;""</f>
        <v/>
      </c>
      <c r="D90" s="269" t="str">
        <f>IF('対象者リスト (R5年10月1日以降)'!D102="", "", '対象者リスト (R5年10月1日以降)'!D102)</f>
        <v/>
      </c>
      <c r="E90" s="269">
        <f>IF('対象者リスト (R5年10月1日以降)'!V102="", "", '対象者リスト (R5年10月1日以降)'!V102)</f>
        <v>0</v>
      </c>
      <c r="F90" s="269" t="str">
        <f>IF('対象者リスト (R5年10月1日以降)'!E102="", "", '対象者リスト (R5年10月1日以降)'!E102)</f>
        <v/>
      </c>
      <c r="G90" s="269" t="str">
        <f>IF('対象者リスト (R5年10月1日以降)'!F102="", "", '対象者リスト (R5年10月1日以降)'!F102)</f>
        <v/>
      </c>
      <c r="H90" s="269" t="str">
        <f>IF('対象者リスト (R5年10月1日以降)'!G102="", "", '対象者リスト (R5年10月1日以降)'!G102)</f>
        <v/>
      </c>
      <c r="I90" s="269" t="str">
        <f>IF(AND('対象者リスト (R5年10月1日以降)'!D102&lt;&gt;"",'対象者リスト (R5年10月1日以降)'!K102&lt;&gt;"×"),IF('対象者リスト (R5年10月1日以降)'!I102="",0,'対象者リスト (R5年10月1日以降)'!I102)+'対象者リスト (R5年10月1日以降)'!AC102,"")</f>
        <v/>
      </c>
      <c r="J90" s="270">
        <f>IF('対象者リスト (R5年10月1日以降)'!J102="", "", '対象者リスト (R5年10月1日以降)'!J102)</f>
        <v>0</v>
      </c>
      <c r="K90" s="269" t="str">
        <f>IF('対象者リスト (R5年10月1日以降)'!K102="", "", '対象者リスト (R5年10月1日以降)'!K102)</f>
        <v/>
      </c>
    </row>
    <row r="91" spans="1:11" x14ac:dyDescent="0.4">
      <c r="A91" s="268">
        <f t="shared" si="2"/>
        <v>0</v>
      </c>
      <c r="B91" s="101" t="str">
        <f>'対象者リスト (R5年10月1日以降)'!B103&amp;""</f>
        <v/>
      </c>
      <c r="C91" s="268" t="str">
        <f>'対象者リスト (R5年10月1日以降)'!C103&amp;""</f>
        <v/>
      </c>
      <c r="D91" s="269" t="str">
        <f>IF('対象者リスト (R5年10月1日以降)'!D103="", "", '対象者リスト (R5年10月1日以降)'!D103)</f>
        <v/>
      </c>
      <c r="E91" s="269">
        <f>IF('対象者リスト (R5年10月1日以降)'!V103="", "", '対象者リスト (R5年10月1日以降)'!V103)</f>
        <v>0</v>
      </c>
      <c r="F91" s="269" t="str">
        <f>IF('対象者リスト (R5年10月1日以降)'!E103="", "", '対象者リスト (R5年10月1日以降)'!E103)</f>
        <v/>
      </c>
      <c r="G91" s="269" t="str">
        <f>IF('対象者リスト (R5年10月1日以降)'!F103="", "", '対象者リスト (R5年10月1日以降)'!F103)</f>
        <v/>
      </c>
      <c r="H91" s="269" t="str">
        <f>IF('対象者リスト (R5年10月1日以降)'!G103="", "", '対象者リスト (R5年10月1日以降)'!G103)</f>
        <v/>
      </c>
      <c r="I91" s="269" t="str">
        <f>IF(AND('対象者リスト (R5年10月1日以降)'!D103&lt;&gt;"",'対象者リスト (R5年10月1日以降)'!K103&lt;&gt;"×"),IF('対象者リスト (R5年10月1日以降)'!I103="",0,'対象者リスト (R5年10月1日以降)'!I103)+'対象者リスト (R5年10月1日以降)'!AC103,"")</f>
        <v/>
      </c>
      <c r="J91" s="270">
        <f>IF('対象者リスト (R5年10月1日以降)'!J103="", "", '対象者リスト (R5年10月1日以降)'!J103)</f>
        <v>0</v>
      </c>
      <c r="K91" s="269" t="str">
        <f>IF('対象者リスト (R5年10月1日以降)'!K103="", "", '対象者リスト (R5年10月1日以降)'!K103)</f>
        <v/>
      </c>
    </row>
    <row r="92" spans="1:11" x14ac:dyDescent="0.4">
      <c r="A92" s="268">
        <f t="shared" si="2"/>
        <v>0</v>
      </c>
      <c r="B92" s="101" t="str">
        <f>'対象者リスト (R5年10月1日以降)'!B104&amp;""</f>
        <v/>
      </c>
      <c r="C92" s="268" t="str">
        <f>'対象者リスト (R5年10月1日以降)'!C104&amp;""</f>
        <v/>
      </c>
      <c r="D92" s="269" t="str">
        <f>IF('対象者リスト (R5年10月1日以降)'!D104="", "", '対象者リスト (R5年10月1日以降)'!D104)</f>
        <v/>
      </c>
      <c r="E92" s="269">
        <f>IF('対象者リスト (R5年10月1日以降)'!V104="", "", '対象者リスト (R5年10月1日以降)'!V104)</f>
        <v>0</v>
      </c>
      <c r="F92" s="269" t="str">
        <f>IF('対象者リスト (R5年10月1日以降)'!E104="", "", '対象者リスト (R5年10月1日以降)'!E104)</f>
        <v/>
      </c>
      <c r="G92" s="269" t="str">
        <f>IF('対象者リスト (R5年10月1日以降)'!F104="", "", '対象者リスト (R5年10月1日以降)'!F104)</f>
        <v/>
      </c>
      <c r="H92" s="269" t="str">
        <f>IF('対象者リスト (R5年10月1日以降)'!G104="", "", '対象者リスト (R5年10月1日以降)'!G104)</f>
        <v/>
      </c>
      <c r="I92" s="269" t="str">
        <f>IF(AND('対象者リスト (R5年10月1日以降)'!D104&lt;&gt;"",'対象者リスト (R5年10月1日以降)'!K104&lt;&gt;"×"),IF('対象者リスト (R5年10月1日以降)'!I104="",0,'対象者リスト (R5年10月1日以降)'!I104)+'対象者リスト (R5年10月1日以降)'!AC104,"")</f>
        <v/>
      </c>
      <c r="J92" s="270">
        <f>IF('対象者リスト (R5年10月1日以降)'!J104="", "", '対象者リスト (R5年10月1日以降)'!J104)</f>
        <v>0</v>
      </c>
      <c r="K92" s="269" t="str">
        <f>IF('対象者リスト (R5年10月1日以降)'!K104="", "", '対象者リスト (R5年10月1日以降)'!K104)</f>
        <v/>
      </c>
    </row>
    <row r="93" spans="1:11" x14ac:dyDescent="0.4">
      <c r="A93" s="268">
        <f t="shared" si="2"/>
        <v>0</v>
      </c>
      <c r="B93" s="101" t="str">
        <f>'対象者リスト (R5年10月1日以降)'!B105&amp;""</f>
        <v/>
      </c>
      <c r="C93" s="268" t="str">
        <f>'対象者リスト (R5年10月1日以降)'!C105&amp;""</f>
        <v/>
      </c>
      <c r="D93" s="269" t="str">
        <f>IF('対象者リスト (R5年10月1日以降)'!D105="", "", '対象者リスト (R5年10月1日以降)'!D105)</f>
        <v/>
      </c>
      <c r="E93" s="269">
        <f>IF('対象者リスト (R5年10月1日以降)'!V105="", "", '対象者リスト (R5年10月1日以降)'!V105)</f>
        <v>0</v>
      </c>
      <c r="F93" s="269" t="str">
        <f>IF('対象者リスト (R5年10月1日以降)'!E105="", "", '対象者リスト (R5年10月1日以降)'!E105)</f>
        <v/>
      </c>
      <c r="G93" s="269" t="str">
        <f>IF('対象者リスト (R5年10月1日以降)'!F105="", "", '対象者リスト (R5年10月1日以降)'!F105)</f>
        <v/>
      </c>
      <c r="H93" s="269" t="str">
        <f>IF('対象者リスト (R5年10月1日以降)'!G105="", "", '対象者リスト (R5年10月1日以降)'!G105)</f>
        <v/>
      </c>
      <c r="I93" s="269" t="str">
        <f>IF(AND('対象者リスト (R5年10月1日以降)'!D105&lt;&gt;"",'対象者リスト (R5年10月1日以降)'!K105&lt;&gt;"×"),IF('対象者リスト (R5年10月1日以降)'!I105="",0,'対象者リスト (R5年10月1日以降)'!I105)+'対象者リスト (R5年10月1日以降)'!AC105,"")</f>
        <v/>
      </c>
      <c r="J93" s="270">
        <f>IF('対象者リスト (R5年10月1日以降)'!J105="", "", '対象者リスト (R5年10月1日以降)'!J105)</f>
        <v>0</v>
      </c>
      <c r="K93" s="269" t="str">
        <f>IF('対象者リスト (R5年10月1日以降)'!K105="", "", '対象者リスト (R5年10月1日以降)'!K105)</f>
        <v/>
      </c>
    </row>
    <row r="94" spans="1:11" x14ac:dyDescent="0.4">
      <c r="A94" s="268">
        <f t="shared" si="2"/>
        <v>0</v>
      </c>
      <c r="B94" s="101" t="str">
        <f>'対象者リスト (R5年10月1日以降)'!B106&amp;""</f>
        <v/>
      </c>
      <c r="C94" s="268" t="str">
        <f>'対象者リスト (R5年10月1日以降)'!C106&amp;""</f>
        <v/>
      </c>
      <c r="D94" s="269" t="str">
        <f>IF('対象者リスト (R5年10月1日以降)'!D106="", "", '対象者リスト (R5年10月1日以降)'!D106)</f>
        <v/>
      </c>
      <c r="E94" s="269">
        <f>IF('対象者リスト (R5年10月1日以降)'!V106="", "", '対象者リスト (R5年10月1日以降)'!V106)</f>
        <v>0</v>
      </c>
      <c r="F94" s="269" t="str">
        <f>IF('対象者リスト (R5年10月1日以降)'!E106="", "", '対象者リスト (R5年10月1日以降)'!E106)</f>
        <v/>
      </c>
      <c r="G94" s="269" t="str">
        <f>IF('対象者リスト (R5年10月1日以降)'!F106="", "", '対象者リスト (R5年10月1日以降)'!F106)</f>
        <v/>
      </c>
      <c r="H94" s="269" t="str">
        <f>IF('対象者リスト (R5年10月1日以降)'!G106="", "", '対象者リスト (R5年10月1日以降)'!G106)</f>
        <v/>
      </c>
      <c r="I94" s="269" t="str">
        <f>IF(AND('対象者リスト (R5年10月1日以降)'!D106&lt;&gt;"",'対象者リスト (R5年10月1日以降)'!K106&lt;&gt;"×"),IF('対象者リスト (R5年10月1日以降)'!I106="",0,'対象者リスト (R5年10月1日以降)'!I106)+'対象者リスト (R5年10月1日以降)'!AC106,"")</f>
        <v/>
      </c>
      <c r="J94" s="270">
        <f>IF('対象者リスト (R5年10月1日以降)'!J106="", "", '対象者リスト (R5年10月1日以降)'!J106)</f>
        <v>0</v>
      </c>
      <c r="K94" s="269" t="str">
        <f>IF('対象者リスト (R5年10月1日以降)'!K106="", "", '対象者リスト (R5年10月1日以降)'!K106)</f>
        <v/>
      </c>
    </row>
    <row r="95" spans="1:11" x14ac:dyDescent="0.4">
      <c r="A95" s="268">
        <f t="shared" si="2"/>
        <v>0</v>
      </c>
      <c r="B95" s="101" t="str">
        <f>'対象者リスト (R5年10月1日以降)'!B107&amp;""</f>
        <v/>
      </c>
      <c r="C95" s="268" t="str">
        <f>'対象者リスト (R5年10月1日以降)'!C107&amp;""</f>
        <v/>
      </c>
      <c r="D95" s="269" t="str">
        <f>IF('対象者リスト (R5年10月1日以降)'!D107="", "", '対象者リスト (R5年10月1日以降)'!D107)</f>
        <v/>
      </c>
      <c r="E95" s="269">
        <f>IF('対象者リスト (R5年10月1日以降)'!V107="", "", '対象者リスト (R5年10月1日以降)'!V107)</f>
        <v>0</v>
      </c>
      <c r="F95" s="269" t="str">
        <f>IF('対象者リスト (R5年10月1日以降)'!E107="", "", '対象者リスト (R5年10月1日以降)'!E107)</f>
        <v/>
      </c>
      <c r="G95" s="269" t="str">
        <f>IF('対象者リスト (R5年10月1日以降)'!F107="", "", '対象者リスト (R5年10月1日以降)'!F107)</f>
        <v/>
      </c>
      <c r="H95" s="269" t="str">
        <f>IF('対象者リスト (R5年10月1日以降)'!G107="", "", '対象者リスト (R5年10月1日以降)'!G107)</f>
        <v/>
      </c>
      <c r="I95" s="269" t="str">
        <f>IF(AND('対象者リスト (R5年10月1日以降)'!D107&lt;&gt;"",'対象者リスト (R5年10月1日以降)'!K107&lt;&gt;"×"),IF('対象者リスト (R5年10月1日以降)'!I107="",0,'対象者リスト (R5年10月1日以降)'!I107)+'対象者リスト (R5年10月1日以降)'!AC107,"")</f>
        <v/>
      </c>
      <c r="J95" s="270">
        <f>IF('対象者リスト (R5年10月1日以降)'!J107="", "", '対象者リスト (R5年10月1日以降)'!J107)</f>
        <v>0</v>
      </c>
      <c r="K95" s="269" t="str">
        <f>IF('対象者リスト (R5年10月1日以降)'!K107="", "", '対象者リスト (R5年10月1日以降)'!K107)</f>
        <v/>
      </c>
    </row>
    <row r="96" spans="1:11" x14ac:dyDescent="0.4">
      <c r="A96" s="268">
        <f t="shared" si="2"/>
        <v>0</v>
      </c>
      <c r="B96" s="101" t="str">
        <f>'対象者リスト (R5年10月1日以降)'!B108&amp;""</f>
        <v/>
      </c>
      <c r="C96" s="268" t="str">
        <f>'対象者リスト (R5年10月1日以降)'!C108&amp;""</f>
        <v/>
      </c>
      <c r="D96" s="269" t="str">
        <f>IF('対象者リスト (R5年10月1日以降)'!D108="", "", '対象者リスト (R5年10月1日以降)'!D108)</f>
        <v/>
      </c>
      <c r="E96" s="269">
        <f>IF('対象者リスト (R5年10月1日以降)'!V108="", "", '対象者リスト (R5年10月1日以降)'!V108)</f>
        <v>0</v>
      </c>
      <c r="F96" s="269" t="str">
        <f>IF('対象者リスト (R5年10月1日以降)'!E108="", "", '対象者リスト (R5年10月1日以降)'!E108)</f>
        <v/>
      </c>
      <c r="G96" s="269" t="str">
        <f>IF('対象者リスト (R5年10月1日以降)'!F108="", "", '対象者リスト (R5年10月1日以降)'!F108)</f>
        <v/>
      </c>
      <c r="H96" s="269" t="str">
        <f>IF('対象者リスト (R5年10月1日以降)'!G108="", "", '対象者リスト (R5年10月1日以降)'!G108)</f>
        <v/>
      </c>
      <c r="I96" s="269" t="str">
        <f>IF(AND('対象者リスト (R5年10月1日以降)'!D108&lt;&gt;"",'対象者リスト (R5年10月1日以降)'!K108&lt;&gt;"×"),IF('対象者リスト (R5年10月1日以降)'!I108="",0,'対象者リスト (R5年10月1日以降)'!I108)+'対象者リスト (R5年10月1日以降)'!AC108,"")</f>
        <v/>
      </c>
      <c r="J96" s="270">
        <f>IF('対象者リスト (R5年10月1日以降)'!J108="", "", '対象者リスト (R5年10月1日以降)'!J108)</f>
        <v>0</v>
      </c>
      <c r="K96" s="269" t="str">
        <f>IF('対象者リスト (R5年10月1日以降)'!K108="", "", '対象者リスト (R5年10月1日以降)'!K108)</f>
        <v/>
      </c>
    </row>
    <row r="97" spans="1:11" x14ac:dyDescent="0.4">
      <c r="A97" s="268">
        <f t="shared" si="2"/>
        <v>0</v>
      </c>
      <c r="B97" s="101" t="str">
        <f>'対象者リスト (R5年10月1日以降)'!B109&amp;""</f>
        <v/>
      </c>
      <c r="C97" s="268" t="str">
        <f>'対象者リスト (R5年10月1日以降)'!C109&amp;""</f>
        <v/>
      </c>
      <c r="D97" s="269" t="str">
        <f>IF('対象者リスト (R5年10月1日以降)'!D109="", "", '対象者リスト (R5年10月1日以降)'!D109)</f>
        <v/>
      </c>
      <c r="E97" s="269">
        <f>IF('対象者リスト (R5年10月1日以降)'!V109="", "", '対象者リスト (R5年10月1日以降)'!V109)</f>
        <v>0</v>
      </c>
      <c r="F97" s="269" t="str">
        <f>IF('対象者リスト (R5年10月1日以降)'!E109="", "", '対象者リスト (R5年10月1日以降)'!E109)</f>
        <v/>
      </c>
      <c r="G97" s="269" t="str">
        <f>IF('対象者リスト (R5年10月1日以降)'!F109="", "", '対象者リスト (R5年10月1日以降)'!F109)</f>
        <v/>
      </c>
      <c r="H97" s="269" t="str">
        <f>IF('対象者リスト (R5年10月1日以降)'!G109="", "", '対象者リスト (R5年10月1日以降)'!G109)</f>
        <v/>
      </c>
      <c r="I97" s="269" t="str">
        <f>IF(AND('対象者リスト (R5年10月1日以降)'!D109&lt;&gt;"",'対象者リスト (R5年10月1日以降)'!K109&lt;&gt;"×"),IF('対象者リスト (R5年10月1日以降)'!I109="",0,'対象者リスト (R5年10月1日以降)'!I109)+'対象者リスト (R5年10月1日以降)'!AC109,"")</f>
        <v/>
      </c>
      <c r="J97" s="270">
        <f>IF('対象者リスト (R5年10月1日以降)'!J109="", "", '対象者リスト (R5年10月1日以降)'!J109)</f>
        <v>0</v>
      </c>
      <c r="K97" s="269" t="str">
        <f>IF('対象者リスト (R5年10月1日以降)'!K109="", "", '対象者リスト (R5年10月1日以降)'!K109)</f>
        <v/>
      </c>
    </row>
    <row r="98" spans="1:11" x14ac:dyDescent="0.4">
      <c r="A98" s="268">
        <f t="shared" si="2"/>
        <v>0</v>
      </c>
      <c r="B98" s="101" t="str">
        <f>'対象者リスト (R5年10月1日以降)'!B110&amp;""</f>
        <v/>
      </c>
      <c r="C98" s="268" t="str">
        <f>'対象者リスト (R5年10月1日以降)'!C110&amp;""</f>
        <v/>
      </c>
      <c r="D98" s="269" t="str">
        <f>IF('対象者リスト (R5年10月1日以降)'!D110="", "", '対象者リスト (R5年10月1日以降)'!D110)</f>
        <v/>
      </c>
      <c r="E98" s="269">
        <f>IF('対象者リスト (R5年10月1日以降)'!V110="", "", '対象者リスト (R5年10月1日以降)'!V110)</f>
        <v>0</v>
      </c>
      <c r="F98" s="269" t="str">
        <f>IF('対象者リスト (R5年10月1日以降)'!E110="", "", '対象者リスト (R5年10月1日以降)'!E110)</f>
        <v/>
      </c>
      <c r="G98" s="269" t="str">
        <f>IF('対象者リスト (R5年10月1日以降)'!F110="", "", '対象者リスト (R5年10月1日以降)'!F110)</f>
        <v/>
      </c>
      <c r="H98" s="269" t="str">
        <f>IF('対象者リスト (R5年10月1日以降)'!G110="", "", '対象者リスト (R5年10月1日以降)'!G110)</f>
        <v/>
      </c>
      <c r="I98" s="269" t="str">
        <f>IF(AND('対象者リスト (R5年10月1日以降)'!D110&lt;&gt;"",'対象者リスト (R5年10月1日以降)'!K110&lt;&gt;"×"),IF('対象者リスト (R5年10月1日以降)'!I110="",0,'対象者リスト (R5年10月1日以降)'!I110)+'対象者リスト (R5年10月1日以降)'!AC110,"")</f>
        <v/>
      </c>
      <c r="J98" s="270">
        <f>IF('対象者リスト (R5年10月1日以降)'!J110="", "", '対象者リスト (R5年10月1日以降)'!J110)</f>
        <v>0</v>
      </c>
      <c r="K98" s="269" t="str">
        <f>IF('対象者リスト (R5年10月1日以降)'!K110="", "", '対象者リスト (R5年10月1日以降)'!K110)</f>
        <v/>
      </c>
    </row>
    <row r="99" spans="1:11" x14ac:dyDescent="0.4">
      <c r="A99" s="268">
        <f t="shared" si="2"/>
        <v>0</v>
      </c>
      <c r="B99" s="101" t="str">
        <f>'対象者リスト (R5年10月1日以降)'!B111&amp;""</f>
        <v/>
      </c>
      <c r="C99" s="268" t="str">
        <f>'対象者リスト (R5年10月1日以降)'!C111&amp;""</f>
        <v/>
      </c>
      <c r="D99" s="269" t="str">
        <f>IF('対象者リスト (R5年10月1日以降)'!D111="", "", '対象者リスト (R5年10月1日以降)'!D111)</f>
        <v/>
      </c>
      <c r="E99" s="269">
        <f>IF('対象者リスト (R5年10月1日以降)'!V111="", "", '対象者リスト (R5年10月1日以降)'!V111)</f>
        <v>0</v>
      </c>
      <c r="F99" s="269" t="str">
        <f>IF('対象者リスト (R5年10月1日以降)'!E111="", "", '対象者リスト (R5年10月1日以降)'!E111)</f>
        <v/>
      </c>
      <c r="G99" s="269" t="str">
        <f>IF('対象者リスト (R5年10月1日以降)'!F111="", "", '対象者リスト (R5年10月1日以降)'!F111)</f>
        <v/>
      </c>
      <c r="H99" s="269" t="str">
        <f>IF('対象者リスト (R5年10月1日以降)'!G111="", "", '対象者リスト (R5年10月1日以降)'!G111)</f>
        <v/>
      </c>
      <c r="I99" s="269" t="str">
        <f>IF(AND('対象者リスト (R5年10月1日以降)'!D111&lt;&gt;"",'対象者リスト (R5年10月1日以降)'!K111&lt;&gt;"×"),IF('対象者リスト (R5年10月1日以降)'!I111="",0,'対象者リスト (R5年10月1日以降)'!I111)+'対象者リスト (R5年10月1日以降)'!AC111,"")</f>
        <v/>
      </c>
      <c r="J99" s="270">
        <f>IF('対象者リスト (R5年10月1日以降)'!J111="", "", '対象者リスト (R5年10月1日以降)'!J111)</f>
        <v>0</v>
      </c>
      <c r="K99" s="269" t="str">
        <f>IF('対象者リスト (R5年10月1日以降)'!K111="", "", '対象者リスト (R5年10月1日以降)'!K111)</f>
        <v/>
      </c>
    </row>
    <row r="100" spans="1:11" x14ac:dyDescent="0.4">
      <c r="A100" s="268">
        <f t="shared" ref="A100:A122" si="3">IF(J100&lt;&gt;0,A99+1,A99)</f>
        <v>0</v>
      </c>
      <c r="B100" s="101" t="str">
        <f>'対象者リスト (R5年10月1日以降)'!B112&amp;""</f>
        <v/>
      </c>
      <c r="C100" s="268" t="str">
        <f>'対象者リスト (R5年10月1日以降)'!C112&amp;""</f>
        <v/>
      </c>
      <c r="D100" s="269" t="str">
        <f>IF('対象者リスト (R5年10月1日以降)'!D112="", "", '対象者リスト (R5年10月1日以降)'!D112)</f>
        <v/>
      </c>
      <c r="E100" s="269">
        <f>IF('対象者リスト (R5年10月1日以降)'!V112="", "", '対象者リスト (R5年10月1日以降)'!V112)</f>
        <v>0</v>
      </c>
      <c r="F100" s="269" t="str">
        <f>IF('対象者リスト (R5年10月1日以降)'!E112="", "", '対象者リスト (R5年10月1日以降)'!E112)</f>
        <v/>
      </c>
      <c r="G100" s="269" t="str">
        <f>IF('対象者リスト (R5年10月1日以降)'!F112="", "", '対象者リスト (R5年10月1日以降)'!F112)</f>
        <v/>
      </c>
      <c r="H100" s="269" t="str">
        <f>IF('対象者リスト (R5年10月1日以降)'!G112="", "", '対象者リスト (R5年10月1日以降)'!G112)</f>
        <v/>
      </c>
      <c r="I100" s="269" t="str">
        <f>IF(AND('対象者リスト (R5年10月1日以降)'!D112&lt;&gt;"",'対象者リスト (R5年10月1日以降)'!K112&lt;&gt;"×"),IF('対象者リスト (R5年10月1日以降)'!I112="",0,'対象者リスト (R5年10月1日以降)'!I112)+'対象者リスト (R5年10月1日以降)'!AC112,"")</f>
        <v/>
      </c>
      <c r="J100" s="270">
        <f>IF('対象者リスト (R5年10月1日以降)'!J112="", "", '対象者リスト (R5年10月1日以降)'!J112)</f>
        <v>0</v>
      </c>
      <c r="K100" s="269" t="str">
        <f>IF('対象者リスト (R5年10月1日以降)'!K112="", "", '対象者リスト (R5年10月1日以降)'!K112)</f>
        <v/>
      </c>
    </row>
    <row r="101" spans="1:11" x14ac:dyDescent="0.4">
      <c r="A101" s="268">
        <f t="shared" si="3"/>
        <v>0</v>
      </c>
      <c r="B101" s="101" t="str">
        <f>'対象者リスト (R5年10月1日以降)'!B113&amp;""</f>
        <v/>
      </c>
      <c r="C101" s="268" t="str">
        <f>'対象者リスト (R5年10月1日以降)'!C113&amp;""</f>
        <v/>
      </c>
      <c r="D101" s="269" t="str">
        <f>IF('対象者リスト (R5年10月1日以降)'!D113="", "", '対象者リスト (R5年10月1日以降)'!D113)</f>
        <v/>
      </c>
      <c r="E101" s="269">
        <f>IF('対象者リスト (R5年10月1日以降)'!V113="", "", '対象者リスト (R5年10月1日以降)'!V113)</f>
        <v>0</v>
      </c>
      <c r="F101" s="269" t="str">
        <f>IF('対象者リスト (R5年10月1日以降)'!E113="", "", '対象者リスト (R5年10月1日以降)'!E113)</f>
        <v/>
      </c>
      <c r="G101" s="269" t="str">
        <f>IF('対象者リスト (R5年10月1日以降)'!F113="", "", '対象者リスト (R5年10月1日以降)'!F113)</f>
        <v/>
      </c>
      <c r="H101" s="269" t="str">
        <f>IF('対象者リスト (R5年10月1日以降)'!G113="", "", '対象者リスト (R5年10月1日以降)'!G113)</f>
        <v/>
      </c>
      <c r="I101" s="269" t="str">
        <f>IF(AND('対象者リスト (R5年10月1日以降)'!D113&lt;&gt;"",'対象者リスト (R5年10月1日以降)'!K113&lt;&gt;"×"),IF('対象者リスト (R5年10月1日以降)'!I113="",0,'対象者リスト (R5年10月1日以降)'!I113)+'対象者リスト (R5年10月1日以降)'!AC113,"")</f>
        <v/>
      </c>
      <c r="J101" s="270">
        <f>IF('対象者リスト (R5年10月1日以降)'!J113="", "", '対象者リスト (R5年10月1日以降)'!J113)</f>
        <v>0</v>
      </c>
      <c r="K101" s="269" t="str">
        <f>IF('対象者リスト (R5年10月1日以降)'!K113="", "", '対象者リスト (R5年10月1日以降)'!K113)</f>
        <v/>
      </c>
    </row>
    <row r="102" spans="1:11" x14ac:dyDescent="0.4">
      <c r="A102" s="268">
        <f t="shared" si="3"/>
        <v>0</v>
      </c>
      <c r="B102" s="101" t="str">
        <f>'対象者リスト (R5年10月1日以降)'!B114&amp;""</f>
        <v/>
      </c>
      <c r="C102" s="268" t="str">
        <f>'対象者リスト (R5年10月1日以降)'!C114&amp;""</f>
        <v/>
      </c>
      <c r="D102" s="269" t="str">
        <f>IF('対象者リスト (R5年10月1日以降)'!D114="", "", '対象者リスト (R5年10月1日以降)'!D114)</f>
        <v/>
      </c>
      <c r="E102" s="269">
        <f>IF('対象者リスト (R5年10月1日以降)'!V114="", "", '対象者リスト (R5年10月1日以降)'!V114)</f>
        <v>0</v>
      </c>
      <c r="F102" s="269" t="str">
        <f>IF('対象者リスト (R5年10月1日以降)'!E114="", "", '対象者リスト (R5年10月1日以降)'!E114)</f>
        <v/>
      </c>
      <c r="G102" s="269" t="str">
        <f>IF('対象者リスト (R5年10月1日以降)'!F114="", "", '対象者リスト (R5年10月1日以降)'!F114)</f>
        <v/>
      </c>
      <c r="H102" s="269" t="str">
        <f>IF('対象者リスト (R5年10月1日以降)'!G114="", "", '対象者リスト (R5年10月1日以降)'!G114)</f>
        <v/>
      </c>
      <c r="I102" s="269" t="str">
        <f>IF(AND('対象者リスト (R5年10月1日以降)'!D114&lt;&gt;"",'対象者リスト (R5年10月1日以降)'!K114&lt;&gt;"×"),IF('対象者リスト (R5年10月1日以降)'!I114="",0,'対象者リスト (R5年10月1日以降)'!I114)+'対象者リスト (R5年10月1日以降)'!AC114,"")</f>
        <v/>
      </c>
      <c r="J102" s="270">
        <f>IF('対象者リスト (R5年10月1日以降)'!J114="", "", '対象者リスト (R5年10月1日以降)'!J114)</f>
        <v>0</v>
      </c>
      <c r="K102" s="269" t="str">
        <f>IF('対象者リスト (R5年10月1日以降)'!K114="", "", '対象者リスト (R5年10月1日以降)'!K114)</f>
        <v/>
      </c>
    </row>
    <row r="103" spans="1:11" x14ac:dyDescent="0.4">
      <c r="A103" s="268">
        <f t="shared" si="3"/>
        <v>0</v>
      </c>
      <c r="B103" s="101" t="str">
        <f>'対象者リスト (R5年10月1日以降)'!B115&amp;""</f>
        <v/>
      </c>
      <c r="C103" s="268" t="str">
        <f>'対象者リスト (R5年10月1日以降)'!C115&amp;""</f>
        <v/>
      </c>
      <c r="D103" s="269" t="str">
        <f>IF('対象者リスト (R5年10月1日以降)'!D115="", "", '対象者リスト (R5年10月1日以降)'!D115)</f>
        <v/>
      </c>
      <c r="E103" s="269">
        <f>IF('対象者リスト (R5年10月1日以降)'!V115="", "", '対象者リスト (R5年10月1日以降)'!V115)</f>
        <v>0</v>
      </c>
      <c r="F103" s="269" t="str">
        <f>IF('対象者リスト (R5年10月1日以降)'!E115="", "", '対象者リスト (R5年10月1日以降)'!E115)</f>
        <v/>
      </c>
      <c r="G103" s="269" t="str">
        <f>IF('対象者リスト (R5年10月1日以降)'!F115="", "", '対象者リスト (R5年10月1日以降)'!F115)</f>
        <v/>
      </c>
      <c r="H103" s="269" t="str">
        <f>IF('対象者リスト (R5年10月1日以降)'!G115="", "", '対象者リスト (R5年10月1日以降)'!G115)</f>
        <v/>
      </c>
      <c r="I103" s="269" t="str">
        <f>IF(AND('対象者リスト (R5年10月1日以降)'!D115&lt;&gt;"",'対象者リスト (R5年10月1日以降)'!K115&lt;&gt;"×"),IF('対象者リスト (R5年10月1日以降)'!I115="",0,'対象者リスト (R5年10月1日以降)'!I115)+'対象者リスト (R5年10月1日以降)'!AC115,"")</f>
        <v/>
      </c>
      <c r="J103" s="270">
        <f>IF('対象者リスト (R5年10月1日以降)'!J115="", "", '対象者リスト (R5年10月1日以降)'!J115)</f>
        <v>0</v>
      </c>
      <c r="K103" s="269" t="str">
        <f>IF('対象者リスト (R5年10月1日以降)'!K115="", "", '対象者リスト (R5年10月1日以降)'!K115)</f>
        <v/>
      </c>
    </row>
    <row r="104" spans="1:11" x14ac:dyDescent="0.4">
      <c r="A104" s="268">
        <f t="shared" si="3"/>
        <v>0</v>
      </c>
      <c r="B104" s="101" t="str">
        <f>'対象者リスト (R5年10月1日以降)'!B116&amp;""</f>
        <v/>
      </c>
      <c r="C104" s="268" t="str">
        <f>'対象者リスト (R5年10月1日以降)'!C116&amp;""</f>
        <v/>
      </c>
      <c r="D104" s="269" t="str">
        <f>IF('対象者リスト (R5年10月1日以降)'!D116="", "", '対象者リスト (R5年10月1日以降)'!D116)</f>
        <v/>
      </c>
      <c r="E104" s="269">
        <f>IF('対象者リスト (R5年10月1日以降)'!V116="", "", '対象者リスト (R5年10月1日以降)'!V116)</f>
        <v>0</v>
      </c>
      <c r="F104" s="269" t="str">
        <f>IF('対象者リスト (R5年10月1日以降)'!E116="", "", '対象者リスト (R5年10月1日以降)'!E116)</f>
        <v/>
      </c>
      <c r="G104" s="269" t="str">
        <f>IF('対象者リスト (R5年10月1日以降)'!F116="", "", '対象者リスト (R5年10月1日以降)'!F116)</f>
        <v/>
      </c>
      <c r="H104" s="269" t="str">
        <f>IF('対象者リスト (R5年10月1日以降)'!G116="", "", '対象者リスト (R5年10月1日以降)'!G116)</f>
        <v/>
      </c>
      <c r="I104" s="269" t="str">
        <f>IF(AND('対象者リスト (R5年10月1日以降)'!D116&lt;&gt;"",'対象者リスト (R5年10月1日以降)'!K116&lt;&gt;"×"),IF('対象者リスト (R5年10月1日以降)'!I116="",0,'対象者リスト (R5年10月1日以降)'!I116)+'対象者リスト (R5年10月1日以降)'!AC116,"")</f>
        <v/>
      </c>
      <c r="J104" s="270">
        <f>IF('対象者リスト (R5年10月1日以降)'!J116="", "", '対象者リスト (R5年10月1日以降)'!J116)</f>
        <v>0</v>
      </c>
      <c r="K104" s="269" t="str">
        <f>IF('対象者リスト (R5年10月1日以降)'!K116="", "", '対象者リスト (R5年10月1日以降)'!K116)</f>
        <v/>
      </c>
    </row>
    <row r="105" spans="1:11" x14ac:dyDescent="0.4">
      <c r="A105" s="268">
        <f t="shared" si="3"/>
        <v>0</v>
      </c>
      <c r="B105" s="101" t="str">
        <f>'対象者リスト (R5年10月1日以降)'!B117&amp;""</f>
        <v/>
      </c>
      <c r="C105" s="268" t="str">
        <f>'対象者リスト (R5年10月1日以降)'!C117&amp;""</f>
        <v/>
      </c>
      <c r="D105" s="269" t="str">
        <f>IF('対象者リスト (R5年10月1日以降)'!D117="", "", '対象者リスト (R5年10月1日以降)'!D117)</f>
        <v/>
      </c>
      <c r="E105" s="269">
        <f>IF('対象者リスト (R5年10月1日以降)'!V117="", "", '対象者リスト (R5年10月1日以降)'!V117)</f>
        <v>0</v>
      </c>
      <c r="F105" s="269" t="str">
        <f>IF('対象者リスト (R5年10月1日以降)'!E117="", "", '対象者リスト (R5年10月1日以降)'!E117)</f>
        <v/>
      </c>
      <c r="G105" s="269" t="str">
        <f>IF('対象者リスト (R5年10月1日以降)'!F117="", "", '対象者リスト (R5年10月1日以降)'!F117)</f>
        <v/>
      </c>
      <c r="H105" s="269" t="str">
        <f>IF('対象者リスト (R5年10月1日以降)'!G117="", "", '対象者リスト (R5年10月1日以降)'!G117)</f>
        <v/>
      </c>
      <c r="I105" s="269" t="str">
        <f>IF(AND('対象者リスト (R5年10月1日以降)'!D117&lt;&gt;"",'対象者リスト (R5年10月1日以降)'!K117&lt;&gt;"×"),IF('対象者リスト (R5年10月1日以降)'!I117="",0,'対象者リスト (R5年10月1日以降)'!I117)+'対象者リスト (R5年10月1日以降)'!AC117,"")</f>
        <v/>
      </c>
      <c r="J105" s="270">
        <f>IF('対象者リスト (R5年10月1日以降)'!J117="", "", '対象者リスト (R5年10月1日以降)'!J117)</f>
        <v>0</v>
      </c>
      <c r="K105" s="269" t="str">
        <f>IF('対象者リスト (R5年10月1日以降)'!K117="", "", '対象者リスト (R5年10月1日以降)'!K117)</f>
        <v/>
      </c>
    </row>
    <row r="106" spans="1:11" x14ac:dyDescent="0.4">
      <c r="A106" s="268">
        <f t="shared" si="3"/>
        <v>0</v>
      </c>
      <c r="B106" s="101" t="str">
        <f>'対象者リスト (R5年10月1日以降)'!B118&amp;""</f>
        <v/>
      </c>
      <c r="C106" s="268" t="str">
        <f>'対象者リスト (R5年10月1日以降)'!C118&amp;""</f>
        <v/>
      </c>
      <c r="D106" s="269" t="str">
        <f>IF('対象者リスト (R5年10月1日以降)'!D118="", "", '対象者リスト (R5年10月1日以降)'!D118)</f>
        <v/>
      </c>
      <c r="E106" s="269">
        <f>IF('対象者リスト (R5年10月1日以降)'!V118="", "", '対象者リスト (R5年10月1日以降)'!V118)</f>
        <v>0</v>
      </c>
      <c r="F106" s="269" t="str">
        <f>IF('対象者リスト (R5年10月1日以降)'!E118="", "", '対象者リスト (R5年10月1日以降)'!E118)</f>
        <v/>
      </c>
      <c r="G106" s="269" t="str">
        <f>IF('対象者リスト (R5年10月1日以降)'!F118="", "", '対象者リスト (R5年10月1日以降)'!F118)</f>
        <v/>
      </c>
      <c r="H106" s="269" t="str">
        <f>IF('対象者リスト (R5年10月1日以降)'!G118="", "", '対象者リスト (R5年10月1日以降)'!G118)</f>
        <v/>
      </c>
      <c r="I106" s="269" t="str">
        <f>IF(AND('対象者リスト (R5年10月1日以降)'!D118&lt;&gt;"",'対象者リスト (R5年10月1日以降)'!K118&lt;&gt;"×"),IF('対象者リスト (R5年10月1日以降)'!I118="",0,'対象者リスト (R5年10月1日以降)'!I118)+'対象者リスト (R5年10月1日以降)'!AC118,"")</f>
        <v/>
      </c>
      <c r="J106" s="270">
        <f>IF('対象者リスト (R5年10月1日以降)'!J118="", "", '対象者リスト (R5年10月1日以降)'!J118)</f>
        <v>0</v>
      </c>
      <c r="K106" s="269" t="str">
        <f>IF('対象者リスト (R5年10月1日以降)'!K118="", "", '対象者リスト (R5年10月1日以降)'!K118)</f>
        <v/>
      </c>
    </row>
    <row r="107" spans="1:11" x14ac:dyDescent="0.4">
      <c r="A107" s="268">
        <f t="shared" si="3"/>
        <v>0</v>
      </c>
      <c r="B107" s="101" t="str">
        <f>'対象者リスト (R5年10月1日以降)'!B119&amp;""</f>
        <v/>
      </c>
      <c r="C107" s="268" t="str">
        <f>'対象者リスト (R5年10月1日以降)'!C119&amp;""</f>
        <v/>
      </c>
      <c r="D107" s="269" t="str">
        <f>IF('対象者リスト (R5年10月1日以降)'!D119="", "", '対象者リスト (R5年10月1日以降)'!D119)</f>
        <v/>
      </c>
      <c r="E107" s="269">
        <f>IF('対象者リスト (R5年10月1日以降)'!V119="", "", '対象者リスト (R5年10月1日以降)'!V119)</f>
        <v>0</v>
      </c>
      <c r="F107" s="269" t="str">
        <f>IF('対象者リスト (R5年10月1日以降)'!E119="", "", '対象者リスト (R5年10月1日以降)'!E119)</f>
        <v/>
      </c>
      <c r="G107" s="269" t="str">
        <f>IF('対象者リスト (R5年10月1日以降)'!F119="", "", '対象者リスト (R5年10月1日以降)'!F119)</f>
        <v/>
      </c>
      <c r="H107" s="269" t="str">
        <f>IF('対象者リスト (R5年10月1日以降)'!G119="", "", '対象者リスト (R5年10月1日以降)'!G119)</f>
        <v/>
      </c>
      <c r="I107" s="269" t="str">
        <f>IF(AND('対象者リスト (R5年10月1日以降)'!D119&lt;&gt;"",'対象者リスト (R5年10月1日以降)'!K119&lt;&gt;"×"),IF('対象者リスト (R5年10月1日以降)'!I119="",0,'対象者リスト (R5年10月1日以降)'!I119)+'対象者リスト (R5年10月1日以降)'!AC119,"")</f>
        <v/>
      </c>
      <c r="J107" s="270">
        <f>IF('対象者リスト (R5年10月1日以降)'!J119="", "", '対象者リスト (R5年10月1日以降)'!J119)</f>
        <v>0</v>
      </c>
      <c r="K107" s="269" t="str">
        <f>IF('対象者リスト (R5年10月1日以降)'!K119="", "", '対象者リスト (R5年10月1日以降)'!K119)</f>
        <v/>
      </c>
    </row>
    <row r="108" spans="1:11" x14ac:dyDescent="0.4">
      <c r="A108" s="268">
        <f t="shared" si="3"/>
        <v>0</v>
      </c>
      <c r="B108" s="101" t="str">
        <f>'対象者リスト (R5年10月1日以降)'!B120&amp;""</f>
        <v/>
      </c>
      <c r="C108" s="268" t="str">
        <f>'対象者リスト (R5年10月1日以降)'!C120&amp;""</f>
        <v/>
      </c>
      <c r="D108" s="269" t="str">
        <f>IF('対象者リスト (R5年10月1日以降)'!D120="", "", '対象者リスト (R5年10月1日以降)'!D120)</f>
        <v/>
      </c>
      <c r="E108" s="269">
        <f>IF('対象者リスト (R5年10月1日以降)'!V120="", "", '対象者リスト (R5年10月1日以降)'!V120)</f>
        <v>0</v>
      </c>
      <c r="F108" s="269" t="str">
        <f>IF('対象者リスト (R5年10月1日以降)'!E120="", "", '対象者リスト (R5年10月1日以降)'!E120)</f>
        <v/>
      </c>
      <c r="G108" s="269" t="str">
        <f>IF('対象者リスト (R5年10月1日以降)'!F120="", "", '対象者リスト (R5年10月1日以降)'!F120)</f>
        <v/>
      </c>
      <c r="H108" s="269" t="str">
        <f>IF('対象者リスト (R5年10月1日以降)'!G120="", "", '対象者リスト (R5年10月1日以降)'!G120)</f>
        <v/>
      </c>
      <c r="I108" s="269" t="str">
        <f>IF(AND('対象者リスト (R5年10月1日以降)'!D120&lt;&gt;"",'対象者リスト (R5年10月1日以降)'!K120&lt;&gt;"×"),IF('対象者リスト (R5年10月1日以降)'!I120="",0,'対象者リスト (R5年10月1日以降)'!I120)+'対象者リスト (R5年10月1日以降)'!AC120,"")</f>
        <v/>
      </c>
      <c r="J108" s="270">
        <f>IF('対象者リスト (R5年10月1日以降)'!J120="", "", '対象者リスト (R5年10月1日以降)'!J120)</f>
        <v>0</v>
      </c>
      <c r="K108" s="269" t="str">
        <f>IF('対象者リスト (R5年10月1日以降)'!K120="", "", '対象者リスト (R5年10月1日以降)'!K120)</f>
        <v/>
      </c>
    </row>
    <row r="109" spans="1:11" x14ac:dyDescent="0.4">
      <c r="A109" s="268">
        <f t="shared" si="3"/>
        <v>0</v>
      </c>
      <c r="B109" s="101" t="str">
        <f>'対象者リスト (R5年10月1日以降)'!B121&amp;""</f>
        <v/>
      </c>
      <c r="C109" s="268" t="str">
        <f>'対象者リスト (R5年10月1日以降)'!C121&amp;""</f>
        <v/>
      </c>
      <c r="D109" s="269" t="str">
        <f>IF('対象者リスト (R5年10月1日以降)'!D121="", "", '対象者リスト (R5年10月1日以降)'!D121)</f>
        <v/>
      </c>
      <c r="E109" s="269">
        <f>IF('対象者リスト (R5年10月1日以降)'!V121="", "", '対象者リスト (R5年10月1日以降)'!V121)</f>
        <v>0</v>
      </c>
      <c r="F109" s="269" t="str">
        <f>IF('対象者リスト (R5年10月1日以降)'!E121="", "", '対象者リスト (R5年10月1日以降)'!E121)</f>
        <v/>
      </c>
      <c r="G109" s="269" t="str">
        <f>IF('対象者リスト (R5年10月1日以降)'!F121="", "", '対象者リスト (R5年10月1日以降)'!F121)</f>
        <v/>
      </c>
      <c r="H109" s="269" t="str">
        <f>IF('対象者リスト (R5年10月1日以降)'!G121="", "", '対象者リスト (R5年10月1日以降)'!G121)</f>
        <v/>
      </c>
      <c r="I109" s="269" t="str">
        <f>IF(AND('対象者リスト (R5年10月1日以降)'!D121&lt;&gt;"",'対象者リスト (R5年10月1日以降)'!K121&lt;&gt;"×"),IF('対象者リスト (R5年10月1日以降)'!I121="",0,'対象者リスト (R5年10月1日以降)'!I121)+'対象者リスト (R5年10月1日以降)'!AC121,"")</f>
        <v/>
      </c>
      <c r="J109" s="270">
        <f>IF('対象者リスト (R5年10月1日以降)'!J121="", "", '対象者リスト (R5年10月1日以降)'!J121)</f>
        <v>0</v>
      </c>
      <c r="K109" s="269" t="str">
        <f>IF('対象者リスト (R5年10月1日以降)'!K121="", "", '対象者リスト (R5年10月1日以降)'!K121)</f>
        <v/>
      </c>
    </row>
    <row r="110" spans="1:11" x14ac:dyDescent="0.4">
      <c r="A110" s="268">
        <f t="shared" si="3"/>
        <v>0</v>
      </c>
      <c r="B110" s="101" t="str">
        <f>'対象者リスト (R5年10月1日以降)'!B122&amp;""</f>
        <v/>
      </c>
      <c r="C110" s="268" t="str">
        <f>'対象者リスト (R5年10月1日以降)'!C122&amp;""</f>
        <v/>
      </c>
      <c r="D110" s="269" t="str">
        <f>IF('対象者リスト (R5年10月1日以降)'!D122="", "", '対象者リスト (R5年10月1日以降)'!D122)</f>
        <v/>
      </c>
      <c r="E110" s="269">
        <f>IF('対象者リスト (R5年10月1日以降)'!V122="", "", '対象者リスト (R5年10月1日以降)'!V122)</f>
        <v>0</v>
      </c>
      <c r="F110" s="269" t="str">
        <f>IF('対象者リスト (R5年10月1日以降)'!E122="", "", '対象者リスト (R5年10月1日以降)'!E122)</f>
        <v/>
      </c>
      <c r="G110" s="269" t="str">
        <f>IF('対象者リスト (R5年10月1日以降)'!F122="", "", '対象者リスト (R5年10月1日以降)'!F122)</f>
        <v/>
      </c>
      <c r="H110" s="269" t="str">
        <f>IF('対象者リスト (R5年10月1日以降)'!G122="", "", '対象者リスト (R5年10月1日以降)'!G122)</f>
        <v/>
      </c>
      <c r="I110" s="269" t="str">
        <f>IF(AND('対象者リスト (R5年10月1日以降)'!D122&lt;&gt;"",'対象者リスト (R5年10月1日以降)'!K122&lt;&gt;"×"),IF('対象者リスト (R5年10月1日以降)'!I122="",0,'対象者リスト (R5年10月1日以降)'!I122)+'対象者リスト (R5年10月1日以降)'!AC122,"")</f>
        <v/>
      </c>
      <c r="J110" s="270">
        <f>IF('対象者リスト (R5年10月1日以降)'!J122="", "", '対象者リスト (R5年10月1日以降)'!J122)</f>
        <v>0</v>
      </c>
      <c r="K110" s="269" t="str">
        <f>IF('対象者リスト (R5年10月1日以降)'!K122="", "", '対象者リスト (R5年10月1日以降)'!K122)</f>
        <v/>
      </c>
    </row>
    <row r="111" spans="1:11" x14ac:dyDescent="0.4">
      <c r="A111" s="268">
        <f t="shared" si="3"/>
        <v>0</v>
      </c>
      <c r="B111" s="101" t="str">
        <f>'対象者リスト (R5年10月1日以降)'!B123&amp;""</f>
        <v/>
      </c>
      <c r="C111" s="268" t="str">
        <f>'対象者リスト (R5年10月1日以降)'!C123&amp;""</f>
        <v/>
      </c>
      <c r="D111" s="269" t="str">
        <f>IF('対象者リスト (R5年10月1日以降)'!D123="", "", '対象者リスト (R5年10月1日以降)'!D123)</f>
        <v/>
      </c>
      <c r="E111" s="269">
        <f>IF('対象者リスト (R5年10月1日以降)'!V123="", "", '対象者リスト (R5年10月1日以降)'!V123)</f>
        <v>0</v>
      </c>
      <c r="F111" s="269" t="str">
        <f>IF('対象者リスト (R5年10月1日以降)'!E123="", "", '対象者リスト (R5年10月1日以降)'!E123)</f>
        <v/>
      </c>
      <c r="G111" s="269" t="str">
        <f>IF('対象者リスト (R5年10月1日以降)'!F123="", "", '対象者リスト (R5年10月1日以降)'!F123)</f>
        <v/>
      </c>
      <c r="H111" s="269" t="str">
        <f>IF('対象者リスト (R5年10月1日以降)'!G123="", "", '対象者リスト (R5年10月1日以降)'!G123)</f>
        <v/>
      </c>
      <c r="I111" s="269" t="str">
        <f>IF(AND('対象者リスト (R5年10月1日以降)'!D123&lt;&gt;"",'対象者リスト (R5年10月1日以降)'!K123&lt;&gt;"×"),IF('対象者リスト (R5年10月1日以降)'!I123="",0,'対象者リスト (R5年10月1日以降)'!I123)+'対象者リスト (R5年10月1日以降)'!AC123,"")</f>
        <v/>
      </c>
      <c r="J111" s="270">
        <f>IF('対象者リスト (R5年10月1日以降)'!J123="", "", '対象者リスト (R5年10月1日以降)'!J123)</f>
        <v>0</v>
      </c>
      <c r="K111" s="269" t="str">
        <f>IF('対象者リスト (R5年10月1日以降)'!K123="", "", '対象者リスト (R5年10月1日以降)'!K123)</f>
        <v/>
      </c>
    </row>
    <row r="112" spans="1:11" x14ac:dyDescent="0.4">
      <c r="A112" s="268">
        <f t="shared" si="3"/>
        <v>0</v>
      </c>
      <c r="B112" s="101" t="str">
        <f>'対象者リスト (R5年10月1日以降)'!B124&amp;""</f>
        <v/>
      </c>
      <c r="C112" s="268" t="str">
        <f>'対象者リスト (R5年10月1日以降)'!C124&amp;""</f>
        <v/>
      </c>
      <c r="D112" s="269" t="str">
        <f>IF('対象者リスト (R5年10月1日以降)'!D124="", "", '対象者リスト (R5年10月1日以降)'!D124)</f>
        <v/>
      </c>
      <c r="E112" s="269">
        <f>IF('対象者リスト (R5年10月1日以降)'!V124="", "", '対象者リスト (R5年10月1日以降)'!V124)</f>
        <v>0</v>
      </c>
      <c r="F112" s="269" t="str">
        <f>IF('対象者リスト (R5年10月1日以降)'!E124="", "", '対象者リスト (R5年10月1日以降)'!E124)</f>
        <v/>
      </c>
      <c r="G112" s="269" t="str">
        <f>IF('対象者リスト (R5年10月1日以降)'!F124="", "", '対象者リスト (R5年10月1日以降)'!F124)</f>
        <v/>
      </c>
      <c r="H112" s="269" t="str">
        <f>IF('対象者リスト (R5年10月1日以降)'!G124="", "", '対象者リスト (R5年10月1日以降)'!G124)</f>
        <v/>
      </c>
      <c r="I112" s="269" t="str">
        <f>IF(AND('対象者リスト (R5年10月1日以降)'!D124&lt;&gt;"",'対象者リスト (R5年10月1日以降)'!K124&lt;&gt;"×"),IF('対象者リスト (R5年10月1日以降)'!I124="",0,'対象者リスト (R5年10月1日以降)'!I124)+'対象者リスト (R5年10月1日以降)'!AC124,"")</f>
        <v/>
      </c>
      <c r="J112" s="270">
        <f>IF('対象者リスト (R5年10月1日以降)'!J124="", "", '対象者リスト (R5年10月1日以降)'!J124)</f>
        <v>0</v>
      </c>
      <c r="K112" s="269" t="str">
        <f>IF('対象者リスト (R5年10月1日以降)'!K124="", "", '対象者リスト (R5年10月1日以降)'!K124)</f>
        <v/>
      </c>
    </row>
    <row r="113" spans="1:16" x14ac:dyDescent="0.4">
      <c r="A113" s="268">
        <f t="shared" si="3"/>
        <v>0</v>
      </c>
      <c r="B113" s="101" t="str">
        <f>'対象者リスト (R5年10月1日以降)'!B125&amp;""</f>
        <v/>
      </c>
      <c r="C113" s="268" t="str">
        <f>'対象者リスト (R5年10月1日以降)'!C125&amp;""</f>
        <v/>
      </c>
      <c r="D113" s="269" t="str">
        <f>IF('対象者リスト (R5年10月1日以降)'!D125="", "", '対象者リスト (R5年10月1日以降)'!D125)</f>
        <v/>
      </c>
      <c r="E113" s="269">
        <f>IF('対象者リスト (R5年10月1日以降)'!V125="", "", '対象者リスト (R5年10月1日以降)'!V125)</f>
        <v>0</v>
      </c>
      <c r="F113" s="269" t="str">
        <f>IF('対象者リスト (R5年10月1日以降)'!E125="", "", '対象者リスト (R5年10月1日以降)'!E125)</f>
        <v/>
      </c>
      <c r="G113" s="269" t="str">
        <f>IF('対象者リスト (R5年10月1日以降)'!F125="", "", '対象者リスト (R5年10月1日以降)'!F125)</f>
        <v/>
      </c>
      <c r="H113" s="269" t="str">
        <f>IF('対象者リスト (R5年10月1日以降)'!G125="", "", '対象者リスト (R5年10月1日以降)'!G125)</f>
        <v/>
      </c>
      <c r="I113" s="269" t="str">
        <f>IF(AND('対象者リスト (R5年10月1日以降)'!D125&lt;&gt;"",'対象者リスト (R5年10月1日以降)'!K125&lt;&gt;"×"),IF('対象者リスト (R5年10月1日以降)'!I125="",0,'対象者リスト (R5年10月1日以降)'!I125)+'対象者リスト (R5年10月1日以降)'!AC125,"")</f>
        <v/>
      </c>
      <c r="J113" s="270">
        <f>IF('対象者リスト (R5年10月1日以降)'!J125="", "", '対象者リスト (R5年10月1日以降)'!J125)</f>
        <v>0</v>
      </c>
      <c r="K113" s="269" t="str">
        <f>IF('対象者リスト (R5年10月1日以降)'!K125="", "", '対象者リスト (R5年10月1日以降)'!K125)</f>
        <v/>
      </c>
    </row>
    <row r="114" spans="1:16" x14ac:dyDescent="0.4">
      <c r="A114" s="268">
        <f t="shared" si="3"/>
        <v>0</v>
      </c>
      <c r="B114" s="101" t="str">
        <f>'対象者リスト (R5年10月1日以降)'!B126&amp;""</f>
        <v/>
      </c>
      <c r="C114" s="268" t="str">
        <f>'対象者リスト (R5年10月1日以降)'!C126&amp;""</f>
        <v/>
      </c>
      <c r="D114" s="269" t="str">
        <f>IF('対象者リスト (R5年10月1日以降)'!D126="", "", '対象者リスト (R5年10月1日以降)'!D126)</f>
        <v/>
      </c>
      <c r="E114" s="269">
        <f>IF('対象者リスト (R5年10月1日以降)'!V126="", "", '対象者リスト (R5年10月1日以降)'!V126)</f>
        <v>0</v>
      </c>
      <c r="F114" s="269" t="str">
        <f>IF('対象者リスト (R5年10月1日以降)'!E126="", "", '対象者リスト (R5年10月1日以降)'!E126)</f>
        <v/>
      </c>
      <c r="G114" s="269" t="str">
        <f>IF('対象者リスト (R5年10月1日以降)'!F126="", "", '対象者リスト (R5年10月1日以降)'!F126)</f>
        <v/>
      </c>
      <c r="H114" s="269" t="str">
        <f>IF('対象者リスト (R5年10月1日以降)'!G126="", "", '対象者リスト (R5年10月1日以降)'!G126)</f>
        <v/>
      </c>
      <c r="I114" s="269" t="str">
        <f>IF(AND('対象者リスト (R5年10月1日以降)'!D126&lt;&gt;"",'対象者リスト (R5年10月1日以降)'!K126&lt;&gt;"×"),IF('対象者リスト (R5年10月1日以降)'!I126="",0,'対象者リスト (R5年10月1日以降)'!I126)+'対象者リスト (R5年10月1日以降)'!AC126,"")</f>
        <v/>
      </c>
      <c r="J114" s="270">
        <f>IF('対象者リスト (R5年10月1日以降)'!J126="", "", '対象者リスト (R5年10月1日以降)'!J126)</f>
        <v>0</v>
      </c>
      <c r="K114" s="269" t="str">
        <f>IF('対象者リスト (R5年10月1日以降)'!K126="", "", '対象者リスト (R5年10月1日以降)'!K126)</f>
        <v/>
      </c>
    </row>
    <row r="115" spans="1:16" x14ac:dyDescent="0.4">
      <c r="A115" s="268">
        <f t="shared" si="3"/>
        <v>0</v>
      </c>
      <c r="B115" s="101" t="str">
        <f>'対象者リスト (R5年10月1日以降)'!B127&amp;""</f>
        <v/>
      </c>
      <c r="C115" s="268" t="str">
        <f>'対象者リスト (R5年10月1日以降)'!C127&amp;""</f>
        <v/>
      </c>
      <c r="D115" s="269" t="str">
        <f>IF('対象者リスト (R5年10月1日以降)'!D127="", "", '対象者リスト (R5年10月1日以降)'!D127)</f>
        <v/>
      </c>
      <c r="E115" s="269">
        <f>IF('対象者リスト (R5年10月1日以降)'!V127="", "", '対象者リスト (R5年10月1日以降)'!V127)</f>
        <v>0</v>
      </c>
      <c r="F115" s="269" t="str">
        <f>IF('対象者リスト (R5年10月1日以降)'!E127="", "", '対象者リスト (R5年10月1日以降)'!E127)</f>
        <v/>
      </c>
      <c r="G115" s="269" t="str">
        <f>IF('対象者リスト (R5年10月1日以降)'!F127="", "", '対象者リスト (R5年10月1日以降)'!F127)</f>
        <v/>
      </c>
      <c r="H115" s="269" t="str">
        <f>IF('対象者リスト (R5年10月1日以降)'!G127="", "", '対象者リスト (R5年10月1日以降)'!G127)</f>
        <v/>
      </c>
      <c r="I115" s="269" t="str">
        <f>IF(AND('対象者リスト (R5年10月1日以降)'!D127&lt;&gt;"",'対象者リスト (R5年10月1日以降)'!K127&lt;&gt;"×"),IF('対象者リスト (R5年10月1日以降)'!I127="",0,'対象者リスト (R5年10月1日以降)'!I127)+'対象者リスト (R5年10月1日以降)'!AC127,"")</f>
        <v/>
      </c>
      <c r="J115" s="270">
        <f>IF('対象者リスト (R5年10月1日以降)'!J127="", "", '対象者リスト (R5年10月1日以降)'!J127)</f>
        <v>0</v>
      </c>
      <c r="K115" s="269" t="str">
        <f>IF('対象者リスト (R5年10月1日以降)'!K127="", "", '対象者リスト (R5年10月1日以降)'!K127)</f>
        <v/>
      </c>
    </row>
    <row r="116" spans="1:16" x14ac:dyDescent="0.4">
      <c r="A116" s="268">
        <f t="shared" si="3"/>
        <v>0</v>
      </c>
      <c r="B116" s="101" t="str">
        <f>'対象者リスト (R5年10月1日以降)'!B128&amp;""</f>
        <v/>
      </c>
      <c r="C116" s="268" t="str">
        <f>'対象者リスト (R5年10月1日以降)'!C128&amp;""</f>
        <v/>
      </c>
      <c r="D116" s="269" t="str">
        <f>IF('対象者リスト (R5年10月1日以降)'!D128="", "", '対象者リスト (R5年10月1日以降)'!D128)</f>
        <v/>
      </c>
      <c r="E116" s="269">
        <f>IF('対象者リスト (R5年10月1日以降)'!V128="", "", '対象者リスト (R5年10月1日以降)'!V128)</f>
        <v>0</v>
      </c>
      <c r="F116" s="269" t="str">
        <f>IF('対象者リスト (R5年10月1日以降)'!E128="", "", '対象者リスト (R5年10月1日以降)'!E128)</f>
        <v/>
      </c>
      <c r="G116" s="269" t="str">
        <f>IF('対象者リスト (R5年10月1日以降)'!F128="", "", '対象者リスト (R5年10月1日以降)'!F128)</f>
        <v/>
      </c>
      <c r="H116" s="269" t="str">
        <f>IF('対象者リスト (R5年10月1日以降)'!G128="", "", '対象者リスト (R5年10月1日以降)'!G128)</f>
        <v/>
      </c>
      <c r="I116" s="269" t="str">
        <f>IF(AND('対象者リスト (R5年10月1日以降)'!D128&lt;&gt;"",'対象者リスト (R5年10月1日以降)'!K128&lt;&gt;"×"),IF('対象者リスト (R5年10月1日以降)'!I128="",0,'対象者リスト (R5年10月1日以降)'!I128)+'対象者リスト (R5年10月1日以降)'!AC128,"")</f>
        <v/>
      </c>
      <c r="J116" s="270">
        <f>IF('対象者リスト (R5年10月1日以降)'!J128="", "", '対象者リスト (R5年10月1日以降)'!J128)</f>
        <v>0</v>
      </c>
      <c r="K116" s="269" t="str">
        <f>IF('対象者リスト (R5年10月1日以降)'!K128="", "", '対象者リスト (R5年10月1日以降)'!K128)</f>
        <v/>
      </c>
    </row>
    <row r="117" spans="1:16" x14ac:dyDescent="0.4">
      <c r="A117" s="268">
        <f t="shared" si="3"/>
        <v>0</v>
      </c>
      <c r="B117" s="101" t="str">
        <f>'対象者リスト (R5年10月1日以降)'!B129&amp;""</f>
        <v/>
      </c>
      <c r="C117" s="268" t="str">
        <f>'対象者リスト (R5年10月1日以降)'!C129&amp;""</f>
        <v/>
      </c>
      <c r="D117" s="269" t="str">
        <f>IF('対象者リスト (R5年10月1日以降)'!D129="", "", '対象者リスト (R5年10月1日以降)'!D129)</f>
        <v/>
      </c>
      <c r="E117" s="269">
        <f>IF('対象者リスト (R5年10月1日以降)'!V129="", "", '対象者リスト (R5年10月1日以降)'!V129)</f>
        <v>0</v>
      </c>
      <c r="F117" s="269" t="str">
        <f>IF('対象者リスト (R5年10月1日以降)'!E129="", "", '対象者リスト (R5年10月1日以降)'!E129)</f>
        <v/>
      </c>
      <c r="G117" s="269" t="str">
        <f>IF('対象者リスト (R5年10月1日以降)'!F129="", "", '対象者リスト (R5年10月1日以降)'!F129)</f>
        <v/>
      </c>
      <c r="H117" s="269" t="str">
        <f>IF('対象者リスト (R5年10月1日以降)'!G129="", "", '対象者リスト (R5年10月1日以降)'!G129)</f>
        <v/>
      </c>
      <c r="I117" s="269" t="str">
        <f>IF(AND('対象者リスト (R5年10月1日以降)'!D129&lt;&gt;"",'対象者リスト (R5年10月1日以降)'!K129&lt;&gt;"×"),IF('対象者リスト (R5年10月1日以降)'!I129="",0,'対象者リスト (R5年10月1日以降)'!I129)+'対象者リスト (R5年10月1日以降)'!AC129,"")</f>
        <v/>
      </c>
      <c r="J117" s="270">
        <f>IF('対象者リスト (R5年10月1日以降)'!J129="", "", '対象者リスト (R5年10月1日以降)'!J129)</f>
        <v>0</v>
      </c>
      <c r="K117" s="269" t="str">
        <f>IF('対象者リスト (R5年10月1日以降)'!K129="", "", '対象者リスト (R5年10月1日以降)'!K129)</f>
        <v/>
      </c>
    </row>
    <row r="118" spans="1:16" x14ac:dyDescent="0.4">
      <c r="A118" s="268">
        <f t="shared" si="3"/>
        <v>0</v>
      </c>
      <c r="B118" s="101" t="str">
        <f>'対象者リスト (R5年10月1日以降)'!B130&amp;""</f>
        <v/>
      </c>
      <c r="C118" s="268" t="str">
        <f>'対象者リスト (R5年10月1日以降)'!C130&amp;""</f>
        <v/>
      </c>
      <c r="D118" s="269" t="str">
        <f>IF('対象者リスト (R5年10月1日以降)'!D130="", "", '対象者リスト (R5年10月1日以降)'!D130)</f>
        <v/>
      </c>
      <c r="E118" s="269">
        <f>IF('対象者リスト (R5年10月1日以降)'!V130="", "", '対象者リスト (R5年10月1日以降)'!V130)</f>
        <v>0</v>
      </c>
      <c r="F118" s="269" t="str">
        <f>IF('対象者リスト (R5年10月1日以降)'!E130="", "", '対象者リスト (R5年10月1日以降)'!E130)</f>
        <v/>
      </c>
      <c r="G118" s="269" t="str">
        <f>IF('対象者リスト (R5年10月1日以降)'!F130="", "", '対象者リスト (R5年10月1日以降)'!F130)</f>
        <v/>
      </c>
      <c r="H118" s="269" t="str">
        <f>IF('対象者リスト (R5年10月1日以降)'!G130="", "", '対象者リスト (R5年10月1日以降)'!G130)</f>
        <v/>
      </c>
      <c r="I118" s="269" t="str">
        <f>IF(AND('対象者リスト (R5年10月1日以降)'!D130&lt;&gt;"",'対象者リスト (R5年10月1日以降)'!K130&lt;&gt;"×"),IF('対象者リスト (R5年10月1日以降)'!I130="",0,'対象者リスト (R5年10月1日以降)'!I130)+'対象者リスト (R5年10月1日以降)'!AC130,"")</f>
        <v/>
      </c>
      <c r="J118" s="270">
        <f>IF('対象者リスト (R5年10月1日以降)'!J130="", "", '対象者リスト (R5年10月1日以降)'!J130)</f>
        <v>0</v>
      </c>
      <c r="K118" s="269" t="str">
        <f>IF('対象者リスト (R5年10月1日以降)'!K130="", "", '対象者リスト (R5年10月1日以降)'!K130)</f>
        <v/>
      </c>
    </row>
    <row r="119" spans="1:16" x14ac:dyDescent="0.4">
      <c r="A119" s="268">
        <f t="shared" si="3"/>
        <v>0</v>
      </c>
      <c r="B119" s="101" t="str">
        <f>'対象者リスト (R5年10月1日以降)'!B131&amp;""</f>
        <v/>
      </c>
      <c r="C119" s="268" t="str">
        <f>'対象者リスト (R5年10月1日以降)'!C131&amp;""</f>
        <v/>
      </c>
      <c r="D119" s="269" t="str">
        <f>IF('対象者リスト (R5年10月1日以降)'!D131="", "", '対象者リスト (R5年10月1日以降)'!D131)</f>
        <v/>
      </c>
      <c r="E119" s="269">
        <f>IF('対象者リスト (R5年10月1日以降)'!V131="", "", '対象者リスト (R5年10月1日以降)'!V131)</f>
        <v>0</v>
      </c>
      <c r="F119" s="269" t="str">
        <f>IF('対象者リスト (R5年10月1日以降)'!E131="", "", '対象者リスト (R5年10月1日以降)'!E131)</f>
        <v/>
      </c>
      <c r="G119" s="269" t="str">
        <f>IF('対象者リスト (R5年10月1日以降)'!F131="", "", '対象者リスト (R5年10月1日以降)'!F131)</f>
        <v/>
      </c>
      <c r="H119" s="269" t="str">
        <f>IF('対象者リスト (R5年10月1日以降)'!G131="", "", '対象者リスト (R5年10月1日以降)'!G131)</f>
        <v/>
      </c>
      <c r="I119" s="269" t="str">
        <f>IF(AND('対象者リスト (R5年10月1日以降)'!D131&lt;&gt;"",'対象者リスト (R5年10月1日以降)'!K131&lt;&gt;"×"),IF('対象者リスト (R5年10月1日以降)'!I131="",0,'対象者リスト (R5年10月1日以降)'!I131)+'対象者リスト (R5年10月1日以降)'!AC131,"")</f>
        <v/>
      </c>
      <c r="J119" s="270">
        <f>IF('対象者リスト (R5年10月1日以降)'!J131="", "", '対象者リスト (R5年10月1日以降)'!J131)</f>
        <v>0</v>
      </c>
      <c r="K119" s="269" t="str">
        <f>IF('対象者リスト (R5年10月1日以降)'!K131="", "", '対象者リスト (R5年10月1日以降)'!K131)</f>
        <v/>
      </c>
    </row>
    <row r="120" spans="1:16" x14ac:dyDescent="0.4">
      <c r="A120" s="268">
        <f t="shared" si="3"/>
        <v>0</v>
      </c>
      <c r="B120" s="101" t="str">
        <f>'対象者リスト (R5年10月1日以降)'!B132&amp;""</f>
        <v/>
      </c>
      <c r="C120" s="268" t="str">
        <f>'対象者リスト (R5年10月1日以降)'!C132&amp;""</f>
        <v/>
      </c>
      <c r="D120" s="269" t="str">
        <f>IF('対象者リスト (R5年10月1日以降)'!D132="", "", '対象者リスト (R5年10月1日以降)'!D132)</f>
        <v/>
      </c>
      <c r="E120" s="269">
        <f>IF('対象者リスト (R5年10月1日以降)'!V132="", "", '対象者リスト (R5年10月1日以降)'!V132)</f>
        <v>0</v>
      </c>
      <c r="F120" s="269" t="str">
        <f>IF('対象者リスト (R5年10月1日以降)'!E132="", "", '対象者リスト (R5年10月1日以降)'!E132)</f>
        <v/>
      </c>
      <c r="G120" s="269" t="str">
        <f>IF('対象者リスト (R5年10月1日以降)'!F132="", "", '対象者リスト (R5年10月1日以降)'!F132)</f>
        <v/>
      </c>
      <c r="H120" s="269" t="str">
        <f>IF('対象者リスト (R5年10月1日以降)'!G132="", "", '対象者リスト (R5年10月1日以降)'!G132)</f>
        <v/>
      </c>
      <c r="I120" s="269" t="str">
        <f>IF(AND('対象者リスト (R5年10月1日以降)'!D132&lt;&gt;"",'対象者リスト (R5年10月1日以降)'!K132&lt;&gt;"×"),IF('対象者リスト (R5年10月1日以降)'!I132="",0,'対象者リスト (R5年10月1日以降)'!I132)+'対象者リスト (R5年10月1日以降)'!AC132,"")</f>
        <v/>
      </c>
      <c r="J120" s="270">
        <f>IF('対象者リスト (R5年10月1日以降)'!J132="", "", '対象者リスト (R5年10月1日以降)'!J132)</f>
        <v>0</v>
      </c>
      <c r="K120" s="269" t="str">
        <f>IF('対象者リスト (R5年10月1日以降)'!K132="", "", '対象者リスト (R5年10月1日以降)'!K132)</f>
        <v/>
      </c>
    </row>
    <row r="121" spans="1:16" x14ac:dyDescent="0.4">
      <c r="A121" s="268">
        <f t="shared" si="3"/>
        <v>0</v>
      </c>
      <c r="B121" s="101" t="str">
        <f>'対象者リスト (R5年10月1日以降)'!B133&amp;""</f>
        <v/>
      </c>
      <c r="C121" s="268" t="str">
        <f>'対象者リスト (R5年10月1日以降)'!C133&amp;""</f>
        <v/>
      </c>
      <c r="D121" s="269" t="str">
        <f>IF('対象者リスト (R5年10月1日以降)'!D133="", "", '対象者リスト (R5年10月1日以降)'!D133)</f>
        <v/>
      </c>
      <c r="E121" s="269">
        <f>IF('対象者リスト (R5年10月1日以降)'!V133="", "", '対象者リスト (R5年10月1日以降)'!V133)</f>
        <v>0</v>
      </c>
      <c r="F121" s="269" t="str">
        <f>IF('対象者リスト (R5年10月1日以降)'!E133="", "", '対象者リスト (R5年10月1日以降)'!E133)</f>
        <v/>
      </c>
      <c r="G121" s="269" t="str">
        <f>IF('対象者リスト (R5年10月1日以降)'!F133="", "", '対象者リスト (R5年10月1日以降)'!F133)</f>
        <v/>
      </c>
      <c r="H121" s="269" t="str">
        <f>IF('対象者リスト (R5年10月1日以降)'!G133="", "", '対象者リスト (R5年10月1日以降)'!G133)</f>
        <v/>
      </c>
      <c r="I121" s="269" t="str">
        <f>IF(AND('対象者リスト (R5年10月1日以降)'!D133&lt;&gt;"",'対象者リスト (R5年10月1日以降)'!K133&lt;&gt;"×"),IF('対象者リスト (R5年10月1日以降)'!I133="",0,'対象者リスト (R5年10月1日以降)'!I133)+'対象者リスト (R5年10月1日以降)'!AC133,"")</f>
        <v/>
      </c>
      <c r="J121" s="270">
        <f>IF('対象者リスト (R5年10月1日以降)'!J133="", "", '対象者リスト (R5年10月1日以降)'!J133)</f>
        <v>0</v>
      </c>
      <c r="K121" s="269" t="str">
        <f>IF('対象者リスト (R5年10月1日以降)'!K133="", "", '対象者リスト (R5年10月1日以降)'!K133)</f>
        <v/>
      </c>
      <c r="L121" s="101"/>
      <c r="M121" s="101"/>
      <c r="N121" s="101"/>
      <c r="O121" s="101"/>
      <c r="P121" s="101"/>
    </row>
    <row r="122" spans="1:16" x14ac:dyDescent="0.4">
      <c r="A122" s="271">
        <f t="shared" si="3"/>
        <v>0</v>
      </c>
      <c r="B122" s="105" t="str">
        <f>'対象者リスト (R5年10月1日以降)'!B134&amp;""</f>
        <v/>
      </c>
      <c r="C122" s="271" t="str">
        <f>'対象者リスト (R5年10月1日以降)'!C134&amp;""</f>
        <v/>
      </c>
      <c r="D122" s="272" t="str">
        <f>IF('対象者リスト (R5年10月1日以降)'!D134="", "", '対象者リスト (R5年10月1日以降)'!D134)</f>
        <v/>
      </c>
      <c r="E122" s="272">
        <f>IF('対象者リスト (R5年10月1日以降)'!V134="", "", '対象者リスト (R5年10月1日以降)'!V134)</f>
        <v>0</v>
      </c>
      <c r="F122" s="272" t="str">
        <f>IF('対象者リスト (R5年10月1日以降)'!E134="", "", '対象者リスト (R5年10月1日以降)'!E134)</f>
        <v/>
      </c>
      <c r="G122" s="272" t="str">
        <f>IF('対象者リスト (R5年10月1日以降)'!F134="", "", '対象者リスト (R5年10月1日以降)'!F134)</f>
        <v/>
      </c>
      <c r="H122" s="272" t="str">
        <f>IF('対象者リスト (R5年10月1日以降)'!G134="", "", '対象者リスト (R5年10月1日以降)'!G134)</f>
        <v/>
      </c>
      <c r="I122" s="272" t="str">
        <f>IF(AND('対象者リスト (R5年10月1日以降)'!D134&lt;&gt;"",'対象者リスト (R5年10月1日以降)'!K134&lt;&gt;"×"),IF('対象者リスト (R5年10月1日以降)'!I134="",0,'対象者リスト (R5年10月1日以降)'!I134)+'対象者リスト (R5年10月1日以降)'!AC134,"")</f>
        <v/>
      </c>
      <c r="J122" s="273">
        <f>IF('対象者リスト (R5年10月1日以降)'!J134="", "", '対象者リスト (R5年10月1日以降)'!J134)</f>
        <v>0</v>
      </c>
      <c r="K122" s="272" t="str">
        <f>IF('対象者リスト (R5年10月1日以降)'!K134="", "", '対象者リスト (R5年10月1日以降)'!K134)</f>
        <v/>
      </c>
      <c r="L122" s="105" t="s">
        <v>199</v>
      </c>
      <c r="M122" s="105"/>
      <c r="N122" s="105"/>
      <c r="O122" s="105"/>
    </row>
    <row r="123" spans="1:16" x14ac:dyDescent="0.4">
      <c r="A123" s="274"/>
      <c r="B123" s="101"/>
      <c r="F123" s="269"/>
      <c r="G123" s="269"/>
      <c r="H123" s="276"/>
      <c r="I123" s="269"/>
      <c r="J123" s="270"/>
      <c r="K123" s="269"/>
    </row>
    <row r="124" spans="1:16" x14ac:dyDescent="0.4">
      <c r="A124" s="274"/>
      <c r="B124" s="101"/>
      <c r="F124" s="269"/>
      <c r="G124" s="269"/>
      <c r="H124" s="276"/>
      <c r="I124" s="269"/>
      <c r="J124" s="270"/>
      <c r="K124" s="269"/>
    </row>
    <row r="125" spans="1:16" x14ac:dyDescent="0.4">
      <c r="A125" s="274"/>
      <c r="B125" s="101"/>
      <c r="F125" s="269"/>
      <c r="G125" s="269"/>
      <c r="H125" s="276"/>
      <c r="I125" s="269"/>
      <c r="J125" s="270"/>
      <c r="K125" s="269"/>
    </row>
    <row r="126" spans="1:16" x14ac:dyDescent="0.4">
      <c r="A126" s="274"/>
      <c r="B126" s="101"/>
      <c r="F126" s="269"/>
      <c r="G126" s="269"/>
      <c r="H126" s="276"/>
      <c r="I126" s="269"/>
      <c r="J126" s="270"/>
      <c r="K126" s="269"/>
    </row>
    <row r="127" spans="1:16" x14ac:dyDescent="0.4">
      <c r="A127" s="274"/>
      <c r="B127" s="101"/>
      <c r="F127" s="269"/>
      <c r="G127" s="269"/>
      <c r="H127" s="276"/>
      <c r="I127" s="269"/>
      <c r="J127" s="270"/>
      <c r="K127" s="269"/>
    </row>
    <row r="128" spans="1:16" x14ac:dyDescent="0.4">
      <c r="A128" s="274"/>
      <c r="B128" s="101"/>
      <c r="F128" s="269"/>
      <c r="G128" s="269"/>
      <c r="H128" s="276"/>
      <c r="I128" s="269"/>
      <c r="J128" s="270"/>
      <c r="K128" s="269"/>
    </row>
    <row r="129" spans="1:11" x14ac:dyDescent="0.4">
      <c r="A129" s="274"/>
      <c r="B129" s="101"/>
      <c r="F129" s="269"/>
      <c r="G129" s="269"/>
      <c r="H129" s="276"/>
      <c r="I129" s="269"/>
      <c r="J129" s="270"/>
      <c r="K129" s="269"/>
    </row>
    <row r="130" spans="1:11" x14ac:dyDescent="0.4">
      <c r="A130" s="274"/>
      <c r="B130" s="101"/>
      <c r="F130" s="269"/>
      <c r="G130" s="269"/>
      <c r="H130" s="276"/>
      <c r="I130" s="269"/>
      <c r="J130" s="270"/>
      <c r="K130" s="269"/>
    </row>
    <row r="131" spans="1:11" x14ac:dyDescent="0.4">
      <c r="A131" s="274"/>
      <c r="B131" s="101"/>
      <c r="F131" s="269"/>
      <c r="G131" s="269"/>
      <c r="H131" s="276"/>
      <c r="I131" s="269"/>
      <c r="J131" s="270"/>
      <c r="K131" s="269"/>
    </row>
    <row r="132" spans="1:11" x14ac:dyDescent="0.4">
      <c r="A132" s="274"/>
      <c r="B132" s="101"/>
      <c r="F132" s="269"/>
      <c r="G132" s="269"/>
      <c r="H132" s="276"/>
      <c r="I132" s="269"/>
      <c r="J132" s="270"/>
      <c r="K132" s="269"/>
    </row>
    <row r="133" spans="1:11" x14ac:dyDescent="0.4">
      <c r="A133" s="274"/>
      <c r="B133" s="101"/>
      <c r="F133" s="269"/>
      <c r="G133" s="269"/>
      <c r="H133" s="276"/>
      <c r="I133" s="269"/>
      <c r="J133" s="270"/>
      <c r="K133" s="269"/>
    </row>
    <row r="134" spans="1:11" x14ac:dyDescent="0.4">
      <c r="A134" s="274"/>
      <c r="B134" s="101"/>
      <c r="F134" s="269"/>
      <c r="G134" s="269"/>
      <c r="H134" s="276"/>
      <c r="I134" s="269"/>
      <c r="J134" s="270"/>
      <c r="K134" s="269"/>
    </row>
    <row r="135" spans="1:11" x14ac:dyDescent="0.4">
      <c r="A135" s="274"/>
      <c r="B135" s="101"/>
      <c r="F135" s="269"/>
      <c r="G135" s="269"/>
      <c r="H135" s="276"/>
      <c r="I135" s="269"/>
      <c r="J135" s="270"/>
      <c r="K135" s="269"/>
    </row>
    <row r="136" spans="1:11" x14ac:dyDescent="0.4">
      <c r="A136" s="274"/>
      <c r="B136" s="101"/>
      <c r="F136" s="269"/>
      <c r="G136" s="269"/>
      <c r="H136" s="276"/>
      <c r="I136" s="269"/>
      <c r="J136" s="270"/>
      <c r="K136" s="269"/>
    </row>
    <row r="137" spans="1:11" x14ac:dyDescent="0.4">
      <c r="A137" s="274"/>
      <c r="B137" s="101"/>
      <c r="F137" s="269"/>
      <c r="G137" s="269"/>
      <c r="H137" s="276"/>
      <c r="I137" s="269"/>
      <c r="J137" s="270"/>
      <c r="K137" s="269"/>
    </row>
    <row r="138" spans="1:11" x14ac:dyDescent="0.4">
      <c r="A138" s="274"/>
      <c r="B138" s="101"/>
      <c r="F138" s="269"/>
      <c r="G138" s="269"/>
      <c r="H138" s="276"/>
      <c r="I138" s="269"/>
      <c r="J138" s="270"/>
      <c r="K138" s="269"/>
    </row>
    <row r="139" spans="1:11" x14ac:dyDescent="0.4">
      <c r="A139" s="274"/>
      <c r="B139" s="101"/>
      <c r="F139" s="269"/>
      <c r="G139" s="269"/>
      <c r="H139" s="276"/>
      <c r="I139" s="269"/>
      <c r="J139" s="270"/>
      <c r="K139" s="269"/>
    </row>
    <row r="140" spans="1:11" x14ac:dyDescent="0.4">
      <c r="A140" s="274"/>
      <c r="B140" s="101"/>
      <c r="F140" s="269"/>
      <c r="G140" s="269"/>
      <c r="H140" s="276"/>
      <c r="I140" s="269"/>
      <c r="J140" s="270"/>
      <c r="K140" s="269"/>
    </row>
    <row r="141" spans="1:11" x14ac:dyDescent="0.4">
      <c r="A141" s="274"/>
      <c r="B141" s="101"/>
      <c r="F141" s="269"/>
      <c r="G141" s="269"/>
      <c r="H141" s="276"/>
      <c r="I141" s="269"/>
      <c r="J141" s="270"/>
      <c r="K141" s="269"/>
    </row>
    <row r="142" spans="1:11" x14ac:dyDescent="0.4">
      <c r="A142" s="274"/>
      <c r="B142" s="101"/>
      <c r="F142" s="269"/>
      <c r="G142" s="269"/>
      <c r="H142" s="276"/>
      <c r="I142" s="269"/>
      <c r="J142" s="270"/>
      <c r="K142" s="269"/>
    </row>
    <row r="143" spans="1:11" x14ac:dyDescent="0.4">
      <c r="A143" s="274"/>
      <c r="B143" s="101"/>
      <c r="F143" s="269"/>
      <c r="G143" s="269"/>
      <c r="H143" s="276"/>
      <c r="I143" s="269"/>
      <c r="J143" s="270"/>
      <c r="K143" s="269"/>
    </row>
    <row r="144" spans="1:11" x14ac:dyDescent="0.4">
      <c r="A144" s="274"/>
      <c r="B144" s="101"/>
      <c r="F144" s="269"/>
      <c r="G144" s="269"/>
      <c r="H144" s="276"/>
      <c r="I144" s="269"/>
      <c r="J144" s="270"/>
      <c r="K144" s="269"/>
    </row>
    <row r="145" spans="1:11" x14ac:dyDescent="0.4">
      <c r="A145" s="274"/>
      <c r="B145" s="101"/>
      <c r="F145" s="269"/>
      <c r="G145" s="269"/>
      <c r="H145" s="276"/>
      <c r="I145" s="269"/>
      <c r="J145" s="270"/>
      <c r="K145" s="269"/>
    </row>
    <row r="146" spans="1:11" x14ac:dyDescent="0.4">
      <c r="A146" s="274"/>
      <c r="B146" s="101"/>
      <c r="F146" s="269"/>
      <c r="G146" s="269"/>
      <c r="H146" s="276"/>
      <c r="I146" s="269"/>
      <c r="J146" s="270"/>
      <c r="K146" s="269"/>
    </row>
    <row r="147" spans="1:11" x14ac:dyDescent="0.4">
      <c r="A147" s="274"/>
      <c r="B147" s="101"/>
      <c r="F147" s="269"/>
      <c r="G147" s="269"/>
      <c r="H147" s="276"/>
      <c r="I147" s="269"/>
      <c r="J147" s="270"/>
      <c r="K147" s="269"/>
    </row>
    <row r="148" spans="1:11" x14ac:dyDescent="0.4">
      <c r="A148" s="274"/>
      <c r="B148" s="101"/>
      <c r="F148" s="269"/>
      <c r="G148" s="269"/>
      <c r="H148" s="276"/>
      <c r="I148" s="269"/>
      <c r="J148" s="270"/>
      <c r="K148" s="269"/>
    </row>
    <row r="149" spans="1:11" x14ac:dyDescent="0.4">
      <c r="A149" s="274"/>
      <c r="B149" s="101"/>
      <c r="F149" s="269"/>
      <c r="G149" s="269"/>
      <c r="H149" s="276"/>
      <c r="I149" s="269"/>
      <c r="J149" s="270"/>
      <c r="K149" s="269"/>
    </row>
    <row r="150" spans="1:11" x14ac:dyDescent="0.4">
      <c r="A150" s="274"/>
      <c r="B150" s="101"/>
      <c r="F150" s="269"/>
      <c r="G150" s="269"/>
      <c r="H150" s="276"/>
      <c r="I150" s="269"/>
      <c r="J150" s="270"/>
      <c r="K150" s="269"/>
    </row>
    <row r="151" spans="1:11" x14ac:dyDescent="0.4">
      <c r="A151" s="274"/>
      <c r="B151" s="101"/>
      <c r="F151" s="269"/>
      <c r="G151" s="269"/>
      <c r="H151" s="276"/>
      <c r="I151" s="269"/>
      <c r="J151" s="270"/>
      <c r="K151" s="269"/>
    </row>
    <row r="152" spans="1:11" x14ac:dyDescent="0.4">
      <c r="A152" s="274"/>
      <c r="B152" s="101"/>
      <c r="F152" s="269"/>
      <c r="G152" s="269"/>
      <c r="H152" s="276"/>
      <c r="I152" s="269"/>
      <c r="J152" s="270"/>
      <c r="K152" s="269"/>
    </row>
    <row r="153" spans="1:11" x14ac:dyDescent="0.4">
      <c r="A153" s="274"/>
      <c r="B153" s="101"/>
      <c r="F153" s="269"/>
      <c r="G153" s="269"/>
      <c r="H153" s="276"/>
      <c r="I153" s="269"/>
      <c r="J153" s="270"/>
      <c r="K153" s="269"/>
    </row>
    <row r="154" spans="1:11" x14ac:dyDescent="0.4">
      <c r="A154" s="274"/>
      <c r="B154" s="101"/>
      <c r="F154" s="269"/>
      <c r="G154" s="269"/>
      <c r="H154" s="276"/>
      <c r="I154" s="269"/>
      <c r="J154" s="270"/>
      <c r="K154" s="269"/>
    </row>
    <row r="155" spans="1:11" x14ac:dyDescent="0.4">
      <c r="A155" s="274"/>
      <c r="B155" s="101"/>
      <c r="F155" s="269"/>
      <c r="G155" s="269"/>
      <c r="H155" s="276"/>
      <c r="I155" s="269"/>
      <c r="J155" s="270"/>
      <c r="K155" s="269"/>
    </row>
    <row r="156" spans="1:11" x14ac:dyDescent="0.4">
      <c r="A156" s="274"/>
      <c r="B156" s="101"/>
      <c r="F156" s="269"/>
      <c r="G156" s="269"/>
      <c r="H156" s="276"/>
      <c r="I156" s="269"/>
      <c r="J156" s="270"/>
      <c r="K156" s="269"/>
    </row>
    <row r="157" spans="1:11" x14ac:dyDescent="0.4">
      <c r="A157" s="274"/>
      <c r="B157" s="101"/>
      <c r="F157" s="269"/>
      <c r="G157" s="269"/>
      <c r="H157" s="276"/>
      <c r="I157" s="269"/>
      <c r="J157" s="270"/>
      <c r="K157" s="269"/>
    </row>
    <row r="158" spans="1:11" x14ac:dyDescent="0.4">
      <c r="A158" s="274"/>
      <c r="B158" s="101"/>
      <c r="F158" s="269"/>
      <c r="G158" s="269"/>
      <c r="H158" s="276"/>
      <c r="I158" s="269"/>
      <c r="J158" s="270"/>
      <c r="K158" s="269"/>
    </row>
    <row r="159" spans="1:11" x14ac:dyDescent="0.4">
      <c r="A159" s="274"/>
      <c r="B159" s="101"/>
      <c r="F159" s="269"/>
      <c r="G159" s="269"/>
      <c r="H159" s="276"/>
      <c r="I159" s="269"/>
      <c r="J159" s="270"/>
      <c r="K159" s="269"/>
    </row>
    <row r="160" spans="1:11" x14ac:dyDescent="0.4">
      <c r="A160" s="274"/>
      <c r="B160" s="101"/>
      <c r="F160" s="269"/>
      <c r="G160" s="269"/>
      <c r="H160" s="276"/>
      <c r="I160" s="269"/>
      <c r="J160" s="270"/>
      <c r="K160" s="269"/>
    </row>
    <row r="161" spans="1:11" x14ac:dyDescent="0.4">
      <c r="A161" s="274"/>
      <c r="B161" s="101"/>
      <c r="F161" s="269"/>
      <c r="G161" s="269"/>
      <c r="H161" s="276"/>
      <c r="I161" s="269"/>
      <c r="J161" s="270"/>
      <c r="K161" s="269"/>
    </row>
    <row r="162" spans="1:11" x14ac:dyDescent="0.4">
      <c r="A162" s="274"/>
      <c r="B162" s="101"/>
      <c r="F162" s="269"/>
      <c r="G162" s="269"/>
      <c r="H162" s="276"/>
      <c r="I162" s="269"/>
      <c r="J162" s="270"/>
      <c r="K162" s="269"/>
    </row>
    <row r="163" spans="1:11" x14ac:dyDescent="0.4">
      <c r="A163" s="274"/>
      <c r="B163" s="101"/>
      <c r="F163" s="269"/>
      <c r="G163" s="269"/>
      <c r="H163" s="276"/>
      <c r="I163" s="269"/>
      <c r="J163" s="270"/>
      <c r="K163" s="269"/>
    </row>
    <row r="164" spans="1:11" x14ac:dyDescent="0.4">
      <c r="A164" s="274"/>
      <c r="B164" s="101"/>
      <c r="F164" s="269"/>
      <c r="G164" s="269"/>
      <c r="H164" s="276"/>
      <c r="I164" s="269"/>
      <c r="J164" s="270"/>
      <c r="K164" s="269"/>
    </row>
    <row r="165" spans="1:11" x14ac:dyDescent="0.4">
      <c r="A165" s="274"/>
      <c r="B165" s="101"/>
      <c r="F165" s="269"/>
      <c r="G165" s="269"/>
      <c r="H165" s="276"/>
      <c r="I165" s="269"/>
      <c r="J165" s="270"/>
      <c r="K165" s="269"/>
    </row>
    <row r="166" spans="1:11" x14ac:dyDescent="0.4">
      <c r="A166" s="274"/>
      <c r="B166" s="101"/>
      <c r="F166" s="269"/>
      <c r="G166" s="269"/>
      <c r="H166" s="276"/>
      <c r="I166" s="269"/>
      <c r="J166" s="270"/>
      <c r="K166" s="269"/>
    </row>
    <row r="167" spans="1:11" x14ac:dyDescent="0.4">
      <c r="A167" s="274"/>
      <c r="B167" s="101"/>
      <c r="F167" s="269"/>
      <c r="G167" s="269"/>
      <c r="H167" s="276"/>
      <c r="I167" s="269"/>
      <c r="J167" s="270"/>
      <c r="K167" s="269"/>
    </row>
    <row r="168" spans="1:11" x14ac:dyDescent="0.4">
      <c r="A168" s="274"/>
      <c r="B168" s="101"/>
      <c r="F168" s="269"/>
      <c r="G168" s="269"/>
      <c r="H168" s="276"/>
      <c r="I168" s="269"/>
      <c r="J168" s="270"/>
      <c r="K168" s="269"/>
    </row>
    <row r="169" spans="1:11" x14ac:dyDescent="0.4">
      <c r="A169" s="274"/>
      <c r="B169" s="101"/>
      <c r="F169" s="269"/>
      <c r="G169" s="269"/>
      <c r="H169" s="276"/>
      <c r="I169" s="269"/>
      <c r="J169" s="270"/>
      <c r="K169" s="269"/>
    </row>
    <row r="170" spans="1:11" x14ac:dyDescent="0.4">
      <c r="A170" s="274"/>
      <c r="B170" s="101"/>
      <c r="F170" s="269"/>
      <c r="G170" s="269"/>
      <c r="H170" s="276"/>
      <c r="I170" s="269"/>
      <c r="J170" s="270"/>
      <c r="K170" s="269"/>
    </row>
    <row r="171" spans="1:11" x14ac:dyDescent="0.4">
      <c r="A171" s="274"/>
      <c r="B171" s="101"/>
      <c r="F171" s="269"/>
      <c r="G171" s="269"/>
      <c r="H171" s="276"/>
      <c r="I171" s="269"/>
      <c r="J171" s="270"/>
      <c r="K171" s="269"/>
    </row>
    <row r="172" spans="1:11" x14ac:dyDescent="0.4">
      <c r="A172" s="274"/>
      <c r="B172" s="101"/>
      <c r="F172" s="269"/>
      <c r="G172" s="269"/>
      <c r="H172" s="276"/>
      <c r="I172" s="269"/>
      <c r="J172" s="270"/>
      <c r="K172" s="269"/>
    </row>
    <row r="173" spans="1:11" x14ac:dyDescent="0.4">
      <c r="A173" s="274"/>
      <c r="B173" s="101"/>
      <c r="F173" s="269"/>
      <c r="G173" s="269"/>
      <c r="H173" s="276"/>
      <c r="I173" s="269"/>
      <c r="J173" s="270"/>
      <c r="K173" s="269"/>
    </row>
    <row r="174" spans="1:11" x14ac:dyDescent="0.4">
      <c r="A174" s="274"/>
      <c r="B174" s="101"/>
      <c r="F174" s="269"/>
      <c r="G174" s="269"/>
      <c r="H174" s="276"/>
      <c r="I174" s="269"/>
      <c r="J174" s="270"/>
      <c r="K174" s="269"/>
    </row>
    <row r="175" spans="1:11" x14ac:dyDescent="0.4">
      <c r="A175" s="274"/>
      <c r="B175" s="101"/>
      <c r="F175" s="269"/>
      <c r="G175" s="269"/>
      <c r="H175" s="276"/>
      <c r="I175" s="269"/>
      <c r="J175" s="270"/>
      <c r="K175" s="269"/>
    </row>
    <row r="176" spans="1:11" x14ac:dyDescent="0.4">
      <c r="A176" s="274"/>
      <c r="B176" s="101"/>
      <c r="F176" s="269"/>
      <c r="G176" s="269"/>
      <c r="H176" s="276"/>
      <c r="I176" s="269"/>
      <c r="J176" s="270"/>
      <c r="K176" s="269"/>
    </row>
    <row r="177" spans="1:11" x14ac:dyDescent="0.4">
      <c r="A177" s="274"/>
      <c r="B177" s="101"/>
      <c r="F177" s="269"/>
      <c r="G177" s="269"/>
      <c r="H177" s="276"/>
      <c r="I177" s="269"/>
      <c r="J177" s="270"/>
      <c r="K177" s="269"/>
    </row>
    <row r="178" spans="1:11" x14ac:dyDescent="0.4">
      <c r="A178" s="274"/>
      <c r="B178" s="101"/>
      <c r="F178" s="269"/>
      <c r="G178" s="269"/>
      <c r="H178" s="276"/>
      <c r="I178" s="269"/>
      <c r="J178" s="270"/>
      <c r="K178" s="269"/>
    </row>
    <row r="179" spans="1:11" x14ac:dyDescent="0.4">
      <c r="A179" s="274"/>
      <c r="B179" s="101"/>
      <c r="F179" s="269"/>
      <c r="G179" s="269"/>
      <c r="H179" s="276"/>
      <c r="I179" s="269"/>
      <c r="J179" s="270"/>
      <c r="K179" s="269"/>
    </row>
    <row r="180" spans="1:11" x14ac:dyDescent="0.4">
      <c r="A180" s="274"/>
      <c r="B180" s="101"/>
      <c r="F180" s="269"/>
      <c r="G180" s="269"/>
      <c r="H180" s="276"/>
      <c r="I180" s="269"/>
      <c r="J180" s="270"/>
      <c r="K180" s="269"/>
    </row>
    <row r="181" spans="1:11" x14ac:dyDescent="0.4">
      <c r="A181" s="274"/>
      <c r="B181" s="101"/>
      <c r="F181" s="269"/>
      <c r="G181" s="269"/>
      <c r="H181" s="276"/>
      <c r="I181" s="269"/>
      <c r="J181" s="270"/>
      <c r="K181" s="269"/>
    </row>
    <row r="182" spans="1:11" x14ac:dyDescent="0.4">
      <c r="A182" s="274"/>
      <c r="B182" s="101"/>
      <c r="F182" s="269"/>
      <c r="G182" s="269"/>
      <c r="H182" s="276"/>
      <c r="I182" s="269"/>
      <c r="J182" s="270"/>
      <c r="K182" s="269"/>
    </row>
    <row r="183" spans="1:11" x14ac:dyDescent="0.4">
      <c r="A183" s="274"/>
      <c r="B183" s="101"/>
      <c r="F183" s="269"/>
      <c r="G183" s="269"/>
      <c r="H183" s="276"/>
      <c r="I183" s="269"/>
      <c r="J183" s="270"/>
      <c r="K183" s="269"/>
    </row>
    <row r="184" spans="1:11" x14ac:dyDescent="0.4">
      <c r="A184" s="274"/>
      <c r="B184" s="101"/>
      <c r="F184" s="269"/>
      <c r="G184" s="269"/>
      <c r="H184" s="276"/>
      <c r="I184" s="269"/>
      <c r="J184" s="270"/>
      <c r="K184" s="269"/>
    </row>
    <row r="185" spans="1:11" x14ac:dyDescent="0.4">
      <c r="A185" s="274"/>
      <c r="B185" s="101"/>
      <c r="F185" s="269"/>
      <c r="G185" s="269"/>
      <c r="H185" s="276"/>
      <c r="I185" s="269"/>
      <c r="J185" s="270"/>
      <c r="K185" s="269"/>
    </row>
    <row r="186" spans="1:11" x14ac:dyDescent="0.4">
      <c r="A186" s="274"/>
      <c r="B186" s="101"/>
      <c r="F186" s="269"/>
      <c r="G186" s="269"/>
      <c r="H186" s="276"/>
      <c r="I186" s="269"/>
      <c r="J186" s="270"/>
      <c r="K186" s="269"/>
    </row>
    <row r="187" spans="1:11" x14ac:dyDescent="0.4">
      <c r="A187" s="274"/>
      <c r="B187" s="101"/>
      <c r="F187" s="269"/>
      <c r="G187" s="269"/>
      <c r="H187" s="276"/>
      <c r="I187" s="269"/>
      <c r="J187" s="270"/>
      <c r="K187" s="269"/>
    </row>
    <row r="188" spans="1:11" x14ac:dyDescent="0.4">
      <c r="A188" s="274"/>
      <c r="B188" s="101"/>
      <c r="F188" s="269"/>
      <c r="G188" s="269"/>
      <c r="H188" s="276"/>
      <c r="I188" s="269"/>
      <c r="J188" s="270"/>
      <c r="K188" s="269"/>
    </row>
    <row r="189" spans="1:11" x14ac:dyDescent="0.4">
      <c r="A189" s="274"/>
      <c r="B189" s="101"/>
      <c r="F189" s="269"/>
      <c r="G189" s="269"/>
      <c r="H189" s="276"/>
      <c r="I189" s="269"/>
      <c r="J189" s="270"/>
      <c r="K189" s="269"/>
    </row>
    <row r="190" spans="1:11" x14ac:dyDescent="0.4">
      <c r="A190" s="274"/>
      <c r="B190" s="101"/>
      <c r="F190" s="269"/>
      <c r="G190" s="269"/>
      <c r="H190" s="276"/>
      <c r="I190" s="269"/>
      <c r="J190" s="270"/>
      <c r="K190" s="269"/>
    </row>
    <row r="191" spans="1:11" x14ac:dyDescent="0.4">
      <c r="A191" s="274"/>
      <c r="B191" s="101"/>
      <c r="F191" s="269"/>
      <c r="G191" s="269"/>
      <c r="H191" s="276"/>
      <c r="I191" s="269"/>
      <c r="J191" s="270"/>
      <c r="K191" s="269"/>
    </row>
    <row r="192" spans="1:11" x14ac:dyDescent="0.4">
      <c r="A192" s="274"/>
      <c r="B192" s="101"/>
      <c r="F192" s="269"/>
      <c r="G192" s="269"/>
      <c r="H192" s="276"/>
      <c r="I192" s="269"/>
      <c r="J192" s="270"/>
      <c r="K192" s="269"/>
    </row>
    <row r="193" spans="1:11" x14ac:dyDescent="0.4">
      <c r="A193" s="274"/>
      <c r="B193" s="101"/>
      <c r="F193" s="269"/>
      <c r="G193" s="269"/>
      <c r="H193" s="276"/>
      <c r="I193" s="269"/>
      <c r="J193" s="270"/>
      <c r="K193" s="269"/>
    </row>
    <row r="194" spans="1:11" x14ac:dyDescent="0.4">
      <c r="A194" s="274"/>
      <c r="B194" s="101"/>
      <c r="F194" s="269"/>
      <c r="G194" s="269"/>
      <c r="H194" s="276"/>
      <c r="I194" s="269"/>
      <c r="J194" s="270"/>
      <c r="K194" s="269"/>
    </row>
    <row r="195" spans="1:11" x14ac:dyDescent="0.4">
      <c r="A195" s="274"/>
      <c r="B195" s="101"/>
      <c r="F195" s="269"/>
      <c r="G195" s="269"/>
      <c r="H195" s="276"/>
      <c r="I195" s="269"/>
      <c r="J195" s="270"/>
      <c r="K195" s="269"/>
    </row>
    <row r="196" spans="1:11" x14ac:dyDescent="0.4">
      <c r="A196" s="274"/>
      <c r="B196" s="101"/>
      <c r="F196" s="269"/>
      <c r="G196" s="269"/>
      <c r="H196" s="276"/>
      <c r="I196" s="269"/>
      <c r="J196" s="270"/>
      <c r="K196" s="269"/>
    </row>
    <row r="197" spans="1:11" x14ac:dyDescent="0.4">
      <c r="A197" s="274"/>
      <c r="B197" s="101"/>
      <c r="F197" s="269"/>
      <c r="G197" s="269"/>
      <c r="H197" s="276"/>
      <c r="I197" s="269"/>
      <c r="J197" s="270"/>
      <c r="K197" s="269"/>
    </row>
    <row r="198" spans="1:11" x14ac:dyDescent="0.4">
      <c r="A198" s="274"/>
      <c r="B198" s="101"/>
      <c r="F198" s="269"/>
      <c r="G198" s="269"/>
      <c r="H198" s="276"/>
      <c r="I198" s="269"/>
      <c r="J198" s="270"/>
      <c r="K198" s="269"/>
    </row>
    <row r="199" spans="1:11" x14ac:dyDescent="0.4">
      <c r="A199" s="274"/>
      <c r="B199" s="101"/>
      <c r="F199" s="269"/>
      <c r="G199" s="269"/>
      <c r="H199" s="276"/>
      <c r="I199" s="269"/>
      <c r="J199" s="270"/>
      <c r="K199" s="269"/>
    </row>
    <row r="200" spans="1:11" x14ac:dyDescent="0.4">
      <c r="A200" s="274"/>
      <c r="B200" s="101"/>
      <c r="F200" s="269"/>
      <c r="G200" s="269"/>
      <c r="H200" s="276"/>
      <c r="I200" s="269"/>
      <c r="J200" s="270"/>
      <c r="K200" s="269"/>
    </row>
    <row r="201" spans="1:11" x14ac:dyDescent="0.4">
      <c r="A201" s="274"/>
      <c r="B201" s="101"/>
      <c r="F201" s="269"/>
      <c r="G201" s="269"/>
      <c r="H201" s="276"/>
      <c r="I201" s="269"/>
      <c r="J201" s="270"/>
      <c r="K201" s="269"/>
    </row>
    <row r="202" spans="1:11" x14ac:dyDescent="0.4">
      <c r="A202" s="274"/>
      <c r="B202" s="101"/>
      <c r="F202" s="269"/>
      <c r="G202" s="269"/>
      <c r="H202" s="276"/>
      <c r="I202" s="269"/>
      <c r="J202" s="270"/>
      <c r="K202" s="269"/>
    </row>
    <row r="203" spans="1:11" x14ac:dyDescent="0.4">
      <c r="A203" s="274"/>
      <c r="B203" s="101"/>
      <c r="F203" s="269"/>
      <c r="G203" s="269"/>
      <c r="H203" s="276"/>
      <c r="I203" s="269"/>
      <c r="J203" s="270"/>
      <c r="K203" s="269"/>
    </row>
    <row r="204" spans="1:11" x14ac:dyDescent="0.4">
      <c r="A204" s="274"/>
      <c r="B204" s="101"/>
      <c r="F204" s="269"/>
      <c r="G204" s="269"/>
      <c r="H204" s="276"/>
      <c r="I204" s="269"/>
      <c r="J204" s="270"/>
      <c r="K204" s="269"/>
    </row>
    <row r="205" spans="1:11" x14ac:dyDescent="0.4">
      <c r="A205" s="274"/>
      <c r="B205" s="101"/>
      <c r="F205" s="269"/>
      <c r="G205" s="269"/>
      <c r="H205" s="276"/>
      <c r="I205" s="269"/>
      <c r="J205" s="270"/>
      <c r="K205" s="269"/>
    </row>
    <row r="206" spans="1:11" x14ac:dyDescent="0.4">
      <c r="A206" s="274"/>
      <c r="B206" s="101"/>
      <c r="F206" s="269"/>
      <c r="G206" s="269"/>
      <c r="H206" s="276"/>
      <c r="I206" s="269"/>
      <c r="J206" s="270"/>
      <c r="K206" s="269"/>
    </row>
    <row r="207" spans="1:11" x14ac:dyDescent="0.4">
      <c r="A207" s="274"/>
      <c r="B207" s="101"/>
      <c r="F207" s="269"/>
      <c r="G207" s="269"/>
      <c r="H207" s="276"/>
      <c r="I207" s="269"/>
      <c r="J207" s="270"/>
      <c r="K207" s="269"/>
    </row>
    <row r="208" spans="1:11" x14ac:dyDescent="0.4">
      <c r="A208" s="274"/>
      <c r="B208" s="101"/>
      <c r="F208" s="269"/>
      <c r="G208" s="269"/>
      <c r="H208" s="276"/>
      <c r="I208" s="269"/>
      <c r="J208" s="270"/>
      <c r="K208" s="269"/>
    </row>
    <row r="209" spans="1:11" x14ac:dyDescent="0.4">
      <c r="A209" s="274"/>
      <c r="B209" s="101"/>
      <c r="F209" s="269"/>
      <c r="G209" s="269"/>
      <c r="H209" s="276"/>
      <c r="I209" s="269"/>
      <c r="J209" s="270"/>
      <c r="K209" s="269"/>
    </row>
    <row r="210" spans="1:11" x14ac:dyDescent="0.4">
      <c r="A210" s="274"/>
      <c r="B210" s="101"/>
      <c r="F210" s="269"/>
      <c r="G210" s="269"/>
      <c r="H210" s="276"/>
      <c r="I210" s="269"/>
      <c r="J210" s="270"/>
      <c r="K210" s="269"/>
    </row>
    <row r="211" spans="1:11" x14ac:dyDescent="0.4">
      <c r="A211" s="274"/>
      <c r="B211" s="101"/>
      <c r="F211" s="269"/>
      <c r="G211" s="269"/>
      <c r="H211" s="276"/>
      <c r="I211" s="269"/>
      <c r="J211" s="270"/>
      <c r="K211" s="269"/>
    </row>
    <row r="212" spans="1:11" x14ac:dyDescent="0.4">
      <c r="A212" s="274"/>
      <c r="B212" s="101"/>
      <c r="F212" s="269"/>
      <c r="G212" s="269"/>
      <c r="H212" s="276"/>
      <c r="I212" s="269"/>
      <c r="J212" s="270"/>
      <c r="K212" s="269"/>
    </row>
    <row r="213" spans="1:11" x14ac:dyDescent="0.4">
      <c r="A213" s="274"/>
      <c r="B213" s="101"/>
      <c r="F213" s="269"/>
      <c r="G213" s="269"/>
      <c r="H213" s="276"/>
      <c r="I213" s="269"/>
      <c r="J213" s="270"/>
      <c r="K213" s="269"/>
    </row>
    <row r="214" spans="1:11" x14ac:dyDescent="0.4">
      <c r="A214" s="274"/>
      <c r="B214" s="101"/>
      <c r="F214" s="269"/>
      <c r="G214" s="269"/>
      <c r="H214" s="276"/>
      <c r="I214" s="269"/>
      <c r="J214" s="270"/>
      <c r="K214" s="269"/>
    </row>
    <row r="215" spans="1:11" x14ac:dyDescent="0.4">
      <c r="A215" s="274"/>
      <c r="B215" s="101"/>
      <c r="F215" s="269"/>
      <c r="G215" s="269"/>
      <c r="H215" s="276"/>
      <c r="I215" s="269"/>
      <c r="J215" s="270"/>
      <c r="K215" s="269"/>
    </row>
    <row r="216" spans="1:11" x14ac:dyDescent="0.4">
      <c r="A216" s="274"/>
      <c r="B216" s="101"/>
      <c r="F216" s="269"/>
      <c r="G216" s="269"/>
      <c r="H216" s="276"/>
      <c r="I216" s="269"/>
      <c r="J216" s="270"/>
      <c r="K216" s="269"/>
    </row>
    <row r="217" spans="1:11" x14ac:dyDescent="0.4">
      <c r="A217" s="274"/>
      <c r="B217" s="101"/>
      <c r="F217" s="269"/>
      <c r="G217" s="269"/>
      <c r="H217" s="276"/>
      <c r="I217" s="269"/>
      <c r="J217" s="270"/>
      <c r="K217" s="269"/>
    </row>
    <row r="218" spans="1:11" x14ac:dyDescent="0.4">
      <c r="A218" s="274"/>
      <c r="B218" s="101"/>
      <c r="F218" s="269"/>
      <c r="G218" s="269"/>
      <c r="H218" s="276"/>
      <c r="I218" s="269"/>
      <c r="J218" s="270"/>
      <c r="K218" s="269"/>
    </row>
    <row r="219" spans="1:11" x14ac:dyDescent="0.4">
      <c r="A219" s="274"/>
      <c r="B219" s="101"/>
      <c r="F219" s="269"/>
      <c r="G219" s="269"/>
      <c r="H219" s="276"/>
      <c r="I219" s="269"/>
      <c r="J219" s="270"/>
      <c r="K219" s="269"/>
    </row>
    <row r="220" spans="1:11" x14ac:dyDescent="0.4">
      <c r="A220" s="274"/>
      <c r="B220" s="101"/>
      <c r="F220" s="269"/>
      <c r="G220" s="269"/>
      <c r="H220" s="276"/>
      <c r="I220" s="269"/>
      <c r="J220" s="270"/>
      <c r="K220" s="269"/>
    </row>
    <row r="221" spans="1:11" x14ac:dyDescent="0.4">
      <c r="A221" s="274"/>
      <c r="B221" s="101"/>
      <c r="F221" s="269"/>
      <c r="G221" s="269"/>
      <c r="H221" s="276"/>
      <c r="I221" s="269"/>
      <c r="J221" s="270"/>
      <c r="K221" s="269"/>
    </row>
    <row r="222" spans="1:11" x14ac:dyDescent="0.4">
      <c r="A222" s="274"/>
      <c r="B222" s="101"/>
      <c r="F222" s="269"/>
      <c r="G222" s="269"/>
      <c r="H222" s="276"/>
      <c r="I222" s="269"/>
      <c r="J222" s="270"/>
      <c r="K222" s="269"/>
    </row>
    <row r="223" spans="1:11" x14ac:dyDescent="0.4">
      <c r="A223" s="274"/>
      <c r="B223" s="101"/>
      <c r="F223" s="269"/>
      <c r="G223" s="269"/>
      <c r="H223" s="276"/>
      <c r="I223" s="269"/>
      <c r="J223" s="270"/>
      <c r="K223" s="269"/>
    </row>
    <row r="224" spans="1:11" x14ac:dyDescent="0.4">
      <c r="A224" s="274"/>
      <c r="B224" s="101"/>
      <c r="F224" s="269"/>
      <c r="G224" s="269"/>
      <c r="H224" s="276"/>
      <c r="I224" s="269"/>
      <c r="J224" s="270"/>
      <c r="K224" s="269"/>
    </row>
    <row r="225" spans="1:11" x14ac:dyDescent="0.4">
      <c r="A225" s="274"/>
      <c r="B225" s="101"/>
      <c r="F225" s="269"/>
      <c r="G225" s="269"/>
      <c r="H225" s="276"/>
      <c r="I225" s="269"/>
      <c r="J225" s="270"/>
      <c r="K225" s="269"/>
    </row>
    <row r="226" spans="1:11" x14ac:dyDescent="0.4">
      <c r="A226" s="274"/>
      <c r="B226" s="101"/>
      <c r="F226" s="269"/>
      <c r="G226" s="269"/>
      <c r="H226" s="276"/>
      <c r="I226" s="269"/>
      <c r="J226" s="270"/>
      <c r="K226" s="269"/>
    </row>
    <row r="227" spans="1:11" x14ac:dyDescent="0.4">
      <c r="A227" s="274"/>
      <c r="B227" s="101"/>
      <c r="F227" s="269"/>
      <c r="G227" s="269"/>
      <c r="H227" s="276"/>
      <c r="I227" s="269"/>
      <c r="J227" s="270"/>
      <c r="K227" s="269"/>
    </row>
    <row r="228" spans="1:11" x14ac:dyDescent="0.4">
      <c r="A228" s="274"/>
      <c r="B228" s="101"/>
      <c r="F228" s="269"/>
      <c r="G228" s="269"/>
      <c r="H228" s="276"/>
      <c r="I228" s="269"/>
      <c r="J228" s="270"/>
      <c r="K228" s="269"/>
    </row>
    <row r="229" spans="1:11" x14ac:dyDescent="0.4">
      <c r="A229" s="274"/>
      <c r="B229" s="101"/>
      <c r="F229" s="269"/>
      <c r="G229" s="269"/>
      <c r="H229" s="276"/>
      <c r="I229" s="269"/>
      <c r="J229" s="270"/>
      <c r="K229" s="269"/>
    </row>
    <row r="230" spans="1:11" x14ac:dyDescent="0.4">
      <c r="A230" s="274"/>
      <c r="B230" s="101"/>
      <c r="F230" s="269"/>
      <c r="G230" s="269"/>
      <c r="H230" s="276"/>
      <c r="I230" s="269"/>
      <c r="J230" s="270"/>
      <c r="K230" s="269"/>
    </row>
    <row r="231" spans="1:11" x14ac:dyDescent="0.4">
      <c r="A231" s="274"/>
      <c r="B231" s="101"/>
      <c r="F231" s="269"/>
      <c r="G231" s="269"/>
      <c r="H231" s="276"/>
      <c r="I231" s="269"/>
      <c r="J231" s="270"/>
      <c r="K231" s="269"/>
    </row>
    <row r="232" spans="1:11" x14ac:dyDescent="0.4">
      <c r="A232" s="274"/>
      <c r="B232" s="101"/>
      <c r="F232" s="269"/>
      <c r="G232" s="269"/>
      <c r="H232" s="276"/>
      <c r="I232" s="269"/>
      <c r="J232" s="270"/>
      <c r="K232" s="269"/>
    </row>
    <row r="233" spans="1:11" x14ac:dyDescent="0.4">
      <c r="A233" s="274"/>
      <c r="B233" s="101"/>
      <c r="F233" s="269"/>
      <c r="G233" s="269"/>
      <c r="H233" s="276"/>
      <c r="I233" s="269"/>
      <c r="J233" s="270"/>
      <c r="K233" s="269"/>
    </row>
    <row r="234" spans="1:11" x14ac:dyDescent="0.4">
      <c r="A234" s="274"/>
      <c r="B234" s="101"/>
      <c r="F234" s="269"/>
      <c r="G234" s="269"/>
      <c r="H234" s="276"/>
      <c r="I234" s="269"/>
      <c r="J234" s="270"/>
      <c r="K234" s="269"/>
    </row>
    <row r="235" spans="1:11" x14ac:dyDescent="0.4">
      <c r="A235" s="274"/>
      <c r="B235" s="101"/>
      <c r="F235" s="269"/>
      <c r="G235" s="269"/>
      <c r="H235" s="276"/>
      <c r="I235" s="269"/>
      <c r="J235" s="270"/>
      <c r="K235" s="269"/>
    </row>
    <row r="236" spans="1:11" x14ac:dyDescent="0.4">
      <c r="A236" s="274"/>
      <c r="B236" s="101"/>
      <c r="F236" s="269"/>
      <c r="G236" s="269"/>
      <c r="H236" s="276"/>
      <c r="I236" s="269"/>
      <c r="J236" s="270"/>
      <c r="K236" s="269"/>
    </row>
    <row r="237" spans="1:11" x14ac:dyDescent="0.4">
      <c r="A237" s="274"/>
      <c r="B237" s="101"/>
      <c r="F237" s="269"/>
      <c r="G237" s="269"/>
      <c r="H237" s="276"/>
      <c r="I237" s="269"/>
      <c r="J237" s="270"/>
      <c r="K237" s="269"/>
    </row>
    <row r="238" spans="1:11" x14ac:dyDescent="0.4">
      <c r="A238" s="274"/>
      <c r="B238" s="101"/>
      <c r="F238" s="269"/>
      <c r="G238" s="269"/>
      <c r="H238" s="276"/>
      <c r="I238" s="269"/>
      <c r="J238" s="270"/>
      <c r="K238" s="269"/>
    </row>
    <row r="239" spans="1:11" x14ac:dyDescent="0.4">
      <c r="A239" s="274"/>
      <c r="B239" s="101"/>
      <c r="F239" s="269"/>
      <c r="G239" s="269"/>
      <c r="H239" s="276"/>
      <c r="I239" s="269"/>
      <c r="J239" s="270"/>
      <c r="K239" s="269"/>
    </row>
    <row r="240" spans="1:11" x14ac:dyDescent="0.4">
      <c r="A240" s="274"/>
      <c r="B240" s="101"/>
      <c r="F240" s="269"/>
      <c r="G240" s="269"/>
      <c r="H240" s="276"/>
      <c r="I240" s="269"/>
      <c r="J240" s="270"/>
      <c r="K240" s="269"/>
    </row>
    <row r="241" spans="1:11" x14ac:dyDescent="0.4">
      <c r="A241" s="274"/>
      <c r="B241" s="101"/>
      <c r="F241" s="269"/>
      <c r="G241" s="269"/>
      <c r="H241" s="276"/>
      <c r="I241" s="269"/>
      <c r="J241" s="270"/>
      <c r="K241" s="269"/>
    </row>
    <row r="242" spans="1:11" x14ac:dyDescent="0.4">
      <c r="A242" s="274"/>
      <c r="B242" s="101"/>
      <c r="F242" s="269"/>
      <c r="G242" s="269"/>
      <c r="H242" s="276"/>
      <c r="I242" s="269"/>
      <c r="J242" s="270"/>
      <c r="K242" s="269"/>
    </row>
    <row r="243" spans="1:11" x14ac:dyDescent="0.4">
      <c r="A243" s="274"/>
      <c r="B243" s="101"/>
      <c r="F243" s="269"/>
      <c r="G243" s="269"/>
      <c r="H243" s="276"/>
      <c r="I243" s="269"/>
      <c r="J243" s="270"/>
      <c r="K243" s="269"/>
    </row>
    <row r="244" spans="1:11" x14ac:dyDescent="0.4">
      <c r="A244" s="274"/>
      <c r="B244" s="101"/>
      <c r="F244" s="269"/>
      <c r="G244" s="269"/>
      <c r="H244" s="276"/>
      <c r="I244" s="269"/>
      <c r="J244" s="270"/>
      <c r="K244" s="269"/>
    </row>
    <row r="245" spans="1:11" x14ac:dyDescent="0.4">
      <c r="A245" s="274"/>
      <c r="B245" s="101"/>
      <c r="F245" s="269"/>
      <c r="G245" s="269"/>
      <c r="H245" s="276"/>
      <c r="I245" s="269"/>
      <c r="J245" s="270"/>
      <c r="K245" s="269"/>
    </row>
    <row r="246" spans="1:11" x14ac:dyDescent="0.4">
      <c r="A246" s="274"/>
      <c r="B246" s="101"/>
      <c r="F246" s="269"/>
      <c r="G246" s="269"/>
      <c r="H246" s="276"/>
      <c r="I246" s="269"/>
      <c r="J246" s="270"/>
      <c r="K246" s="269"/>
    </row>
    <row r="247" spans="1:11" x14ac:dyDescent="0.4">
      <c r="A247" s="274"/>
      <c r="B247" s="101"/>
      <c r="F247" s="269"/>
      <c r="G247" s="269"/>
      <c r="H247" s="276"/>
      <c r="I247" s="269"/>
      <c r="J247" s="270"/>
      <c r="K247" s="269"/>
    </row>
    <row r="248" spans="1:11" x14ac:dyDescent="0.4">
      <c r="A248" s="274"/>
      <c r="B248" s="101"/>
      <c r="F248" s="269"/>
      <c r="G248" s="269"/>
      <c r="H248" s="276"/>
      <c r="I248" s="269"/>
      <c r="J248" s="270"/>
      <c r="K248" s="269"/>
    </row>
    <row r="249" spans="1:11" x14ac:dyDescent="0.4">
      <c r="A249" s="274"/>
      <c r="B249" s="101"/>
      <c r="F249" s="269"/>
      <c r="G249" s="269"/>
      <c r="H249" s="276"/>
      <c r="I249" s="269"/>
      <c r="J249" s="270"/>
      <c r="K249" s="269"/>
    </row>
    <row r="250" spans="1:11" x14ac:dyDescent="0.4">
      <c r="A250" s="274"/>
      <c r="B250" s="101"/>
      <c r="F250" s="269"/>
      <c r="G250" s="269"/>
      <c r="H250" s="276"/>
      <c r="I250" s="269"/>
      <c r="J250" s="270"/>
      <c r="K250" s="269"/>
    </row>
    <row r="251" spans="1:11" x14ac:dyDescent="0.4">
      <c r="A251" s="274"/>
      <c r="B251" s="101"/>
      <c r="F251" s="269"/>
      <c r="G251" s="269"/>
      <c r="H251" s="276"/>
      <c r="I251" s="269"/>
      <c r="J251" s="270"/>
      <c r="K251" s="269"/>
    </row>
    <row r="252" spans="1:11" x14ac:dyDescent="0.4">
      <c r="A252" s="274"/>
      <c r="B252" s="101"/>
      <c r="F252" s="269"/>
      <c r="G252" s="269"/>
      <c r="H252" s="276"/>
      <c r="I252" s="269"/>
      <c r="J252" s="270"/>
      <c r="K252" s="269"/>
    </row>
    <row r="253" spans="1:11" x14ac:dyDescent="0.4">
      <c r="A253" s="274"/>
      <c r="B253" s="101"/>
      <c r="F253" s="269"/>
      <c r="G253" s="269"/>
      <c r="H253" s="276"/>
      <c r="I253" s="269"/>
      <c r="J253" s="270"/>
      <c r="K253" s="269"/>
    </row>
    <row r="254" spans="1:11" x14ac:dyDescent="0.4">
      <c r="A254" s="274"/>
      <c r="B254" s="101"/>
      <c r="F254" s="269"/>
      <c r="G254" s="269"/>
      <c r="H254" s="276"/>
      <c r="I254" s="269"/>
      <c r="J254" s="270"/>
      <c r="K254" s="269"/>
    </row>
    <row r="255" spans="1:11" x14ac:dyDescent="0.4">
      <c r="A255" s="274"/>
      <c r="B255" s="101"/>
      <c r="F255" s="269"/>
      <c r="G255" s="269"/>
      <c r="H255" s="276"/>
      <c r="I255" s="269"/>
      <c r="J255" s="270"/>
      <c r="K255" s="269"/>
    </row>
    <row r="256" spans="1:11" x14ac:dyDescent="0.4">
      <c r="A256" s="274"/>
      <c r="B256" s="101"/>
      <c r="F256" s="269"/>
      <c r="G256" s="269"/>
      <c r="H256" s="276"/>
      <c r="I256" s="269"/>
      <c r="J256" s="270"/>
      <c r="K256" s="269"/>
    </row>
    <row r="257" spans="1:11" x14ac:dyDescent="0.4">
      <c r="A257" s="274"/>
      <c r="B257" s="101"/>
      <c r="F257" s="269"/>
      <c r="G257" s="269"/>
      <c r="H257" s="276"/>
      <c r="I257" s="269"/>
      <c r="J257" s="270"/>
      <c r="K257" s="269"/>
    </row>
    <row r="258" spans="1:11" x14ac:dyDescent="0.4">
      <c r="A258" s="274"/>
      <c r="B258" s="101"/>
      <c r="F258" s="269"/>
      <c r="G258" s="269"/>
      <c r="H258" s="276"/>
      <c r="I258" s="269"/>
      <c r="J258" s="270"/>
      <c r="K258" s="269"/>
    </row>
    <row r="259" spans="1:11" x14ac:dyDescent="0.4">
      <c r="A259" s="274"/>
      <c r="B259" s="101"/>
      <c r="F259" s="269"/>
      <c r="G259" s="269"/>
      <c r="H259" s="276"/>
      <c r="I259" s="269"/>
      <c r="J259" s="270"/>
      <c r="K259" s="269"/>
    </row>
    <row r="260" spans="1:11" x14ac:dyDescent="0.4">
      <c r="A260" s="274"/>
      <c r="B260" s="101"/>
      <c r="F260" s="269"/>
      <c r="G260" s="269"/>
      <c r="H260" s="276"/>
      <c r="I260" s="269"/>
      <c r="J260" s="270"/>
      <c r="K260" s="269"/>
    </row>
    <row r="261" spans="1:11" x14ac:dyDescent="0.4">
      <c r="A261" s="274"/>
      <c r="B261" s="101"/>
      <c r="F261" s="269"/>
      <c r="G261" s="269"/>
      <c r="H261" s="276"/>
      <c r="I261" s="269"/>
      <c r="J261" s="270"/>
      <c r="K261" s="269"/>
    </row>
    <row r="262" spans="1:11" x14ac:dyDescent="0.4">
      <c r="A262" s="274"/>
      <c r="B262" s="101"/>
      <c r="F262" s="269"/>
      <c r="G262" s="269"/>
      <c r="H262" s="276"/>
      <c r="I262" s="269"/>
      <c r="J262" s="270"/>
      <c r="K262" s="269"/>
    </row>
    <row r="263" spans="1:11" x14ac:dyDescent="0.4">
      <c r="A263" s="274"/>
      <c r="B263" s="101"/>
      <c r="F263" s="269"/>
      <c r="G263" s="269"/>
      <c r="H263" s="276"/>
      <c r="I263" s="269"/>
      <c r="J263" s="270"/>
      <c r="K263" s="269"/>
    </row>
    <row r="264" spans="1:11" x14ac:dyDescent="0.4">
      <c r="A264" s="274"/>
      <c r="B264" s="101"/>
      <c r="F264" s="269"/>
      <c r="G264" s="269"/>
      <c r="H264" s="276"/>
      <c r="I264" s="269"/>
      <c r="J264" s="270"/>
      <c r="K264" s="269"/>
    </row>
    <row r="265" spans="1:11" x14ac:dyDescent="0.4">
      <c r="A265" s="274"/>
      <c r="B265" s="101"/>
      <c r="F265" s="269"/>
      <c r="G265" s="269"/>
      <c r="H265" s="276"/>
      <c r="I265" s="269"/>
      <c r="J265" s="270"/>
      <c r="K265" s="269"/>
    </row>
    <row r="266" spans="1:11" x14ac:dyDescent="0.4">
      <c r="A266" s="274"/>
      <c r="B266" s="101"/>
      <c r="F266" s="269"/>
      <c r="G266" s="269"/>
      <c r="H266" s="276"/>
      <c r="I266" s="269"/>
      <c r="J266" s="270"/>
      <c r="K266" s="269"/>
    </row>
    <row r="267" spans="1:11" x14ac:dyDescent="0.4">
      <c r="A267" s="274"/>
      <c r="B267" s="101"/>
      <c r="F267" s="269"/>
      <c r="G267" s="269"/>
      <c r="H267" s="276"/>
      <c r="I267" s="269"/>
      <c r="J267" s="270"/>
      <c r="K267" s="269"/>
    </row>
    <row r="268" spans="1:11" x14ac:dyDescent="0.4">
      <c r="A268" s="274"/>
      <c r="B268" s="101"/>
      <c r="F268" s="269"/>
      <c r="G268" s="269"/>
      <c r="H268" s="276"/>
      <c r="I268" s="269"/>
      <c r="J268" s="270"/>
      <c r="K268" s="269"/>
    </row>
    <row r="269" spans="1:11" x14ac:dyDescent="0.4">
      <c r="A269" s="274"/>
      <c r="B269" s="101"/>
      <c r="F269" s="269"/>
      <c r="G269" s="269"/>
      <c r="H269" s="276"/>
      <c r="I269" s="269"/>
      <c r="J269" s="270"/>
      <c r="K269" s="269"/>
    </row>
    <row r="270" spans="1:11" x14ac:dyDescent="0.4">
      <c r="A270" s="274"/>
      <c r="B270" s="101"/>
      <c r="F270" s="269"/>
      <c r="G270" s="269"/>
      <c r="H270" s="276"/>
      <c r="I270" s="269"/>
      <c r="J270" s="270"/>
      <c r="K270" s="269"/>
    </row>
    <row r="271" spans="1:11" x14ac:dyDescent="0.4">
      <c r="A271" s="274"/>
      <c r="B271" s="101"/>
      <c r="F271" s="269"/>
      <c r="G271" s="269"/>
      <c r="H271" s="276"/>
      <c r="I271" s="269"/>
      <c r="J271" s="270"/>
      <c r="K271" s="269"/>
    </row>
    <row r="272" spans="1:11" x14ac:dyDescent="0.4">
      <c r="A272" s="274"/>
      <c r="B272" s="101"/>
      <c r="F272" s="269"/>
      <c r="G272" s="269"/>
      <c r="H272" s="276"/>
      <c r="I272" s="269"/>
      <c r="J272" s="270"/>
      <c r="K272" s="269"/>
    </row>
    <row r="273" spans="1:11" x14ac:dyDescent="0.4">
      <c r="A273" s="274"/>
      <c r="B273" s="101"/>
      <c r="F273" s="269"/>
      <c r="G273" s="269"/>
      <c r="H273" s="276"/>
      <c r="I273" s="269"/>
      <c r="J273" s="270"/>
      <c r="K273" s="269"/>
    </row>
    <row r="274" spans="1:11" x14ac:dyDescent="0.4">
      <c r="A274" s="274"/>
      <c r="B274" s="101"/>
      <c r="F274" s="269"/>
      <c r="G274" s="269"/>
      <c r="H274" s="276"/>
      <c r="I274" s="269"/>
      <c r="J274" s="270"/>
      <c r="K274" s="269"/>
    </row>
    <row r="275" spans="1:11" x14ac:dyDescent="0.4">
      <c r="A275" s="274"/>
      <c r="B275" s="101"/>
      <c r="F275" s="269"/>
      <c r="G275" s="269"/>
      <c r="H275" s="276"/>
      <c r="I275" s="269"/>
      <c r="J275" s="270"/>
      <c r="K275" s="269"/>
    </row>
    <row r="276" spans="1:11" x14ac:dyDescent="0.4">
      <c r="A276" s="274"/>
      <c r="B276" s="101"/>
      <c r="F276" s="269"/>
      <c r="G276" s="269"/>
      <c r="H276" s="276"/>
      <c r="I276" s="269"/>
      <c r="J276" s="270"/>
      <c r="K276" s="269"/>
    </row>
    <row r="277" spans="1:11" x14ac:dyDescent="0.4">
      <c r="A277" s="274"/>
      <c r="B277" s="101"/>
      <c r="F277" s="269"/>
      <c r="G277" s="269"/>
      <c r="H277" s="276"/>
      <c r="I277" s="269"/>
      <c r="J277" s="270"/>
      <c r="K277" s="269"/>
    </row>
    <row r="278" spans="1:11" x14ac:dyDescent="0.4">
      <c r="A278" s="274"/>
      <c r="B278" s="101"/>
      <c r="F278" s="269"/>
      <c r="G278" s="269"/>
      <c r="H278" s="276"/>
      <c r="I278" s="269"/>
      <c r="J278" s="270"/>
      <c r="K278" s="269"/>
    </row>
    <row r="279" spans="1:11" x14ac:dyDescent="0.4">
      <c r="A279" s="274"/>
      <c r="B279" s="101"/>
      <c r="F279" s="269"/>
      <c r="G279" s="269"/>
      <c r="H279" s="276"/>
      <c r="I279" s="269"/>
      <c r="J279" s="270"/>
      <c r="K279" s="269"/>
    </row>
    <row r="280" spans="1:11" x14ac:dyDescent="0.4">
      <c r="A280" s="274"/>
      <c r="B280" s="101"/>
      <c r="F280" s="269"/>
      <c r="G280" s="269"/>
      <c r="H280" s="276"/>
      <c r="I280" s="269"/>
      <c r="J280" s="270"/>
      <c r="K280" s="269"/>
    </row>
    <row r="281" spans="1:11" x14ac:dyDescent="0.4">
      <c r="A281" s="274"/>
      <c r="B281" s="101"/>
      <c r="F281" s="269"/>
      <c r="G281" s="269"/>
      <c r="H281" s="276"/>
      <c r="I281" s="269"/>
      <c r="J281" s="270"/>
      <c r="K281" s="269"/>
    </row>
    <row r="282" spans="1:11" x14ac:dyDescent="0.4">
      <c r="A282" s="274"/>
      <c r="B282" s="101"/>
      <c r="F282" s="269"/>
      <c r="G282" s="269"/>
      <c r="H282" s="276"/>
      <c r="I282" s="269"/>
      <c r="J282" s="270"/>
      <c r="K282" s="269"/>
    </row>
    <row r="283" spans="1:11" x14ac:dyDescent="0.4">
      <c r="A283" s="274"/>
      <c r="B283" s="101"/>
      <c r="F283" s="269"/>
      <c r="G283" s="269"/>
      <c r="H283" s="276"/>
      <c r="I283" s="269"/>
      <c r="J283" s="270"/>
      <c r="K283" s="269"/>
    </row>
    <row r="284" spans="1:11" x14ac:dyDescent="0.4">
      <c r="A284" s="274"/>
      <c r="B284" s="101"/>
      <c r="F284" s="269"/>
      <c r="G284" s="269"/>
      <c r="H284" s="276"/>
      <c r="I284" s="269"/>
      <c r="J284" s="270"/>
      <c r="K284" s="269"/>
    </row>
    <row r="285" spans="1:11" x14ac:dyDescent="0.4">
      <c r="A285" s="274"/>
      <c r="B285" s="101"/>
      <c r="F285" s="269"/>
      <c r="G285" s="269"/>
      <c r="H285" s="276"/>
      <c r="I285" s="269"/>
      <c r="J285" s="270"/>
      <c r="K285" s="269"/>
    </row>
    <row r="286" spans="1:11" x14ac:dyDescent="0.4">
      <c r="A286" s="274"/>
      <c r="B286" s="101"/>
      <c r="F286" s="269"/>
      <c r="G286" s="269"/>
      <c r="H286" s="276"/>
      <c r="I286" s="269"/>
      <c r="J286" s="270"/>
      <c r="K286" s="269"/>
    </row>
    <row r="287" spans="1:11" x14ac:dyDescent="0.4">
      <c r="A287" s="274"/>
      <c r="B287" s="101"/>
      <c r="F287" s="269"/>
      <c r="G287" s="269"/>
      <c r="H287" s="276"/>
      <c r="I287" s="269"/>
      <c r="J287" s="270"/>
      <c r="K287" s="269"/>
    </row>
    <row r="288" spans="1:11" x14ac:dyDescent="0.4">
      <c r="A288" s="274"/>
      <c r="B288" s="101"/>
      <c r="F288" s="269"/>
      <c r="G288" s="269"/>
      <c r="H288" s="276"/>
      <c r="I288" s="269"/>
      <c r="J288" s="270"/>
      <c r="K288" s="269"/>
    </row>
    <row r="289" spans="1:11" x14ac:dyDescent="0.4">
      <c r="A289" s="274"/>
      <c r="B289" s="101"/>
      <c r="F289" s="269"/>
      <c r="G289" s="269"/>
      <c r="H289" s="276"/>
      <c r="I289" s="269"/>
      <c r="J289" s="270"/>
      <c r="K289" s="269"/>
    </row>
    <row r="290" spans="1:11" x14ac:dyDescent="0.4">
      <c r="A290" s="274"/>
      <c r="B290" s="101"/>
      <c r="F290" s="269"/>
      <c r="G290" s="269"/>
      <c r="H290" s="276"/>
      <c r="I290" s="269"/>
      <c r="J290" s="270"/>
      <c r="K290" s="269"/>
    </row>
    <row r="291" spans="1:11" x14ac:dyDescent="0.4">
      <c r="A291" s="274"/>
      <c r="B291" s="101"/>
      <c r="F291" s="269"/>
      <c r="G291" s="269"/>
      <c r="H291" s="276"/>
      <c r="I291" s="269"/>
      <c r="J291" s="270"/>
      <c r="K291" s="269"/>
    </row>
    <row r="292" spans="1:11" x14ac:dyDescent="0.4">
      <c r="A292" s="274"/>
      <c r="B292" s="101"/>
      <c r="F292" s="269"/>
      <c r="G292" s="269"/>
      <c r="H292" s="276"/>
      <c r="I292" s="269"/>
      <c r="J292" s="270"/>
      <c r="K292" s="269"/>
    </row>
    <row r="293" spans="1:11" x14ac:dyDescent="0.4">
      <c r="A293" s="274"/>
      <c r="B293" s="101"/>
      <c r="F293" s="269"/>
      <c r="G293" s="269"/>
      <c r="H293" s="276"/>
      <c r="I293" s="269"/>
      <c r="J293" s="270"/>
      <c r="K293" s="269"/>
    </row>
    <row r="294" spans="1:11" x14ac:dyDescent="0.4">
      <c r="A294" s="274"/>
      <c r="B294" s="101"/>
      <c r="F294" s="269"/>
      <c r="G294" s="269"/>
      <c r="H294" s="276"/>
      <c r="I294" s="269"/>
      <c r="J294" s="270"/>
      <c r="K294" s="269"/>
    </row>
    <row r="295" spans="1:11" x14ac:dyDescent="0.4">
      <c r="A295" s="274"/>
      <c r="B295" s="101"/>
      <c r="F295" s="269"/>
      <c r="G295" s="269"/>
      <c r="H295" s="276"/>
      <c r="I295" s="269"/>
      <c r="J295" s="270"/>
      <c r="K295" s="269"/>
    </row>
    <row r="296" spans="1:11" x14ac:dyDescent="0.4">
      <c r="A296" s="274"/>
      <c r="B296" s="101"/>
      <c r="F296" s="269"/>
      <c r="G296" s="269"/>
      <c r="H296" s="276"/>
      <c r="I296" s="269"/>
      <c r="J296" s="270"/>
      <c r="K296" s="269"/>
    </row>
    <row r="297" spans="1:11" x14ac:dyDescent="0.4">
      <c r="A297" s="274"/>
      <c r="B297" s="101"/>
      <c r="F297" s="269"/>
      <c r="G297" s="269"/>
      <c r="H297" s="276"/>
      <c r="I297" s="269"/>
      <c r="J297" s="270"/>
      <c r="K297" s="269"/>
    </row>
    <row r="298" spans="1:11" x14ac:dyDescent="0.4">
      <c r="A298" s="274"/>
      <c r="B298" s="101"/>
      <c r="F298" s="269"/>
      <c r="G298" s="269"/>
      <c r="H298" s="276"/>
      <c r="I298" s="269"/>
      <c r="J298" s="270"/>
      <c r="K298" s="269"/>
    </row>
    <row r="299" spans="1:11" x14ac:dyDescent="0.4">
      <c r="A299" s="274"/>
      <c r="B299" s="101"/>
      <c r="F299" s="269"/>
      <c r="G299" s="269"/>
      <c r="H299" s="276"/>
      <c r="I299" s="269"/>
      <c r="J299" s="270"/>
      <c r="K299" s="269"/>
    </row>
    <row r="300" spans="1:11" x14ac:dyDescent="0.4">
      <c r="A300" s="274"/>
      <c r="B300" s="101"/>
      <c r="F300" s="269"/>
      <c r="G300" s="269"/>
      <c r="H300" s="276"/>
      <c r="I300" s="269"/>
      <c r="J300" s="270"/>
      <c r="K300" s="269"/>
    </row>
    <row r="301" spans="1:11" x14ac:dyDescent="0.4">
      <c r="A301" s="274"/>
      <c r="B301" s="101"/>
      <c r="F301" s="269"/>
      <c r="G301" s="269"/>
      <c r="H301" s="276"/>
      <c r="I301" s="269"/>
      <c r="J301" s="270"/>
      <c r="K301" s="269"/>
    </row>
    <row r="302" spans="1:11" x14ac:dyDescent="0.4">
      <c r="A302" s="274"/>
      <c r="B302" s="101"/>
      <c r="F302" s="269"/>
      <c r="G302" s="269"/>
      <c r="H302" s="276"/>
      <c r="I302" s="269"/>
      <c r="J302" s="270"/>
      <c r="K302" s="269"/>
    </row>
    <row r="303" spans="1:11" x14ac:dyDescent="0.4">
      <c r="A303" s="274"/>
      <c r="B303" s="101"/>
      <c r="F303" s="269"/>
      <c r="G303" s="269"/>
      <c r="H303" s="276"/>
      <c r="I303" s="269"/>
      <c r="J303" s="270"/>
      <c r="K303" s="269"/>
    </row>
    <row r="304" spans="1:11" x14ac:dyDescent="0.4">
      <c r="A304" s="274"/>
      <c r="B304" s="101"/>
      <c r="F304" s="269"/>
      <c r="G304" s="269"/>
      <c r="H304" s="276"/>
      <c r="I304" s="269"/>
      <c r="J304" s="270"/>
      <c r="K304" s="269"/>
    </row>
    <row r="305" spans="1:11" x14ac:dyDescent="0.4">
      <c r="A305" s="274"/>
      <c r="B305" s="101"/>
      <c r="F305" s="269"/>
      <c r="G305" s="269"/>
      <c r="H305" s="276"/>
      <c r="I305" s="269"/>
      <c r="J305" s="270"/>
      <c r="K305" s="269"/>
    </row>
    <row r="306" spans="1:11" x14ac:dyDescent="0.4">
      <c r="A306" s="274"/>
      <c r="B306" s="101"/>
      <c r="F306" s="269"/>
      <c r="G306" s="269"/>
      <c r="H306" s="276"/>
      <c r="I306" s="269"/>
      <c r="J306" s="270"/>
      <c r="K306" s="269"/>
    </row>
    <row r="307" spans="1:11" x14ac:dyDescent="0.4">
      <c r="A307" s="274"/>
      <c r="B307" s="101"/>
      <c r="F307" s="269"/>
      <c r="G307" s="269"/>
      <c r="H307" s="276"/>
      <c r="I307" s="269"/>
      <c r="J307" s="270"/>
      <c r="K307" s="269"/>
    </row>
    <row r="308" spans="1:11" x14ac:dyDescent="0.4">
      <c r="A308" s="274"/>
      <c r="B308" s="101"/>
      <c r="F308" s="269"/>
      <c r="G308" s="269"/>
      <c r="H308" s="276"/>
      <c r="I308" s="269"/>
      <c r="J308" s="270"/>
      <c r="K308" s="269"/>
    </row>
    <row r="309" spans="1:11" x14ac:dyDescent="0.4">
      <c r="A309" s="274"/>
      <c r="B309" s="101"/>
      <c r="F309" s="269"/>
      <c r="G309" s="269"/>
      <c r="H309" s="276"/>
      <c r="I309" s="269"/>
      <c r="J309" s="270"/>
      <c r="K309" s="269"/>
    </row>
    <row r="310" spans="1:11" x14ac:dyDescent="0.4">
      <c r="A310" s="274"/>
      <c r="B310" s="101"/>
      <c r="F310" s="269"/>
      <c r="G310" s="269"/>
      <c r="H310" s="276"/>
      <c r="I310" s="269"/>
      <c r="J310" s="270"/>
      <c r="K310" s="269"/>
    </row>
    <row r="311" spans="1:11" x14ac:dyDescent="0.4">
      <c r="A311" s="274"/>
      <c r="B311" s="101"/>
      <c r="F311" s="269"/>
      <c r="G311" s="269"/>
      <c r="H311" s="276"/>
      <c r="I311" s="269"/>
      <c r="J311" s="270"/>
      <c r="K311" s="269"/>
    </row>
    <row r="312" spans="1:11" x14ac:dyDescent="0.4">
      <c r="A312" s="274"/>
      <c r="B312" s="101"/>
      <c r="F312" s="269"/>
      <c r="G312" s="269"/>
      <c r="H312" s="276"/>
      <c r="I312" s="269"/>
      <c r="J312" s="270"/>
      <c r="K312" s="269"/>
    </row>
    <row r="313" spans="1:11" x14ac:dyDescent="0.4">
      <c r="A313" s="274"/>
      <c r="B313" s="101"/>
      <c r="F313" s="269"/>
      <c r="G313" s="269"/>
      <c r="H313" s="276"/>
      <c r="I313" s="269"/>
      <c r="J313" s="270"/>
      <c r="K313" s="269"/>
    </row>
    <row r="314" spans="1:11" x14ac:dyDescent="0.4">
      <c r="A314" s="274"/>
      <c r="B314" s="101"/>
      <c r="F314" s="269"/>
      <c r="G314" s="269"/>
      <c r="H314" s="276"/>
      <c r="I314" s="269"/>
      <c r="J314" s="270"/>
      <c r="K314" s="269"/>
    </row>
    <row r="315" spans="1:11" x14ac:dyDescent="0.4">
      <c r="A315" s="274"/>
      <c r="B315" s="101"/>
      <c r="F315" s="269"/>
      <c r="G315" s="269"/>
      <c r="H315" s="276"/>
      <c r="I315" s="269"/>
      <c r="J315" s="270"/>
      <c r="K315" s="269"/>
    </row>
    <row r="316" spans="1:11" x14ac:dyDescent="0.4">
      <c r="A316" s="274"/>
      <c r="B316" s="101"/>
      <c r="F316" s="269"/>
      <c r="G316" s="269"/>
      <c r="H316" s="276"/>
      <c r="I316" s="269"/>
      <c r="J316" s="270"/>
      <c r="K316" s="269"/>
    </row>
    <row r="317" spans="1:11" x14ac:dyDescent="0.4">
      <c r="A317" s="274"/>
      <c r="B317" s="101"/>
      <c r="F317" s="269"/>
      <c r="G317" s="269"/>
      <c r="H317" s="276"/>
      <c r="I317" s="269"/>
      <c r="J317" s="270"/>
      <c r="K317" s="269"/>
    </row>
    <row r="318" spans="1:11" x14ac:dyDescent="0.4">
      <c r="A318" s="274"/>
      <c r="B318" s="101"/>
      <c r="F318" s="269"/>
      <c r="G318" s="269"/>
      <c r="H318" s="276"/>
      <c r="I318" s="269"/>
      <c r="J318" s="270"/>
      <c r="K318" s="269"/>
    </row>
    <row r="319" spans="1:11" x14ac:dyDescent="0.4">
      <c r="A319" s="274"/>
      <c r="B319" s="101"/>
      <c r="F319" s="269"/>
      <c r="G319" s="269"/>
      <c r="H319" s="276"/>
      <c r="I319" s="269"/>
      <c r="J319" s="270"/>
      <c r="K319" s="269"/>
    </row>
    <row r="320" spans="1:11" x14ac:dyDescent="0.4">
      <c r="A320" s="274"/>
      <c r="B320" s="101"/>
      <c r="F320" s="269"/>
      <c r="G320" s="269"/>
      <c r="H320" s="276"/>
      <c r="I320" s="269"/>
      <c r="J320" s="270"/>
      <c r="K320" s="269"/>
    </row>
    <row r="321" spans="1:11" x14ac:dyDescent="0.4">
      <c r="A321" s="274"/>
      <c r="B321" s="101"/>
      <c r="F321" s="269"/>
      <c r="G321" s="269"/>
      <c r="H321" s="276"/>
      <c r="I321" s="269"/>
      <c r="J321" s="270"/>
      <c r="K321" s="269"/>
    </row>
    <row r="322" spans="1:11" x14ac:dyDescent="0.4">
      <c r="A322" s="274"/>
      <c r="B322" s="101"/>
      <c r="F322" s="269"/>
      <c r="G322" s="269"/>
      <c r="H322" s="276"/>
      <c r="I322" s="269"/>
      <c r="J322" s="270"/>
      <c r="K322" s="269"/>
    </row>
    <row r="323" spans="1:11" x14ac:dyDescent="0.4">
      <c r="A323" s="274"/>
      <c r="B323" s="101"/>
      <c r="F323" s="269"/>
      <c r="G323" s="269"/>
      <c r="H323" s="276"/>
      <c r="I323" s="269"/>
      <c r="J323" s="270"/>
      <c r="K323" s="269"/>
    </row>
    <row r="324" spans="1:11" x14ac:dyDescent="0.4">
      <c r="A324" s="274"/>
      <c r="B324" s="101"/>
      <c r="F324" s="269"/>
      <c r="G324" s="269"/>
      <c r="H324" s="276"/>
      <c r="I324" s="269"/>
      <c r="J324" s="270"/>
      <c r="K324" s="269"/>
    </row>
    <row r="325" spans="1:11" x14ac:dyDescent="0.4">
      <c r="A325" s="274"/>
      <c r="B325" s="101"/>
      <c r="F325" s="269"/>
      <c r="G325" s="269"/>
      <c r="H325" s="276"/>
      <c r="I325" s="269"/>
      <c r="J325" s="270"/>
      <c r="K325" s="269"/>
    </row>
    <row r="326" spans="1:11" x14ac:dyDescent="0.4">
      <c r="A326" s="274"/>
      <c r="B326" s="101"/>
      <c r="F326" s="269"/>
      <c r="G326" s="269"/>
      <c r="H326" s="276"/>
      <c r="I326" s="269"/>
      <c r="J326" s="270"/>
      <c r="K326" s="269"/>
    </row>
    <row r="327" spans="1:11" x14ac:dyDescent="0.4">
      <c r="A327" s="274"/>
      <c r="B327" s="101"/>
      <c r="F327" s="269"/>
      <c r="G327" s="269"/>
      <c r="H327" s="276"/>
      <c r="I327" s="269"/>
      <c r="J327" s="270"/>
      <c r="K327" s="269"/>
    </row>
    <row r="328" spans="1:11" x14ac:dyDescent="0.4">
      <c r="A328" s="274"/>
      <c r="B328" s="101"/>
      <c r="F328" s="269"/>
      <c r="G328" s="269"/>
      <c r="H328" s="276"/>
      <c r="I328" s="269"/>
      <c r="J328" s="270"/>
      <c r="K328" s="269"/>
    </row>
    <row r="329" spans="1:11" x14ac:dyDescent="0.4">
      <c r="A329" s="274"/>
      <c r="B329" s="101"/>
      <c r="F329" s="269"/>
      <c r="G329" s="269"/>
      <c r="H329" s="276"/>
      <c r="I329" s="269"/>
      <c r="J329" s="270"/>
      <c r="K329" s="269"/>
    </row>
    <row r="330" spans="1:11" x14ac:dyDescent="0.4">
      <c r="A330" s="274"/>
      <c r="B330" s="101"/>
      <c r="F330" s="269"/>
      <c r="G330" s="269"/>
      <c r="H330" s="276"/>
      <c r="I330" s="269"/>
      <c r="J330" s="270"/>
      <c r="K330" s="269"/>
    </row>
    <row r="331" spans="1:11" x14ac:dyDescent="0.4">
      <c r="A331" s="274"/>
      <c r="B331" s="101"/>
      <c r="F331" s="269"/>
      <c r="G331" s="269"/>
      <c r="H331" s="276"/>
      <c r="I331" s="269"/>
      <c r="J331" s="270"/>
      <c r="K331" s="269"/>
    </row>
    <row r="332" spans="1:11" x14ac:dyDescent="0.4">
      <c r="A332" s="274"/>
      <c r="B332" s="101"/>
      <c r="F332" s="269"/>
      <c r="G332" s="269"/>
      <c r="H332" s="276"/>
      <c r="I332" s="269"/>
      <c r="J332" s="270"/>
      <c r="K332" s="269"/>
    </row>
    <row r="333" spans="1:11" x14ac:dyDescent="0.4">
      <c r="A333" s="274"/>
      <c r="B333" s="101"/>
      <c r="F333" s="269"/>
      <c r="G333" s="269"/>
      <c r="H333" s="276"/>
      <c r="I333" s="269"/>
      <c r="J333" s="270"/>
      <c r="K333" s="269"/>
    </row>
    <row r="334" spans="1:11" x14ac:dyDescent="0.4">
      <c r="A334" s="274"/>
      <c r="B334" s="101"/>
      <c r="F334" s="269"/>
      <c r="G334" s="269"/>
      <c r="H334" s="276"/>
      <c r="I334" s="269"/>
      <c r="J334" s="270"/>
      <c r="K334" s="269"/>
    </row>
    <row r="335" spans="1:11" x14ac:dyDescent="0.4">
      <c r="A335" s="274"/>
      <c r="B335" s="101"/>
      <c r="F335" s="269"/>
      <c r="G335" s="269"/>
      <c r="H335" s="276"/>
      <c r="I335" s="269"/>
      <c r="J335" s="270"/>
      <c r="K335" s="269"/>
    </row>
    <row r="336" spans="1:11" x14ac:dyDescent="0.4">
      <c r="A336" s="274"/>
      <c r="B336" s="101"/>
      <c r="F336" s="269"/>
      <c r="G336" s="269"/>
      <c r="H336" s="276"/>
      <c r="I336" s="269"/>
      <c r="J336" s="270"/>
      <c r="K336" s="269"/>
    </row>
    <row r="337" spans="1:11" x14ac:dyDescent="0.4">
      <c r="A337" s="274"/>
      <c r="B337" s="101"/>
      <c r="F337" s="269"/>
      <c r="G337" s="269"/>
      <c r="H337" s="276"/>
      <c r="I337" s="269"/>
      <c r="J337" s="270"/>
      <c r="K337" s="269"/>
    </row>
    <row r="338" spans="1:11" x14ac:dyDescent="0.4">
      <c r="A338" s="274"/>
      <c r="B338" s="101"/>
      <c r="F338" s="269"/>
      <c r="G338" s="269"/>
      <c r="H338" s="276"/>
      <c r="I338" s="269"/>
      <c r="J338" s="270"/>
      <c r="K338" s="269"/>
    </row>
    <row r="339" spans="1:11" x14ac:dyDescent="0.4">
      <c r="A339" s="274"/>
      <c r="B339" s="101"/>
      <c r="F339" s="269"/>
      <c r="G339" s="269"/>
      <c r="H339" s="276"/>
      <c r="I339" s="269"/>
      <c r="J339" s="270"/>
      <c r="K339" s="269"/>
    </row>
    <row r="340" spans="1:11" x14ac:dyDescent="0.4">
      <c r="A340" s="274"/>
      <c r="B340" s="101"/>
      <c r="F340" s="269"/>
      <c r="G340" s="269"/>
      <c r="H340" s="276"/>
      <c r="I340" s="269"/>
      <c r="J340" s="270"/>
      <c r="K340" s="269"/>
    </row>
    <row r="341" spans="1:11" x14ac:dyDescent="0.4">
      <c r="A341" s="274"/>
      <c r="B341" s="101"/>
      <c r="F341" s="269"/>
      <c r="G341" s="269"/>
      <c r="H341" s="276"/>
      <c r="I341" s="269"/>
      <c r="J341" s="270"/>
      <c r="K341" s="269"/>
    </row>
    <row r="342" spans="1:11" x14ac:dyDescent="0.4">
      <c r="A342" s="274"/>
      <c r="B342" s="101"/>
      <c r="F342" s="269"/>
      <c r="G342" s="269"/>
      <c r="H342" s="276"/>
      <c r="I342" s="269"/>
      <c r="J342" s="270"/>
      <c r="K342" s="269"/>
    </row>
    <row r="343" spans="1:11" x14ac:dyDescent="0.4">
      <c r="A343" s="274"/>
      <c r="B343" s="101"/>
      <c r="F343" s="269"/>
      <c r="G343" s="269"/>
      <c r="H343" s="276"/>
      <c r="I343" s="269"/>
      <c r="J343" s="270"/>
      <c r="K343" s="269"/>
    </row>
    <row r="344" spans="1:11" x14ac:dyDescent="0.4">
      <c r="A344" s="274"/>
      <c r="B344" s="101"/>
      <c r="F344" s="269"/>
      <c r="G344" s="269"/>
      <c r="H344" s="276"/>
      <c r="I344" s="269"/>
      <c r="J344" s="270"/>
      <c r="K344" s="269"/>
    </row>
    <row r="345" spans="1:11" x14ac:dyDescent="0.4">
      <c r="A345" s="274"/>
      <c r="B345" s="101"/>
      <c r="F345" s="269"/>
      <c r="G345" s="269"/>
      <c r="H345" s="276"/>
      <c r="I345" s="269"/>
      <c r="J345" s="270"/>
      <c r="K345" s="269"/>
    </row>
    <row r="346" spans="1:11" x14ac:dyDescent="0.4">
      <c r="A346" s="274"/>
      <c r="B346" s="101"/>
      <c r="F346" s="269"/>
      <c r="G346" s="269"/>
      <c r="H346" s="276"/>
      <c r="I346" s="269"/>
      <c r="J346" s="270"/>
      <c r="K346" s="269"/>
    </row>
    <row r="347" spans="1:11" x14ac:dyDescent="0.4">
      <c r="A347" s="274"/>
      <c r="B347" s="101"/>
      <c r="F347" s="269"/>
      <c r="G347" s="269"/>
      <c r="H347" s="276"/>
      <c r="I347" s="269"/>
      <c r="J347" s="270"/>
      <c r="K347" s="269"/>
    </row>
    <row r="348" spans="1:11" x14ac:dyDescent="0.4">
      <c r="A348" s="274"/>
      <c r="B348" s="101"/>
      <c r="F348" s="269"/>
      <c r="G348" s="269"/>
      <c r="H348" s="276"/>
      <c r="I348" s="269"/>
      <c r="J348" s="270"/>
      <c r="K348" s="269"/>
    </row>
    <row r="349" spans="1:11" x14ac:dyDescent="0.4">
      <c r="A349" s="274"/>
      <c r="B349" s="101"/>
      <c r="F349" s="269"/>
      <c r="G349" s="269"/>
      <c r="H349" s="276"/>
      <c r="I349" s="269"/>
      <c r="J349" s="270"/>
      <c r="K349" s="269"/>
    </row>
    <row r="350" spans="1:11" x14ac:dyDescent="0.4">
      <c r="A350" s="274"/>
      <c r="B350" s="101"/>
      <c r="F350" s="269"/>
      <c r="G350" s="269"/>
      <c r="H350" s="276"/>
      <c r="I350" s="269"/>
      <c r="J350" s="270"/>
      <c r="K350" s="269"/>
    </row>
    <row r="351" spans="1:11" x14ac:dyDescent="0.4">
      <c r="A351" s="274"/>
      <c r="B351" s="101"/>
      <c r="F351" s="269"/>
      <c r="G351" s="269"/>
      <c r="H351" s="276"/>
      <c r="I351" s="269"/>
      <c r="J351" s="270"/>
      <c r="K351" s="269"/>
    </row>
    <row r="352" spans="1:11" x14ac:dyDescent="0.4">
      <c r="A352" s="274"/>
      <c r="B352" s="101"/>
      <c r="F352" s="269"/>
      <c r="G352" s="269"/>
      <c r="H352" s="276"/>
      <c r="I352" s="269"/>
      <c r="J352" s="270"/>
      <c r="K352" s="269"/>
    </row>
    <row r="353" spans="1:11" x14ac:dyDescent="0.4">
      <c r="A353" s="274"/>
      <c r="B353" s="101"/>
      <c r="F353" s="269"/>
      <c r="G353" s="269"/>
      <c r="H353" s="276"/>
      <c r="I353" s="269"/>
      <c r="J353" s="270"/>
      <c r="K353" s="269"/>
    </row>
    <row r="354" spans="1:11" x14ac:dyDescent="0.4">
      <c r="A354" s="274"/>
      <c r="B354" s="101"/>
      <c r="F354" s="269"/>
      <c r="G354" s="269"/>
      <c r="H354" s="276"/>
      <c r="I354" s="269"/>
      <c r="J354" s="270"/>
      <c r="K354" s="269"/>
    </row>
    <row r="355" spans="1:11" x14ac:dyDescent="0.4">
      <c r="A355" s="274"/>
      <c r="B355" s="101"/>
      <c r="F355" s="269"/>
      <c r="G355" s="269"/>
      <c r="H355" s="276"/>
      <c r="I355" s="269"/>
      <c r="J355" s="270"/>
      <c r="K355" s="269"/>
    </row>
    <row r="356" spans="1:11" x14ac:dyDescent="0.4">
      <c r="A356" s="274"/>
      <c r="B356" s="101"/>
      <c r="F356" s="269"/>
      <c r="G356" s="269"/>
      <c r="H356" s="276"/>
      <c r="I356" s="269"/>
      <c r="J356" s="270"/>
      <c r="K356" s="269"/>
    </row>
    <row r="357" spans="1:11" x14ac:dyDescent="0.4">
      <c r="A357" s="274"/>
      <c r="B357" s="101"/>
      <c r="F357" s="269"/>
      <c r="G357" s="269"/>
      <c r="H357" s="276"/>
      <c r="I357" s="269"/>
      <c r="J357" s="270"/>
      <c r="K357" s="269"/>
    </row>
    <row r="358" spans="1:11" x14ac:dyDescent="0.4">
      <c r="A358" s="274"/>
      <c r="B358" s="101"/>
      <c r="F358" s="269"/>
      <c r="G358" s="269"/>
      <c r="H358" s="276"/>
      <c r="I358" s="269"/>
      <c r="J358" s="270"/>
      <c r="K358" s="269"/>
    </row>
    <row r="359" spans="1:11" x14ac:dyDescent="0.4">
      <c r="A359" s="274"/>
      <c r="B359" s="101"/>
      <c r="F359" s="269"/>
      <c r="G359" s="269"/>
      <c r="H359" s="276"/>
      <c r="I359" s="269"/>
      <c r="J359" s="270"/>
      <c r="K359" s="269"/>
    </row>
    <row r="360" spans="1:11" x14ac:dyDescent="0.4">
      <c r="A360" s="274"/>
      <c r="B360" s="101"/>
      <c r="F360" s="269"/>
      <c r="G360" s="269"/>
      <c r="H360" s="276"/>
      <c r="I360" s="269"/>
      <c r="J360" s="270"/>
      <c r="K360" s="269"/>
    </row>
    <row r="361" spans="1:11" x14ac:dyDescent="0.4">
      <c r="A361" s="274"/>
      <c r="B361" s="101"/>
      <c r="F361" s="269"/>
      <c r="G361" s="269"/>
      <c r="H361" s="276"/>
      <c r="I361" s="269"/>
      <c r="J361" s="270"/>
      <c r="K361" s="269"/>
    </row>
    <row r="362" spans="1:11" x14ac:dyDescent="0.4">
      <c r="A362" s="274"/>
      <c r="B362" s="101"/>
      <c r="F362" s="269"/>
      <c r="G362" s="269"/>
      <c r="H362" s="276"/>
      <c r="I362" s="269"/>
      <c r="J362" s="270"/>
      <c r="K362" s="269"/>
    </row>
    <row r="363" spans="1:11" x14ac:dyDescent="0.4">
      <c r="A363" s="274"/>
      <c r="B363" s="101"/>
      <c r="F363" s="269"/>
      <c r="G363" s="269"/>
      <c r="H363" s="276"/>
      <c r="I363" s="269"/>
      <c r="J363" s="270"/>
      <c r="K363" s="269"/>
    </row>
    <row r="364" spans="1:11" x14ac:dyDescent="0.4">
      <c r="A364" s="274"/>
      <c r="B364" s="101"/>
      <c r="F364" s="269"/>
      <c r="G364" s="269"/>
      <c r="H364" s="276"/>
      <c r="I364" s="269"/>
      <c r="J364" s="270"/>
      <c r="K364" s="269"/>
    </row>
    <row r="365" spans="1:11" x14ac:dyDescent="0.4">
      <c r="A365" s="274"/>
      <c r="B365" s="101"/>
      <c r="F365" s="269"/>
      <c r="G365" s="269"/>
      <c r="H365" s="276"/>
      <c r="I365" s="269"/>
      <c r="J365" s="270"/>
      <c r="K365" s="269"/>
    </row>
    <row r="366" spans="1:11" x14ac:dyDescent="0.4">
      <c r="A366" s="274"/>
      <c r="B366" s="101"/>
      <c r="F366" s="269"/>
      <c r="G366" s="269"/>
      <c r="H366" s="276"/>
      <c r="I366" s="269"/>
      <c r="J366" s="270"/>
      <c r="K366" s="269"/>
    </row>
    <row r="367" spans="1:11" x14ac:dyDescent="0.4">
      <c r="A367" s="274"/>
      <c r="B367" s="101"/>
      <c r="F367" s="269"/>
      <c r="G367" s="269"/>
      <c r="H367" s="276"/>
      <c r="I367" s="269"/>
      <c r="J367" s="270"/>
      <c r="K367" s="269"/>
    </row>
    <row r="368" spans="1:11" x14ac:dyDescent="0.4">
      <c r="A368" s="274"/>
      <c r="B368" s="101"/>
      <c r="F368" s="269"/>
      <c r="G368" s="269"/>
      <c r="H368" s="276"/>
      <c r="I368" s="269"/>
      <c r="J368" s="270"/>
      <c r="K368" s="269"/>
    </row>
    <row r="369" spans="1:11" x14ac:dyDescent="0.4">
      <c r="A369" s="274"/>
      <c r="B369" s="101"/>
      <c r="F369" s="269"/>
      <c r="G369" s="269"/>
      <c r="H369" s="276"/>
      <c r="I369" s="269"/>
      <c r="J369" s="270"/>
      <c r="K369" s="269"/>
    </row>
    <row r="370" spans="1:11" x14ac:dyDescent="0.4">
      <c r="A370" s="274"/>
      <c r="B370" s="101"/>
      <c r="F370" s="269"/>
      <c r="G370" s="269"/>
      <c r="H370" s="276"/>
      <c r="I370" s="269"/>
      <c r="J370" s="270"/>
      <c r="K370" s="269"/>
    </row>
    <row r="371" spans="1:11" x14ac:dyDescent="0.4">
      <c r="A371" s="274"/>
      <c r="B371" s="101"/>
      <c r="F371" s="269"/>
      <c r="G371" s="269"/>
      <c r="H371" s="276"/>
      <c r="I371" s="269"/>
      <c r="J371" s="270"/>
      <c r="K371" s="269"/>
    </row>
    <row r="372" spans="1:11" x14ac:dyDescent="0.4">
      <c r="A372" s="274"/>
      <c r="B372" s="101"/>
      <c r="F372" s="269"/>
      <c r="G372" s="269"/>
      <c r="H372" s="276"/>
      <c r="I372" s="269"/>
      <c r="J372" s="270"/>
      <c r="K372" s="269"/>
    </row>
    <row r="373" spans="1:11" x14ac:dyDescent="0.4">
      <c r="A373" s="274"/>
      <c r="B373" s="101"/>
      <c r="F373" s="269"/>
      <c r="G373" s="269"/>
      <c r="H373" s="276"/>
      <c r="I373" s="269"/>
      <c r="J373" s="270"/>
      <c r="K373" s="269"/>
    </row>
    <row r="374" spans="1:11" x14ac:dyDescent="0.4">
      <c r="A374" s="274"/>
      <c r="B374" s="101"/>
      <c r="F374" s="269"/>
      <c r="G374" s="269"/>
      <c r="H374" s="276"/>
      <c r="I374" s="269"/>
      <c r="J374" s="270"/>
      <c r="K374" s="269"/>
    </row>
    <row r="375" spans="1:11" x14ac:dyDescent="0.4">
      <c r="A375" s="274"/>
      <c r="B375" s="101"/>
      <c r="F375" s="269"/>
      <c r="G375" s="269"/>
      <c r="H375" s="276"/>
      <c r="I375" s="269"/>
      <c r="J375" s="270"/>
      <c r="K375" s="269"/>
    </row>
    <row r="376" spans="1:11" x14ac:dyDescent="0.4">
      <c r="A376" s="274"/>
      <c r="B376" s="101"/>
      <c r="F376" s="269"/>
      <c r="G376" s="269"/>
      <c r="H376" s="276"/>
      <c r="I376" s="269"/>
      <c r="J376" s="270"/>
      <c r="K376" s="269"/>
    </row>
    <row r="377" spans="1:11" x14ac:dyDescent="0.4">
      <c r="A377" s="274"/>
      <c r="B377" s="101"/>
      <c r="F377" s="269"/>
      <c r="G377" s="269"/>
      <c r="H377" s="276"/>
      <c r="I377" s="269"/>
      <c r="J377" s="270"/>
      <c r="K377" s="269"/>
    </row>
    <row r="378" spans="1:11" x14ac:dyDescent="0.4">
      <c r="A378" s="274"/>
      <c r="B378" s="101"/>
      <c r="F378" s="269"/>
      <c r="G378" s="269"/>
      <c r="H378" s="276"/>
      <c r="I378" s="269"/>
      <c r="J378" s="270"/>
      <c r="K378" s="269"/>
    </row>
    <row r="379" spans="1:11" x14ac:dyDescent="0.4">
      <c r="A379" s="274"/>
      <c r="B379" s="101"/>
      <c r="F379" s="269"/>
      <c r="G379" s="269"/>
      <c r="H379" s="276"/>
      <c r="I379" s="269"/>
      <c r="J379" s="270"/>
      <c r="K379" s="269"/>
    </row>
    <row r="380" spans="1:11" x14ac:dyDescent="0.4">
      <c r="A380" s="274"/>
      <c r="B380" s="101"/>
      <c r="F380" s="269"/>
      <c r="G380" s="269"/>
      <c r="H380" s="276"/>
      <c r="I380" s="269"/>
      <c r="J380" s="270"/>
      <c r="K380" s="269"/>
    </row>
    <row r="381" spans="1:11" x14ac:dyDescent="0.4">
      <c r="A381" s="274"/>
      <c r="B381" s="101"/>
      <c r="F381" s="269"/>
      <c r="G381" s="269"/>
      <c r="H381" s="276"/>
      <c r="I381" s="269"/>
      <c r="J381" s="270"/>
      <c r="K381" s="269"/>
    </row>
    <row r="382" spans="1:11" x14ac:dyDescent="0.4">
      <c r="A382" s="274"/>
      <c r="B382" s="101"/>
      <c r="F382" s="269"/>
      <c r="G382" s="269"/>
      <c r="H382" s="276"/>
      <c r="I382" s="269"/>
      <c r="J382" s="270"/>
      <c r="K382" s="269"/>
    </row>
    <row r="383" spans="1:11" x14ac:dyDescent="0.4">
      <c r="A383" s="274"/>
      <c r="B383" s="101"/>
      <c r="F383" s="269"/>
      <c r="G383" s="269"/>
      <c r="H383" s="276"/>
      <c r="I383" s="269"/>
      <c r="J383" s="270"/>
      <c r="K383" s="269"/>
    </row>
    <row r="384" spans="1:11" x14ac:dyDescent="0.4">
      <c r="A384" s="274"/>
      <c r="B384" s="101"/>
      <c r="F384" s="269"/>
      <c r="G384" s="269"/>
      <c r="H384" s="276"/>
      <c r="I384" s="269"/>
      <c r="J384" s="270"/>
      <c r="K384" s="269"/>
    </row>
    <row r="385" spans="1:11" x14ac:dyDescent="0.4">
      <c r="A385" s="274"/>
      <c r="B385" s="101"/>
      <c r="F385" s="269"/>
      <c r="G385" s="269"/>
      <c r="H385" s="276"/>
      <c r="I385" s="269"/>
      <c r="J385" s="270"/>
      <c r="K385" s="269"/>
    </row>
    <row r="386" spans="1:11" x14ac:dyDescent="0.4">
      <c r="A386" s="274"/>
      <c r="B386" s="101"/>
      <c r="F386" s="269"/>
      <c r="G386" s="269"/>
      <c r="H386" s="276"/>
      <c r="I386" s="269"/>
      <c r="J386" s="270"/>
      <c r="K386" s="269"/>
    </row>
    <row r="387" spans="1:11" x14ac:dyDescent="0.4">
      <c r="A387" s="274"/>
      <c r="B387" s="101"/>
      <c r="F387" s="269"/>
      <c r="G387" s="269"/>
      <c r="H387" s="276"/>
      <c r="I387" s="269"/>
      <c r="J387" s="270"/>
      <c r="K387" s="269"/>
    </row>
    <row r="388" spans="1:11" x14ac:dyDescent="0.4">
      <c r="A388" s="274"/>
      <c r="B388" s="101"/>
      <c r="F388" s="269"/>
      <c r="G388" s="269"/>
      <c r="H388" s="276"/>
      <c r="I388" s="269"/>
      <c r="J388" s="270"/>
      <c r="K388" s="269"/>
    </row>
    <row r="389" spans="1:11" x14ac:dyDescent="0.4">
      <c r="A389" s="274"/>
      <c r="B389" s="101"/>
      <c r="F389" s="269"/>
      <c r="G389" s="269"/>
      <c r="H389" s="276"/>
      <c r="I389" s="269"/>
      <c r="J389" s="270"/>
      <c r="K389" s="269"/>
    </row>
    <row r="390" spans="1:11" x14ac:dyDescent="0.4">
      <c r="A390" s="274"/>
      <c r="B390" s="101"/>
      <c r="F390" s="269"/>
      <c r="G390" s="269"/>
      <c r="H390" s="276"/>
      <c r="I390" s="269"/>
      <c r="J390" s="270"/>
      <c r="K390" s="269"/>
    </row>
    <row r="391" spans="1:11" x14ac:dyDescent="0.4">
      <c r="A391" s="274"/>
      <c r="B391" s="101"/>
      <c r="F391" s="269"/>
      <c r="G391" s="269"/>
      <c r="H391" s="276"/>
      <c r="I391" s="269"/>
      <c r="J391" s="270"/>
      <c r="K391" s="269"/>
    </row>
    <row r="392" spans="1:11" x14ac:dyDescent="0.4">
      <c r="A392" s="274"/>
      <c r="B392" s="101"/>
      <c r="F392" s="269"/>
      <c r="G392" s="269"/>
      <c r="H392" s="276"/>
      <c r="I392" s="269"/>
      <c r="J392" s="270"/>
      <c r="K392" s="269"/>
    </row>
    <row r="393" spans="1:11" x14ac:dyDescent="0.4">
      <c r="A393" s="274"/>
      <c r="B393" s="101"/>
      <c r="F393" s="269"/>
      <c r="G393" s="269"/>
      <c r="H393" s="276"/>
      <c r="I393" s="269"/>
      <c r="J393" s="270"/>
      <c r="K393" s="269"/>
    </row>
    <row r="394" spans="1:11" x14ac:dyDescent="0.4">
      <c r="A394" s="274"/>
      <c r="B394" s="101"/>
      <c r="F394" s="269"/>
      <c r="G394" s="269"/>
      <c r="H394" s="276"/>
      <c r="I394" s="269"/>
      <c r="J394" s="270"/>
      <c r="K394" s="269"/>
    </row>
    <row r="395" spans="1:11" x14ac:dyDescent="0.4">
      <c r="A395" s="274"/>
      <c r="B395" s="101"/>
      <c r="F395" s="269"/>
      <c r="G395" s="269"/>
      <c r="H395" s="276"/>
      <c r="I395" s="269"/>
      <c r="J395" s="270"/>
      <c r="K395" s="269"/>
    </row>
    <row r="396" spans="1:11" x14ac:dyDescent="0.4">
      <c r="A396" s="274"/>
      <c r="B396" s="101"/>
      <c r="F396" s="269"/>
      <c r="G396" s="269"/>
      <c r="H396" s="276"/>
      <c r="I396" s="269"/>
      <c r="J396" s="270"/>
      <c r="K396" s="269"/>
    </row>
    <row r="397" spans="1:11" x14ac:dyDescent="0.4">
      <c r="A397" s="274"/>
      <c r="B397" s="101"/>
      <c r="F397" s="269"/>
      <c r="G397" s="269"/>
      <c r="H397" s="276"/>
      <c r="I397" s="269"/>
      <c r="J397" s="270"/>
      <c r="K397" s="269"/>
    </row>
    <row r="398" spans="1:11" x14ac:dyDescent="0.4">
      <c r="A398" s="274"/>
      <c r="B398" s="101"/>
      <c r="F398" s="269"/>
      <c r="G398" s="269"/>
      <c r="H398" s="276"/>
      <c r="I398" s="269"/>
      <c r="J398" s="270"/>
      <c r="K398" s="269"/>
    </row>
    <row r="399" spans="1:11" x14ac:dyDescent="0.4">
      <c r="A399" s="274"/>
      <c r="B399" s="101"/>
      <c r="F399" s="269"/>
      <c r="G399" s="269"/>
      <c r="H399" s="276"/>
      <c r="I399" s="269"/>
      <c r="J399" s="270"/>
      <c r="K399" s="269"/>
    </row>
    <row r="400" spans="1:11" x14ac:dyDescent="0.4">
      <c r="A400" s="274"/>
      <c r="B400" s="101"/>
      <c r="F400" s="269"/>
      <c r="G400" s="269"/>
      <c r="H400" s="276"/>
      <c r="I400" s="269"/>
      <c r="J400" s="270"/>
      <c r="K400" s="269"/>
    </row>
    <row r="401" spans="1:11" x14ac:dyDescent="0.4">
      <c r="A401" s="274"/>
      <c r="B401" s="101"/>
      <c r="F401" s="269"/>
      <c r="G401" s="269"/>
      <c r="H401" s="276"/>
      <c r="I401" s="269"/>
      <c r="J401" s="270"/>
      <c r="K401" s="269"/>
    </row>
    <row r="402" spans="1:11" x14ac:dyDescent="0.4">
      <c r="A402" s="274"/>
      <c r="B402" s="101"/>
      <c r="F402" s="269"/>
      <c r="G402" s="269"/>
      <c r="H402" s="276"/>
      <c r="I402" s="269"/>
      <c r="J402" s="270"/>
      <c r="K402" s="269"/>
    </row>
    <row r="403" spans="1:11" x14ac:dyDescent="0.4">
      <c r="A403" s="274"/>
      <c r="B403" s="101"/>
      <c r="F403" s="269"/>
      <c r="G403" s="269"/>
      <c r="H403" s="276"/>
      <c r="I403" s="269"/>
      <c r="J403" s="270"/>
      <c r="K403" s="269"/>
    </row>
    <row r="404" spans="1:11" x14ac:dyDescent="0.4">
      <c r="A404" s="274"/>
      <c r="B404" s="101"/>
      <c r="F404" s="269"/>
      <c r="G404" s="269"/>
      <c r="H404" s="276"/>
      <c r="I404" s="269"/>
      <c r="J404" s="270"/>
      <c r="K404" s="269"/>
    </row>
    <row r="405" spans="1:11" x14ac:dyDescent="0.4">
      <c r="A405" s="274"/>
      <c r="B405" s="101"/>
      <c r="F405" s="269"/>
      <c r="G405" s="269"/>
      <c r="H405" s="276"/>
      <c r="I405" s="269"/>
      <c r="J405" s="270"/>
      <c r="K405" s="269"/>
    </row>
    <row r="406" spans="1:11" x14ac:dyDescent="0.4">
      <c r="A406" s="274"/>
      <c r="B406" s="101"/>
      <c r="F406" s="269"/>
      <c r="G406" s="269"/>
      <c r="H406" s="276"/>
      <c r="I406" s="269"/>
      <c r="J406" s="270"/>
      <c r="K406" s="269"/>
    </row>
    <row r="407" spans="1:11" x14ac:dyDescent="0.4">
      <c r="A407" s="274"/>
      <c r="B407" s="101"/>
      <c r="F407" s="269"/>
      <c r="G407" s="269"/>
      <c r="H407" s="276"/>
      <c r="I407" s="269"/>
      <c r="J407" s="270"/>
      <c r="K407" s="269"/>
    </row>
    <row r="408" spans="1:11" x14ac:dyDescent="0.4">
      <c r="A408" s="274"/>
      <c r="B408" s="101"/>
      <c r="F408" s="269"/>
      <c r="G408" s="269"/>
      <c r="H408" s="276"/>
      <c r="I408" s="269"/>
      <c r="J408" s="270"/>
      <c r="K408" s="269"/>
    </row>
    <row r="409" spans="1:11" x14ac:dyDescent="0.4">
      <c r="A409" s="274"/>
      <c r="B409" s="101"/>
      <c r="F409" s="269"/>
      <c r="G409" s="269"/>
      <c r="H409" s="276"/>
      <c r="I409" s="269"/>
      <c r="J409" s="270"/>
      <c r="K409" s="269"/>
    </row>
    <row r="410" spans="1:11" x14ac:dyDescent="0.4">
      <c r="A410" s="274"/>
      <c r="B410" s="101"/>
      <c r="F410" s="269"/>
      <c r="G410" s="269"/>
      <c r="H410" s="276"/>
      <c r="I410" s="269"/>
      <c r="J410" s="270"/>
      <c r="K410" s="269"/>
    </row>
    <row r="411" spans="1:11" x14ac:dyDescent="0.4">
      <c r="A411" s="274"/>
      <c r="B411" s="101"/>
      <c r="F411" s="269"/>
      <c r="G411" s="269"/>
      <c r="H411" s="276"/>
      <c r="I411" s="269"/>
      <c r="J411" s="270"/>
      <c r="K411" s="269"/>
    </row>
    <row r="412" spans="1:11" x14ac:dyDescent="0.4">
      <c r="A412" s="274"/>
      <c r="B412" s="101"/>
      <c r="F412" s="269"/>
      <c r="G412" s="269"/>
      <c r="H412" s="276"/>
      <c r="I412" s="269"/>
      <c r="J412" s="270"/>
      <c r="K412" s="269"/>
    </row>
    <row r="413" spans="1:11" x14ac:dyDescent="0.4">
      <c r="A413" s="274"/>
      <c r="B413" s="101"/>
      <c r="F413" s="269"/>
      <c r="G413" s="269"/>
      <c r="H413" s="276"/>
      <c r="I413" s="269"/>
      <c r="J413" s="270"/>
      <c r="K413" s="269"/>
    </row>
    <row r="414" spans="1:11" x14ac:dyDescent="0.4">
      <c r="A414" s="274"/>
      <c r="B414" s="101"/>
      <c r="F414" s="269"/>
      <c r="G414" s="269"/>
      <c r="H414" s="276"/>
      <c r="I414" s="269"/>
      <c r="J414" s="270"/>
      <c r="K414" s="269"/>
    </row>
    <row r="415" spans="1:11" x14ac:dyDescent="0.4">
      <c r="A415" s="274"/>
      <c r="B415" s="101"/>
      <c r="F415" s="269"/>
      <c r="G415" s="269"/>
      <c r="H415" s="276"/>
      <c r="I415" s="269"/>
      <c r="J415" s="270"/>
      <c r="K415" s="269"/>
    </row>
    <row r="416" spans="1:11" x14ac:dyDescent="0.4">
      <c r="A416" s="274"/>
      <c r="B416" s="101"/>
      <c r="F416" s="269"/>
      <c r="G416" s="269"/>
      <c r="H416" s="276"/>
      <c r="I416" s="269"/>
      <c r="J416" s="270"/>
      <c r="K416" s="269"/>
    </row>
    <row r="417" spans="1:11" x14ac:dyDescent="0.4">
      <c r="A417" s="274"/>
      <c r="B417" s="101"/>
      <c r="F417" s="269"/>
      <c r="G417" s="269"/>
      <c r="H417" s="276"/>
      <c r="I417" s="269"/>
      <c r="J417" s="270"/>
      <c r="K417" s="269"/>
    </row>
    <row r="418" spans="1:11" x14ac:dyDescent="0.4">
      <c r="A418" s="274"/>
      <c r="B418" s="101"/>
      <c r="F418" s="269"/>
      <c r="G418" s="269"/>
      <c r="H418" s="276"/>
      <c r="I418" s="269"/>
      <c r="J418" s="270"/>
      <c r="K418" s="269"/>
    </row>
    <row r="419" spans="1:11" x14ac:dyDescent="0.4">
      <c r="A419" s="274"/>
      <c r="B419" s="101"/>
      <c r="F419" s="269"/>
      <c r="G419" s="269"/>
      <c r="H419" s="276"/>
      <c r="I419" s="269"/>
      <c r="J419" s="270"/>
      <c r="K419" s="269"/>
    </row>
    <row r="420" spans="1:11" x14ac:dyDescent="0.4">
      <c r="A420" s="274"/>
      <c r="B420" s="101"/>
      <c r="F420" s="269"/>
      <c r="G420" s="269"/>
      <c r="H420" s="276"/>
      <c r="I420" s="269"/>
      <c r="J420" s="270"/>
      <c r="K420" s="269"/>
    </row>
    <row r="421" spans="1:11" x14ac:dyDescent="0.4">
      <c r="A421" s="274"/>
      <c r="B421" s="101"/>
      <c r="F421" s="269"/>
      <c r="G421" s="269"/>
      <c r="H421" s="276"/>
      <c r="I421" s="269"/>
      <c r="J421" s="270"/>
      <c r="K421" s="269"/>
    </row>
    <row r="422" spans="1:11" x14ac:dyDescent="0.4">
      <c r="A422" s="274"/>
      <c r="B422" s="101"/>
      <c r="F422" s="269"/>
      <c r="G422" s="269"/>
      <c r="H422" s="276"/>
      <c r="I422" s="269"/>
      <c r="J422" s="270"/>
      <c r="K422" s="269"/>
    </row>
    <row r="423" spans="1:11" x14ac:dyDescent="0.4">
      <c r="A423" s="274"/>
      <c r="B423" s="101"/>
      <c r="F423" s="269"/>
      <c r="G423" s="269"/>
      <c r="H423" s="276"/>
      <c r="I423" s="269"/>
      <c r="J423" s="270"/>
      <c r="K423" s="269"/>
    </row>
    <row r="424" spans="1:11" x14ac:dyDescent="0.4">
      <c r="A424" s="274"/>
      <c r="B424" s="101"/>
      <c r="F424" s="269"/>
      <c r="G424" s="269"/>
      <c r="H424" s="276"/>
      <c r="I424" s="269"/>
      <c r="J424" s="270"/>
      <c r="K424" s="269"/>
    </row>
    <row r="425" spans="1:11" x14ac:dyDescent="0.4">
      <c r="A425" s="274"/>
      <c r="B425" s="101"/>
      <c r="F425" s="269"/>
      <c r="G425" s="269"/>
      <c r="H425" s="276"/>
      <c r="I425" s="269"/>
      <c r="J425" s="270"/>
      <c r="K425" s="269"/>
    </row>
    <row r="426" spans="1:11" x14ac:dyDescent="0.4">
      <c r="A426" s="274"/>
      <c r="B426" s="101"/>
      <c r="F426" s="269"/>
      <c r="G426" s="269"/>
      <c r="H426" s="276"/>
      <c r="I426" s="269"/>
      <c r="J426" s="270"/>
      <c r="K426" s="269"/>
    </row>
    <row r="427" spans="1:11" x14ac:dyDescent="0.4">
      <c r="A427" s="274"/>
      <c r="B427" s="101"/>
      <c r="F427" s="269"/>
      <c r="G427" s="269"/>
      <c r="H427" s="276"/>
      <c r="I427" s="269"/>
      <c r="J427" s="270"/>
      <c r="K427" s="269"/>
    </row>
    <row r="428" spans="1:11" x14ac:dyDescent="0.4">
      <c r="A428" s="274"/>
      <c r="B428" s="101"/>
      <c r="F428" s="269"/>
      <c r="G428" s="269"/>
      <c r="H428" s="276"/>
      <c r="I428" s="269"/>
      <c r="J428" s="270"/>
      <c r="K428" s="269"/>
    </row>
    <row r="429" spans="1:11" x14ac:dyDescent="0.4">
      <c r="A429" s="274"/>
      <c r="B429" s="101"/>
      <c r="F429" s="269"/>
      <c r="G429" s="269"/>
      <c r="H429" s="276"/>
      <c r="I429" s="269"/>
      <c r="J429" s="270"/>
      <c r="K429" s="269"/>
    </row>
    <row r="430" spans="1:11" x14ac:dyDescent="0.4">
      <c r="A430" s="274"/>
      <c r="B430" s="101"/>
      <c r="F430" s="269"/>
      <c r="G430" s="269"/>
      <c r="H430" s="276"/>
      <c r="I430" s="269"/>
      <c r="J430" s="270"/>
      <c r="K430" s="269"/>
    </row>
    <row r="431" spans="1:11" x14ac:dyDescent="0.4">
      <c r="A431" s="274"/>
      <c r="B431" s="101"/>
      <c r="F431" s="269"/>
      <c r="G431" s="269"/>
      <c r="H431" s="276"/>
      <c r="I431" s="269"/>
      <c r="J431" s="270"/>
      <c r="K431" s="269"/>
    </row>
    <row r="432" spans="1:11" x14ac:dyDescent="0.4">
      <c r="A432" s="274"/>
      <c r="B432" s="101"/>
      <c r="F432" s="269"/>
      <c r="G432" s="269"/>
      <c r="H432" s="276"/>
      <c r="I432" s="269"/>
      <c r="J432" s="270"/>
      <c r="K432" s="269"/>
    </row>
    <row r="433" spans="1:11" x14ac:dyDescent="0.4">
      <c r="A433" s="274"/>
      <c r="B433" s="101"/>
      <c r="F433" s="269"/>
      <c r="G433" s="269"/>
      <c r="H433" s="276"/>
      <c r="I433" s="269"/>
      <c r="J433" s="270"/>
      <c r="K433" s="269"/>
    </row>
    <row r="434" spans="1:11" x14ac:dyDescent="0.4">
      <c r="A434" s="274"/>
      <c r="B434" s="101"/>
      <c r="F434" s="269"/>
      <c r="G434" s="269"/>
      <c r="H434" s="276"/>
      <c r="I434" s="269"/>
      <c r="J434" s="270"/>
      <c r="K434" s="269"/>
    </row>
    <row r="435" spans="1:11" x14ac:dyDescent="0.4">
      <c r="A435" s="274"/>
      <c r="B435" s="101"/>
      <c r="F435" s="269"/>
      <c r="G435" s="269"/>
      <c r="H435" s="276"/>
      <c r="I435" s="269"/>
      <c r="J435" s="270"/>
      <c r="K435" s="269"/>
    </row>
    <row r="436" spans="1:11" x14ac:dyDescent="0.4">
      <c r="A436" s="274"/>
      <c r="B436" s="101"/>
      <c r="F436" s="269"/>
      <c r="G436" s="269"/>
      <c r="H436" s="276"/>
      <c r="I436" s="269"/>
      <c r="J436" s="270"/>
      <c r="K436" s="269"/>
    </row>
    <row r="437" spans="1:11" x14ac:dyDescent="0.4">
      <c r="A437" s="274"/>
      <c r="B437" s="101"/>
      <c r="F437" s="269"/>
      <c r="G437" s="269"/>
      <c r="H437" s="276"/>
      <c r="I437" s="269"/>
      <c r="J437" s="270"/>
      <c r="K437" s="269"/>
    </row>
    <row r="438" spans="1:11" x14ac:dyDescent="0.4">
      <c r="A438" s="274"/>
      <c r="B438" s="101"/>
      <c r="F438" s="269"/>
      <c r="G438" s="269"/>
      <c r="H438" s="276"/>
      <c r="I438" s="269"/>
      <c r="J438" s="270"/>
      <c r="K438" s="269"/>
    </row>
    <row r="439" spans="1:11" x14ac:dyDescent="0.4">
      <c r="A439" s="274"/>
      <c r="B439" s="101"/>
      <c r="F439" s="269"/>
      <c r="G439" s="269"/>
      <c r="H439" s="276"/>
      <c r="I439" s="269"/>
      <c r="J439" s="270"/>
      <c r="K439" s="269"/>
    </row>
    <row r="440" spans="1:11" x14ac:dyDescent="0.4">
      <c r="A440" s="274"/>
      <c r="B440" s="101"/>
      <c r="F440" s="269"/>
      <c r="G440" s="269"/>
      <c r="H440" s="276"/>
      <c r="I440" s="269"/>
      <c r="J440" s="270"/>
      <c r="K440" s="269"/>
    </row>
    <row r="441" spans="1:11" x14ac:dyDescent="0.4">
      <c r="A441" s="274"/>
      <c r="B441" s="101"/>
      <c r="F441" s="269"/>
      <c r="G441" s="269"/>
      <c r="H441" s="276"/>
      <c r="I441" s="269"/>
      <c r="J441" s="270"/>
      <c r="K441" s="269"/>
    </row>
    <row r="442" spans="1:11" x14ac:dyDescent="0.4">
      <c r="A442" s="274"/>
      <c r="B442" s="101"/>
      <c r="F442" s="269"/>
      <c r="G442" s="269"/>
      <c r="H442" s="276"/>
      <c r="I442" s="269"/>
      <c r="J442" s="270"/>
      <c r="K442" s="269"/>
    </row>
    <row r="443" spans="1:11" x14ac:dyDescent="0.4">
      <c r="A443" s="274"/>
      <c r="B443" s="101"/>
      <c r="F443" s="269"/>
      <c r="G443" s="269"/>
      <c r="H443" s="276"/>
      <c r="I443" s="269"/>
      <c r="J443" s="270"/>
      <c r="K443" s="269"/>
    </row>
    <row r="444" spans="1:11" x14ac:dyDescent="0.4">
      <c r="A444" s="274"/>
      <c r="B444" s="101"/>
      <c r="F444" s="269"/>
      <c r="G444" s="269"/>
      <c r="H444" s="276"/>
      <c r="I444" s="269"/>
      <c r="J444" s="270"/>
      <c r="K444" s="269"/>
    </row>
    <row r="445" spans="1:11" x14ac:dyDescent="0.4">
      <c r="A445" s="274"/>
      <c r="B445" s="101"/>
      <c r="F445" s="269"/>
      <c r="G445" s="269"/>
      <c r="H445" s="276"/>
      <c r="I445" s="269"/>
      <c r="J445" s="270"/>
      <c r="K445" s="269"/>
    </row>
    <row r="446" spans="1:11" x14ac:dyDescent="0.4">
      <c r="A446" s="274"/>
      <c r="B446" s="101"/>
      <c r="F446" s="269"/>
      <c r="G446" s="269"/>
      <c r="H446" s="276"/>
      <c r="I446" s="269"/>
      <c r="J446" s="270"/>
      <c r="K446" s="269"/>
    </row>
    <row r="447" spans="1:11" x14ac:dyDescent="0.4">
      <c r="A447" s="274"/>
      <c r="B447" s="101"/>
      <c r="F447" s="269"/>
      <c r="G447" s="269"/>
      <c r="H447" s="276"/>
      <c r="I447" s="269"/>
      <c r="J447" s="270"/>
      <c r="K447" s="269"/>
    </row>
    <row r="448" spans="1:11" x14ac:dyDescent="0.4">
      <c r="A448" s="274"/>
      <c r="B448" s="101"/>
      <c r="F448" s="269"/>
      <c r="G448" s="269"/>
      <c r="H448" s="276"/>
      <c r="I448" s="269"/>
      <c r="J448" s="270"/>
      <c r="K448" s="269"/>
    </row>
    <row r="449" spans="1:11" x14ac:dyDescent="0.4">
      <c r="A449" s="274"/>
      <c r="B449" s="101"/>
      <c r="F449" s="269"/>
      <c r="G449" s="269"/>
      <c r="H449" s="276"/>
      <c r="I449" s="269"/>
      <c r="J449" s="270"/>
      <c r="K449" s="269"/>
    </row>
    <row r="450" spans="1:11" x14ac:dyDescent="0.4">
      <c r="A450" s="274"/>
      <c r="B450" s="101"/>
      <c r="F450" s="269"/>
      <c r="G450" s="269"/>
      <c r="H450" s="276"/>
      <c r="I450" s="269"/>
      <c r="J450" s="270"/>
      <c r="K450" s="269"/>
    </row>
    <row r="451" spans="1:11" x14ac:dyDescent="0.4">
      <c r="A451" s="274"/>
      <c r="B451" s="101"/>
      <c r="F451" s="269"/>
      <c r="G451" s="269"/>
      <c r="H451" s="276"/>
      <c r="I451" s="269"/>
      <c r="J451" s="270"/>
      <c r="K451" s="269"/>
    </row>
    <row r="452" spans="1:11" x14ac:dyDescent="0.4">
      <c r="A452" s="274"/>
      <c r="B452" s="101"/>
      <c r="F452" s="269"/>
      <c r="G452" s="269"/>
      <c r="H452" s="276"/>
      <c r="I452" s="269"/>
      <c r="J452" s="270"/>
      <c r="K452" s="269"/>
    </row>
    <row r="453" spans="1:11" x14ac:dyDescent="0.4">
      <c r="A453" s="274"/>
      <c r="B453" s="101"/>
      <c r="F453" s="269"/>
      <c r="G453" s="269"/>
      <c r="H453" s="276"/>
      <c r="I453" s="269"/>
      <c r="J453" s="270"/>
      <c r="K453" s="269"/>
    </row>
    <row r="454" spans="1:11" x14ac:dyDescent="0.4">
      <c r="A454" s="274"/>
      <c r="B454" s="101"/>
      <c r="F454" s="269"/>
      <c r="G454" s="269"/>
      <c r="H454" s="276"/>
      <c r="I454" s="269"/>
      <c r="J454" s="270"/>
      <c r="K454" s="269"/>
    </row>
    <row r="455" spans="1:11" x14ac:dyDescent="0.4">
      <c r="A455" s="274"/>
      <c r="B455" s="101"/>
      <c r="F455" s="269"/>
      <c r="G455" s="269"/>
      <c r="H455" s="276"/>
      <c r="I455" s="269"/>
      <c r="J455" s="270"/>
      <c r="K455" s="269"/>
    </row>
    <row r="456" spans="1:11" x14ac:dyDescent="0.4">
      <c r="A456" s="274"/>
      <c r="B456" s="101"/>
      <c r="F456" s="269"/>
      <c r="G456" s="269"/>
      <c r="H456" s="276"/>
      <c r="I456" s="269"/>
      <c r="J456" s="270"/>
      <c r="K456" s="269"/>
    </row>
    <row r="457" spans="1:11" x14ac:dyDescent="0.4">
      <c r="A457" s="274"/>
      <c r="B457" s="101"/>
      <c r="F457" s="269"/>
      <c r="G457" s="269"/>
      <c r="H457" s="276"/>
      <c r="I457" s="269"/>
      <c r="J457" s="270"/>
      <c r="K457" s="269"/>
    </row>
    <row r="458" spans="1:11" x14ac:dyDescent="0.4">
      <c r="A458" s="274"/>
      <c r="B458" s="101"/>
      <c r="F458" s="269"/>
      <c r="G458" s="269"/>
      <c r="H458" s="276"/>
      <c r="I458" s="269"/>
      <c r="J458" s="270"/>
      <c r="K458" s="269"/>
    </row>
    <row r="459" spans="1:11" x14ac:dyDescent="0.4">
      <c r="A459" s="274"/>
      <c r="B459" s="101"/>
      <c r="F459" s="269"/>
      <c r="G459" s="269"/>
      <c r="H459" s="276"/>
      <c r="I459" s="269"/>
      <c r="J459" s="270"/>
      <c r="K459" s="269"/>
    </row>
    <row r="460" spans="1:11" x14ac:dyDescent="0.4">
      <c r="A460" s="274"/>
      <c r="B460" s="101"/>
      <c r="F460" s="269"/>
      <c r="G460" s="269"/>
      <c r="H460" s="276"/>
      <c r="I460" s="269"/>
      <c r="J460" s="270"/>
      <c r="K460" s="269"/>
    </row>
    <row r="461" spans="1:11" x14ac:dyDescent="0.4">
      <c r="A461" s="274"/>
      <c r="B461" s="101"/>
      <c r="F461" s="269"/>
      <c r="G461" s="269"/>
      <c r="H461" s="276"/>
      <c r="I461" s="269"/>
      <c r="J461" s="270"/>
      <c r="K461" s="269"/>
    </row>
    <row r="462" spans="1:11" x14ac:dyDescent="0.4">
      <c r="A462" s="274"/>
      <c r="B462" s="101"/>
      <c r="F462" s="269"/>
      <c r="G462" s="269"/>
      <c r="H462" s="276"/>
      <c r="I462" s="269"/>
      <c r="J462" s="270"/>
      <c r="K462" s="269"/>
    </row>
    <row r="463" spans="1:11" x14ac:dyDescent="0.4">
      <c r="A463" s="274"/>
      <c r="B463" s="101"/>
      <c r="F463" s="269"/>
      <c r="G463" s="269"/>
      <c r="H463" s="276"/>
      <c r="I463" s="269"/>
      <c r="J463" s="270"/>
      <c r="K463" s="269"/>
    </row>
    <row r="464" spans="1:11" x14ac:dyDescent="0.4">
      <c r="A464" s="274"/>
      <c r="B464" s="101"/>
      <c r="F464" s="269"/>
      <c r="G464" s="269"/>
      <c r="H464" s="276"/>
      <c r="I464" s="269"/>
      <c r="J464" s="270"/>
      <c r="K464" s="269"/>
    </row>
    <row r="465" spans="1:11" x14ac:dyDescent="0.4">
      <c r="A465" s="274"/>
      <c r="B465" s="101"/>
      <c r="F465" s="269"/>
      <c r="G465" s="269"/>
      <c r="H465" s="276"/>
      <c r="I465" s="269"/>
      <c r="J465" s="270"/>
      <c r="K465" s="269"/>
    </row>
    <row r="466" spans="1:11" x14ac:dyDescent="0.4">
      <c r="A466" s="274"/>
      <c r="B466" s="101"/>
      <c r="F466" s="269"/>
      <c r="G466" s="269"/>
      <c r="H466" s="276"/>
      <c r="I466" s="269"/>
      <c r="J466" s="270"/>
      <c r="K466" s="269"/>
    </row>
    <row r="467" spans="1:11" x14ac:dyDescent="0.4">
      <c r="A467" s="274"/>
      <c r="B467" s="101"/>
      <c r="F467" s="269"/>
      <c r="G467" s="269"/>
      <c r="H467" s="276"/>
      <c r="I467" s="269"/>
      <c r="J467" s="270"/>
      <c r="K467" s="269"/>
    </row>
    <row r="468" spans="1:11" x14ac:dyDescent="0.4">
      <c r="A468" s="274"/>
      <c r="B468" s="101"/>
      <c r="F468" s="269"/>
      <c r="G468" s="269"/>
      <c r="H468" s="276"/>
      <c r="I468" s="269"/>
      <c r="J468" s="270"/>
      <c r="K468" s="269"/>
    </row>
    <row r="469" spans="1:11" x14ac:dyDescent="0.4">
      <c r="A469" s="274"/>
      <c r="B469" s="101"/>
      <c r="F469" s="269"/>
      <c r="G469" s="269"/>
      <c r="H469" s="276"/>
      <c r="I469" s="269"/>
      <c r="J469" s="270"/>
      <c r="K469" s="269"/>
    </row>
    <row r="470" spans="1:11" x14ac:dyDescent="0.4">
      <c r="A470" s="274"/>
      <c r="B470" s="101"/>
      <c r="F470" s="269"/>
      <c r="G470" s="269"/>
      <c r="H470" s="276"/>
      <c r="I470" s="269"/>
      <c r="J470" s="270"/>
      <c r="K470" s="269"/>
    </row>
    <row r="471" spans="1:11" x14ac:dyDescent="0.4">
      <c r="A471" s="274"/>
      <c r="B471" s="101"/>
      <c r="F471" s="269"/>
      <c r="G471" s="269"/>
      <c r="H471" s="276"/>
      <c r="I471" s="269"/>
      <c r="J471" s="270"/>
      <c r="K471" s="269"/>
    </row>
    <row r="472" spans="1:11" x14ac:dyDescent="0.4">
      <c r="A472" s="274"/>
      <c r="B472" s="101"/>
      <c r="F472" s="269"/>
      <c r="G472" s="269"/>
      <c r="H472" s="276"/>
      <c r="I472" s="269"/>
      <c r="J472" s="270"/>
      <c r="K472" s="269"/>
    </row>
    <row r="473" spans="1:11" x14ac:dyDescent="0.4">
      <c r="A473" s="274"/>
      <c r="B473" s="101"/>
      <c r="F473" s="269"/>
      <c r="G473" s="269"/>
      <c r="H473" s="276"/>
      <c r="I473" s="269"/>
      <c r="J473" s="270"/>
      <c r="K473" s="269"/>
    </row>
    <row r="474" spans="1:11" x14ac:dyDescent="0.4">
      <c r="A474" s="274"/>
      <c r="B474" s="101"/>
      <c r="F474" s="269"/>
      <c r="G474" s="269"/>
      <c r="H474" s="276"/>
      <c r="I474" s="269"/>
      <c r="J474" s="270"/>
      <c r="K474" s="269"/>
    </row>
    <row r="475" spans="1:11" x14ac:dyDescent="0.4">
      <c r="A475" s="274"/>
      <c r="B475" s="101"/>
      <c r="F475" s="269"/>
      <c r="G475" s="269"/>
      <c r="H475" s="276"/>
      <c r="I475" s="269"/>
      <c r="J475" s="270"/>
      <c r="K475" s="269"/>
    </row>
    <row r="476" spans="1:11" x14ac:dyDescent="0.4">
      <c r="A476" s="274"/>
      <c r="B476" s="101"/>
      <c r="F476" s="269"/>
      <c r="G476" s="269"/>
      <c r="H476" s="276"/>
      <c r="I476" s="269"/>
      <c r="J476" s="270"/>
      <c r="K476" s="269"/>
    </row>
    <row r="477" spans="1:11" x14ac:dyDescent="0.4">
      <c r="A477" s="274"/>
      <c r="B477" s="101"/>
      <c r="F477" s="269"/>
      <c r="G477" s="269"/>
      <c r="H477" s="276"/>
      <c r="I477" s="269"/>
      <c r="J477" s="270"/>
      <c r="K477" s="269"/>
    </row>
    <row r="478" spans="1:11" x14ac:dyDescent="0.4">
      <c r="A478" s="274"/>
      <c r="B478" s="101"/>
      <c r="F478" s="269"/>
      <c r="G478" s="269"/>
      <c r="H478" s="276"/>
      <c r="I478" s="269"/>
      <c r="J478" s="270"/>
      <c r="K478" s="269"/>
    </row>
    <row r="479" spans="1:11" x14ac:dyDescent="0.4">
      <c r="A479" s="274"/>
      <c r="B479" s="101"/>
      <c r="F479" s="269"/>
      <c r="G479" s="269"/>
      <c r="H479" s="276"/>
      <c r="I479" s="269"/>
      <c r="J479" s="270"/>
      <c r="K479" s="269"/>
    </row>
    <row r="480" spans="1:11" x14ac:dyDescent="0.4">
      <c r="A480" s="274"/>
      <c r="B480" s="101"/>
      <c r="F480" s="269"/>
      <c r="G480" s="269"/>
      <c r="H480" s="276"/>
      <c r="I480" s="269"/>
      <c r="J480" s="270"/>
      <c r="K480" s="269"/>
    </row>
    <row r="481" spans="1:11" x14ac:dyDescent="0.4">
      <c r="A481" s="274"/>
      <c r="B481" s="101"/>
      <c r="F481" s="269"/>
      <c r="G481" s="269"/>
      <c r="H481" s="276"/>
      <c r="I481" s="269"/>
      <c r="J481" s="270"/>
      <c r="K481" s="269"/>
    </row>
    <row r="482" spans="1:11" x14ac:dyDescent="0.4">
      <c r="A482" s="274"/>
      <c r="B482" s="101"/>
      <c r="F482" s="269"/>
      <c r="G482" s="269"/>
      <c r="H482" s="276"/>
      <c r="I482" s="269"/>
      <c r="J482" s="270"/>
      <c r="K482" s="269"/>
    </row>
    <row r="483" spans="1:11" x14ac:dyDescent="0.4">
      <c r="A483" s="274"/>
      <c r="B483" s="101"/>
      <c r="F483" s="269"/>
      <c r="G483" s="269"/>
      <c r="H483" s="276"/>
      <c r="I483" s="269"/>
      <c r="J483" s="270"/>
      <c r="K483" s="269"/>
    </row>
    <row r="484" spans="1:11" x14ac:dyDescent="0.4">
      <c r="A484" s="274"/>
      <c r="B484" s="101"/>
      <c r="F484" s="269"/>
      <c r="G484" s="269"/>
      <c r="H484" s="276"/>
      <c r="I484" s="269"/>
      <c r="J484" s="270"/>
      <c r="K484" s="269"/>
    </row>
    <row r="485" spans="1:11" x14ac:dyDescent="0.4">
      <c r="A485" s="274"/>
      <c r="B485" s="101"/>
      <c r="F485" s="269"/>
      <c r="G485" s="269"/>
      <c r="H485" s="276"/>
      <c r="I485" s="269"/>
      <c r="J485" s="270"/>
      <c r="K485" s="269"/>
    </row>
    <row r="486" spans="1:11" x14ac:dyDescent="0.4">
      <c r="A486" s="274"/>
      <c r="B486" s="101"/>
      <c r="F486" s="269"/>
      <c r="G486" s="269"/>
      <c r="H486" s="276"/>
      <c r="I486" s="269"/>
      <c r="J486" s="270"/>
      <c r="K486" s="269"/>
    </row>
    <row r="487" spans="1:11" x14ac:dyDescent="0.4">
      <c r="A487" s="274"/>
      <c r="B487" s="101"/>
      <c r="F487" s="269"/>
      <c r="G487" s="269"/>
      <c r="H487" s="276"/>
      <c r="I487" s="269"/>
      <c r="J487" s="270"/>
      <c r="K487" s="269"/>
    </row>
    <row r="488" spans="1:11" x14ac:dyDescent="0.4">
      <c r="A488" s="274"/>
      <c r="B488" s="101"/>
      <c r="F488" s="269"/>
      <c r="G488" s="269"/>
      <c r="H488" s="276"/>
      <c r="I488" s="269"/>
      <c r="J488" s="270"/>
      <c r="K488" s="269"/>
    </row>
    <row r="489" spans="1:11" x14ac:dyDescent="0.4">
      <c r="A489" s="274"/>
      <c r="B489" s="101"/>
      <c r="F489" s="269"/>
      <c r="G489" s="269"/>
      <c r="H489" s="276"/>
      <c r="I489" s="269"/>
      <c r="J489" s="270"/>
      <c r="K489" s="269"/>
    </row>
    <row r="490" spans="1:11" x14ac:dyDescent="0.4">
      <c r="A490" s="274"/>
      <c r="B490" s="101"/>
      <c r="F490" s="269"/>
      <c r="G490" s="269"/>
      <c r="H490" s="276"/>
      <c r="I490" s="269"/>
      <c r="J490" s="270"/>
      <c r="K490" s="269"/>
    </row>
    <row r="491" spans="1:11" x14ac:dyDescent="0.4">
      <c r="A491" s="274"/>
      <c r="B491" s="101"/>
      <c r="F491" s="269"/>
      <c r="G491" s="269"/>
      <c r="H491" s="276"/>
      <c r="I491" s="269"/>
      <c r="J491" s="270"/>
      <c r="K491" s="269"/>
    </row>
    <row r="492" spans="1:11" x14ac:dyDescent="0.4">
      <c r="A492" s="274"/>
      <c r="B492" s="101"/>
      <c r="F492" s="269"/>
      <c r="G492" s="269"/>
      <c r="H492" s="276"/>
      <c r="I492" s="269"/>
      <c r="J492" s="270"/>
      <c r="K492" s="269"/>
    </row>
    <row r="493" spans="1:11" x14ac:dyDescent="0.4">
      <c r="A493" s="274"/>
      <c r="B493" s="101"/>
      <c r="F493" s="269"/>
      <c r="G493" s="269"/>
      <c r="H493" s="276"/>
      <c r="I493" s="269"/>
      <c r="J493" s="270"/>
      <c r="K493" s="269"/>
    </row>
    <row r="494" spans="1:11" x14ac:dyDescent="0.4">
      <c r="A494" s="274"/>
      <c r="B494" s="101"/>
      <c r="F494" s="269"/>
      <c r="G494" s="269"/>
      <c r="H494" s="276"/>
      <c r="I494" s="269"/>
      <c r="J494" s="270"/>
      <c r="K494" s="269"/>
    </row>
    <row r="495" spans="1:11" x14ac:dyDescent="0.4">
      <c r="A495" s="274"/>
      <c r="B495" s="101"/>
      <c r="F495" s="269"/>
      <c r="G495" s="269"/>
      <c r="H495" s="276"/>
      <c r="I495" s="269"/>
      <c r="J495" s="270"/>
      <c r="K495" s="269"/>
    </row>
    <row r="496" spans="1:11" x14ac:dyDescent="0.4">
      <c r="A496" s="274"/>
      <c r="B496" s="101"/>
      <c r="F496" s="269"/>
      <c r="G496" s="269"/>
      <c r="H496" s="276"/>
      <c r="I496" s="269"/>
      <c r="J496" s="270"/>
      <c r="K496" s="269"/>
    </row>
    <row r="497" spans="1:11" x14ac:dyDescent="0.4">
      <c r="A497" s="274"/>
      <c r="B497" s="101"/>
      <c r="F497" s="269"/>
      <c r="G497" s="269"/>
      <c r="H497" s="276"/>
      <c r="I497" s="269"/>
      <c r="J497" s="270"/>
      <c r="K497" s="269"/>
    </row>
    <row r="498" spans="1:11" x14ac:dyDescent="0.4">
      <c r="A498" s="274"/>
      <c r="B498" s="101"/>
      <c r="F498" s="269"/>
      <c r="G498" s="269"/>
      <c r="H498" s="276"/>
      <c r="I498" s="269"/>
      <c r="J498" s="270"/>
      <c r="K498" s="269"/>
    </row>
    <row r="499" spans="1:11" x14ac:dyDescent="0.4">
      <c r="A499" s="274"/>
      <c r="B499" s="101"/>
      <c r="F499" s="269"/>
      <c r="G499" s="269"/>
      <c r="H499" s="276"/>
      <c r="I499" s="269"/>
      <c r="J499" s="270"/>
      <c r="K499" s="269"/>
    </row>
    <row r="500" spans="1:11" x14ac:dyDescent="0.4">
      <c r="A500" s="274"/>
      <c r="B500" s="101"/>
      <c r="F500" s="269"/>
      <c r="G500" s="269"/>
      <c r="H500" s="276"/>
      <c r="I500" s="269"/>
      <c r="J500" s="270"/>
      <c r="K500" s="269"/>
    </row>
    <row r="501" spans="1:11" x14ac:dyDescent="0.4">
      <c r="A501" s="274"/>
      <c r="B501" s="101"/>
      <c r="F501" s="269"/>
      <c r="G501" s="269"/>
      <c r="H501" s="276"/>
      <c r="I501" s="269"/>
      <c r="J501" s="270"/>
      <c r="K501" s="269"/>
    </row>
    <row r="502" spans="1:11" x14ac:dyDescent="0.4">
      <c r="A502" s="274"/>
      <c r="B502" s="101"/>
      <c r="F502" s="269"/>
      <c r="G502" s="269"/>
      <c r="H502" s="276"/>
      <c r="I502" s="269"/>
      <c r="J502" s="270"/>
      <c r="K502" s="269"/>
    </row>
    <row r="503" spans="1:11" x14ac:dyDescent="0.4">
      <c r="A503" s="274"/>
      <c r="B503" s="101"/>
      <c r="F503" s="269"/>
      <c r="G503" s="269"/>
      <c r="H503" s="276"/>
      <c r="I503" s="269"/>
      <c r="J503" s="270"/>
      <c r="K503" s="269"/>
    </row>
    <row r="504" spans="1:11" x14ac:dyDescent="0.4">
      <c r="A504" s="274"/>
      <c r="B504" s="101"/>
      <c r="F504" s="269"/>
      <c r="G504" s="269"/>
      <c r="H504" s="276"/>
      <c r="I504" s="269"/>
      <c r="J504" s="270"/>
      <c r="K504" s="269"/>
    </row>
    <row r="505" spans="1:11" x14ac:dyDescent="0.4">
      <c r="A505" s="274"/>
      <c r="B505" s="101"/>
      <c r="F505" s="269"/>
      <c r="G505" s="269"/>
      <c r="H505" s="276"/>
      <c r="I505" s="269"/>
      <c r="J505" s="270"/>
      <c r="K505" s="269"/>
    </row>
    <row r="506" spans="1:11" x14ac:dyDescent="0.4">
      <c r="A506" s="274"/>
      <c r="B506" s="101"/>
      <c r="F506" s="269"/>
      <c r="G506" s="269"/>
      <c r="H506" s="276"/>
      <c r="I506" s="269"/>
      <c r="J506" s="270"/>
      <c r="K506" s="269"/>
    </row>
    <row r="507" spans="1:11" x14ac:dyDescent="0.4">
      <c r="A507" s="274"/>
      <c r="B507" s="101"/>
      <c r="F507" s="269"/>
      <c r="G507" s="269"/>
      <c r="H507" s="276"/>
      <c r="I507" s="269"/>
      <c r="J507" s="270"/>
      <c r="K507" s="269"/>
    </row>
    <row r="508" spans="1:11" x14ac:dyDescent="0.4">
      <c r="A508" s="274"/>
      <c r="B508" s="101"/>
      <c r="F508" s="269"/>
      <c r="G508" s="269"/>
      <c r="H508" s="276"/>
      <c r="I508" s="269"/>
      <c r="J508" s="270"/>
      <c r="K508" s="269"/>
    </row>
    <row r="509" spans="1:11" x14ac:dyDescent="0.4">
      <c r="A509" s="274"/>
      <c r="B509" s="101"/>
      <c r="F509" s="269"/>
      <c r="G509" s="269"/>
      <c r="H509" s="276"/>
      <c r="I509" s="269"/>
      <c r="J509" s="270"/>
      <c r="K509" s="269"/>
    </row>
    <row r="510" spans="1:11" x14ac:dyDescent="0.4">
      <c r="A510" s="274"/>
      <c r="B510" s="101"/>
      <c r="F510" s="269"/>
      <c r="G510" s="269"/>
      <c r="H510" s="276"/>
      <c r="I510" s="269"/>
      <c r="J510" s="270"/>
      <c r="K510" s="269"/>
    </row>
    <row r="511" spans="1:11" x14ac:dyDescent="0.4">
      <c r="A511" s="274"/>
      <c r="B511" s="101"/>
      <c r="F511" s="269"/>
      <c r="G511" s="269"/>
      <c r="H511" s="276"/>
      <c r="I511" s="269"/>
      <c r="J511" s="270"/>
      <c r="K511" s="269"/>
    </row>
    <row r="512" spans="1:11" x14ac:dyDescent="0.4">
      <c r="A512" s="274"/>
      <c r="B512" s="101"/>
      <c r="F512" s="269"/>
      <c r="G512" s="269"/>
      <c r="H512" s="276"/>
      <c r="I512" s="269"/>
      <c r="J512" s="270"/>
      <c r="K512" s="269"/>
    </row>
    <row r="513" spans="1:11" x14ac:dyDescent="0.4">
      <c r="A513" s="274"/>
      <c r="B513" s="101"/>
      <c r="F513" s="269"/>
      <c r="G513" s="269"/>
      <c r="H513" s="276"/>
      <c r="I513" s="269"/>
      <c r="J513" s="270"/>
      <c r="K513" s="269"/>
    </row>
    <row r="514" spans="1:11" x14ac:dyDescent="0.4">
      <c r="A514" s="274"/>
      <c r="B514" s="101"/>
      <c r="F514" s="269"/>
      <c r="G514" s="269"/>
      <c r="H514" s="276"/>
      <c r="I514" s="269"/>
      <c r="J514" s="270"/>
      <c r="K514" s="269"/>
    </row>
    <row r="515" spans="1:11" x14ac:dyDescent="0.4">
      <c r="A515" s="274"/>
      <c r="B515" s="101"/>
      <c r="F515" s="269"/>
      <c r="G515" s="269"/>
      <c r="H515" s="276"/>
      <c r="I515" s="269"/>
      <c r="J515" s="270"/>
      <c r="K515" s="269"/>
    </row>
    <row r="516" spans="1:11" x14ac:dyDescent="0.4">
      <c r="A516" s="274"/>
      <c r="B516" s="101"/>
      <c r="F516" s="269"/>
      <c r="G516" s="269"/>
      <c r="H516" s="276"/>
      <c r="I516" s="269"/>
      <c r="J516" s="270"/>
      <c r="K516" s="269"/>
    </row>
    <row r="517" spans="1:11" x14ac:dyDescent="0.4">
      <c r="A517" s="274"/>
      <c r="B517" s="101"/>
      <c r="F517" s="269"/>
      <c r="G517" s="269"/>
      <c r="H517" s="276"/>
      <c r="I517" s="269"/>
      <c r="J517" s="270"/>
      <c r="K517" s="269"/>
    </row>
    <row r="518" spans="1:11" x14ac:dyDescent="0.4">
      <c r="A518" s="274"/>
      <c r="B518" s="101"/>
      <c r="F518" s="269"/>
      <c r="G518" s="269"/>
      <c r="H518" s="276"/>
      <c r="I518" s="269"/>
      <c r="J518" s="270"/>
      <c r="K518" s="269"/>
    </row>
    <row r="519" spans="1:11" x14ac:dyDescent="0.4">
      <c r="A519" s="274"/>
      <c r="B519" s="101"/>
      <c r="F519" s="269"/>
      <c r="G519" s="269"/>
      <c r="H519" s="276"/>
      <c r="I519" s="269"/>
      <c r="J519" s="270"/>
      <c r="K519" s="269"/>
    </row>
    <row r="520" spans="1:11" x14ac:dyDescent="0.4">
      <c r="A520" s="274"/>
      <c r="B520" s="101"/>
      <c r="F520" s="269"/>
      <c r="G520" s="269"/>
      <c r="H520" s="276"/>
      <c r="I520" s="269"/>
      <c r="J520" s="270"/>
      <c r="K520" s="269"/>
    </row>
    <row r="521" spans="1:11" x14ac:dyDescent="0.4">
      <c r="A521" s="274"/>
      <c r="B521" s="101"/>
      <c r="F521" s="269"/>
      <c r="G521" s="269"/>
      <c r="H521" s="276"/>
      <c r="I521" s="269"/>
      <c r="J521" s="270"/>
      <c r="K521" s="269"/>
    </row>
    <row r="522" spans="1:11" x14ac:dyDescent="0.4">
      <c r="A522" s="274"/>
      <c r="B522" s="101"/>
      <c r="F522" s="269"/>
      <c r="G522" s="269"/>
      <c r="H522" s="276"/>
      <c r="I522" s="269"/>
      <c r="J522" s="270"/>
      <c r="K522" s="269"/>
    </row>
    <row r="523" spans="1:11" x14ac:dyDescent="0.4">
      <c r="A523" s="274"/>
      <c r="B523" s="101"/>
      <c r="F523" s="269"/>
      <c r="G523" s="269"/>
      <c r="H523" s="276"/>
      <c r="I523" s="269"/>
      <c r="J523" s="270"/>
      <c r="K523" s="269"/>
    </row>
    <row r="524" spans="1:11" x14ac:dyDescent="0.4">
      <c r="A524" s="274"/>
      <c r="B524" s="101"/>
      <c r="F524" s="269"/>
      <c r="G524" s="269"/>
      <c r="H524" s="276"/>
      <c r="I524" s="269"/>
      <c r="J524" s="270"/>
      <c r="K524" s="269"/>
    </row>
    <row r="525" spans="1:11" x14ac:dyDescent="0.4">
      <c r="A525" s="274"/>
      <c r="B525" s="101"/>
      <c r="F525" s="269"/>
      <c r="G525" s="269"/>
      <c r="H525" s="276"/>
      <c r="I525" s="269"/>
      <c r="J525" s="270"/>
      <c r="K525" s="269"/>
    </row>
    <row r="526" spans="1:11" x14ac:dyDescent="0.4">
      <c r="A526" s="274"/>
      <c r="B526" s="101"/>
      <c r="F526" s="269"/>
      <c r="G526" s="269"/>
      <c r="H526" s="276"/>
      <c r="I526" s="269"/>
      <c r="J526" s="270"/>
      <c r="K526" s="269"/>
    </row>
    <row r="527" spans="1:11" x14ac:dyDescent="0.4">
      <c r="A527" s="274"/>
      <c r="B527" s="101"/>
      <c r="F527" s="269"/>
      <c r="G527" s="269"/>
      <c r="H527" s="276"/>
      <c r="I527" s="269"/>
      <c r="J527" s="270"/>
      <c r="K527" s="269"/>
    </row>
    <row r="528" spans="1:11" x14ac:dyDescent="0.4">
      <c r="A528" s="274"/>
      <c r="B528" s="101"/>
      <c r="F528" s="269"/>
      <c r="G528" s="269"/>
      <c r="H528" s="276"/>
      <c r="I528" s="269"/>
      <c r="J528" s="270"/>
      <c r="K528" s="269"/>
    </row>
    <row r="529" spans="1:11" x14ac:dyDescent="0.4">
      <c r="A529" s="274"/>
      <c r="B529" s="101"/>
      <c r="F529" s="269"/>
      <c r="G529" s="269"/>
      <c r="H529" s="276"/>
      <c r="I529" s="269"/>
      <c r="J529" s="270"/>
      <c r="K529" s="269"/>
    </row>
    <row r="530" spans="1:11" x14ac:dyDescent="0.4">
      <c r="A530" s="274"/>
      <c r="B530" s="101"/>
      <c r="F530" s="269"/>
      <c r="G530" s="269"/>
      <c r="H530" s="276"/>
      <c r="I530" s="269"/>
      <c r="J530" s="270"/>
      <c r="K530" s="269"/>
    </row>
    <row r="531" spans="1:11" x14ac:dyDescent="0.4">
      <c r="A531" s="274"/>
      <c r="B531" s="101"/>
      <c r="F531" s="269"/>
      <c r="G531" s="269"/>
      <c r="H531" s="276"/>
      <c r="I531" s="269"/>
      <c r="J531" s="270"/>
      <c r="K531" s="269"/>
    </row>
    <row r="532" spans="1:11" x14ac:dyDescent="0.4">
      <c r="A532" s="274"/>
      <c r="B532" s="101"/>
      <c r="F532" s="269"/>
      <c r="G532" s="269"/>
      <c r="H532" s="276"/>
      <c r="I532" s="269"/>
      <c r="J532" s="270"/>
      <c r="K532" s="269"/>
    </row>
    <row r="533" spans="1:11" x14ac:dyDescent="0.4">
      <c r="A533" s="274"/>
      <c r="B533" s="101"/>
      <c r="F533" s="269"/>
      <c r="G533" s="269"/>
      <c r="H533" s="276"/>
      <c r="I533" s="269"/>
      <c r="J533" s="270"/>
      <c r="K533" s="269"/>
    </row>
    <row r="534" spans="1:11" x14ac:dyDescent="0.4">
      <c r="A534" s="274"/>
      <c r="B534" s="101"/>
      <c r="F534" s="269"/>
      <c r="G534" s="269"/>
      <c r="H534" s="276"/>
      <c r="I534" s="269"/>
      <c r="J534" s="270"/>
      <c r="K534" s="269"/>
    </row>
    <row r="535" spans="1:11" x14ac:dyDescent="0.4">
      <c r="A535" s="274"/>
      <c r="B535" s="101"/>
      <c r="F535" s="269"/>
      <c r="G535" s="269"/>
      <c r="H535" s="276"/>
      <c r="I535" s="269"/>
      <c r="J535" s="270"/>
      <c r="K535" s="269"/>
    </row>
    <row r="536" spans="1:11" x14ac:dyDescent="0.4">
      <c r="A536" s="274"/>
      <c r="B536" s="101"/>
      <c r="F536" s="269"/>
      <c r="G536" s="269"/>
      <c r="H536" s="276"/>
      <c r="I536" s="269"/>
      <c r="J536" s="270"/>
      <c r="K536" s="269"/>
    </row>
    <row r="537" spans="1:11" x14ac:dyDescent="0.4">
      <c r="A537" s="274"/>
      <c r="B537" s="101"/>
      <c r="F537" s="269"/>
      <c r="G537" s="269"/>
      <c r="H537" s="276"/>
      <c r="I537" s="269"/>
      <c r="J537" s="270"/>
      <c r="K537" s="269"/>
    </row>
    <row r="538" spans="1:11" x14ac:dyDescent="0.4">
      <c r="A538" s="274"/>
      <c r="B538" s="101"/>
      <c r="F538" s="269"/>
      <c r="G538" s="269"/>
      <c r="H538" s="276"/>
      <c r="I538" s="269"/>
      <c r="J538" s="270"/>
      <c r="K538" s="269"/>
    </row>
    <row r="539" spans="1:11" x14ac:dyDescent="0.4">
      <c r="A539" s="274"/>
      <c r="B539" s="101"/>
      <c r="F539" s="269"/>
      <c r="G539" s="269"/>
      <c r="H539" s="276"/>
      <c r="I539" s="269"/>
      <c r="J539" s="270"/>
      <c r="K539" s="269"/>
    </row>
    <row r="540" spans="1:11" x14ac:dyDescent="0.4">
      <c r="A540" s="274"/>
      <c r="B540" s="101"/>
      <c r="F540" s="269"/>
      <c r="G540" s="269"/>
      <c r="H540" s="276"/>
      <c r="I540" s="269"/>
      <c r="J540" s="270"/>
      <c r="K540" s="269"/>
    </row>
    <row r="541" spans="1:11" x14ac:dyDescent="0.4">
      <c r="A541" s="274"/>
      <c r="B541" s="101"/>
      <c r="F541" s="269"/>
      <c r="G541" s="269"/>
      <c r="H541" s="276"/>
      <c r="I541" s="269"/>
      <c r="J541" s="270"/>
      <c r="K541" s="269"/>
    </row>
    <row r="542" spans="1:11" x14ac:dyDescent="0.4">
      <c r="A542" s="274"/>
      <c r="B542" s="101"/>
      <c r="F542" s="269"/>
      <c r="G542" s="269"/>
      <c r="H542" s="276"/>
      <c r="I542" s="269"/>
      <c r="J542" s="270"/>
      <c r="K542" s="269"/>
    </row>
    <row r="543" spans="1:11" x14ac:dyDescent="0.4">
      <c r="A543" s="274"/>
      <c r="B543" s="101"/>
      <c r="F543" s="269"/>
      <c r="G543" s="269"/>
      <c r="H543" s="276"/>
      <c r="I543" s="269"/>
      <c r="J543" s="270"/>
      <c r="K543" s="269"/>
    </row>
    <row r="544" spans="1:11" x14ac:dyDescent="0.4">
      <c r="A544" s="274"/>
      <c r="B544" s="101"/>
      <c r="F544" s="269"/>
      <c r="G544" s="269"/>
      <c r="H544" s="276"/>
      <c r="I544" s="269"/>
      <c r="J544" s="270"/>
      <c r="K544" s="269"/>
    </row>
    <row r="545" spans="1:11" x14ac:dyDescent="0.4">
      <c r="A545" s="274"/>
      <c r="B545" s="101"/>
      <c r="F545" s="269"/>
      <c r="G545" s="269"/>
      <c r="H545" s="276"/>
      <c r="I545" s="269"/>
      <c r="J545" s="270"/>
      <c r="K545" s="269"/>
    </row>
    <row r="546" spans="1:11" x14ac:dyDescent="0.4">
      <c r="A546" s="274"/>
      <c r="B546" s="101"/>
      <c r="F546" s="269"/>
      <c r="G546" s="269"/>
      <c r="H546" s="276"/>
      <c r="I546" s="269"/>
      <c r="J546" s="270"/>
      <c r="K546" s="269"/>
    </row>
    <row r="547" spans="1:11" x14ac:dyDescent="0.4">
      <c r="A547" s="274"/>
      <c r="B547" s="101"/>
      <c r="F547" s="269"/>
      <c r="G547" s="269"/>
      <c r="H547" s="276"/>
      <c r="I547" s="269"/>
      <c r="J547" s="270"/>
      <c r="K547" s="269"/>
    </row>
    <row r="548" spans="1:11" x14ac:dyDescent="0.4">
      <c r="A548" s="274"/>
      <c r="B548" s="101"/>
      <c r="F548" s="269"/>
      <c r="G548" s="269"/>
      <c r="H548" s="276"/>
      <c r="I548" s="269"/>
      <c r="J548" s="270"/>
      <c r="K548" s="269"/>
    </row>
    <row r="549" spans="1:11" x14ac:dyDescent="0.4">
      <c r="A549" s="274"/>
      <c r="B549" s="101"/>
      <c r="F549" s="269"/>
      <c r="G549" s="269"/>
      <c r="H549" s="276"/>
      <c r="I549" s="269"/>
      <c r="J549" s="270"/>
      <c r="K549" s="269"/>
    </row>
    <row r="550" spans="1:11" x14ac:dyDescent="0.4">
      <c r="A550" s="274"/>
      <c r="B550" s="101"/>
      <c r="F550" s="269"/>
      <c r="G550" s="269"/>
      <c r="H550" s="276"/>
      <c r="I550" s="269"/>
      <c r="J550" s="270"/>
      <c r="K550" s="269"/>
    </row>
    <row r="551" spans="1:11" x14ac:dyDescent="0.4">
      <c r="A551" s="274"/>
      <c r="B551" s="101"/>
      <c r="F551" s="269"/>
      <c r="G551" s="269"/>
      <c r="H551" s="276"/>
      <c r="I551" s="269"/>
      <c r="J551" s="270"/>
      <c r="K551" s="269"/>
    </row>
    <row r="552" spans="1:11" x14ac:dyDescent="0.4">
      <c r="A552" s="274"/>
      <c r="B552" s="101"/>
      <c r="F552" s="269"/>
      <c r="G552" s="269"/>
      <c r="H552" s="276"/>
      <c r="I552" s="269"/>
      <c r="J552" s="270"/>
      <c r="K552" s="269"/>
    </row>
    <row r="553" spans="1:11" x14ac:dyDescent="0.4">
      <c r="A553" s="274"/>
      <c r="B553" s="101"/>
      <c r="F553" s="269"/>
      <c r="G553" s="269"/>
      <c r="H553" s="276"/>
      <c r="I553" s="269"/>
      <c r="J553" s="270"/>
      <c r="K553" s="269"/>
    </row>
    <row r="554" spans="1:11" x14ac:dyDescent="0.4">
      <c r="A554" s="274"/>
      <c r="B554" s="101"/>
      <c r="F554" s="269"/>
      <c r="G554" s="269"/>
      <c r="H554" s="276"/>
      <c r="I554" s="269"/>
      <c r="J554" s="270"/>
      <c r="K554" s="269"/>
    </row>
    <row r="555" spans="1:11" x14ac:dyDescent="0.4">
      <c r="A555" s="274"/>
      <c r="B555" s="101"/>
      <c r="F555" s="269"/>
      <c r="G555" s="269"/>
      <c r="H555" s="276"/>
      <c r="I555" s="269"/>
      <c r="J555" s="270"/>
      <c r="K555" s="269"/>
    </row>
    <row r="556" spans="1:11" x14ac:dyDescent="0.4">
      <c r="A556" s="274"/>
      <c r="B556" s="101"/>
      <c r="F556" s="269"/>
      <c r="G556" s="269"/>
      <c r="H556" s="276"/>
      <c r="I556" s="269"/>
      <c r="J556" s="270"/>
      <c r="K556" s="269"/>
    </row>
    <row r="557" spans="1:11" x14ac:dyDescent="0.4">
      <c r="A557" s="274"/>
      <c r="B557" s="101"/>
      <c r="F557" s="269"/>
      <c r="G557" s="269"/>
      <c r="H557" s="276"/>
      <c r="I557" s="269"/>
      <c r="J557" s="270"/>
      <c r="K557" s="269"/>
    </row>
    <row r="558" spans="1:11" x14ac:dyDescent="0.4">
      <c r="A558" s="274"/>
      <c r="B558" s="101"/>
      <c r="F558" s="269"/>
      <c r="G558" s="269"/>
      <c r="H558" s="276"/>
      <c r="I558" s="269"/>
      <c r="J558" s="270"/>
      <c r="K558" s="269"/>
    </row>
    <row r="559" spans="1:11" x14ac:dyDescent="0.4">
      <c r="A559" s="274"/>
      <c r="B559" s="101"/>
      <c r="F559" s="269"/>
      <c r="G559" s="269"/>
      <c r="H559" s="276"/>
      <c r="I559" s="269"/>
      <c r="J559" s="270"/>
      <c r="K559" s="269"/>
    </row>
    <row r="560" spans="1:11" x14ac:dyDescent="0.4">
      <c r="A560" s="274"/>
      <c r="B560" s="101"/>
      <c r="F560" s="269"/>
      <c r="G560" s="269"/>
      <c r="H560" s="276"/>
      <c r="I560" s="269"/>
      <c r="J560" s="270"/>
      <c r="K560" s="269"/>
    </row>
    <row r="561" spans="1:11" x14ac:dyDescent="0.4">
      <c r="A561" s="274"/>
      <c r="B561" s="101"/>
      <c r="F561" s="269"/>
      <c r="G561" s="269"/>
      <c r="H561" s="276"/>
      <c r="I561" s="269"/>
      <c r="J561" s="270"/>
      <c r="K561" s="269"/>
    </row>
    <row r="562" spans="1:11" x14ac:dyDescent="0.4">
      <c r="A562" s="274"/>
      <c r="B562" s="101"/>
      <c r="F562" s="269"/>
      <c r="G562" s="269"/>
      <c r="H562" s="276"/>
      <c r="I562" s="269"/>
      <c r="J562" s="270"/>
      <c r="K562" s="269"/>
    </row>
    <row r="563" spans="1:11" x14ac:dyDescent="0.4">
      <c r="A563" s="274"/>
      <c r="B563" s="101"/>
      <c r="F563" s="269"/>
      <c r="G563" s="269"/>
      <c r="H563" s="276"/>
      <c r="I563" s="269"/>
      <c r="J563" s="270"/>
      <c r="K563" s="269"/>
    </row>
    <row r="564" spans="1:11" x14ac:dyDescent="0.4">
      <c r="A564" s="274"/>
      <c r="B564" s="101"/>
      <c r="F564" s="269"/>
      <c r="G564" s="269"/>
      <c r="H564" s="276"/>
      <c r="I564" s="269"/>
      <c r="J564" s="270"/>
      <c r="K564" s="269"/>
    </row>
    <row r="565" spans="1:11" x14ac:dyDescent="0.4">
      <c r="A565" s="274"/>
      <c r="B565" s="101"/>
      <c r="F565" s="269"/>
      <c r="G565" s="269"/>
      <c r="H565" s="276"/>
      <c r="I565" s="269"/>
      <c r="J565" s="270"/>
      <c r="K565" s="269"/>
    </row>
    <row r="566" spans="1:11" x14ac:dyDescent="0.4">
      <c r="A566" s="274"/>
      <c r="B566" s="101"/>
      <c r="F566" s="269"/>
      <c r="G566" s="269"/>
      <c r="H566" s="276"/>
      <c r="I566" s="269"/>
      <c r="J566" s="270"/>
      <c r="K566" s="269"/>
    </row>
    <row r="567" spans="1:11" x14ac:dyDescent="0.4">
      <c r="A567" s="274"/>
      <c r="B567" s="101"/>
      <c r="F567" s="269"/>
      <c r="G567" s="269"/>
      <c r="H567" s="276"/>
      <c r="I567" s="269"/>
      <c r="J567" s="270"/>
      <c r="K567" s="269"/>
    </row>
    <row r="568" spans="1:11" x14ac:dyDescent="0.4">
      <c r="A568" s="274"/>
      <c r="B568" s="101"/>
      <c r="F568" s="269"/>
      <c r="G568" s="269"/>
      <c r="H568" s="276"/>
      <c r="I568" s="269"/>
      <c r="J568" s="270"/>
      <c r="K568" s="269"/>
    </row>
    <row r="569" spans="1:11" x14ac:dyDescent="0.4">
      <c r="A569" s="274"/>
      <c r="B569" s="101"/>
      <c r="F569" s="269"/>
      <c r="G569" s="269"/>
      <c r="H569" s="276"/>
      <c r="I569" s="269"/>
      <c r="J569" s="270"/>
      <c r="K569" s="269"/>
    </row>
    <row r="570" spans="1:11" x14ac:dyDescent="0.4">
      <c r="A570" s="274"/>
      <c r="B570" s="101"/>
      <c r="F570" s="269"/>
      <c r="G570" s="269"/>
      <c r="H570" s="276"/>
      <c r="I570" s="269"/>
      <c r="J570" s="270"/>
      <c r="K570" s="269"/>
    </row>
    <row r="571" spans="1:11" x14ac:dyDescent="0.4">
      <c r="A571" s="274"/>
      <c r="B571" s="101"/>
      <c r="F571" s="269"/>
      <c r="G571" s="269"/>
      <c r="H571" s="276"/>
      <c r="I571" s="269"/>
      <c r="J571" s="270"/>
      <c r="K571" s="269"/>
    </row>
    <row r="572" spans="1:11" x14ac:dyDescent="0.4">
      <c r="A572" s="274"/>
      <c r="B572" s="101"/>
      <c r="F572" s="269"/>
      <c r="G572" s="269"/>
      <c r="H572" s="276"/>
      <c r="I572" s="269"/>
      <c r="J572" s="270"/>
      <c r="K572" s="269"/>
    </row>
    <row r="573" spans="1:11" x14ac:dyDescent="0.4">
      <c r="A573" s="274"/>
      <c r="B573" s="101"/>
      <c r="F573" s="269"/>
      <c r="G573" s="269"/>
      <c r="H573" s="276"/>
      <c r="I573" s="269"/>
      <c r="J573" s="270"/>
      <c r="K573" s="269"/>
    </row>
    <row r="574" spans="1:11" x14ac:dyDescent="0.4">
      <c r="A574" s="274"/>
      <c r="B574" s="101"/>
      <c r="F574" s="269"/>
      <c r="G574" s="269"/>
      <c r="H574" s="276"/>
      <c r="I574" s="269"/>
      <c r="J574" s="270"/>
      <c r="K574" s="269"/>
    </row>
    <row r="575" spans="1:11" x14ac:dyDescent="0.4">
      <c r="A575" s="274"/>
      <c r="B575" s="101"/>
      <c r="F575" s="269"/>
      <c r="G575" s="269"/>
      <c r="H575" s="276"/>
      <c r="I575" s="269"/>
      <c r="J575" s="270"/>
      <c r="K575" s="269"/>
    </row>
    <row r="576" spans="1:11" x14ac:dyDescent="0.4">
      <c r="A576" s="274"/>
      <c r="B576" s="101"/>
      <c r="F576" s="269"/>
      <c r="G576" s="269"/>
      <c r="H576" s="276"/>
      <c r="I576" s="269"/>
      <c r="J576" s="270"/>
      <c r="K576" s="269"/>
    </row>
    <row r="577" spans="1:11" x14ac:dyDescent="0.4">
      <c r="A577" s="274"/>
      <c r="B577" s="101"/>
      <c r="F577" s="269"/>
      <c r="G577" s="269"/>
      <c r="H577" s="276"/>
      <c r="I577" s="269"/>
      <c r="J577" s="270"/>
      <c r="K577" s="269"/>
    </row>
    <row r="578" spans="1:11" x14ac:dyDescent="0.4">
      <c r="A578" s="274"/>
      <c r="B578" s="101"/>
      <c r="F578" s="269"/>
      <c r="G578" s="269"/>
      <c r="H578" s="276"/>
      <c r="I578" s="269"/>
      <c r="J578" s="270"/>
      <c r="K578" s="269"/>
    </row>
    <row r="579" spans="1:11" x14ac:dyDescent="0.4">
      <c r="A579" s="274"/>
      <c r="B579" s="101"/>
      <c r="F579" s="269"/>
      <c r="G579" s="269"/>
      <c r="H579" s="276"/>
      <c r="I579" s="269"/>
      <c r="J579" s="270"/>
      <c r="K579" s="269"/>
    </row>
    <row r="580" spans="1:11" x14ac:dyDescent="0.4">
      <c r="A580" s="274"/>
      <c r="B580" s="101"/>
      <c r="F580" s="269"/>
      <c r="G580" s="269"/>
      <c r="H580" s="276"/>
      <c r="I580" s="269"/>
      <c r="J580" s="270"/>
      <c r="K580" s="269"/>
    </row>
    <row r="581" spans="1:11" x14ac:dyDescent="0.4">
      <c r="A581" s="274"/>
      <c r="B581" s="101"/>
      <c r="F581" s="269"/>
      <c r="G581" s="269"/>
      <c r="H581" s="276"/>
      <c r="I581" s="269"/>
      <c r="J581" s="270"/>
      <c r="K581" s="269"/>
    </row>
    <row r="582" spans="1:11" x14ac:dyDescent="0.4">
      <c r="A582" s="274"/>
      <c r="B582" s="101"/>
      <c r="F582" s="269"/>
      <c r="G582" s="269"/>
      <c r="H582" s="276"/>
      <c r="I582" s="269"/>
      <c r="J582" s="270"/>
      <c r="K582" s="269"/>
    </row>
    <row r="583" spans="1:11" x14ac:dyDescent="0.4">
      <c r="A583" s="274"/>
      <c r="B583" s="101"/>
      <c r="F583" s="269"/>
      <c r="G583" s="269"/>
      <c r="H583" s="276"/>
      <c r="I583" s="269"/>
      <c r="J583" s="270"/>
      <c r="K583" s="269"/>
    </row>
    <row r="584" spans="1:11" x14ac:dyDescent="0.4">
      <c r="A584" s="274"/>
      <c r="B584" s="101"/>
      <c r="F584" s="269"/>
      <c r="G584" s="269"/>
      <c r="H584" s="276"/>
      <c r="I584" s="269"/>
      <c r="J584" s="270"/>
      <c r="K584" s="269"/>
    </row>
    <row r="585" spans="1:11" x14ac:dyDescent="0.4">
      <c r="A585" s="274"/>
      <c r="B585" s="101"/>
      <c r="F585" s="269"/>
      <c r="G585" s="269"/>
      <c r="H585" s="276"/>
      <c r="I585" s="269"/>
      <c r="J585" s="270"/>
      <c r="K585" s="269"/>
    </row>
    <row r="586" spans="1:11" x14ac:dyDescent="0.4">
      <c r="A586" s="274"/>
      <c r="B586" s="101"/>
      <c r="F586" s="269"/>
      <c r="G586" s="269"/>
      <c r="H586" s="276"/>
      <c r="I586" s="269"/>
      <c r="J586" s="270"/>
      <c r="K586" s="269"/>
    </row>
    <row r="587" spans="1:11" x14ac:dyDescent="0.4">
      <c r="A587" s="274"/>
      <c r="B587" s="101"/>
      <c r="F587" s="269"/>
      <c r="G587" s="269"/>
      <c r="H587" s="276"/>
      <c r="I587" s="269"/>
      <c r="J587" s="270"/>
      <c r="K587" s="269"/>
    </row>
    <row r="588" spans="1:11" x14ac:dyDescent="0.4">
      <c r="A588" s="274"/>
      <c r="B588" s="101"/>
      <c r="F588" s="269"/>
      <c r="G588" s="269"/>
      <c r="H588" s="276"/>
      <c r="I588" s="269"/>
      <c r="J588" s="270"/>
      <c r="K588" s="269"/>
    </row>
    <row r="589" spans="1:11" x14ac:dyDescent="0.4">
      <c r="A589" s="274"/>
      <c r="B589" s="101"/>
      <c r="F589" s="269"/>
      <c r="G589" s="269"/>
      <c r="H589" s="276"/>
      <c r="I589" s="269"/>
      <c r="J589" s="270"/>
      <c r="K589" s="269"/>
    </row>
    <row r="590" spans="1:11" x14ac:dyDescent="0.4">
      <c r="A590" s="274"/>
      <c r="B590" s="101"/>
      <c r="F590" s="269"/>
      <c r="G590" s="269"/>
      <c r="H590" s="276"/>
      <c r="I590" s="269"/>
      <c r="J590" s="270"/>
      <c r="K590" s="269"/>
    </row>
    <row r="591" spans="1:11" x14ac:dyDescent="0.4">
      <c r="A591" s="274"/>
      <c r="B591" s="101"/>
      <c r="F591" s="269"/>
      <c r="G591" s="269"/>
      <c r="H591" s="276"/>
      <c r="I591" s="269"/>
      <c r="J591" s="270"/>
      <c r="K591" s="269"/>
    </row>
    <row r="592" spans="1:11" x14ac:dyDescent="0.4">
      <c r="A592" s="274"/>
      <c r="B592" s="101"/>
      <c r="F592" s="269"/>
      <c r="G592" s="269"/>
      <c r="H592" s="276"/>
      <c r="I592" s="269"/>
      <c r="J592" s="270"/>
      <c r="K592" s="269"/>
    </row>
    <row r="593" spans="1:11" x14ac:dyDescent="0.4">
      <c r="A593" s="274"/>
      <c r="B593" s="101"/>
      <c r="F593" s="269"/>
      <c r="G593" s="269"/>
      <c r="H593" s="276"/>
      <c r="I593" s="269"/>
      <c r="J593" s="270"/>
      <c r="K593" s="269"/>
    </row>
    <row r="594" spans="1:11" x14ac:dyDescent="0.4">
      <c r="A594" s="274"/>
      <c r="B594" s="101"/>
      <c r="F594" s="269"/>
      <c r="G594" s="269"/>
      <c r="H594" s="276"/>
      <c r="I594" s="269"/>
      <c r="J594" s="270"/>
      <c r="K594" s="269"/>
    </row>
    <row r="595" spans="1:11" x14ac:dyDescent="0.4">
      <c r="A595" s="274"/>
      <c r="B595" s="101"/>
      <c r="F595" s="269"/>
      <c r="G595" s="269"/>
      <c r="H595" s="276"/>
      <c r="I595" s="269"/>
      <c r="J595" s="270"/>
      <c r="K595" s="269"/>
    </row>
    <row r="596" spans="1:11" x14ac:dyDescent="0.4">
      <c r="A596" s="274"/>
      <c r="B596" s="101"/>
      <c r="F596" s="269"/>
      <c r="G596" s="269"/>
      <c r="H596" s="276"/>
      <c r="I596" s="269"/>
      <c r="J596" s="270"/>
      <c r="K596" s="269"/>
    </row>
    <row r="597" spans="1:11" x14ac:dyDescent="0.4">
      <c r="A597" s="274"/>
      <c r="B597" s="101"/>
      <c r="F597" s="269"/>
      <c r="G597" s="269"/>
      <c r="H597" s="276"/>
      <c r="I597" s="269"/>
      <c r="J597" s="270"/>
      <c r="K597" s="269"/>
    </row>
    <row r="598" spans="1:11" x14ac:dyDescent="0.4">
      <c r="A598" s="274"/>
      <c r="B598" s="101"/>
      <c r="F598" s="269"/>
      <c r="G598" s="269"/>
      <c r="H598" s="276"/>
      <c r="I598" s="269"/>
      <c r="J598" s="270"/>
      <c r="K598" s="269"/>
    </row>
    <row r="599" spans="1:11" x14ac:dyDescent="0.4">
      <c r="A599" s="274"/>
      <c r="B599" s="101"/>
      <c r="F599" s="269"/>
      <c r="G599" s="269"/>
      <c r="H599" s="276"/>
      <c r="I599" s="269"/>
      <c r="J599" s="270"/>
      <c r="K599" s="269"/>
    </row>
    <row r="600" spans="1:11" x14ac:dyDescent="0.4">
      <c r="A600" s="274"/>
      <c r="B600" s="101"/>
      <c r="F600" s="269"/>
      <c r="G600" s="269"/>
      <c r="H600" s="276"/>
      <c r="I600" s="269"/>
      <c r="J600" s="270"/>
      <c r="K600" s="269"/>
    </row>
    <row r="601" spans="1:11" x14ac:dyDescent="0.4">
      <c r="A601" s="274"/>
      <c r="B601" s="101"/>
      <c r="F601" s="269"/>
      <c r="G601" s="269"/>
      <c r="H601" s="276"/>
      <c r="I601" s="269"/>
      <c r="J601" s="270"/>
      <c r="K601" s="269"/>
    </row>
    <row r="602" spans="1:11" x14ac:dyDescent="0.4">
      <c r="A602" s="274"/>
      <c r="B602" s="101"/>
      <c r="F602" s="269"/>
      <c r="G602" s="269"/>
      <c r="H602" s="276"/>
      <c r="I602" s="269"/>
      <c r="J602" s="270"/>
      <c r="K602" s="269"/>
    </row>
    <row r="603" spans="1:11" x14ac:dyDescent="0.4">
      <c r="A603" s="274"/>
      <c r="B603" s="101"/>
      <c r="F603" s="269"/>
      <c r="G603" s="269"/>
      <c r="H603" s="276"/>
      <c r="I603" s="269"/>
      <c r="J603" s="270"/>
      <c r="K603" s="269"/>
    </row>
    <row r="604" spans="1:11" x14ac:dyDescent="0.4">
      <c r="A604" s="274"/>
      <c r="B604" s="101"/>
      <c r="F604" s="269"/>
      <c r="G604" s="269"/>
      <c r="H604" s="276"/>
      <c r="I604" s="269"/>
      <c r="J604" s="270"/>
      <c r="K604" s="269"/>
    </row>
    <row r="605" spans="1:11" x14ac:dyDescent="0.4">
      <c r="A605" s="274"/>
      <c r="B605" s="101"/>
      <c r="F605" s="269"/>
      <c r="G605" s="269"/>
      <c r="H605" s="276"/>
      <c r="I605" s="269"/>
      <c r="J605" s="270"/>
      <c r="K605" s="269"/>
    </row>
    <row r="606" spans="1:11" x14ac:dyDescent="0.4">
      <c r="A606" s="274"/>
      <c r="B606" s="101"/>
      <c r="F606" s="269"/>
      <c r="G606" s="269"/>
      <c r="H606" s="276"/>
      <c r="I606" s="269"/>
      <c r="J606" s="270"/>
      <c r="K606" s="269"/>
    </row>
    <row r="607" spans="1:11" x14ac:dyDescent="0.4">
      <c r="A607" s="274"/>
      <c r="B607" s="101"/>
      <c r="F607" s="269"/>
      <c r="G607" s="269"/>
      <c r="H607" s="276"/>
      <c r="I607" s="269"/>
      <c r="J607" s="270"/>
      <c r="K607" s="269"/>
    </row>
    <row r="608" spans="1:11" x14ac:dyDescent="0.4">
      <c r="A608" s="274"/>
      <c r="B608" s="101"/>
      <c r="F608" s="269"/>
      <c r="G608" s="269"/>
      <c r="H608" s="276"/>
      <c r="I608" s="269"/>
      <c r="J608" s="270"/>
      <c r="K608" s="269"/>
    </row>
    <row r="609" spans="1:11" x14ac:dyDescent="0.4">
      <c r="A609" s="274"/>
      <c r="B609" s="101"/>
      <c r="F609" s="269"/>
      <c r="G609" s="269"/>
      <c r="H609" s="276"/>
      <c r="I609" s="269"/>
      <c r="J609" s="270"/>
      <c r="K609" s="269"/>
    </row>
    <row r="610" spans="1:11" x14ac:dyDescent="0.4">
      <c r="A610" s="274"/>
      <c r="B610" s="101"/>
      <c r="F610" s="269"/>
      <c r="G610" s="269"/>
      <c r="H610" s="276"/>
      <c r="I610" s="269"/>
      <c r="J610" s="270"/>
      <c r="K610" s="269"/>
    </row>
    <row r="611" spans="1:11" x14ac:dyDescent="0.4">
      <c r="A611" s="274"/>
      <c r="B611" s="101"/>
      <c r="F611" s="269"/>
      <c r="G611" s="269"/>
      <c r="H611" s="276"/>
      <c r="I611" s="269"/>
      <c r="J611" s="270"/>
      <c r="K611" s="269"/>
    </row>
    <row r="612" spans="1:11" x14ac:dyDescent="0.4">
      <c r="A612" s="274"/>
      <c r="B612" s="101"/>
      <c r="F612" s="269"/>
      <c r="G612" s="269"/>
      <c r="H612" s="276"/>
      <c r="I612" s="269"/>
      <c r="J612" s="270"/>
      <c r="K612" s="269"/>
    </row>
    <row r="613" spans="1:11" x14ac:dyDescent="0.4">
      <c r="A613" s="274"/>
      <c r="B613" s="101"/>
      <c r="F613" s="269"/>
      <c r="G613" s="269"/>
      <c r="H613" s="276"/>
      <c r="I613" s="269"/>
      <c r="J613" s="270"/>
      <c r="K613" s="269"/>
    </row>
    <row r="614" spans="1:11" x14ac:dyDescent="0.4">
      <c r="A614" s="274"/>
      <c r="B614" s="101"/>
      <c r="F614" s="269"/>
      <c r="G614" s="269"/>
      <c r="H614" s="276"/>
      <c r="I614" s="269"/>
      <c r="J614" s="270"/>
      <c r="K614" s="269"/>
    </row>
    <row r="615" spans="1:11" x14ac:dyDescent="0.4">
      <c r="A615" s="274"/>
      <c r="B615" s="101"/>
      <c r="F615" s="269"/>
      <c r="G615" s="269"/>
      <c r="H615" s="276"/>
      <c r="I615" s="269"/>
      <c r="J615" s="270"/>
      <c r="K615" s="269"/>
    </row>
    <row r="616" spans="1:11" x14ac:dyDescent="0.4">
      <c r="A616" s="274"/>
      <c r="B616" s="101"/>
      <c r="F616" s="269"/>
      <c r="G616" s="269"/>
      <c r="H616" s="276"/>
      <c r="I616" s="269"/>
      <c r="J616" s="270"/>
      <c r="K616" s="269"/>
    </row>
    <row r="617" spans="1:11" x14ac:dyDescent="0.4">
      <c r="A617" s="274"/>
      <c r="B617" s="101"/>
      <c r="F617" s="269"/>
      <c r="G617" s="269"/>
      <c r="H617" s="276"/>
      <c r="I617" s="269"/>
      <c r="J617" s="270"/>
      <c r="K617" s="269"/>
    </row>
    <row r="618" spans="1:11" x14ac:dyDescent="0.4">
      <c r="A618" s="274"/>
      <c r="B618" s="101"/>
      <c r="F618" s="269"/>
      <c r="G618" s="269"/>
      <c r="H618" s="276"/>
      <c r="I618" s="269"/>
      <c r="J618" s="270"/>
      <c r="K618" s="269"/>
    </row>
    <row r="619" spans="1:11" x14ac:dyDescent="0.4">
      <c r="A619" s="274"/>
      <c r="B619" s="101"/>
      <c r="F619" s="269"/>
      <c r="G619" s="269"/>
      <c r="H619" s="276"/>
      <c r="I619" s="269"/>
      <c r="J619" s="270"/>
      <c r="K619" s="269"/>
    </row>
    <row r="620" spans="1:11" x14ac:dyDescent="0.4">
      <c r="A620" s="274"/>
      <c r="B620" s="101"/>
      <c r="F620" s="269"/>
      <c r="G620" s="269"/>
      <c r="H620" s="276"/>
      <c r="I620" s="269"/>
      <c r="J620" s="270"/>
      <c r="K620" s="269"/>
    </row>
    <row r="621" spans="1:11" x14ac:dyDescent="0.4">
      <c r="A621" s="274"/>
      <c r="B621" s="101"/>
      <c r="F621" s="269"/>
      <c r="G621" s="269"/>
      <c r="H621" s="276"/>
      <c r="I621" s="269"/>
      <c r="J621" s="270"/>
      <c r="K621" s="269"/>
    </row>
    <row r="622" spans="1:11" x14ac:dyDescent="0.4">
      <c r="A622" s="274"/>
      <c r="B622" s="101"/>
      <c r="F622" s="269"/>
      <c r="G622" s="269"/>
      <c r="H622" s="276"/>
      <c r="I622" s="269"/>
      <c r="J622" s="270"/>
      <c r="K622" s="269"/>
    </row>
    <row r="623" spans="1:11" x14ac:dyDescent="0.4">
      <c r="A623" s="274"/>
      <c r="B623" s="101"/>
      <c r="F623" s="269"/>
      <c r="G623" s="269"/>
      <c r="H623" s="276"/>
      <c r="I623" s="269"/>
      <c r="J623" s="270"/>
      <c r="K623" s="269"/>
    </row>
    <row r="624" spans="1:11" x14ac:dyDescent="0.4">
      <c r="A624" s="274"/>
      <c r="B624" s="101"/>
      <c r="F624" s="269"/>
      <c r="G624" s="269"/>
      <c r="H624" s="276"/>
      <c r="I624" s="269"/>
      <c r="J624" s="270"/>
      <c r="K624" s="269"/>
    </row>
    <row r="625" spans="1:11" x14ac:dyDescent="0.4">
      <c r="A625" s="274"/>
      <c r="B625" s="101"/>
      <c r="F625" s="269"/>
      <c r="G625" s="269"/>
      <c r="H625" s="276"/>
      <c r="I625" s="269"/>
      <c r="J625" s="270"/>
      <c r="K625" s="269"/>
    </row>
    <row r="626" spans="1:11" x14ac:dyDescent="0.4">
      <c r="A626" s="274"/>
      <c r="B626" s="101"/>
      <c r="F626" s="269"/>
      <c r="G626" s="269"/>
      <c r="H626" s="276"/>
      <c r="I626" s="269"/>
      <c r="J626" s="270"/>
      <c r="K626" s="269"/>
    </row>
    <row r="627" spans="1:11" x14ac:dyDescent="0.4">
      <c r="A627" s="274"/>
      <c r="B627" s="101"/>
      <c r="F627" s="269"/>
      <c r="G627" s="269"/>
      <c r="H627" s="276"/>
      <c r="I627" s="269"/>
      <c r="J627" s="270"/>
      <c r="K627" s="269"/>
    </row>
    <row r="628" spans="1:11" x14ac:dyDescent="0.4">
      <c r="A628" s="274"/>
      <c r="B628" s="101"/>
      <c r="F628" s="269"/>
      <c r="G628" s="269"/>
      <c r="H628" s="276"/>
      <c r="I628" s="269"/>
      <c r="J628" s="270"/>
      <c r="K628" s="269"/>
    </row>
    <row r="629" spans="1:11" x14ac:dyDescent="0.4">
      <c r="A629" s="274"/>
      <c r="B629" s="101"/>
      <c r="F629" s="269"/>
      <c r="G629" s="269"/>
      <c r="H629" s="276"/>
      <c r="I629" s="269"/>
      <c r="J629" s="270"/>
      <c r="K629" s="269"/>
    </row>
    <row r="630" spans="1:11" x14ac:dyDescent="0.4">
      <c r="A630" s="274"/>
      <c r="B630" s="101"/>
      <c r="F630" s="269"/>
      <c r="G630" s="269"/>
      <c r="H630" s="276"/>
      <c r="I630" s="269"/>
      <c r="J630" s="270"/>
      <c r="K630" s="269"/>
    </row>
    <row r="631" spans="1:11" x14ac:dyDescent="0.4">
      <c r="A631" s="274"/>
      <c r="B631" s="101"/>
      <c r="F631" s="269"/>
      <c r="G631" s="269"/>
      <c r="H631" s="276"/>
      <c r="I631" s="269"/>
      <c r="J631" s="270"/>
      <c r="K631" s="269"/>
    </row>
    <row r="632" spans="1:11" x14ac:dyDescent="0.4">
      <c r="A632" s="274"/>
      <c r="B632" s="101"/>
      <c r="F632" s="269"/>
      <c r="G632" s="269"/>
      <c r="H632" s="276"/>
      <c r="I632" s="269"/>
      <c r="J632" s="270"/>
      <c r="K632" s="269"/>
    </row>
    <row r="633" spans="1:11" x14ac:dyDescent="0.4">
      <c r="A633" s="274"/>
      <c r="B633" s="101"/>
      <c r="F633" s="269"/>
      <c r="G633" s="269"/>
      <c r="H633" s="276"/>
      <c r="I633" s="269"/>
      <c r="J633" s="270"/>
      <c r="K633" s="269"/>
    </row>
    <row r="634" spans="1:11" x14ac:dyDescent="0.4">
      <c r="A634" s="274"/>
      <c r="B634" s="101"/>
      <c r="F634" s="269"/>
      <c r="G634" s="269"/>
      <c r="H634" s="276"/>
      <c r="I634" s="269"/>
      <c r="J634" s="270"/>
      <c r="K634" s="269"/>
    </row>
    <row r="635" spans="1:11" x14ac:dyDescent="0.4">
      <c r="A635" s="274"/>
      <c r="B635" s="101"/>
      <c r="F635" s="269"/>
      <c r="G635" s="269"/>
      <c r="H635" s="276"/>
      <c r="I635" s="269"/>
      <c r="J635" s="270"/>
      <c r="K635" s="269"/>
    </row>
    <row r="636" spans="1:11" x14ac:dyDescent="0.4">
      <c r="A636" s="274"/>
      <c r="B636" s="101"/>
      <c r="F636" s="269"/>
      <c r="G636" s="269"/>
      <c r="H636" s="276"/>
      <c r="I636" s="269"/>
      <c r="J636" s="270"/>
      <c r="K636" s="269"/>
    </row>
    <row r="637" spans="1:11" x14ac:dyDescent="0.4">
      <c r="A637" s="274"/>
      <c r="B637" s="101"/>
      <c r="F637" s="269"/>
      <c r="G637" s="269"/>
      <c r="H637" s="276"/>
      <c r="I637" s="269"/>
      <c r="J637" s="270"/>
      <c r="K637" s="269"/>
    </row>
    <row r="638" spans="1:11" x14ac:dyDescent="0.4">
      <c r="A638" s="274"/>
      <c r="B638" s="101"/>
      <c r="F638" s="269"/>
      <c r="G638" s="269"/>
      <c r="H638" s="276"/>
      <c r="I638" s="269"/>
      <c r="J638" s="270"/>
      <c r="K638" s="269"/>
    </row>
    <row r="639" spans="1:11" x14ac:dyDescent="0.4">
      <c r="A639" s="274"/>
      <c r="B639" s="101"/>
      <c r="F639" s="269"/>
      <c r="G639" s="269"/>
      <c r="H639" s="276"/>
      <c r="I639" s="269"/>
      <c r="J639" s="270"/>
      <c r="K639" s="269"/>
    </row>
    <row r="640" spans="1:11" x14ac:dyDescent="0.4">
      <c r="A640" s="274"/>
      <c r="B640" s="101"/>
      <c r="F640" s="269"/>
      <c r="G640" s="269"/>
      <c r="H640" s="276"/>
      <c r="I640" s="269"/>
      <c r="J640" s="270"/>
      <c r="K640" s="269"/>
    </row>
    <row r="641" spans="1:11" x14ac:dyDescent="0.4">
      <c r="A641" s="274"/>
      <c r="B641" s="101"/>
      <c r="F641" s="269"/>
      <c r="G641" s="269"/>
      <c r="H641" s="276"/>
      <c r="I641" s="269"/>
      <c r="J641" s="270"/>
      <c r="K641" s="269"/>
    </row>
    <row r="642" spans="1:11" x14ac:dyDescent="0.4">
      <c r="A642" s="274"/>
      <c r="B642" s="101"/>
      <c r="F642" s="269"/>
      <c r="G642" s="269"/>
      <c r="H642" s="276"/>
      <c r="I642" s="269"/>
      <c r="J642" s="270"/>
      <c r="K642" s="269"/>
    </row>
    <row r="643" spans="1:11" x14ac:dyDescent="0.4">
      <c r="A643" s="274"/>
      <c r="B643" s="101"/>
      <c r="F643" s="269"/>
      <c r="G643" s="269"/>
      <c r="H643" s="276"/>
      <c r="I643" s="269"/>
      <c r="J643" s="270"/>
      <c r="K643" s="269"/>
    </row>
    <row r="644" spans="1:11" x14ac:dyDescent="0.4">
      <c r="A644" s="274"/>
      <c r="B644" s="101"/>
      <c r="F644" s="269"/>
      <c r="G644" s="269"/>
      <c r="H644" s="276"/>
      <c r="I644" s="269"/>
      <c r="J644" s="270"/>
      <c r="K644" s="269"/>
    </row>
    <row r="645" spans="1:11" x14ac:dyDescent="0.4">
      <c r="A645" s="274"/>
      <c r="B645" s="101"/>
      <c r="F645" s="269"/>
      <c r="G645" s="269"/>
      <c r="H645" s="276"/>
      <c r="I645" s="269"/>
      <c r="J645" s="270"/>
      <c r="K645" s="269"/>
    </row>
    <row r="646" spans="1:11" x14ac:dyDescent="0.4">
      <c r="A646" s="274"/>
      <c r="B646" s="101"/>
      <c r="F646" s="269"/>
      <c r="G646" s="269"/>
      <c r="H646" s="276"/>
      <c r="I646" s="269"/>
      <c r="J646" s="270"/>
      <c r="K646" s="269"/>
    </row>
    <row r="647" spans="1:11" x14ac:dyDescent="0.4">
      <c r="A647" s="274"/>
      <c r="B647" s="101"/>
      <c r="F647" s="269"/>
      <c r="G647" s="269"/>
      <c r="H647" s="276"/>
      <c r="I647" s="269"/>
      <c r="J647" s="270"/>
      <c r="K647" s="269"/>
    </row>
    <row r="648" spans="1:11" x14ac:dyDescent="0.4">
      <c r="A648" s="274"/>
      <c r="B648" s="101"/>
      <c r="F648" s="269"/>
      <c r="G648" s="269"/>
      <c r="H648" s="276"/>
      <c r="I648" s="269"/>
      <c r="J648" s="270"/>
      <c r="K648" s="269"/>
    </row>
    <row r="649" spans="1:11" x14ac:dyDescent="0.4">
      <c r="A649" s="274"/>
      <c r="B649" s="101"/>
      <c r="F649" s="269"/>
      <c r="G649" s="269"/>
      <c r="H649" s="276"/>
      <c r="I649" s="269"/>
      <c r="J649" s="270"/>
      <c r="K649" s="269"/>
    </row>
    <row r="650" spans="1:11" x14ac:dyDescent="0.4">
      <c r="A650" s="274"/>
      <c r="B650" s="101"/>
      <c r="F650" s="269"/>
      <c r="G650" s="269"/>
      <c r="H650" s="276"/>
      <c r="I650" s="269"/>
      <c r="J650" s="270"/>
      <c r="K650" s="269"/>
    </row>
    <row r="651" spans="1:11" x14ac:dyDescent="0.4">
      <c r="A651" s="274"/>
      <c r="B651" s="101"/>
      <c r="F651" s="269"/>
      <c r="G651" s="269"/>
      <c r="H651" s="276"/>
      <c r="I651" s="269"/>
      <c r="J651" s="270"/>
      <c r="K651" s="269"/>
    </row>
    <row r="652" spans="1:11" x14ac:dyDescent="0.4">
      <c r="A652" s="274"/>
      <c r="B652" s="101"/>
      <c r="F652" s="269"/>
      <c r="G652" s="269"/>
      <c r="H652" s="276"/>
      <c r="I652" s="269"/>
      <c r="J652" s="270"/>
      <c r="K652" s="269"/>
    </row>
    <row r="653" spans="1:11" x14ac:dyDescent="0.4">
      <c r="A653" s="274"/>
      <c r="B653" s="101"/>
      <c r="F653" s="269"/>
      <c r="G653" s="269"/>
      <c r="H653" s="276"/>
      <c r="I653" s="269"/>
      <c r="J653" s="270"/>
      <c r="K653" s="269"/>
    </row>
    <row r="654" spans="1:11" x14ac:dyDescent="0.4">
      <c r="A654" s="274"/>
      <c r="B654" s="101"/>
      <c r="F654" s="269"/>
      <c r="G654" s="269"/>
      <c r="H654" s="276"/>
      <c r="I654" s="269"/>
      <c r="J654" s="270"/>
      <c r="K654" s="269"/>
    </row>
    <row r="655" spans="1:11" x14ac:dyDescent="0.4">
      <c r="A655" s="274"/>
      <c r="B655" s="101"/>
      <c r="F655" s="269"/>
      <c r="G655" s="269"/>
      <c r="H655" s="276"/>
      <c r="I655" s="269"/>
      <c r="J655" s="270"/>
      <c r="K655" s="269"/>
    </row>
    <row r="656" spans="1:11" x14ac:dyDescent="0.4">
      <c r="A656" s="274"/>
      <c r="B656" s="101"/>
      <c r="F656" s="269"/>
      <c r="G656" s="269"/>
      <c r="H656" s="276"/>
      <c r="I656" s="269"/>
      <c r="J656" s="270"/>
      <c r="K656" s="269"/>
    </row>
    <row r="657" spans="1:11" x14ac:dyDescent="0.4">
      <c r="A657" s="274"/>
      <c r="B657" s="101"/>
      <c r="F657" s="269"/>
      <c r="G657" s="269"/>
      <c r="H657" s="276"/>
      <c r="I657" s="269"/>
      <c r="J657" s="270"/>
      <c r="K657" s="269"/>
    </row>
    <row r="658" spans="1:11" x14ac:dyDescent="0.4">
      <c r="A658" s="274"/>
      <c r="B658" s="101"/>
      <c r="F658" s="269"/>
      <c r="G658" s="269"/>
      <c r="H658" s="276"/>
      <c r="I658" s="269"/>
      <c r="J658" s="270"/>
      <c r="K658" s="269"/>
    </row>
    <row r="659" spans="1:11" x14ac:dyDescent="0.4">
      <c r="A659" s="274"/>
      <c r="B659" s="101"/>
      <c r="F659" s="269"/>
      <c r="G659" s="269"/>
      <c r="H659" s="276"/>
      <c r="I659" s="269"/>
      <c r="J659" s="270"/>
      <c r="K659" s="269"/>
    </row>
  </sheetData>
  <mergeCells count="10">
    <mergeCell ref="F1:F2"/>
    <mergeCell ref="G1:G2"/>
    <mergeCell ref="H1:H2"/>
    <mergeCell ref="I1:I2"/>
    <mergeCell ref="K1:K2"/>
    <mergeCell ref="A1:A2"/>
    <mergeCell ref="B1:B2"/>
    <mergeCell ref="C1:C2"/>
    <mergeCell ref="D1:D2"/>
    <mergeCell ref="E1:E2"/>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53"/>
  <sheetViews>
    <sheetView showGridLines="0" view="pageBreakPreview" zoomScale="85" zoomScaleNormal="85" zoomScaleSheetLayoutView="85" workbookViewId="0">
      <pane xSplit="10" ySplit="12" topLeftCell="K13" activePane="bottomRight" state="frozen"/>
      <selection pane="topRight" activeCell="K1" sqref="K1"/>
      <selection pane="bottomLeft" activeCell="A13" sqref="A13"/>
      <selection pane="bottomRight"/>
    </sheetView>
  </sheetViews>
  <sheetFormatPr defaultRowHeight="18.75" x14ac:dyDescent="0.4"/>
  <cols>
    <col min="1" max="1" width="4.25" style="205" customWidth="1"/>
    <col min="2" max="2" width="22.125" style="205" customWidth="1"/>
    <col min="3" max="9" width="9.625" style="205" hidden="1" customWidth="1"/>
    <col min="10" max="10" width="10.5" style="205" customWidth="1"/>
    <col min="11" max="146" width="7.625" style="205" customWidth="1"/>
    <col min="147" max="16384" width="9" style="205"/>
  </cols>
  <sheetData>
    <row r="1" spans="1:122" ht="24" x14ac:dyDescent="0.4">
      <c r="A1" s="113" t="s">
        <v>211</v>
      </c>
      <c r="B1" s="113"/>
      <c r="C1" s="113"/>
      <c r="D1" s="113"/>
      <c r="E1" s="113"/>
      <c r="F1" s="113"/>
      <c r="G1" s="113"/>
      <c r="H1" s="113"/>
      <c r="I1" s="113"/>
      <c r="J1" s="113"/>
      <c r="K1" s="113"/>
      <c r="L1" s="113"/>
      <c r="M1" s="113"/>
      <c r="N1" s="113"/>
      <c r="Q1" s="113"/>
      <c r="R1" s="113"/>
      <c r="S1" s="355" t="s">
        <v>98</v>
      </c>
      <c r="T1" s="355"/>
      <c r="X1" s="114"/>
      <c r="DL1" s="24"/>
    </row>
    <row r="2" spans="1:122" s="116" customFormat="1" ht="9" customHeight="1" x14ac:dyDescent="0.4">
      <c r="A2" s="113"/>
      <c r="B2" s="23"/>
      <c r="C2" s="23"/>
      <c r="D2" s="23"/>
      <c r="E2" s="23"/>
      <c r="F2" s="23"/>
      <c r="G2" s="23"/>
      <c r="H2" s="23"/>
      <c r="I2" s="23"/>
      <c r="J2" s="115"/>
      <c r="K2" s="115"/>
      <c r="L2" s="113"/>
      <c r="M2" s="113"/>
      <c r="N2" s="113"/>
      <c r="O2" s="113"/>
      <c r="P2" s="113"/>
      <c r="Q2" s="113"/>
      <c r="R2" s="113"/>
      <c r="S2" s="545" t="s">
        <v>218</v>
      </c>
      <c r="T2" s="545"/>
      <c r="U2" s="113"/>
      <c r="DL2" s="117"/>
    </row>
    <row r="3" spans="1:122" ht="19.5" x14ac:dyDescent="0.4">
      <c r="A3" s="113"/>
      <c r="B3" s="118" t="s">
        <v>64</v>
      </c>
      <c r="C3" s="119"/>
      <c r="D3" s="119"/>
      <c r="E3" s="119"/>
      <c r="F3" s="119"/>
      <c r="G3" s="119"/>
      <c r="H3" s="119"/>
      <c r="I3" s="119"/>
      <c r="J3" s="504" t="str">
        <f>チェックリスト!H5&amp;""</f>
        <v/>
      </c>
      <c r="K3" s="504"/>
      <c r="L3" s="504"/>
      <c r="M3" s="504"/>
      <c r="N3" s="504"/>
      <c r="O3" s="504"/>
      <c r="P3" s="504"/>
      <c r="Q3" s="47"/>
      <c r="R3" s="47"/>
      <c r="S3" s="545"/>
      <c r="T3" s="545"/>
      <c r="V3" s="47"/>
      <c r="DL3" s="24"/>
    </row>
    <row r="4" spans="1:122" ht="19.5" x14ac:dyDescent="0.4">
      <c r="B4" s="120" t="s">
        <v>65</v>
      </c>
      <c r="C4" s="121"/>
      <c r="D4" s="121"/>
      <c r="E4" s="121"/>
      <c r="F4" s="121"/>
      <c r="G4" s="121"/>
      <c r="H4" s="121"/>
      <c r="I4" s="121"/>
      <c r="J4" s="504" t="str">
        <f>チェックリスト!H6&amp;""</f>
        <v/>
      </c>
      <c r="K4" s="504"/>
      <c r="L4" s="504"/>
      <c r="M4" s="504"/>
      <c r="N4" s="504"/>
      <c r="O4" s="504"/>
      <c r="P4" s="504"/>
      <c r="Q4" s="47"/>
      <c r="R4" s="122"/>
      <c r="S4" s="47"/>
      <c r="T4" s="47"/>
      <c r="U4" s="47"/>
      <c r="V4" s="47"/>
      <c r="DL4" s="24"/>
    </row>
    <row r="5" spans="1:122" ht="19.5" x14ac:dyDescent="0.4">
      <c r="B5" s="120" t="s">
        <v>68</v>
      </c>
      <c r="C5" s="121"/>
      <c r="D5" s="121"/>
      <c r="E5" s="121"/>
      <c r="F5" s="121"/>
      <c r="G5" s="121"/>
      <c r="H5" s="121"/>
      <c r="I5" s="121"/>
      <c r="J5" s="52">
        <f>チェックリスト!H7</f>
        <v>0</v>
      </c>
      <c r="K5" s="8" t="s">
        <v>69</v>
      </c>
      <c r="L5" s="49"/>
      <c r="M5" s="49"/>
      <c r="N5" s="123"/>
      <c r="O5" s="123"/>
      <c r="P5" s="50"/>
      <c r="DL5" s="24"/>
    </row>
    <row r="6" spans="1:122" ht="9" customHeight="1" x14ac:dyDescent="0.4">
      <c r="B6" s="4"/>
      <c r="C6" s="4"/>
      <c r="D6" s="4"/>
      <c r="E6" s="4"/>
      <c r="F6" s="4"/>
      <c r="G6" s="4"/>
      <c r="H6" s="4"/>
      <c r="I6" s="4"/>
      <c r="J6" s="17"/>
      <c r="K6" s="18"/>
      <c r="L6" s="20"/>
      <c r="DL6" s="24"/>
      <c r="DM6" s="124"/>
      <c r="DN6" s="124"/>
      <c r="DO6" s="124"/>
      <c r="DP6" s="124"/>
    </row>
    <row r="7" spans="1:122" ht="19.5" x14ac:dyDescent="0.4">
      <c r="B7" s="4"/>
      <c r="C7" s="4"/>
      <c r="D7" s="4"/>
      <c r="E7" s="4"/>
      <c r="F7" s="4"/>
      <c r="G7" s="4"/>
      <c r="H7" s="4"/>
      <c r="I7" s="4"/>
      <c r="J7" s="505" t="s">
        <v>67</v>
      </c>
      <c r="K7" s="505"/>
      <c r="L7" s="51" t="str">
        <f>" 追加補助額 ※上限" &amp; IF(J5&gt;=30, "500万円", "200万円")</f>
        <v xml:space="preserve"> 追加補助額 ※上限200万円</v>
      </c>
      <c r="M7" s="51"/>
      <c r="N7" s="51"/>
      <c r="O7" s="5"/>
      <c r="P7" s="5"/>
      <c r="DL7" s="24"/>
      <c r="DQ7" s="124"/>
    </row>
    <row r="8" spans="1:122" ht="19.5" x14ac:dyDescent="0.4">
      <c r="B8" s="6" t="s">
        <v>37</v>
      </c>
      <c r="C8" s="6"/>
      <c r="F8" s="6"/>
      <c r="G8" s="6"/>
      <c r="H8" s="6"/>
      <c r="I8" s="6"/>
      <c r="J8" s="7">
        <f>IF(J5="", 0, SUMIF(K12:DH12,"&lt;="&amp;J141,K134:DH134))</f>
        <v>0</v>
      </c>
      <c r="K8" s="8" t="s">
        <v>62</v>
      </c>
      <c r="L8" s="501">
        <f>IF(OR(J8=0, COUNTIF(J13:J132,"エラー")&gt;0), 0, IF(J136&gt;J138,J138,J136))</f>
        <v>0</v>
      </c>
      <c r="M8" s="502"/>
      <c r="N8" s="8" t="s">
        <v>38</v>
      </c>
      <c r="O8" s="503"/>
      <c r="P8" s="503"/>
      <c r="Q8" s="18"/>
      <c r="R8" s="101"/>
      <c r="DL8" s="24"/>
    </row>
    <row r="9" spans="1:122" ht="19.5" x14ac:dyDescent="0.4">
      <c r="B9" s="6" t="s">
        <v>83</v>
      </c>
      <c r="C9" s="6"/>
      <c r="D9" s="165"/>
      <c r="E9" s="165"/>
      <c r="F9" s="6"/>
      <c r="G9" s="6"/>
      <c r="H9" s="6"/>
      <c r="I9" s="6"/>
      <c r="J9" s="9">
        <f>IF(J5="", 0, SUMIFS(K134:DH134, K12:DH12,"&gt;"&amp;J141, K12:DH12,"&lt;="&amp;J142))</f>
        <v>0</v>
      </c>
      <c r="K9" s="10" t="s">
        <v>62</v>
      </c>
      <c r="L9" s="501">
        <f>IF(OR(J9=0, J136&gt;J138, COUNTIF(J13:J132,"エラー")&gt;0), 0, IF(J8=0, IF(J137&gt;J138,J138,J137), IF(J135&gt;=J138, J138-L8, J137)))</f>
        <v>0</v>
      </c>
      <c r="M9" s="502"/>
      <c r="N9" s="8" t="s">
        <v>66</v>
      </c>
      <c r="O9" s="503"/>
      <c r="P9" s="503"/>
      <c r="Q9" s="18"/>
      <c r="R9" s="101"/>
      <c r="DL9" s="24"/>
    </row>
    <row r="10" spans="1:122" ht="9" customHeight="1" x14ac:dyDescent="0.4">
      <c r="B10" s="6"/>
      <c r="C10" s="6"/>
      <c r="D10" s="6"/>
      <c r="E10" s="6"/>
      <c r="F10" s="6"/>
      <c r="G10" s="6"/>
      <c r="H10" s="6"/>
      <c r="I10" s="6"/>
      <c r="J10" s="17"/>
      <c r="K10" s="18"/>
      <c r="L10" s="19"/>
      <c r="M10" s="19"/>
      <c r="N10" s="18"/>
      <c r="DL10" s="24"/>
    </row>
    <row r="11" spans="1:122" ht="19.5" x14ac:dyDescent="0.4">
      <c r="B11" s="500"/>
      <c r="C11" s="500"/>
      <c r="D11" s="500"/>
      <c r="E11" s="500"/>
      <c r="F11" s="500"/>
      <c r="G11" s="500"/>
      <c r="H11" s="500"/>
      <c r="I11" s="500"/>
      <c r="J11" s="500"/>
      <c r="K11" s="500"/>
      <c r="L11" s="500"/>
      <c r="M11" s="500"/>
      <c r="N11" s="500"/>
      <c r="O11" s="500"/>
      <c r="DL11" s="24"/>
      <c r="DR11" s="124"/>
    </row>
    <row r="12" spans="1:122" s="124" customFormat="1" ht="38.25" customHeight="1" x14ac:dyDescent="0.4">
      <c r="A12" s="21"/>
      <c r="B12" s="21" t="s">
        <v>39</v>
      </c>
      <c r="C12" s="40" t="s">
        <v>16</v>
      </c>
      <c r="D12" s="164" t="s">
        <v>103</v>
      </c>
      <c r="E12" s="164" t="s">
        <v>102</v>
      </c>
      <c r="F12" s="40" t="s">
        <v>77</v>
      </c>
      <c r="G12" s="40" t="s">
        <v>78</v>
      </c>
      <c r="H12" s="40" t="s">
        <v>79</v>
      </c>
      <c r="I12" s="40" t="s">
        <v>80</v>
      </c>
      <c r="J12" s="21" t="s">
        <v>40</v>
      </c>
      <c r="K12" s="125" t="str">
        <f>IF(MIN(C13:C132)=0, "○月○日", MIN(C13:C132))</f>
        <v>○月○日</v>
      </c>
      <c r="L12" s="125" t="str">
        <f>IF($K$12="○月○日", "○月○日", IF(K12&lt;&gt;"",K12+1,""))</f>
        <v>○月○日</v>
      </c>
      <c r="M12" s="125" t="str">
        <f>IF($K$12="○月○日", "○月○日", IF(L12&lt;&gt;"",L12+1,""))</f>
        <v>○月○日</v>
      </c>
      <c r="N12" s="125" t="str">
        <f t="shared" ref="N12:BY12" si="0">IF($K$12="○月○日", "○月○日", IF(M12&lt;&gt;"",M12+1,""))</f>
        <v>○月○日</v>
      </c>
      <c r="O12" s="125" t="str">
        <f t="shared" si="0"/>
        <v>○月○日</v>
      </c>
      <c r="P12" s="125" t="str">
        <f t="shared" si="0"/>
        <v>○月○日</v>
      </c>
      <c r="Q12" s="125" t="str">
        <f t="shared" si="0"/>
        <v>○月○日</v>
      </c>
      <c r="R12" s="125" t="str">
        <f t="shared" si="0"/>
        <v>○月○日</v>
      </c>
      <c r="S12" s="125" t="str">
        <f t="shared" si="0"/>
        <v>○月○日</v>
      </c>
      <c r="T12" s="125" t="str">
        <f t="shared" si="0"/>
        <v>○月○日</v>
      </c>
      <c r="U12" s="125" t="str">
        <f t="shared" si="0"/>
        <v>○月○日</v>
      </c>
      <c r="V12" s="125" t="str">
        <f t="shared" si="0"/>
        <v>○月○日</v>
      </c>
      <c r="W12" s="125" t="str">
        <f t="shared" si="0"/>
        <v>○月○日</v>
      </c>
      <c r="X12" s="125" t="str">
        <f t="shared" si="0"/>
        <v>○月○日</v>
      </c>
      <c r="Y12" s="125" t="str">
        <f t="shared" si="0"/>
        <v>○月○日</v>
      </c>
      <c r="Z12" s="125" t="str">
        <f t="shared" si="0"/>
        <v>○月○日</v>
      </c>
      <c r="AA12" s="125" t="str">
        <f t="shared" si="0"/>
        <v>○月○日</v>
      </c>
      <c r="AB12" s="125" t="str">
        <f t="shared" si="0"/>
        <v>○月○日</v>
      </c>
      <c r="AC12" s="125" t="str">
        <f t="shared" si="0"/>
        <v>○月○日</v>
      </c>
      <c r="AD12" s="125" t="str">
        <f t="shared" si="0"/>
        <v>○月○日</v>
      </c>
      <c r="AE12" s="125" t="str">
        <f t="shared" si="0"/>
        <v>○月○日</v>
      </c>
      <c r="AF12" s="125" t="str">
        <f t="shared" si="0"/>
        <v>○月○日</v>
      </c>
      <c r="AG12" s="125" t="str">
        <f t="shared" si="0"/>
        <v>○月○日</v>
      </c>
      <c r="AH12" s="125" t="str">
        <f t="shared" si="0"/>
        <v>○月○日</v>
      </c>
      <c r="AI12" s="125" t="str">
        <f t="shared" si="0"/>
        <v>○月○日</v>
      </c>
      <c r="AJ12" s="125" t="str">
        <f t="shared" si="0"/>
        <v>○月○日</v>
      </c>
      <c r="AK12" s="125" t="str">
        <f t="shared" si="0"/>
        <v>○月○日</v>
      </c>
      <c r="AL12" s="125" t="str">
        <f t="shared" si="0"/>
        <v>○月○日</v>
      </c>
      <c r="AM12" s="125" t="str">
        <f t="shared" si="0"/>
        <v>○月○日</v>
      </c>
      <c r="AN12" s="125" t="str">
        <f t="shared" si="0"/>
        <v>○月○日</v>
      </c>
      <c r="AO12" s="125" t="str">
        <f t="shared" si="0"/>
        <v>○月○日</v>
      </c>
      <c r="AP12" s="125" t="str">
        <f t="shared" si="0"/>
        <v>○月○日</v>
      </c>
      <c r="AQ12" s="125" t="str">
        <f t="shared" si="0"/>
        <v>○月○日</v>
      </c>
      <c r="AR12" s="125" t="str">
        <f t="shared" si="0"/>
        <v>○月○日</v>
      </c>
      <c r="AS12" s="125" t="str">
        <f t="shared" si="0"/>
        <v>○月○日</v>
      </c>
      <c r="AT12" s="125" t="str">
        <f t="shared" si="0"/>
        <v>○月○日</v>
      </c>
      <c r="AU12" s="125" t="str">
        <f t="shared" si="0"/>
        <v>○月○日</v>
      </c>
      <c r="AV12" s="125" t="str">
        <f t="shared" si="0"/>
        <v>○月○日</v>
      </c>
      <c r="AW12" s="125" t="str">
        <f t="shared" si="0"/>
        <v>○月○日</v>
      </c>
      <c r="AX12" s="125" t="str">
        <f t="shared" si="0"/>
        <v>○月○日</v>
      </c>
      <c r="AY12" s="125" t="str">
        <f t="shared" si="0"/>
        <v>○月○日</v>
      </c>
      <c r="AZ12" s="125" t="str">
        <f t="shared" si="0"/>
        <v>○月○日</v>
      </c>
      <c r="BA12" s="125" t="str">
        <f t="shared" si="0"/>
        <v>○月○日</v>
      </c>
      <c r="BB12" s="125" t="str">
        <f t="shared" si="0"/>
        <v>○月○日</v>
      </c>
      <c r="BC12" s="125" t="str">
        <f t="shared" si="0"/>
        <v>○月○日</v>
      </c>
      <c r="BD12" s="125" t="str">
        <f t="shared" si="0"/>
        <v>○月○日</v>
      </c>
      <c r="BE12" s="125" t="str">
        <f t="shared" si="0"/>
        <v>○月○日</v>
      </c>
      <c r="BF12" s="125" t="str">
        <f t="shared" si="0"/>
        <v>○月○日</v>
      </c>
      <c r="BG12" s="125" t="str">
        <f t="shared" si="0"/>
        <v>○月○日</v>
      </c>
      <c r="BH12" s="125" t="str">
        <f t="shared" si="0"/>
        <v>○月○日</v>
      </c>
      <c r="BI12" s="125" t="str">
        <f t="shared" si="0"/>
        <v>○月○日</v>
      </c>
      <c r="BJ12" s="125" t="str">
        <f t="shared" si="0"/>
        <v>○月○日</v>
      </c>
      <c r="BK12" s="125" t="str">
        <f t="shared" si="0"/>
        <v>○月○日</v>
      </c>
      <c r="BL12" s="125" t="str">
        <f t="shared" si="0"/>
        <v>○月○日</v>
      </c>
      <c r="BM12" s="125" t="str">
        <f t="shared" si="0"/>
        <v>○月○日</v>
      </c>
      <c r="BN12" s="125" t="str">
        <f t="shared" si="0"/>
        <v>○月○日</v>
      </c>
      <c r="BO12" s="125" t="str">
        <f t="shared" si="0"/>
        <v>○月○日</v>
      </c>
      <c r="BP12" s="125" t="str">
        <f t="shared" si="0"/>
        <v>○月○日</v>
      </c>
      <c r="BQ12" s="125" t="str">
        <f t="shared" si="0"/>
        <v>○月○日</v>
      </c>
      <c r="BR12" s="125" t="str">
        <f t="shared" si="0"/>
        <v>○月○日</v>
      </c>
      <c r="BS12" s="125" t="str">
        <f t="shared" si="0"/>
        <v>○月○日</v>
      </c>
      <c r="BT12" s="125" t="str">
        <f t="shared" si="0"/>
        <v>○月○日</v>
      </c>
      <c r="BU12" s="125" t="str">
        <f t="shared" si="0"/>
        <v>○月○日</v>
      </c>
      <c r="BV12" s="125" t="str">
        <f t="shared" si="0"/>
        <v>○月○日</v>
      </c>
      <c r="BW12" s="125" t="str">
        <f t="shared" si="0"/>
        <v>○月○日</v>
      </c>
      <c r="BX12" s="125" t="str">
        <f t="shared" si="0"/>
        <v>○月○日</v>
      </c>
      <c r="BY12" s="125" t="str">
        <f t="shared" si="0"/>
        <v>○月○日</v>
      </c>
      <c r="BZ12" s="125" t="str">
        <f t="shared" ref="BZ12:DH12" si="1">IF($K$12="○月○日", "○月○日", IF(BY12&lt;&gt;"",BY12+1,""))</f>
        <v>○月○日</v>
      </c>
      <c r="CA12" s="125" t="str">
        <f t="shared" si="1"/>
        <v>○月○日</v>
      </c>
      <c r="CB12" s="125" t="str">
        <f t="shared" si="1"/>
        <v>○月○日</v>
      </c>
      <c r="CC12" s="125" t="str">
        <f t="shared" si="1"/>
        <v>○月○日</v>
      </c>
      <c r="CD12" s="125" t="str">
        <f t="shared" si="1"/>
        <v>○月○日</v>
      </c>
      <c r="CE12" s="125" t="str">
        <f t="shared" si="1"/>
        <v>○月○日</v>
      </c>
      <c r="CF12" s="125" t="str">
        <f t="shared" si="1"/>
        <v>○月○日</v>
      </c>
      <c r="CG12" s="125" t="str">
        <f t="shared" si="1"/>
        <v>○月○日</v>
      </c>
      <c r="CH12" s="125" t="str">
        <f t="shared" si="1"/>
        <v>○月○日</v>
      </c>
      <c r="CI12" s="125" t="str">
        <f t="shared" si="1"/>
        <v>○月○日</v>
      </c>
      <c r="CJ12" s="125" t="str">
        <f t="shared" si="1"/>
        <v>○月○日</v>
      </c>
      <c r="CK12" s="125" t="str">
        <f t="shared" si="1"/>
        <v>○月○日</v>
      </c>
      <c r="CL12" s="125" t="str">
        <f t="shared" si="1"/>
        <v>○月○日</v>
      </c>
      <c r="CM12" s="125" t="str">
        <f t="shared" si="1"/>
        <v>○月○日</v>
      </c>
      <c r="CN12" s="125" t="str">
        <f t="shared" si="1"/>
        <v>○月○日</v>
      </c>
      <c r="CO12" s="125" t="str">
        <f t="shared" si="1"/>
        <v>○月○日</v>
      </c>
      <c r="CP12" s="125" t="str">
        <f t="shared" si="1"/>
        <v>○月○日</v>
      </c>
      <c r="CQ12" s="125" t="str">
        <f t="shared" si="1"/>
        <v>○月○日</v>
      </c>
      <c r="CR12" s="125" t="str">
        <f t="shared" si="1"/>
        <v>○月○日</v>
      </c>
      <c r="CS12" s="125" t="str">
        <f t="shared" si="1"/>
        <v>○月○日</v>
      </c>
      <c r="CT12" s="125" t="str">
        <f t="shared" si="1"/>
        <v>○月○日</v>
      </c>
      <c r="CU12" s="125" t="str">
        <f t="shared" si="1"/>
        <v>○月○日</v>
      </c>
      <c r="CV12" s="125" t="str">
        <f t="shared" si="1"/>
        <v>○月○日</v>
      </c>
      <c r="CW12" s="125" t="str">
        <f t="shared" si="1"/>
        <v>○月○日</v>
      </c>
      <c r="CX12" s="125" t="str">
        <f t="shared" si="1"/>
        <v>○月○日</v>
      </c>
      <c r="CY12" s="125" t="str">
        <f t="shared" si="1"/>
        <v>○月○日</v>
      </c>
      <c r="CZ12" s="125" t="str">
        <f t="shared" si="1"/>
        <v>○月○日</v>
      </c>
      <c r="DA12" s="125" t="str">
        <f t="shared" si="1"/>
        <v>○月○日</v>
      </c>
      <c r="DB12" s="125" t="str">
        <f t="shared" si="1"/>
        <v>○月○日</v>
      </c>
      <c r="DC12" s="125" t="str">
        <f t="shared" si="1"/>
        <v>○月○日</v>
      </c>
      <c r="DD12" s="125" t="str">
        <f t="shared" si="1"/>
        <v>○月○日</v>
      </c>
      <c r="DE12" s="125" t="str">
        <f t="shared" si="1"/>
        <v>○月○日</v>
      </c>
      <c r="DF12" s="125" t="str">
        <f t="shared" si="1"/>
        <v>○月○日</v>
      </c>
      <c r="DG12" s="125" t="str">
        <f t="shared" si="1"/>
        <v>○月○日</v>
      </c>
      <c r="DH12" s="125" t="str">
        <f t="shared" si="1"/>
        <v>○月○日</v>
      </c>
      <c r="DL12" s="24"/>
      <c r="DM12" s="205"/>
      <c r="DN12" s="205"/>
      <c r="DO12" s="205"/>
      <c r="DP12" s="57"/>
      <c r="DQ12" s="57"/>
      <c r="DR12" s="57"/>
    </row>
    <row r="13" spans="1:122" ht="24.75" customHeight="1" x14ac:dyDescent="0.4">
      <c r="A13" s="126">
        <v>1</v>
      </c>
      <c r="B13" s="295" t="str">
        <f>IFERROR(VLOOKUP(A13,'wk（～5.7）'!$A$3:$J$122, 2, 0)&amp;"", "")</f>
        <v/>
      </c>
      <c r="C13" s="41" t="str">
        <f>IFERROR(VLOOKUP(A13,'wk（～5.7）'!$A$3:$J$122, 4, 0), "")</f>
        <v/>
      </c>
      <c r="D13" s="41" t="str">
        <f>IFERROR(VLOOKUP(A13,'wk（～5.7）'!$A$3:$J$122, 5, 0), "")</f>
        <v/>
      </c>
      <c r="E13" s="41" t="str">
        <f>IFERROR(VLOOKUP(A13,'wk（～5.7）'!$A$3:$J$122, 6, 0), "")</f>
        <v/>
      </c>
      <c r="F13" s="41" t="str">
        <f>IFERROR(VLOOKUP(A13,'wk（～5.7）'!$A$3:$J$122, 7, 0), "")</f>
        <v/>
      </c>
      <c r="G13" s="41" t="str">
        <f>IFERROR(VLOOKUP(A13,'wk（～5.7）'!$A$3:$J$122, 8, 0), "")</f>
        <v/>
      </c>
      <c r="H13" s="41" t="str">
        <f>IFERROR(VLOOKUP(A13,'wk（～5.7）'!$A$3:$J$122, 8, 0), "")</f>
        <v/>
      </c>
      <c r="I13" s="41" t="str">
        <f>IFERROR(VLOOKUP(A13,'wk（～5.7）'!$A$3:$J$122, 10, 0), "")</f>
        <v/>
      </c>
      <c r="J13" s="42">
        <f>IFERROR(IF(SUM(K13:DH13)&gt;15, "エラー", SUM(K13:DH13)), "エラー")</f>
        <v>0</v>
      </c>
      <c r="K13" s="39" t="str">
        <f>IF(AND($C13&lt;&gt;"", K$12&gt;=$C13, K$12&lt;=$I13), IF($F13&lt;&gt;"", IF(OR(AND(K$12=$C13, K$12=$F13), AND(K$12&gt;$F13, K$12&lt;$G13)), "入院中", 1), 1), "")</f>
        <v/>
      </c>
      <c r="L13" s="39" t="str">
        <f t="shared" ref="K13:T22" si="2">IF(AND($C13&lt;&gt;"", L$12&gt;=$C13, L$12&lt;=$I13), IF($F13&lt;&gt;"", IF(OR(AND(L$12=$C13, L$12=$F13), AND(L$12&gt;$F13, L$12&lt;$G13)), "入院中", 1), 1), "")</f>
        <v/>
      </c>
      <c r="M13" s="39" t="str">
        <f t="shared" si="2"/>
        <v/>
      </c>
      <c r="N13" s="39" t="str">
        <f t="shared" si="2"/>
        <v/>
      </c>
      <c r="O13" s="39" t="str">
        <f t="shared" si="2"/>
        <v/>
      </c>
      <c r="P13" s="39" t="str">
        <f t="shared" si="2"/>
        <v/>
      </c>
      <c r="Q13" s="39" t="str">
        <f t="shared" si="2"/>
        <v/>
      </c>
      <c r="R13" s="39" t="str">
        <f t="shared" si="2"/>
        <v/>
      </c>
      <c r="S13" s="39" t="str">
        <f t="shared" si="2"/>
        <v/>
      </c>
      <c r="T13" s="39" t="str">
        <f t="shared" si="2"/>
        <v/>
      </c>
      <c r="U13" s="39" t="str">
        <f t="shared" ref="U13:AD22" si="3">IF(AND($C13&lt;&gt;"", U$12&gt;=$C13, U$12&lt;=$I13), IF($F13&lt;&gt;"", IF(OR(AND(U$12=$C13, U$12=$F13), AND(U$12&gt;$F13, U$12&lt;$G13)), "入院中", 1), 1), "")</f>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3"/>
        <v/>
      </c>
      <c r="AE13" s="39" t="str">
        <f t="shared" ref="AE13:AN22" si="4">IF(AND($C13&lt;&gt;"", AE$12&gt;=$C13, AE$12&lt;=$I13), IF($F13&lt;&gt;"", IF(OR(AND(AE$12=$C13, AE$12=$F13), AND(AE$12&gt;$F13, AE$12&lt;$G13)), "入院中", 1), 1), "")</f>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4"/>
        <v/>
      </c>
      <c r="AO13" s="39" t="str">
        <f t="shared" ref="AO13:AX22" si="5">IF(AND($C13&lt;&gt;"", AO$12&gt;=$C13, AO$12&lt;=$I13), IF($F13&lt;&gt;"", IF(OR(AND(AO$12=$C13, AO$12=$F13), AND(AO$12&gt;$F13, AO$12&lt;$G13)), "入院中", 1), 1), "")</f>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5"/>
        <v/>
      </c>
      <c r="AY13" s="39" t="str">
        <f t="shared" ref="AY13:BH22" si="6">IF(AND($C13&lt;&gt;"", AY$12&gt;=$C13, AY$12&lt;=$I13), IF($F13&lt;&gt;"", IF(OR(AND(AY$12=$C13, AY$12=$F13), AND(AY$12&gt;$F13, AY$12&lt;$G13)), "入院中", 1), 1), "")</f>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6"/>
        <v/>
      </c>
      <c r="BI13" s="39" t="str">
        <f t="shared" ref="BI13:BR22" si="7">IF(AND($C13&lt;&gt;"", BI$12&gt;=$C13, BI$12&lt;=$I13), IF($F13&lt;&gt;"", IF(OR(AND(BI$12=$C13, BI$12=$F13), AND(BI$12&gt;$F13, BI$12&lt;$G13)), "入院中", 1), 1), "")</f>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7"/>
        <v/>
      </c>
      <c r="BS13" s="39" t="str">
        <f t="shared" ref="BS13:CB22" si="8">IF(AND($C13&lt;&gt;"", BS$12&gt;=$C13, BS$12&lt;=$I13), IF($F13&lt;&gt;"", IF(OR(AND(BS$12=$C13, BS$12=$F13), AND(BS$12&gt;$F13, BS$12&lt;$G13)), "入院中", 1), 1), "")</f>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8"/>
        <v/>
      </c>
      <c r="CC13" s="39" t="str">
        <f t="shared" ref="CC13:CL22" si="9">IF(AND($C13&lt;&gt;"", CC$12&gt;=$C13, CC$12&lt;=$I13), IF($F13&lt;&gt;"", IF(OR(AND(CC$12=$C13, CC$12=$F13), AND(CC$12&gt;$F13, CC$12&lt;$G13)), "入院中", 1), 1), "")</f>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9"/>
        <v/>
      </c>
      <c r="CM13" s="39" t="str">
        <f t="shared" ref="CM13:CV22" si="10">IF(AND($C13&lt;&gt;"", CM$12&gt;=$C13, CM$12&lt;=$I13), IF($F13&lt;&gt;"", IF(OR(AND(CM$12=$C13, CM$12=$F13), AND(CM$12&gt;$F13, CM$12&lt;$G13)), "入院中", 1), 1), "")</f>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0"/>
        <v/>
      </c>
      <c r="CW13" s="39" t="str">
        <f t="shared" ref="CW13:DH22" si="11">IF(AND($C13&lt;&gt;"", CW$12&gt;=$C13, CW$12&lt;=$I13), IF($F13&lt;&gt;"", IF(OR(AND(CW$12=$C13, CW$12=$F13), AND(CW$12&gt;$F13, CW$12&lt;$G13)), "入院中", 1), 1), "")</f>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H13" s="39" t="str">
        <f t="shared" si="11"/>
        <v/>
      </c>
      <c r="DQ13" s="57"/>
      <c r="DR13" s="127"/>
    </row>
    <row r="14" spans="1:122" ht="24.75" customHeight="1" x14ac:dyDescent="0.4">
      <c r="A14" s="126">
        <v>2</v>
      </c>
      <c r="B14" s="206" t="str">
        <f>IFERROR(VLOOKUP(A14,'wk（～5.7）'!$A$3:$J$122, 2, 0)&amp;"", "")</f>
        <v/>
      </c>
      <c r="C14" s="41" t="str">
        <f>IFERROR(VLOOKUP(A14,'wk（～5.7）'!$A$3:$J$122, 4, 0), "")</f>
        <v/>
      </c>
      <c r="D14" s="41" t="str">
        <f>IFERROR(VLOOKUP(A14,'wk（～5.7）'!$A$3:$J$122, 5, 0), "")</f>
        <v/>
      </c>
      <c r="E14" s="41" t="str">
        <f>IFERROR(VLOOKUP(A14,'wk（～5.7）'!$A$3:$J$122, 6, 0), "")</f>
        <v/>
      </c>
      <c r="F14" s="41" t="str">
        <f>IFERROR(VLOOKUP(A14,'wk（～5.7）'!$A$3:$J$122, 7, 0), "")</f>
        <v/>
      </c>
      <c r="G14" s="41" t="str">
        <f>IFERROR(VLOOKUP(A14,'wk（～5.7）'!$A$3:$J$122, 8, 0), "")</f>
        <v/>
      </c>
      <c r="H14" s="41" t="str">
        <f>IFERROR(VLOOKUP(A14,'wk（～5.7）'!$A$3:$J$122, 9, 0), "")</f>
        <v/>
      </c>
      <c r="I14" s="41" t="str">
        <f>IFERROR(VLOOKUP(A14,'wk（～5.7）'!$A$3:$J$122, 10, 0), "")</f>
        <v/>
      </c>
      <c r="J14" s="42">
        <f t="shared" ref="J14:J77" si="12">IFERROR(IF(SUM(K14:DH14)&gt;15, "エラー", SUM(K14:DH14)), "エラー")</f>
        <v>0</v>
      </c>
      <c r="K14" s="39" t="str">
        <f t="shared" si="2"/>
        <v/>
      </c>
      <c r="L14" s="39" t="str">
        <f t="shared" si="2"/>
        <v/>
      </c>
      <c r="M14" s="39" t="str">
        <f t="shared" si="2"/>
        <v/>
      </c>
      <c r="N14" s="39" t="str">
        <f t="shared" si="2"/>
        <v/>
      </c>
      <c r="O14" s="39" t="str">
        <f t="shared" si="2"/>
        <v/>
      </c>
      <c r="P14" s="39" t="str">
        <f t="shared" si="2"/>
        <v/>
      </c>
      <c r="Q14" s="39" t="str">
        <f t="shared" si="2"/>
        <v/>
      </c>
      <c r="R14" s="39" t="str">
        <f t="shared" si="2"/>
        <v/>
      </c>
      <c r="S14" s="39" t="str">
        <f t="shared" si="2"/>
        <v/>
      </c>
      <c r="T14" s="39" t="str">
        <f t="shared" si="2"/>
        <v/>
      </c>
      <c r="U14" s="39" t="str">
        <f t="shared" si="3"/>
        <v/>
      </c>
      <c r="V14" s="39" t="str">
        <f t="shared" si="3"/>
        <v/>
      </c>
      <c r="W14" s="39" t="str">
        <f t="shared" si="3"/>
        <v/>
      </c>
      <c r="X14" s="39" t="str">
        <f t="shared" si="3"/>
        <v/>
      </c>
      <c r="Y14" s="39" t="str">
        <f t="shared" si="3"/>
        <v/>
      </c>
      <c r="Z14" s="39" t="str">
        <f t="shared" si="3"/>
        <v/>
      </c>
      <c r="AA14" s="39" t="str">
        <f t="shared" si="3"/>
        <v/>
      </c>
      <c r="AB14" s="39" t="str">
        <f t="shared" si="3"/>
        <v/>
      </c>
      <c r="AC14" s="39" t="str">
        <f t="shared" si="3"/>
        <v/>
      </c>
      <c r="AD14" s="39" t="str">
        <f t="shared" si="3"/>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4"/>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5"/>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6"/>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7"/>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8"/>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9"/>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0"/>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H14" s="39" t="str">
        <f t="shared" si="11"/>
        <v/>
      </c>
      <c r="DQ14" s="57"/>
      <c r="DR14" s="127"/>
    </row>
    <row r="15" spans="1:122" ht="24.75" customHeight="1" x14ac:dyDescent="0.4">
      <c r="A15" s="126">
        <v>3</v>
      </c>
      <c r="B15" s="206" t="str">
        <f>IFERROR(VLOOKUP(A15,'wk（～5.7）'!$A$3:$J$122, 2, 0)&amp;"", "")</f>
        <v/>
      </c>
      <c r="C15" s="41" t="str">
        <f>IFERROR(VLOOKUP(A15,'wk（～5.7）'!$A$3:$J$122, 4, 0), "")</f>
        <v/>
      </c>
      <c r="D15" s="41" t="str">
        <f>IFERROR(VLOOKUP(A15,'wk（～5.7）'!$A$3:$J$122, 5, 0), "")</f>
        <v/>
      </c>
      <c r="E15" s="41" t="str">
        <f>IFERROR(VLOOKUP(A15,'wk（～5.7）'!$A$3:$J$122, 6, 0), "")</f>
        <v/>
      </c>
      <c r="F15" s="41" t="str">
        <f>IFERROR(VLOOKUP(A15,'wk（～5.7）'!$A$3:$J$122, 7, 0), "")</f>
        <v/>
      </c>
      <c r="G15" s="41" t="str">
        <f>IFERROR(VLOOKUP(A15,'wk（～5.7）'!$A$3:$J$122, 8, 0), "")</f>
        <v/>
      </c>
      <c r="H15" s="41" t="str">
        <f>IFERROR(VLOOKUP(A15,'wk（～5.7）'!$A$3:$J$122, 9, 0), "")</f>
        <v/>
      </c>
      <c r="I15" s="41" t="str">
        <f>IFERROR(VLOOKUP(A15,'wk（～5.7）'!$A$3:$J$122, 10, 0), "")</f>
        <v/>
      </c>
      <c r="J15" s="157">
        <f t="shared" si="12"/>
        <v>0</v>
      </c>
      <c r="K15" s="39" t="str">
        <f t="shared" si="2"/>
        <v/>
      </c>
      <c r="L15" s="39" t="str">
        <f t="shared" si="2"/>
        <v/>
      </c>
      <c r="M15" s="39" t="str">
        <f t="shared" si="2"/>
        <v/>
      </c>
      <c r="N15" s="39" t="str">
        <f t="shared" si="2"/>
        <v/>
      </c>
      <c r="O15" s="39" t="str">
        <f t="shared" si="2"/>
        <v/>
      </c>
      <c r="P15" s="39" t="str">
        <f t="shared" si="2"/>
        <v/>
      </c>
      <c r="Q15" s="39" t="str">
        <f t="shared" si="2"/>
        <v/>
      </c>
      <c r="R15" s="39" t="str">
        <f t="shared" si="2"/>
        <v/>
      </c>
      <c r="S15" s="39" t="str">
        <f t="shared" si="2"/>
        <v/>
      </c>
      <c r="T15" s="39" t="str">
        <f t="shared" si="2"/>
        <v/>
      </c>
      <c r="U15" s="39" t="str">
        <f t="shared" si="3"/>
        <v/>
      </c>
      <c r="V15" s="39" t="str">
        <f t="shared" si="3"/>
        <v/>
      </c>
      <c r="W15" s="39" t="str">
        <f t="shared" si="3"/>
        <v/>
      </c>
      <c r="X15" s="39" t="str">
        <f t="shared" si="3"/>
        <v/>
      </c>
      <c r="Y15" s="39" t="str">
        <f t="shared" si="3"/>
        <v/>
      </c>
      <c r="Z15" s="39" t="str">
        <f>IF(AND($C15&lt;&gt;"", Z$12&gt;=$C15, Z$12&lt;=$I15), IF($F15&lt;&gt;"", IF(OR(AND(Z$12=$C15, Z$12=$F15), AND(Z$12&gt;$F15, Z$12&lt;$G15)), "入院中", 1), 1), "")</f>
        <v/>
      </c>
      <c r="AA15" s="39" t="str">
        <f t="shared" si="3"/>
        <v/>
      </c>
      <c r="AB15" s="39" t="str">
        <f t="shared" si="3"/>
        <v/>
      </c>
      <c r="AC15" s="39" t="str">
        <f t="shared" si="3"/>
        <v/>
      </c>
      <c r="AD15" s="39" t="str">
        <f t="shared" si="3"/>
        <v/>
      </c>
      <c r="AE15" s="39" t="str">
        <f t="shared" si="4"/>
        <v/>
      </c>
      <c r="AF15" s="39" t="str">
        <f t="shared" si="4"/>
        <v/>
      </c>
      <c r="AG15" s="39" t="str">
        <f t="shared" si="4"/>
        <v/>
      </c>
      <c r="AH15" s="39" t="str">
        <f t="shared" si="4"/>
        <v/>
      </c>
      <c r="AI15" s="39" t="str">
        <f t="shared" si="4"/>
        <v/>
      </c>
      <c r="AJ15" s="39" t="str">
        <f t="shared" si="4"/>
        <v/>
      </c>
      <c r="AK15" s="39" t="str">
        <f t="shared" si="4"/>
        <v/>
      </c>
      <c r="AL15" s="39" t="str">
        <f t="shared" si="4"/>
        <v/>
      </c>
      <c r="AM15" s="39" t="str">
        <f t="shared" si="4"/>
        <v/>
      </c>
      <c r="AN15" s="39" t="str">
        <f t="shared" si="4"/>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5"/>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6"/>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7"/>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8"/>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9"/>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0"/>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H15" s="39" t="str">
        <f t="shared" si="11"/>
        <v/>
      </c>
      <c r="DQ15" s="57"/>
      <c r="DR15" s="127"/>
    </row>
    <row r="16" spans="1:122" ht="24.75" customHeight="1" x14ac:dyDescent="0.4">
      <c r="A16" s="126">
        <v>4</v>
      </c>
      <c r="B16" s="206" t="str">
        <f>IFERROR(VLOOKUP(A16,'wk（～5.7）'!$A$3:$J$122, 2, 0)&amp;"", "")</f>
        <v/>
      </c>
      <c r="C16" s="41" t="str">
        <f>IFERROR(VLOOKUP(A16,'wk（～5.7）'!$A$3:$J$122, 4, 0), "")</f>
        <v/>
      </c>
      <c r="D16" s="41" t="str">
        <f>IFERROR(VLOOKUP(A16,'wk（～5.7）'!$A$3:$J$122, 5, 0), "")</f>
        <v/>
      </c>
      <c r="E16" s="41" t="str">
        <f>IFERROR(VLOOKUP(A16,'wk（～5.7）'!$A$3:$J$122, 6, 0), "")</f>
        <v/>
      </c>
      <c r="F16" s="41" t="str">
        <f>IFERROR(VLOOKUP(A16,'wk（～5.7）'!$A$3:$J$122, 7, 0), "")</f>
        <v/>
      </c>
      <c r="G16" s="41" t="str">
        <f>IFERROR(VLOOKUP(A16,'wk（～5.7）'!$A$3:$J$122, 8, 0), "")</f>
        <v/>
      </c>
      <c r="H16" s="41" t="str">
        <f>IFERROR(VLOOKUP(A16,'wk（～5.7）'!$A$3:$J$122, 9, 0), "")</f>
        <v/>
      </c>
      <c r="I16" s="41" t="str">
        <f>IFERROR(VLOOKUP(A16,'wk（～5.7）'!$A$3:$J$122, 10, 0), "")</f>
        <v/>
      </c>
      <c r="J16" s="157">
        <f t="shared" si="12"/>
        <v>0</v>
      </c>
      <c r="K16" s="39" t="str">
        <f t="shared" si="2"/>
        <v/>
      </c>
      <c r="L16" s="39" t="str">
        <f t="shared" si="2"/>
        <v/>
      </c>
      <c r="M16" s="39" t="str">
        <f t="shared" si="2"/>
        <v/>
      </c>
      <c r="N16" s="39" t="str">
        <f t="shared" si="2"/>
        <v/>
      </c>
      <c r="O16" s="39" t="str">
        <f t="shared" si="2"/>
        <v/>
      </c>
      <c r="P16" s="39" t="str">
        <f t="shared" si="2"/>
        <v/>
      </c>
      <c r="Q16" s="39" t="str">
        <f t="shared" si="2"/>
        <v/>
      </c>
      <c r="R16" s="39" t="str">
        <f t="shared" si="2"/>
        <v/>
      </c>
      <c r="S16" s="39" t="str">
        <f t="shared" si="2"/>
        <v/>
      </c>
      <c r="T16" s="39" t="str">
        <f t="shared" si="2"/>
        <v/>
      </c>
      <c r="U16" s="39" t="str">
        <f t="shared" si="3"/>
        <v/>
      </c>
      <c r="V16" s="39" t="str">
        <f t="shared" si="3"/>
        <v/>
      </c>
      <c r="W16" s="39" t="str">
        <f t="shared" si="3"/>
        <v/>
      </c>
      <c r="X16" s="39" t="str">
        <f t="shared" si="3"/>
        <v/>
      </c>
      <c r="Y16" s="39" t="str">
        <f t="shared" si="3"/>
        <v/>
      </c>
      <c r="Z16" s="39" t="str">
        <f t="shared" si="3"/>
        <v/>
      </c>
      <c r="AA16" s="39" t="str">
        <f t="shared" si="3"/>
        <v/>
      </c>
      <c r="AB16" s="39" t="str">
        <f t="shared" si="3"/>
        <v/>
      </c>
      <c r="AC16" s="39" t="str">
        <f t="shared" si="3"/>
        <v/>
      </c>
      <c r="AD16" s="39" t="str">
        <f t="shared" si="3"/>
        <v/>
      </c>
      <c r="AE16" s="39" t="str">
        <f t="shared" si="4"/>
        <v/>
      </c>
      <c r="AF16" s="39" t="str">
        <f t="shared" si="4"/>
        <v/>
      </c>
      <c r="AG16" s="39" t="str">
        <f t="shared" si="4"/>
        <v/>
      </c>
      <c r="AH16" s="39" t="str">
        <f t="shared" si="4"/>
        <v/>
      </c>
      <c r="AI16" s="39" t="str">
        <f t="shared" si="4"/>
        <v/>
      </c>
      <c r="AJ16" s="39" t="str">
        <f t="shared" si="4"/>
        <v/>
      </c>
      <c r="AK16" s="39" t="str">
        <f t="shared" si="4"/>
        <v/>
      </c>
      <c r="AL16" s="39" t="str">
        <f t="shared" si="4"/>
        <v/>
      </c>
      <c r="AM16" s="39" t="str">
        <f t="shared" si="4"/>
        <v/>
      </c>
      <c r="AN16" s="39" t="str">
        <f t="shared" si="4"/>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5"/>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6"/>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7"/>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8"/>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9"/>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0"/>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H16" s="39" t="str">
        <f t="shared" si="11"/>
        <v/>
      </c>
      <c r="DQ16" s="57"/>
      <c r="DR16" s="127"/>
    </row>
    <row r="17" spans="1:122" ht="24.75" customHeight="1" x14ac:dyDescent="0.4">
      <c r="A17" s="126">
        <v>5</v>
      </c>
      <c r="B17" s="206" t="str">
        <f>IFERROR(VLOOKUP(A17,'wk（～5.7）'!$A$3:$J$122, 2, 0)&amp;"", "")</f>
        <v/>
      </c>
      <c r="C17" s="41" t="str">
        <f>IFERROR(VLOOKUP(A17,'wk（～5.7）'!$A$3:$J$122, 4, 0), "")</f>
        <v/>
      </c>
      <c r="D17" s="41" t="str">
        <f>IFERROR(VLOOKUP(A17,'wk（～5.7）'!$A$3:$J$122, 5, 0), "")</f>
        <v/>
      </c>
      <c r="E17" s="41" t="str">
        <f>IFERROR(VLOOKUP(A17,'wk（～5.7）'!$A$3:$J$122, 6, 0), "")</f>
        <v/>
      </c>
      <c r="F17" s="41" t="str">
        <f>IFERROR(VLOOKUP(A17,'wk（～5.7）'!$A$3:$J$122, 7, 0), "")</f>
        <v/>
      </c>
      <c r="G17" s="41" t="str">
        <f>IFERROR(VLOOKUP(A17,'wk（～5.7）'!$A$3:$J$122, 8, 0), "")</f>
        <v/>
      </c>
      <c r="H17" s="41" t="str">
        <f>IFERROR(VLOOKUP(A17,'wk（～5.7）'!$A$3:$J$122, 9, 0), "")</f>
        <v/>
      </c>
      <c r="I17" s="41" t="str">
        <f>IFERROR(VLOOKUP(A17,'wk（～5.7）'!$A$3:$J$122, 10, 0), "")</f>
        <v/>
      </c>
      <c r="J17" s="42">
        <f t="shared" si="12"/>
        <v>0</v>
      </c>
      <c r="K17" s="39" t="str">
        <f t="shared" si="2"/>
        <v/>
      </c>
      <c r="L17" s="39" t="str">
        <f t="shared" si="2"/>
        <v/>
      </c>
      <c r="M17" s="39" t="str">
        <f t="shared" si="2"/>
        <v/>
      </c>
      <c r="N17" s="39" t="str">
        <f t="shared" si="2"/>
        <v/>
      </c>
      <c r="O17" s="39" t="str">
        <f t="shared" si="2"/>
        <v/>
      </c>
      <c r="P17" s="39" t="str">
        <f t="shared" si="2"/>
        <v/>
      </c>
      <c r="Q17" s="39" t="str">
        <f t="shared" si="2"/>
        <v/>
      </c>
      <c r="R17" s="39" t="str">
        <f t="shared" si="2"/>
        <v/>
      </c>
      <c r="S17" s="39" t="str">
        <f t="shared" si="2"/>
        <v/>
      </c>
      <c r="T17" s="39" t="str">
        <f t="shared" si="2"/>
        <v/>
      </c>
      <c r="U17" s="39" t="str">
        <f t="shared" si="3"/>
        <v/>
      </c>
      <c r="V17" s="39" t="str">
        <f t="shared" si="3"/>
        <v/>
      </c>
      <c r="W17" s="39" t="str">
        <f t="shared" si="3"/>
        <v/>
      </c>
      <c r="X17" s="39" t="str">
        <f t="shared" si="3"/>
        <v/>
      </c>
      <c r="Y17" s="39" t="str">
        <f t="shared" si="3"/>
        <v/>
      </c>
      <c r="Z17" s="39" t="str">
        <f t="shared" si="3"/>
        <v/>
      </c>
      <c r="AA17" s="39" t="str">
        <f t="shared" si="3"/>
        <v/>
      </c>
      <c r="AB17" s="39" t="str">
        <f t="shared" si="3"/>
        <v/>
      </c>
      <c r="AC17" s="39" t="str">
        <f t="shared" si="3"/>
        <v/>
      </c>
      <c r="AD17" s="39" t="str">
        <f t="shared" si="3"/>
        <v/>
      </c>
      <c r="AE17" s="39" t="str">
        <f t="shared" si="4"/>
        <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4"/>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5"/>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6"/>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7"/>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8"/>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9"/>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0"/>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H17" s="39" t="str">
        <f t="shared" si="11"/>
        <v/>
      </c>
      <c r="DQ17" s="57"/>
      <c r="DR17" s="127"/>
    </row>
    <row r="18" spans="1:122" ht="24.75" customHeight="1" x14ac:dyDescent="0.4">
      <c r="A18" s="126">
        <v>6</v>
      </c>
      <c r="B18" s="206" t="str">
        <f>IFERROR(VLOOKUP(A18,'wk（～5.7）'!$A$3:$J$122, 2, 0)&amp;"", "")</f>
        <v/>
      </c>
      <c r="C18" s="41" t="str">
        <f>IFERROR(VLOOKUP(A18,'wk（～5.7）'!$A$3:$J$122, 4, 0), "")</f>
        <v/>
      </c>
      <c r="D18" s="41" t="str">
        <f>IFERROR(VLOOKUP(A18,'wk（～5.7）'!$A$3:$J$122, 5, 0), "")</f>
        <v/>
      </c>
      <c r="E18" s="41" t="str">
        <f>IFERROR(VLOOKUP(A18,'wk（～5.7）'!$A$3:$J$122, 6, 0), "")</f>
        <v/>
      </c>
      <c r="F18" s="41" t="str">
        <f>IFERROR(VLOOKUP(A18,'wk（～5.7）'!$A$3:$J$122, 7, 0), "")</f>
        <v/>
      </c>
      <c r="G18" s="41" t="str">
        <f>IFERROR(VLOOKUP(A18,'wk（～5.7）'!$A$3:$J$122, 8, 0), "")</f>
        <v/>
      </c>
      <c r="H18" s="41" t="str">
        <f>IFERROR(VLOOKUP(A18,'wk（～5.7）'!$A$3:$J$122, 9, 0), "")</f>
        <v/>
      </c>
      <c r="I18" s="41" t="str">
        <f>IFERROR(VLOOKUP(A18,'wk（～5.7）'!$A$3:$J$122, 10, 0), "")</f>
        <v/>
      </c>
      <c r="J18" s="42">
        <f t="shared" si="12"/>
        <v>0</v>
      </c>
      <c r="K18" s="39" t="str">
        <f t="shared" si="2"/>
        <v/>
      </c>
      <c r="L18" s="39" t="str">
        <f t="shared" si="2"/>
        <v/>
      </c>
      <c r="M18" s="39" t="str">
        <f t="shared" si="2"/>
        <v/>
      </c>
      <c r="N18" s="39" t="str">
        <f t="shared" si="2"/>
        <v/>
      </c>
      <c r="O18" s="39" t="str">
        <f t="shared" si="2"/>
        <v/>
      </c>
      <c r="P18" s="39" t="str">
        <f t="shared" si="2"/>
        <v/>
      </c>
      <c r="Q18" s="39" t="str">
        <f t="shared" si="2"/>
        <v/>
      </c>
      <c r="R18" s="39" t="str">
        <f t="shared" si="2"/>
        <v/>
      </c>
      <c r="S18" s="39" t="str">
        <f t="shared" si="2"/>
        <v/>
      </c>
      <c r="T18" s="39" t="str">
        <f t="shared" si="2"/>
        <v/>
      </c>
      <c r="U18" s="39" t="str">
        <f t="shared" si="3"/>
        <v/>
      </c>
      <c r="V18" s="39" t="str">
        <f t="shared" si="3"/>
        <v/>
      </c>
      <c r="W18" s="39" t="str">
        <f t="shared" si="3"/>
        <v/>
      </c>
      <c r="X18" s="39" t="str">
        <f t="shared" si="3"/>
        <v/>
      </c>
      <c r="Y18" s="39" t="str">
        <f t="shared" si="3"/>
        <v/>
      </c>
      <c r="Z18" s="39" t="str">
        <f t="shared" si="3"/>
        <v/>
      </c>
      <c r="AA18" s="39" t="str">
        <f t="shared" si="3"/>
        <v/>
      </c>
      <c r="AB18" s="39" t="str">
        <f t="shared" si="3"/>
        <v/>
      </c>
      <c r="AC18" s="39" t="str">
        <f t="shared" si="3"/>
        <v/>
      </c>
      <c r="AD18" s="39" t="str">
        <f t="shared" si="3"/>
        <v/>
      </c>
      <c r="AE18" s="39" t="str">
        <f t="shared" si="4"/>
        <v/>
      </c>
      <c r="AF18" s="39" t="str">
        <f t="shared" si="4"/>
        <v/>
      </c>
      <c r="AG18" s="39" t="str">
        <f t="shared" si="4"/>
        <v/>
      </c>
      <c r="AH18" s="39" t="str">
        <f t="shared" si="4"/>
        <v/>
      </c>
      <c r="AI18" s="39" t="str">
        <f t="shared" si="4"/>
        <v/>
      </c>
      <c r="AJ18" s="39" t="str">
        <f t="shared" si="4"/>
        <v/>
      </c>
      <c r="AK18" s="39" t="str">
        <f t="shared" si="4"/>
        <v/>
      </c>
      <c r="AL18" s="39" t="str">
        <f t="shared" si="4"/>
        <v/>
      </c>
      <c r="AM18" s="39" t="str">
        <f t="shared" si="4"/>
        <v/>
      </c>
      <c r="AN18" s="39" t="str">
        <f t="shared" si="4"/>
        <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5"/>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6"/>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7"/>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8"/>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9"/>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0"/>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H18" s="39" t="str">
        <f t="shared" si="11"/>
        <v/>
      </c>
      <c r="DQ18" s="57"/>
      <c r="DR18" s="127"/>
    </row>
    <row r="19" spans="1:122" ht="24.75" customHeight="1" x14ac:dyDescent="0.4">
      <c r="A19" s="126">
        <v>7</v>
      </c>
      <c r="B19" s="206" t="str">
        <f>IFERROR(VLOOKUP(A19,'wk（～5.7）'!$A$3:$J$122, 2, 0)&amp;"", "")</f>
        <v/>
      </c>
      <c r="C19" s="41" t="str">
        <f>IFERROR(VLOOKUP(A19,'wk（～5.7）'!$A$3:$J$122, 4, 0), "")</f>
        <v/>
      </c>
      <c r="D19" s="41" t="str">
        <f>IFERROR(VLOOKUP(A19,'wk（～5.7）'!$A$3:$J$122, 5, 0), "")</f>
        <v/>
      </c>
      <c r="E19" s="41" t="str">
        <f>IFERROR(VLOOKUP(A19,'wk（～5.7）'!$A$3:$J$122, 6, 0), "")</f>
        <v/>
      </c>
      <c r="F19" s="41" t="str">
        <f>IFERROR(VLOOKUP(A19,'wk（～5.7）'!$A$3:$J$122, 7, 0), "")</f>
        <v/>
      </c>
      <c r="G19" s="41" t="str">
        <f>IFERROR(VLOOKUP(A19,'wk（～5.7）'!$A$3:$J$122, 8, 0), "")</f>
        <v/>
      </c>
      <c r="H19" s="41" t="str">
        <f>IFERROR(VLOOKUP(A19,'wk（～5.7）'!$A$3:$J$122, 9, 0), "")</f>
        <v/>
      </c>
      <c r="I19" s="41" t="str">
        <f>IFERROR(VLOOKUP(A19,'wk（～5.7）'!$A$3:$J$122, 10, 0), "")</f>
        <v/>
      </c>
      <c r="J19" s="42">
        <f t="shared" si="12"/>
        <v>0</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2"/>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3"/>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4"/>
        <v/>
      </c>
      <c r="AO19" s="39" t="str">
        <f t="shared" si="5"/>
        <v/>
      </c>
      <c r="AP19" s="39" t="str">
        <f t="shared" si="5"/>
        <v/>
      </c>
      <c r="AQ19" s="39" t="str">
        <f t="shared" si="5"/>
        <v/>
      </c>
      <c r="AR19" s="39" t="str">
        <f t="shared" si="5"/>
        <v/>
      </c>
      <c r="AS19" s="39" t="str">
        <f t="shared" si="5"/>
        <v/>
      </c>
      <c r="AT19" s="39" t="str">
        <f t="shared" si="5"/>
        <v/>
      </c>
      <c r="AU19" s="39" t="str">
        <f t="shared" si="5"/>
        <v/>
      </c>
      <c r="AV19" s="39" t="str">
        <f t="shared" si="5"/>
        <v/>
      </c>
      <c r="AW19" s="39" t="str">
        <f t="shared" si="5"/>
        <v/>
      </c>
      <c r="AX19" s="39" t="str">
        <f t="shared" si="5"/>
        <v/>
      </c>
      <c r="AY19" s="39" t="str">
        <f t="shared" si="6"/>
        <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6"/>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7"/>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8"/>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9"/>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0"/>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H19" s="39" t="str">
        <f t="shared" si="11"/>
        <v/>
      </c>
      <c r="DQ19" s="57"/>
      <c r="DR19" s="127"/>
    </row>
    <row r="20" spans="1:122" ht="24.75" customHeight="1" x14ac:dyDescent="0.4">
      <c r="A20" s="126">
        <v>8</v>
      </c>
      <c r="B20" s="206" t="str">
        <f>IFERROR(VLOOKUP(A20,'wk（～5.7）'!$A$3:$J$122, 2, 0)&amp;"", "")</f>
        <v/>
      </c>
      <c r="C20" s="41" t="str">
        <f>IFERROR(VLOOKUP(A20,'wk（～5.7）'!$A$3:$J$122, 4, 0), "")</f>
        <v/>
      </c>
      <c r="D20" s="41" t="str">
        <f>IFERROR(VLOOKUP(A20,'wk（～5.7）'!$A$3:$J$122, 5, 0), "")</f>
        <v/>
      </c>
      <c r="E20" s="41" t="str">
        <f>IFERROR(VLOOKUP(A20,'wk（～5.7）'!$A$3:$J$122, 6, 0), "")</f>
        <v/>
      </c>
      <c r="F20" s="41" t="str">
        <f>IFERROR(VLOOKUP(A20,'wk（～5.7）'!$A$3:$J$122, 7, 0), "")</f>
        <v/>
      </c>
      <c r="G20" s="41" t="str">
        <f>IFERROR(VLOOKUP(A20,'wk（～5.7）'!$A$3:$J$122, 8, 0), "")</f>
        <v/>
      </c>
      <c r="H20" s="41" t="str">
        <f>IFERROR(VLOOKUP(A20,'wk（～5.7）'!$A$3:$J$122, 9, 0), "")</f>
        <v/>
      </c>
      <c r="I20" s="41" t="str">
        <f>IFERROR(VLOOKUP(A20,'wk（～5.7）'!$A$3:$J$122, 10, 0), "")</f>
        <v/>
      </c>
      <c r="J20" s="42">
        <f t="shared" si="12"/>
        <v>0</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2"/>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3"/>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4"/>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t="str">
        <f t="shared" si="5"/>
        <v/>
      </c>
      <c r="AX20" s="39" t="str">
        <f t="shared" si="5"/>
        <v/>
      </c>
      <c r="AY20" s="39" t="str">
        <f t="shared" si="6"/>
        <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6"/>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7"/>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8"/>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9"/>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0"/>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H20" s="39" t="str">
        <f t="shared" si="11"/>
        <v/>
      </c>
      <c r="DQ20" s="57"/>
      <c r="DR20" s="127"/>
    </row>
    <row r="21" spans="1:122" ht="24.75" customHeight="1" x14ac:dyDescent="0.4">
      <c r="A21" s="126">
        <v>9</v>
      </c>
      <c r="B21" s="206" t="str">
        <f>IFERROR(VLOOKUP(A21,'wk（～5.7）'!$A$3:$J$122, 2, 0)&amp;"", "")</f>
        <v/>
      </c>
      <c r="C21" s="41" t="str">
        <f>IFERROR(VLOOKUP(A21,'wk（～5.7）'!$A$3:$J$122, 4, 0), "")</f>
        <v/>
      </c>
      <c r="D21" s="41" t="str">
        <f>IFERROR(VLOOKUP(A21,'wk（～5.7）'!$A$3:$J$122, 5, 0), "")</f>
        <v/>
      </c>
      <c r="E21" s="41" t="str">
        <f>IFERROR(VLOOKUP(A21,'wk（～5.7）'!$A$3:$J$122, 6, 0), "")</f>
        <v/>
      </c>
      <c r="F21" s="41" t="str">
        <f>IFERROR(VLOOKUP(A21,'wk（～5.7）'!$A$3:$J$122, 7, 0), "")</f>
        <v/>
      </c>
      <c r="G21" s="41" t="str">
        <f>IFERROR(VLOOKUP(A21,'wk（～5.7）'!$A$3:$J$122, 8, 0), "")</f>
        <v/>
      </c>
      <c r="H21" s="41" t="str">
        <f>IFERROR(VLOOKUP(A21,'wk（～5.7）'!$A$3:$J$122, 9, 0), "")</f>
        <v/>
      </c>
      <c r="I21" s="41" t="str">
        <f>IFERROR(VLOOKUP(A21,'wk（～5.7）'!$A$3:$J$122, 10, 0), "")</f>
        <v/>
      </c>
      <c r="J21" s="157">
        <f t="shared" si="12"/>
        <v>0</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2"/>
        <v/>
      </c>
      <c r="U21" s="39" t="str">
        <f t="shared" si="3"/>
        <v/>
      </c>
      <c r="V21" s="39" t="str">
        <f t="shared" si="3"/>
        <v/>
      </c>
      <c r="W21" s="39" t="str">
        <f t="shared" si="3"/>
        <v/>
      </c>
      <c r="X21" s="39" t="str">
        <f t="shared" si="3"/>
        <v/>
      </c>
      <c r="Y21" s="39" t="str">
        <f>IF(AND($C21&lt;&gt;"", Y$12&gt;=$C21, Y$12&lt;=$I21), IF($F21&lt;&gt;"", IF(OR(AND(Y$12=$C21, Y$12=$F21), AND(Y$12&gt;$F21, Y$12&lt;$G21)), "入院中", 1), 1), "")</f>
        <v/>
      </c>
      <c r="Z21" s="39" t="str">
        <f>IF(AND($C21&lt;&gt;"", Z$12&gt;=$C21, Z$12&lt;=$I21), IF($F21&lt;&gt;"", IF(OR(AND(Z$12=$C21, Z$12=$F21), AND(Z$12&gt;$F21, Z$12&lt;$G21)), "入院中", 1), 1), "")</f>
        <v/>
      </c>
      <c r="AA21" s="39" t="str">
        <f t="shared" si="3"/>
        <v/>
      </c>
      <c r="AB21" s="39" t="str">
        <f t="shared" si="3"/>
        <v/>
      </c>
      <c r="AC21" s="39" t="str">
        <f t="shared" si="3"/>
        <v/>
      </c>
      <c r="AD21" s="39" t="str">
        <f t="shared" si="3"/>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4"/>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5"/>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6"/>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7"/>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8"/>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9"/>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0"/>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H21" s="39" t="str">
        <f t="shared" si="11"/>
        <v/>
      </c>
      <c r="DQ21" s="57"/>
      <c r="DR21" s="127"/>
    </row>
    <row r="22" spans="1:122" ht="24.75" customHeight="1" x14ac:dyDescent="0.4">
      <c r="A22" s="126">
        <v>10</v>
      </c>
      <c r="B22" s="206" t="str">
        <f>IFERROR(VLOOKUP(A22,'wk（～5.7）'!$A$3:$J$122, 2, 0)&amp;"", "")</f>
        <v/>
      </c>
      <c r="C22" s="41" t="str">
        <f>IFERROR(VLOOKUP(A22,'wk（～5.7）'!$A$3:$J$122, 4, 0), "")</f>
        <v/>
      </c>
      <c r="D22" s="41" t="str">
        <f>IFERROR(VLOOKUP(A22,'wk（～5.7）'!$A$3:$J$122, 5, 0), "")</f>
        <v/>
      </c>
      <c r="E22" s="41" t="str">
        <f>IFERROR(VLOOKUP(A22,'wk（～5.7）'!$A$3:$J$122, 6, 0), "")</f>
        <v/>
      </c>
      <c r="F22" s="41" t="str">
        <f>IFERROR(VLOOKUP(A22,'wk（～5.7）'!$A$3:$J$122, 7, 0), "")</f>
        <v/>
      </c>
      <c r="G22" s="41" t="str">
        <f>IFERROR(VLOOKUP(A22,'wk（～5.7）'!$A$3:$J$122, 8, 0), "")</f>
        <v/>
      </c>
      <c r="H22" s="41" t="str">
        <f>IFERROR(VLOOKUP(A22,'wk（～5.7）'!$A$3:$J$122, 9, 0), "")</f>
        <v/>
      </c>
      <c r="I22" s="41" t="str">
        <f>IFERROR(VLOOKUP(A22,'wk（～5.7）'!$A$3:$J$122, 10, 0), "")</f>
        <v/>
      </c>
      <c r="J22" s="42">
        <f t="shared" si="12"/>
        <v>0</v>
      </c>
      <c r="K22" s="39" t="str">
        <f t="shared" si="2"/>
        <v/>
      </c>
      <c r="L22" s="39" t="str">
        <f t="shared" si="2"/>
        <v/>
      </c>
      <c r="M22" s="39" t="str">
        <f t="shared" si="2"/>
        <v/>
      </c>
      <c r="N22" s="39" t="str">
        <f t="shared" si="2"/>
        <v/>
      </c>
      <c r="O22" s="39" t="str">
        <f t="shared" si="2"/>
        <v/>
      </c>
      <c r="P22" s="39" t="str">
        <f t="shared" si="2"/>
        <v/>
      </c>
      <c r="Q22" s="39" t="str">
        <f t="shared" si="2"/>
        <v/>
      </c>
      <c r="R22" s="39" t="str">
        <f t="shared" si="2"/>
        <v/>
      </c>
      <c r="S22" s="39" t="str">
        <f t="shared" si="2"/>
        <v/>
      </c>
      <c r="T22" s="39" t="str">
        <f t="shared" si="2"/>
        <v/>
      </c>
      <c r="U22" s="39" t="str">
        <f t="shared" si="3"/>
        <v/>
      </c>
      <c r="V22" s="39" t="str">
        <f t="shared" si="3"/>
        <v/>
      </c>
      <c r="W22" s="39" t="str">
        <f t="shared" si="3"/>
        <v/>
      </c>
      <c r="X22" s="39" t="str">
        <f t="shared" si="3"/>
        <v/>
      </c>
      <c r="Y22" s="39" t="str">
        <f t="shared" si="3"/>
        <v/>
      </c>
      <c r="Z22" s="39" t="str">
        <f t="shared" si="3"/>
        <v/>
      </c>
      <c r="AA22" s="39" t="str">
        <f t="shared" si="3"/>
        <v/>
      </c>
      <c r="AB22" s="39" t="str">
        <f t="shared" si="3"/>
        <v/>
      </c>
      <c r="AC22" s="39" t="str">
        <f t="shared" si="3"/>
        <v/>
      </c>
      <c r="AD22" s="39" t="str">
        <f t="shared" si="3"/>
        <v/>
      </c>
      <c r="AE22" s="39" t="str">
        <f t="shared" si="4"/>
        <v/>
      </c>
      <c r="AF22" s="39" t="str">
        <f t="shared" si="4"/>
        <v/>
      </c>
      <c r="AG22" s="39" t="str">
        <f t="shared" si="4"/>
        <v/>
      </c>
      <c r="AH22" s="39" t="str">
        <f t="shared" si="4"/>
        <v/>
      </c>
      <c r="AI22" s="39" t="str">
        <f t="shared" si="4"/>
        <v/>
      </c>
      <c r="AJ22" s="39" t="str">
        <f t="shared" si="4"/>
        <v/>
      </c>
      <c r="AK22" s="39" t="str">
        <f t="shared" si="4"/>
        <v/>
      </c>
      <c r="AL22" s="39" t="str">
        <f t="shared" si="4"/>
        <v/>
      </c>
      <c r="AM22" s="39" t="str">
        <f t="shared" si="4"/>
        <v/>
      </c>
      <c r="AN22" s="39" t="str">
        <f t="shared" si="4"/>
        <v/>
      </c>
      <c r="AO22" s="39" t="str">
        <f t="shared" si="5"/>
        <v/>
      </c>
      <c r="AP22" s="39" t="str">
        <f t="shared" si="5"/>
        <v/>
      </c>
      <c r="AQ22" s="39" t="str">
        <f t="shared" si="5"/>
        <v/>
      </c>
      <c r="AR22" s="39" t="str">
        <f t="shared" si="5"/>
        <v/>
      </c>
      <c r="AS22" s="39" t="str">
        <f t="shared" si="5"/>
        <v/>
      </c>
      <c r="AT22" s="39" t="str">
        <f t="shared" si="5"/>
        <v/>
      </c>
      <c r="AU22" s="39" t="str">
        <f t="shared" si="5"/>
        <v/>
      </c>
      <c r="AV22" s="39" t="str">
        <f t="shared" si="5"/>
        <v/>
      </c>
      <c r="AW22" s="39" t="str">
        <f t="shared" si="5"/>
        <v/>
      </c>
      <c r="AX22" s="39" t="str">
        <f t="shared" si="5"/>
        <v/>
      </c>
      <c r="AY22" s="39" t="str">
        <f t="shared" si="6"/>
        <v/>
      </c>
      <c r="AZ22" s="39" t="str">
        <f t="shared" si="6"/>
        <v/>
      </c>
      <c r="BA22" s="39" t="str">
        <f t="shared" si="6"/>
        <v/>
      </c>
      <c r="BB22" s="39" t="str">
        <f t="shared" si="6"/>
        <v/>
      </c>
      <c r="BC22" s="39" t="str">
        <f t="shared" si="6"/>
        <v/>
      </c>
      <c r="BD22" s="39" t="str">
        <f t="shared" si="6"/>
        <v/>
      </c>
      <c r="BE22" s="39" t="str">
        <f t="shared" si="6"/>
        <v/>
      </c>
      <c r="BF22" s="39" t="str">
        <f t="shared" si="6"/>
        <v/>
      </c>
      <c r="BG22" s="39" t="str">
        <f t="shared" si="6"/>
        <v/>
      </c>
      <c r="BH22" s="39" t="str">
        <f t="shared" si="6"/>
        <v/>
      </c>
      <c r="BI22" s="39" t="str">
        <f t="shared" si="7"/>
        <v/>
      </c>
      <c r="BJ22" s="39" t="str">
        <f t="shared" si="7"/>
        <v/>
      </c>
      <c r="BK22" s="39" t="str">
        <f t="shared" si="7"/>
        <v/>
      </c>
      <c r="BL22" s="39" t="str">
        <f t="shared" si="7"/>
        <v/>
      </c>
      <c r="BM22" s="39" t="str">
        <f t="shared" si="7"/>
        <v/>
      </c>
      <c r="BN22" s="39" t="str">
        <f t="shared" si="7"/>
        <v/>
      </c>
      <c r="BO22" s="39" t="str">
        <f t="shared" si="7"/>
        <v/>
      </c>
      <c r="BP22" s="39" t="str">
        <f t="shared" si="7"/>
        <v/>
      </c>
      <c r="BQ22" s="39" t="str">
        <f t="shared" si="7"/>
        <v/>
      </c>
      <c r="BR22" s="39" t="str">
        <f t="shared" si="7"/>
        <v/>
      </c>
      <c r="BS22" s="39" t="str">
        <f t="shared" si="8"/>
        <v/>
      </c>
      <c r="BT22" s="39" t="str">
        <f t="shared" si="8"/>
        <v/>
      </c>
      <c r="BU22" s="39" t="str">
        <f t="shared" si="8"/>
        <v/>
      </c>
      <c r="BV22" s="39" t="str">
        <f t="shared" si="8"/>
        <v/>
      </c>
      <c r="BW22" s="39" t="str">
        <f t="shared" si="8"/>
        <v/>
      </c>
      <c r="BX22" s="39" t="str">
        <f t="shared" si="8"/>
        <v/>
      </c>
      <c r="BY22" s="39" t="str">
        <f t="shared" si="8"/>
        <v/>
      </c>
      <c r="BZ22" s="39" t="str">
        <f t="shared" si="8"/>
        <v/>
      </c>
      <c r="CA22" s="39" t="str">
        <f t="shared" si="8"/>
        <v/>
      </c>
      <c r="CB22" s="39" t="str">
        <f t="shared" si="8"/>
        <v/>
      </c>
      <c r="CC22" s="39" t="str">
        <f t="shared" si="9"/>
        <v/>
      </c>
      <c r="CD22" s="39" t="str">
        <f t="shared" si="9"/>
        <v/>
      </c>
      <c r="CE22" s="39" t="str">
        <f t="shared" si="9"/>
        <v/>
      </c>
      <c r="CF22" s="39" t="str">
        <f t="shared" si="9"/>
        <v/>
      </c>
      <c r="CG22" s="39" t="str">
        <f t="shared" si="9"/>
        <v/>
      </c>
      <c r="CH22" s="39" t="str">
        <f t="shared" si="9"/>
        <v/>
      </c>
      <c r="CI22" s="39" t="str">
        <f t="shared" si="9"/>
        <v/>
      </c>
      <c r="CJ22" s="39" t="str">
        <f t="shared" si="9"/>
        <v/>
      </c>
      <c r="CK22" s="39" t="str">
        <f t="shared" si="9"/>
        <v/>
      </c>
      <c r="CL22" s="39" t="str">
        <f t="shared" si="9"/>
        <v/>
      </c>
      <c r="CM22" s="39" t="str">
        <f t="shared" si="10"/>
        <v/>
      </c>
      <c r="CN22" s="39" t="str">
        <f t="shared" si="10"/>
        <v/>
      </c>
      <c r="CO22" s="39" t="str">
        <f t="shared" si="10"/>
        <v/>
      </c>
      <c r="CP22" s="39" t="str">
        <f t="shared" si="10"/>
        <v/>
      </c>
      <c r="CQ22" s="39" t="str">
        <f t="shared" si="10"/>
        <v/>
      </c>
      <c r="CR22" s="39" t="str">
        <f t="shared" si="10"/>
        <v/>
      </c>
      <c r="CS22" s="39" t="str">
        <f t="shared" si="10"/>
        <v/>
      </c>
      <c r="CT22" s="39" t="str">
        <f t="shared" si="10"/>
        <v/>
      </c>
      <c r="CU22" s="39" t="str">
        <f t="shared" si="10"/>
        <v/>
      </c>
      <c r="CV22" s="39" t="str">
        <f t="shared" si="10"/>
        <v/>
      </c>
      <c r="CW22" s="39" t="str">
        <f t="shared" si="11"/>
        <v/>
      </c>
      <c r="CX22" s="39" t="str">
        <f t="shared" si="11"/>
        <v/>
      </c>
      <c r="CY22" s="39" t="str">
        <f t="shared" si="11"/>
        <v/>
      </c>
      <c r="CZ22" s="39" t="str">
        <f t="shared" si="11"/>
        <v/>
      </c>
      <c r="DA22" s="39" t="str">
        <f t="shared" si="11"/>
        <v/>
      </c>
      <c r="DB22" s="39" t="str">
        <f t="shared" si="11"/>
        <v/>
      </c>
      <c r="DC22" s="39" t="str">
        <f t="shared" si="11"/>
        <v/>
      </c>
      <c r="DD22" s="39" t="str">
        <f t="shared" si="11"/>
        <v/>
      </c>
      <c r="DE22" s="39" t="str">
        <f t="shared" si="11"/>
        <v/>
      </c>
      <c r="DF22" s="39" t="str">
        <f t="shared" si="11"/>
        <v/>
      </c>
      <c r="DG22" s="39" t="str">
        <f t="shared" si="11"/>
        <v/>
      </c>
      <c r="DH22" s="39" t="str">
        <f t="shared" si="11"/>
        <v/>
      </c>
      <c r="DQ22" s="57"/>
      <c r="DR22" s="127"/>
    </row>
    <row r="23" spans="1:122" ht="24.75" customHeight="1" x14ac:dyDescent="0.4">
      <c r="A23" s="126">
        <v>11</v>
      </c>
      <c r="B23" s="206" t="str">
        <f>IFERROR(VLOOKUP(A23,'wk（～5.7）'!$A$3:$J$122, 2, 0)&amp;"", "")</f>
        <v/>
      </c>
      <c r="C23" s="41" t="str">
        <f>IFERROR(VLOOKUP(A23,'wk（～5.7）'!$A$3:$J$122, 4, 0), "")</f>
        <v/>
      </c>
      <c r="D23" s="41" t="str">
        <f>IFERROR(VLOOKUP(A23,'wk（～5.7）'!$A$3:$J$122, 5, 0), "")</f>
        <v/>
      </c>
      <c r="E23" s="41" t="str">
        <f>IFERROR(VLOOKUP(A23,'wk（～5.7）'!$A$3:$J$122, 6, 0), "")</f>
        <v/>
      </c>
      <c r="F23" s="41" t="str">
        <f>IFERROR(VLOOKUP(A23,'wk（～5.7）'!$A$3:$J$122, 7, 0), "")</f>
        <v/>
      </c>
      <c r="G23" s="41" t="str">
        <f>IFERROR(VLOOKUP(A23,'wk（～5.7）'!$A$3:$J$122, 8, 0), "")</f>
        <v/>
      </c>
      <c r="H23" s="41" t="str">
        <f>IFERROR(VLOOKUP(A23,'wk（～5.7）'!$A$3:$J$122, 9, 0), "")</f>
        <v/>
      </c>
      <c r="I23" s="41" t="str">
        <f>IFERROR(VLOOKUP(A23,'wk（～5.7）'!$A$3:$J$122, 10, 0), "")</f>
        <v/>
      </c>
      <c r="J23" s="42">
        <f t="shared" si="12"/>
        <v>0</v>
      </c>
      <c r="K23" s="39" t="str">
        <f t="shared" ref="K23:T32" si="13">IF(AND($C23&lt;&gt;"", K$12&gt;=$C23, K$12&lt;=$I23), IF($F23&lt;&gt;"", IF(OR(AND(K$12=$C23, K$12=$F23), AND(K$12&gt;$F23, K$12&lt;$G23)), "入院中", 1), 1), "")</f>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3"/>
        <v/>
      </c>
      <c r="U23" s="39" t="str">
        <f t="shared" ref="U23:AD32" si="14">IF(AND($C23&lt;&gt;"", U$12&gt;=$C23, U$12&lt;=$I23), IF($F23&lt;&gt;"", IF(OR(AND(U$12=$C23, U$12=$F23), AND(U$12&gt;$F23, U$12&lt;$G23)), "入院中", 1), 1), "")</f>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4"/>
        <v/>
      </c>
      <c r="AE23" s="39" t="str">
        <f t="shared" ref="AE23:AN32" si="15">IF(AND($C23&lt;&gt;"", AE$12&gt;=$C23, AE$12&lt;=$I23), IF($F23&lt;&gt;"", IF(OR(AND(AE$12=$C23, AE$12=$F23), AND(AE$12&gt;$F23, AE$12&lt;$G23)), "入院中", 1), 1), "")</f>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5"/>
        <v/>
      </c>
      <c r="AO23" s="39" t="str">
        <f t="shared" ref="AO23:AX32" si="16">IF(AND($C23&lt;&gt;"", AO$12&gt;=$C23, AO$12&lt;=$I23), IF($F23&lt;&gt;"", IF(OR(AND(AO$12=$C23, AO$12=$F23), AND(AO$12&gt;$F23, AO$12&lt;$G23)), "入院中", 1), 1), "")</f>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6"/>
        <v/>
      </c>
      <c r="AY23" s="39" t="str">
        <f t="shared" ref="AY23:BH32" si="17">IF(AND($C23&lt;&gt;"", AY$12&gt;=$C23, AY$12&lt;=$I23), IF($F23&lt;&gt;"", IF(OR(AND(AY$12=$C23, AY$12=$F23), AND(AY$12&gt;$F23, AY$12&lt;$G23)), "入院中", 1), 1), "")</f>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7"/>
        <v/>
      </c>
      <c r="BI23" s="39" t="str">
        <f t="shared" ref="BI23:BR32" si="18">IF(AND($C23&lt;&gt;"", BI$12&gt;=$C23, BI$12&lt;=$I23), IF($F23&lt;&gt;"", IF(OR(AND(BI$12=$C23, BI$12=$F23), AND(BI$12&gt;$F23, BI$12&lt;$G23)), "入院中", 1), 1), "")</f>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8"/>
        <v/>
      </c>
      <c r="BS23" s="39" t="str">
        <f t="shared" ref="BS23:CB32" si="19">IF(AND($C23&lt;&gt;"", BS$12&gt;=$C23, BS$12&lt;=$I23), IF($F23&lt;&gt;"", IF(OR(AND(BS$12=$C23, BS$12=$F23), AND(BS$12&gt;$F23, BS$12&lt;$G23)), "入院中", 1), 1), "")</f>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19"/>
        <v/>
      </c>
      <c r="CC23" s="39" t="str">
        <f t="shared" ref="CC23:CL32" si="20">IF(AND($C23&lt;&gt;"", CC$12&gt;=$C23, CC$12&lt;=$I23), IF($F23&lt;&gt;"", IF(OR(AND(CC$12=$C23, CC$12=$F23), AND(CC$12&gt;$F23, CC$12&lt;$G23)), "入院中", 1), 1), "")</f>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0"/>
        <v/>
      </c>
      <c r="CM23" s="39" t="str">
        <f t="shared" ref="CM23:CV32" si="21">IF(AND($C23&lt;&gt;"", CM$12&gt;=$C23, CM$12&lt;=$I23), IF($F23&lt;&gt;"", IF(OR(AND(CM$12=$C23, CM$12=$F23), AND(CM$12&gt;$F23, CM$12&lt;$G23)), "入院中", 1), 1), "")</f>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1"/>
        <v/>
      </c>
      <c r="CW23" s="39" t="str">
        <f t="shared" ref="CW23:DH32" si="22">IF(AND($C23&lt;&gt;"", CW$12&gt;=$C23, CW$12&lt;=$I23), IF($F23&lt;&gt;"", IF(OR(AND(CW$12=$C23, CW$12=$F23), AND(CW$12&gt;$F23, CW$12&lt;$G23)), "入院中", 1), 1), "")</f>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H23" s="39" t="str">
        <f t="shared" si="22"/>
        <v/>
      </c>
      <c r="DQ23" s="57"/>
      <c r="DR23" s="127"/>
    </row>
    <row r="24" spans="1:122" ht="24.75" customHeight="1" x14ac:dyDescent="0.4">
      <c r="A24" s="126">
        <v>12</v>
      </c>
      <c r="B24" s="206" t="str">
        <f>IFERROR(VLOOKUP(A24,'wk（～5.7）'!$A$3:$J$122, 2, 0)&amp;"", "")</f>
        <v/>
      </c>
      <c r="C24" s="41" t="str">
        <f>IFERROR(VLOOKUP(A24,'wk（～5.7）'!$A$3:$J$122, 4, 0), "")</f>
        <v/>
      </c>
      <c r="D24" s="41" t="str">
        <f>IFERROR(VLOOKUP(A24,'wk（～5.7）'!$A$3:$J$122, 5, 0), "")</f>
        <v/>
      </c>
      <c r="E24" s="41" t="str">
        <f>IFERROR(VLOOKUP(A24,'wk（～5.7）'!$A$3:$J$122, 6, 0), "")</f>
        <v/>
      </c>
      <c r="F24" s="41" t="str">
        <f>IFERROR(VLOOKUP(A24,'wk（～5.7）'!$A$3:$J$122, 7, 0), "")</f>
        <v/>
      </c>
      <c r="G24" s="41" t="str">
        <f>IFERROR(VLOOKUP(A24,'wk（～5.7）'!$A$3:$J$122, 8, 0), "")</f>
        <v/>
      </c>
      <c r="H24" s="41" t="str">
        <f>IFERROR(VLOOKUP(A24,'wk（～5.7）'!$A$3:$J$122, 9, 0), "")</f>
        <v/>
      </c>
      <c r="I24" s="41" t="str">
        <f>IFERROR(VLOOKUP(A24,'wk（～5.7）'!$A$3:$J$122, 10, 0), "")</f>
        <v/>
      </c>
      <c r="J24" s="157">
        <f t="shared" si="12"/>
        <v>0</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3"/>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4"/>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5"/>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6"/>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7"/>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8"/>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19"/>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0"/>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1"/>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H24" s="39" t="str">
        <f t="shared" si="22"/>
        <v/>
      </c>
      <c r="DQ24" s="57"/>
      <c r="DR24" s="127"/>
    </row>
    <row r="25" spans="1:122" ht="24.75" customHeight="1" x14ac:dyDescent="0.4">
      <c r="A25" s="126">
        <v>13</v>
      </c>
      <c r="B25" s="206" t="str">
        <f>IFERROR(VLOOKUP(A25,'wk（～5.7）'!$A$3:$J$122, 2, 0)&amp;"", "")</f>
        <v/>
      </c>
      <c r="C25" s="41" t="str">
        <f>IFERROR(VLOOKUP(A25,'wk（～5.7）'!$A$3:$J$122, 4, 0), "")</f>
        <v/>
      </c>
      <c r="D25" s="41" t="str">
        <f>IFERROR(VLOOKUP(A25,'wk（～5.7）'!$A$3:$J$122, 5, 0), "")</f>
        <v/>
      </c>
      <c r="E25" s="41" t="str">
        <f>IFERROR(VLOOKUP(A25,'wk（～5.7）'!$A$3:$J$122, 6, 0), "")</f>
        <v/>
      </c>
      <c r="F25" s="41" t="str">
        <f>IFERROR(VLOOKUP(A25,'wk（～5.7）'!$A$3:$J$122, 7, 0), "")</f>
        <v/>
      </c>
      <c r="G25" s="41" t="str">
        <f>IFERROR(VLOOKUP(A25,'wk（～5.7）'!$A$3:$J$122, 8, 0), "")</f>
        <v/>
      </c>
      <c r="H25" s="41" t="str">
        <f>IFERROR(VLOOKUP(A25,'wk（～5.7）'!$A$3:$J$122, 9, 0), "")</f>
        <v/>
      </c>
      <c r="I25" s="41" t="str">
        <f>IFERROR(VLOOKUP(A25,'wk（～5.7）'!$A$3:$J$122, 10, 0), "")</f>
        <v/>
      </c>
      <c r="J25" s="157">
        <f>IFERROR(IF(SUM(K25:DH25)&gt;15, "エラー", SUM(K25:DH25)), "エラー")</f>
        <v>0</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3"/>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4"/>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5"/>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6"/>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7"/>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8"/>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19"/>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0"/>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1"/>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H25" s="39" t="str">
        <f t="shared" si="22"/>
        <v/>
      </c>
      <c r="DQ25" s="57"/>
      <c r="DR25" s="127"/>
    </row>
    <row r="26" spans="1:122" ht="24.75" customHeight="1" x14ac:dyDescent="0.4">
      <c r="A26" s="126">
        <v>14</v>
      </c>
      <c r="B26" s="206" t="str">
        <f>IFERROR(VLOOKUP(A26,'wk（～5.7）'!$A$3:$J$122, 2, 0)&amp;"", "")</f>
        <v/>
      </c>
      <c r="C26" s="41" t="str">
        <f>IFERROR(VLOOKUP(A26,'wk（～5.7）'!$A$3:$J$122, 4, 0), "")</f>
        <v/>
      </c>
      <c r="D26" s="41" t="str">
        <f>IFERROR(VLOOKUP(A26,'wk（～5.7）'!$A$3:$J$122, 5, 0), "")</f>
        <v/>
      </c>
      <c r="E26" s="41" t="str">
        <f>IFERROR(VLOOKUP(A26,'wk（～5.7）'!$A$3:$J$122, 6, 0), "")</f>
        <v/>
      </c>
      <c r="F26" s="41" t="str">
        <f>IFERROR(VLOOKUP(A26,'wk（～5.7）'!$A$3:$J$122, 7, 0), "")</f>
        <v/>
      </c>
      <c r="G26" s="41" t="str">
        <f>IFERROR(VLOOKUP(A26,'wk（～5.7）'!$A$3:$J$122, 8, 0), "")</f>
        <v/>
      </c>
      <c r="H26" s="41" t="str">
        <f>IFERROR(VLOOKUP(A26,'wk（～5.7）'!$A$3:$J$122, 9, 0), "")</f>
        <v/>
      </c>
      <c r="I26" s="41" t="str">
        <f>IFERROR(VLOOKUP(A26,'wk（～5.7）'!$A$3:$J$122, 10, 0), "")</f>
        <v/>
      </c>
      <c r="J26" s="157">
        <f t="shared" si="12"/>
        <v>0</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3"/>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4"/>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5"/>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6"/>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7"/>
        <v/>
      </c>
      <c r="BI26" s="39" t="str">
        <f t="shared" si="18"/>
        <v/>
      </c>
      <c r="BJ26" s="39" t="str">
        <f t="shared" si="18"/>
        <v/>
      </c>
      <c r="BK26" s="39" t="str">
        <f t="shared" si="18"/>
        <v/>
      </c>
      <c r="BL26" s="39" t="str">
        <f t="shared" si="18"/>
        <v/>
      </c>
      <c r="BM26" s="39" t="str">
        <f t="shared" si="18"/>
        <v/>
      </c>
      <c r="BN26" s="39" t="str">
        <f>IF(AND($C26&lt;&gt;"", BN$12&gt;=$C26, BN$12&lt;=$I26), IF($F26&lt;&gt;"", IF(OR(AND(BN$12=$C26, BN$12=$F26), AND(BN$12&gt;$F26, BN$12&lt;$G26)), "入院中", 1), 1), "")</f>
        <v/>
      </c>
      <c r="BO26" s="39" t="str">
        <f t="shared" si="18"/>
        <v/>
      </c>
      <c r="BP26" s="39" t="str">
        <f t="shared" si="18"/>
        <v/>
      </c>
      <c r="BQ26" s="39" t="str">
        <f t="shared" si="18"/>
        <v/>
      </c>
      <c r="BR26" s="39" t="str">
        <f t="shared" si="18"/>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19"/>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0"/>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1"/>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H26" s="39" t="str">
        <f t="shared" si="22"/>
        <v/>
      </c>
      <c r="DQ26" s="57"/>
      <c r="DR26" s="127"/>
    </row>
    <row r="27" spans="1:122" ht="24.75" customHeight="1" x14ac:dyDescent="0.4">
      <c r="A27" s="126">
        <v>15</v>
      </c>
      <c r="B27" s="206" t="str">
        <f>IFERROR(VLOOKUP(A27,'wk（～5.7）'!$A$3:$J$122, 2, 0)&amp;"", "")</f>
        <v/>
      </c>
      <c r="C27" s="41" t="str">
        <f>IFERROR(VLOOKUP(A27,'wk（～5.7）'!$A$3:$J$122, 4, 0), "")</f>
        <v/>
      </c>
      <c r="D27" s="41" t="str">
        <f>IFERROR(VLOOKUP(A27,'wk（～5.7）'!$A$3:$J$122, 5, 0), "")</f>
        <v/>
      </c>
      <c r="E27" s="41" t="str">
        <f>IFERROR(VLOOKUP(A27,'wk（～5.7）'!$A$3:$J$122, 6, 0), "")</f>
        <v/>
      </c>
      <c r="F27" s="41" t="str">
        <f>IFERROR(VLOOKUP(A27,'wk（～5.7）'!$A$3:$J$122, 7, 0), "")</f>
        <v/>
      </c>
      <c r="G27" s="41" t="str">
        <f>IFERROR(VLOOKUP(A27,'wk（～5.7）'!$A$3:$J$122, 8, 0), "")</f>
        <v/>
      </c>
      <c r="H27" s="41" t="str">
        <f>IFERROR(VLOOKUP(A27,'wk（～5.7）'!$A$3:$J$122, 9, 0), "")</f>
        <v/>
      </c>
      <c r="I27" s="41" t="str">
        <f>IFERROR(VLOOKUP(A27,'wk（～5.7）'!$A$3:$J$122, 10, 0), "")</f>
        <v/>
      </c>
      <c r="J27" s="42">
        <f t="shared" si="12"/>
        <v>0</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3"/>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4"/>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5"/>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6"/>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7"/>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8"/>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19"/>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0"/>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1"/>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H27" s="39" t="str">
        <f t="shared" si="22"/>
        <v/>
      </c>
      <c r="DQ27" s="57"/>
      <c r="DR27" s="127"/>
    </row>
    <row r="28" spans="1:122" ht="24.75" customHeight="1" x14ac:dyDescent="0.4">
      <c r="A28" s="126">
        <v>16</v>
      </c>
      <c r="B28" s="206" t="str">
        <f>IFERROR(VLOOKUP(A28,'wk（～5.7）'!$A$3:$J$122, 2, 0)&amp;"", "")</f>
        <v/>
      </c>
      <c r="C28" s="41" t="str">
        <f>IFERROR(VLOOKUP(A28,'wk（～5.7）'!$A$3:$J$122, 4, 0), "")</f>
        <v/>
      </c>
      <c r="D28" s="41" t="str">
        <f>IFERROR(VLOOKUP(A28,'wk（～5.7）'!$A$3:$J$122, 5, 0), "")</f>
        <v/>
      </c>
      <c r="E28" s="41" t="str">
        <f>IFERROR(VLOOKUP(A28,'wk（～5.7）'!$A$3:$J$122, 6, 0), "")</f>
        <v/>
      </c>
      <c r="F28" s="41" t="str">
        <f>IFERROR(VLOOKUP(A28,'wk（～5.7）'!$A$3:$J$122, 7, 0), "")</f>
        <v/>
      </c>
      <c r="G28" s="41" t="str">
        <f>IFERROR(VLOOKUP(A28,'wk（～5.7）'!$A$3:$J$122, 8, 0), "")</f>
        <v/>
      </c>
      <c r="H28" s="41" t="str">
        <f>IFERROR(VLOOKUP(A28,'wk（～5.7）'!$A$3:$J$122, 9, 0), "")</f>
        <v/>
      </c>
      <c r="I28" s="41" t="str">
        <f>IFERROR(VLOOKUP(A28,'wk（～5.7）'!$A$3:$J$122, 10, 0), "")</f>
        <v/>
      </c>
      <c r="J28" s="42">
        <f t="shared" si="12"/>
        <v>0</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3"/>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4"/>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5"/>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6"/>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7"/>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8"/>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19"/>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0"/>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1"/>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H28" s="39" t="str">
        <f t="shared" si="22"/>
        <v/>
      </c>
      <c r="DQ28" s="57"/>
      <c r="DR28" s="127"/>
    </row>
    <row r="29" spans="1:122" ht="24.75" customHeight="1" x14ac:dyDescent="0.4">
      <c r="A29" s="126">
        <v>17</v>
      </c>
      <c r="B29" s="206" t="str">
        <f>IFERROR(VLOOKUP(A29,'wk（～5.7）'!$A$3:$J$122, 2, 0)&amp;"", "")</f>
        <v/>
      </c>
      <c r="C29" s="41" t="str">
        <f>IFERROR(VLOOKUP(A29,'wk（～5.7）'!$A$3:$J$122, 4, 0), "")</f>
        <v/>
      </c>
      <c r="D29" s="41" t="str">
        <f>IFERROR(VLOOKUP(A29,'wk（～5.7）'!$A$3:$J$122, 5, 0), "")</f>
        <v/>
      </c>
      <c r="E29" s="41" t="str">
        <f>IFERROR(VLOOKUP(A29,'wk（～5.7）'!$A$3:$J$122, 6, 0), "")</f>
        <v/>
      </c>
      <c r="F29" s="41" t="str">
        <f>IFERROR(VLOOKUP(A29,'wk（～5.7）'!$A$3:$J$122, 7, 0), "")</f>
        <v/>
      </c>
      <c r="G29" s="41" t="str">
        <f>IFERROR(VLOOKUP(A29,'wk（～5.7）'!$A$3:$J$122, 8, 0), "")</f>
        <v/>
      </c>
      <c r="H29" s="41" t="str">
        <f>IFERROR(VLOOKUP(A29,'wk（～5.7）'!$A$3:$J$122, 9, 0), "")</f>
        <v/>
      </c>
      <c r="I29" s="41" t="str">
        <f>IFERROR(VLOOKUP(A29,'wk（～5.7）'!$A$3:$J$122, 10, 0), "")</f>
        <v/>
      </c>
      <c r="J29" s="42">
        <f t="shared" si="12"/>
        <v>0</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3"/>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4"/>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5"/>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6"/>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7"/>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8"/>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19"/>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0"/>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1"/>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H29" s="39" t="str">
        <f t="shared" si="22"/>
        <v/>
      </c>
      <c r="DQ29" s="57"/>
      <c r="DR29" s="127"/>
    </row>
    <row r="30" spans="1:122" ht="24.75" customHeight="1" x14ac:dyDescent="0.4">
      <c r="A30" s="126">
        <v>18</v>
      </c>
      <c r="B30" s="206" t="str">
        <f>IFERROR(VLOOKUP(A30,'wk（～5.7）'!$A$3:$J$122, 2, 0)&amp;"", "")</f>
        <v/>
      </c>
      <c r="C30" s="41" t="str">
        <f>IFERROR(VLOOKUP(A30,'wk（～5.7）'!$A$3:$J$122, 4, 0), "")</f>
        <v/>
      </c>
      <c r="D30" s="41" t="str">
        <f>IFERROR(VLOOKUP(A30,'wk（～5.7）'!$A$3:$J$122, 5, 0), "")</f>
        <v/>
      </c>
      <c r="E30" s="41" t="str">
        <f>IFERROR(VLOOKUP(A30,'wk（～5.7）'!$A$3:$J$122, 6, 0), "")</f>
        <v/>
      </c>
      <c r="F30" s="41" t="str">
        <f>IFERROR(VLOOKUP(A30,'wk（～5.7）'!$A$3:$J$122, 7, 0), "")</f>
        <v/>
      </c>
      <c r="G30" s="41" t="str">
        <f>IFERROR(VLOOKUP(A30,'wk（～5.7）'!$A$3:$J$122, 8, 0), "")</f>
        <v/>
      </c>
      <c r="H30" s="41" t="str">
        <f>IFERROR(VLOOKUP(A30,'wk（～5.7）'!$A$3:$J$122, 9, 0), "")</f>
        <v/>
      </c>
      <c r="I30" s="41" t="str">
        <f>IFERROR(VLOOKUP(A30,'wk（～5.7）'!$A$3:$J$122, 10, 0), "")</f>
        <v/>
      </c>
      <c r="J30" s="42">
        <f t="shared" si="12"/>
        <v>0</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3"/>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4"/>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5"/>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6"/>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7"/>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8"/>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19"/>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0"/>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1"/>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H30" s="39" t="str">
        <f t="shared" si="22"/>
        <v/>
      </c>
      <c r="DQ30" s="57"/>
      <c r="DR30" s="127"/>
    </row>
    <row r="31" spans="1:122" ht="24.75" customHeight="1" x14ac:dyDescent="0.4">
      <c r="A31" s="126">
        <v>19</v>
      </c>
      <c r="B31" s="206" t="str">
        <f>IFERROR(VLOOKUP(A31,'wk（～5.7）'!$A$3:$J$122, 2, 0)&amp;"", "")</f>
        <v/>
      </c>
      <c r="C31" s="41" t="str">
        <f>IFERROR(VLOOKUP(A31,'wk（～5.7）'!$A$3:$J$122, 4, 0), "")</f>
        <v/>
      </c>
      <c r="D31" s="41" t="str">
        <f>IFERROR(VLOOKUP(A31,'wk（～5.7）'!$A$3:$J$122, 5, 0), "")</f>
        <v/>
      </c>
      <c r="E31" s="41" t="str">
        <f>IFERROR(VLOOKUP(A31,'wk（～5.7）'!$A$3:$J$122, 6, 0), "")</f>
        <v/>
      </c>
      <c r="F31" s="41" t="str">
        <f>IFERROR(VLOOKUP(A31,'wk（～5.7）'!$A$3:$J$122, 7, 0), "")</f>
        <v/>
      </c>
      <c r="G31" s="41" t="str">
        <f>IFERROR(VLOOKUP(A31,'wk（～5.7）'!$A$3:$J$122, 8, 0), "")</f>
        <v/>
      </c>
      <c r="H31" s="41" t="str">
        <f>IFERROR(VLOOKUP(A31,'wk（～5.7）'!$A$3:$J$122, 9, 0), "")</f>
        <v/>
      </c>
      <c r="I31" s="41" t="str">
        <f>IFERROR(VLOOKUP(A31,'wk（～5.7）'!$A$3:$J$122, 10, 0), "")</f>
        <v/>
      </c>
      <c r="J31" s="42">
        <f t="shared" si="12"/>
        <v>0</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3"/>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4"/>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5"/>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6"/>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7"/>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8"/>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19"/>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0"/>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1"/>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H31" s="39" t="str">
        <f t="shared" si="22"/>
        <v/>
      </c>
      <c r="DQ31" s="57"/>
      <c r="DR31" s="127"/>
    </row>
    <row r="32" spans="1:122" ht="24.75" customHeight="1" x14ac:dyDescent="0.4">
      <c r="A32" s="126">
        <v>20</v>
      </c>
      <c r="B32" s="206" t="str">
        <f>IFERROR(VLOOKUP(A32,'wk（～5.7）'!$A$3:$J$122, 2, 0)&amp;"", "")</f>
        <v/>
      </c>
      <c r="C32" s="41" t="str">
        <f>IFERROR(VLOOKUP(A32,'wk（～5.7）'!$A$3:$J$122, 4, 0), "")</f>
        <v/>
      </c>
      <c r="D32" s="41" t="str">
        <f>IFERROR(VLOOKUP(A32,'wk（～5.7）'!$A$3:$J$122, 5, 0), "")</f>
        <v/>
      </c>
      <c r="E32" s="41" t="str">
        <f>IFERROR(VLOOKUP(A32,'wk（～5.7）'!$A$3:$J$122, 6, 0), "")</f>
        <v/>
      </c>
      <c r="F32" s="41" t="str">
        <f>IFERROR(VLOOKUP(A32,'wk（～5.7）'!$A$3:$J$122, 7, 0), "")</f>
        <v/>
      </c>
      <c r="G32" s="41" t="str">
        <f>IFERROR(VLOOKUP(A32,'wk（～5.7）'!$A$3:$J$122, 8, 0), "")</f>
        <v/>
      </c>
      <c r="H32" s="41" t="str">
        <f>IFERROR(VLOOKUP(A32,'wk（～5.7）'!$A$3:$J$122, 9, 0), "")</f>
        <v/>
      </c>
      <c r="I32" s="41" t="str">
        <f>IFERROR(VLOOKUP(A32,'wk（～5.7）'!$A$3:$J$122, 10, 0), "")</f>
        <v/>
      </c>
      <c r="J32" s="42">
        <f t="shared" si="12"/>
        <v>0</v>
      </c>
      <c r="K32" s="39" t="str">
        <f t="shared" si="13"/>
        <v/>
      </c>
      <c r="L32" s="39" t="str">
        <f t="shared" si="13"/>
        <v/>
      </c>
      <c r="M32" s="39" t="str">
        <f t="shared" si="13"/>
        <v/>
      </c>
      <c r="N32" s="39" t="str">
        <f t="shared" si="13"/>
        <v/>
      </c>
      <c r="O32" s="39" t="str">
        <f t="shared" si="13"/>
        <v/>
      </c>
      <c r="P32" s="39" t="str">
        <f t="shared" si="13"/>
        <v/>
      </c>
      <c r="Q32" s="39" t="str">
        <f t="shared" si="13"/>
        <v/>
      </c>
      <c r="R32" s="39" t="str">
        <f t="shared" si="13"/>
        <v/>
      </c>
      <c r="S32" s="39" t="str">
        <f t="shared" si="13"/>
        <v/>
      </c>
      <c r="T32" s="39" t="str">
        <f t="shared" si="13"/>
        <v/>
      </c>
      <c r="U32" s="39" t="str">
        <f t="shared" si="14"/>
        <v/>
      </c>
      <c r="V32" s="39" t="str">
        <f t="shared" si="14"/>
        <v/>
      </c>
      <c r="W32" s="39" t="str">
        <f t="shared" si="14"/>
        <v/>
      </c>
      <c r="X32" s="39" t="str">
        <f t="shared" si="14"/>
        <v/>
      </c>
      <c r="Y32" s="39" t="str">
        <f t="shared" si="14"/>
        <v/>
      </c>
      <c r="Z32" s="39" t="str">
        <f t="shared" si="14"/>
        <v/>
      </c>
      <c r="AA32" s="39" t="str">
        <f t="shared" si="14"/>
        <v/>
      </c>
      <c r="AB32" s="39" t="str">
        <f t="shared" si="14"/>
        <v/>
      </c>
      <c r="AC32" s="39" t="str">
        <f t="shared" si="14"/>
        <v/>
      </c>
      <c r="AD32" s="39" t="str">
        <f t="shared" si="14"/>
        <v/>
      </c>
      <c r="AE32" s="39" t="str">
        <f t="shared" si="15"/>
        <v/>
      </c>
      <c r="AF32" s="39" t="str">
        <f t="shared" si="15"/>
        <v/>
      </c>
      <c r="AG32" s="39" t="str">
        <f t="shared" si="15"/>
        <v/>
      </c>
      <c r="AH32" s="39" t="str">
        <f t="shared" si="15"/>
        <v/>
      </c>
      <c r="AI32" s="39" t="str">
        <f t="shared" si="15"/>
        <v/>
      </c>
      <c r="AJ32" s="39" t="str">
        <f t="shared" si="15"/>
        <v/>
      </c>
      <c r="AK32" s="39" t="str">
        <f t="shared" si="15"/>
        <v/>
      </c>
      <c r="AL32" s="39" t="str">
        <f t="shared" si="15"/>
        <v/>
      </c>
      <c r="AM32" s="39" t="str">
        <f t="shared" si="15"/>
        <v/>
      </c>
      <c r="AN32" s="39" t="str">
        <f t="shared" si="15"/>
        <v/>
      </c>
      <c r="AO32" s="39" t="str">
        <f t="shared" si="16"/>
        <v/>
      </c>
      <c r="AP32" s="39" t="str">
        <f t="shared" si="16"/>
        <v/>
      </c>
      <c r="AQ32" s="39" t="str">
        <f t="shared" si="16"/>
        <v/>
      </c>
      <c r="AR32" s="39" t="str">
        <f t="shared" si="16"/>
        <v/>
      </c>
      <c r="AS32" s="39" t="str">
        <f t="shared" si="16"/>
        <v/>
      </c>
      <c r="AT32" s="39" t="str">
        <f t="shared" si="16"/>
        <v/>
      </c>
      <c r="AU32" s="39" t="str">
        <f t="shared" si="16"/>
        <v/>
      </c>
      <c r="AV32" s="39" t="str">
        <f t="shared" si="16"/>
        <v/>
      </c>
      <c r="AW32" s="39" t="str">
        <f t="shared" si="16"/>
        <v/>
      </c>
      <c r="AX32" s="39" t="str">
        <f t="shared" si="16"/>
        <v/>
      </c>
      <c r="AY32" s="39" t="str">
        <f t="shared" si="17"/>
        <v/>
      </c>
      <c r="AZ32" s="39" t="str">
        <f t="shared" si="17"/>
        <v/>
      </c>
      <c r="BA32" s="39" t="str">
        <f t="shared" si="17"/>
        <v/>
      </c>
      <c r="BB32" s="39" t="str">
        <f t="shared" si="17"/>
        <v/>
      </c>
      <c r="BC32" s="39" t="str">
        <f t="shared" si="17"/>
        <v/>
      </c>
      <c r="BD32" s="39" t="str">
        <f t="shared" si="17"/>
        <v/>
      </c>
      <c r="BE32" s="39" t="str">
        <f t="shared" si="17"/>
        <v/>
      </c>
      <c r="BF32" s="39" t="str">
        <f t="shared" si="17"/>
        <v/>
      </c>
      <c r="BG32" s="39" t="str">
        <f t="shared" si="17"/>
        <v/>
      </c>
      <c r="BH32" s="39" t="str">
        <f t="shared" si="17"/>
        <v/>
      </c>
      <c r="BI32" s="39" t="str">
        <f t="shared" si="18"/>
        <v/>
      </c>
      <c r="BJ32" s="39" t="str">
        <f t="shared" si="18"/>
        <v/>
      </c>
      <c r="BK32" s="39" t="str">
        <f t="shared" si="18"/>
        <v/>
      </c>
      <c r="BL32" s="39" t="str">
        <f t="shared" si="18"/>
        <v/>
      </c>
      <c r="BM32" s="39" t="str">
        <f t="shared" si="18"/>
        <v/>
      </c>
      <c r="BN32" s="39" t="str">
        <f t="shared" si="18"/>
        <v/>
      </c>
      <c r="BO32" s="39" t="str">
        <f t="shared" si="18"/>
        <v/>
      </c>
      <c r="BP32" s="39" t="str">
        <f t="shared" si="18"/>
        <v/>
      </c>
      <c r="BQ32" s="39" t="str">
        <f t="shared" si="18"/>
        <v/>
      </c>
      <c r="BR32" s="39" t="str">
        <f t="shared" si="18"/>
        <v/>
      </c>
      <c r="BS32" s="39" t="str">
        <f t="shared" si="19"/>
        <v/>
      </c>
      <c r="BT32" s="39" t="str">
        <f t="shared" si="19"/>
        <v/>
      </c>
      <c r="BU32" s="39" t="str">
        <f t="shared" si="19"/>
        <v/>
      </c>
      <c r="BV32" s="39" t="str">
        <f t="shared" si="19"/>
        <v/>
      </c>
      <c r="BW32" s="39" t="str">
        <f t="shared" si="19"/>
        <v/>
      </c>
      <c r="BX32" s="39" t="str">
        <f t="shared" si="19"/>
        <v/>
      </c>
      <c r="BY32" s="39" t="str">
        <f t="shared" si="19"/>
        <v/>
      </c>
      <c r="BZ32" s="39" t="str">
        <f t="shared" si="19"/>
        <v/>
      </c>
      <c r="CA32" s="39" t="str">
        <f t="shared" si="19"/>
        <v/>
      </c>
      <c r="CB32" s="39" t="str">
        <f t="shared" si="19"/>
        <v/>
      </c>
      <c r="CC32" s="39" t="str">
        <f t="shared" si="20"/>
        <v/>
      </c>
      <c r="CD32" s="39" t="str">
        <f t="shared" si="20"/>
        <v/>
      </c>
      <c r="CE32" s="39" t="str">
        <f t="shared" si="20"/>
        <v/>
      </c>
      <c r="CF32" s="39" t="str">
        <f t="shared" si="20"/>
        <v/>
      </c>
      <c r="CG32" s="39" t="str">
        <f t="shared" si="20"/>
        <v/>
      </c>
      <c r="CH32" s="39" t="str">
        <f t="shared" si="20"/>
        <v/>
      </c>
      <c r="CI32" s="39" t="str">
        <f t="shared" si="20"/>
        <v/>
      </c>
      <c r="CJ32" s="39" t="str">
        <f t="shared" si="20"/>
        <v/>
      </c>
      <c r="CK32" s="39" t="str">
        <f t="shared" si="20"/>
        <v/>
      </c>
      <c r="CL32" s="39" t="str">
        <f t="shared" si="20"/>
        <v/>
      </c>
      <c r="CM32" s="39" t="str">
        <f t="shared" si="21"/>
        <v/>
      </c>
      <c r="CN32" s="39" t="str">
        <f t="shared" si="21"/>
        <v/>
      </c>
      <c r="CO32" s="39" t="str">
        <f t="shared" si="21"/>
        <v/>
      </c>
      <c r="CP32" s="39" t="str">
        <f t="shared" si="21"/>
        <v/>
      </c>
      <c r="CQ32" s="39" t="str">
        <f t="shared" si="21"/>
        <v/>
      </c>
      <c r="CR32" s="39" t="str">
        <f t="shared" si="21"/>
        <v/>
      </c>
      <c r="CS32" s="39" t="str">
        <f t="shared" si="21"/>
        <v/>
      </c>
      <c r="CT32" s="39" t="str">
        <f t="shared" si="21"/>
        <v/>
      </c>
      <c r="CU32" s="39" t="str">
        <f t="shared" si="21"/>
        <v/>
      </c>
      <c r="CV32" s="39" t="str">
        <f t="shared" si="21"/>
        <v/>
      </c>
      <c r="CW32" s="39" t="str">
        <f t="shared" si="22"/>
        <v/>
      </c>
      <c r="CX32" s="39" t="str">
        <f t="shared" si="22"/>
        <v/>
      </c>
      <c r="CY32" s="39" t="str">
        <f t="shared" si="22"/>
        <v/>
      </c>
      <c r="CZ32" s="39" t="str">
        <f t="shared" si="22"/>
        <v/>
      </c>
      <c r="DA32" s="39" t="str">
        <f t="shared" si="22"/>
        <v/>
      </c>
      <c r="DB32" s="39" t="str">
        <f t="shared" si="22"/>
        <v/>
      </c>
      <c r="DC32" s="39" t="str">
        <f t="shared" si="22"/>
        <v/>
      </c>
      <c r="DD32" s="39" t="str">
        <f t="shared" si="22"/>
        <v/>
      </c>
      <c r="DE32" s="39" t="str">
        <f t="shared" si="22"/>
        <v/>
      </c>
      <c r="DF32" s="39" t="str">
        <f t="shared" si="22"/>
        <v/>
      </c>
      <c r="DG32" s="39" t="str">
        <f t="shared" si="22"/>
        <v/>
      </c>
      <c r="DH32" s="39" t="str">
        <f t="shared" si="22"/>
        <v/>
      </c>
      <c r="DQ32" s="57"/>
      <c r="DR32" s="127"/>
    </row>
    <row r="33" spans="1:122" ht="24.75" customHeight="1" x14ac:dyDescent="0.4">
      <c r="A33" s="126">
        <v>21</v>
      </c>
      <c r="B33" s="206" t="str">
        <f>IFERROR(VLOOKUP(A33,'wk（～5.7）'!$A$3:$J$122, 2, 0)&amp;"", "")</f>
        <v/>
      </c>
      <c r="C33" s="41" t="str">
        <f>IFERROR(VLOOKUP(A33,'wk（～5.7）'!$A$3:$J$122, 4, 0), "")</f>
        <v/>
      </c>
      <c r="D33" s="41" t="str">
        <f>IFERROR(VLOOKUP(A33,'wk（～5.7）'!$A$3:$J$122, 5, 0), "")</f>
        <v/>
      </c>
      <c r="E33" s="41" t="str">
        <f>IFERROR(VLOOKUP(A33,'wk（～5.7）'!$A$3:$J$122, 6, 0), "")</f>
        <v/>
      </c>
      <c r="F33" s="41" t="str">
        <f>IFERROR(VLOOKUP(A33,'wk（～5.7）'!$A$3:$J$122, 7, 0), "")</f>
        <v/>
      </c>
      <c r="G33" s="41" t="str">
        <f>IFERROR(VLOOKUP(A33,'wk（～5.7）'!$A$3:$J$122, 8, 0), "")</f>
        <v/>
      </c>
      <c r="H33" s="41" t="str">
        <f>IFERROR(VLOOKUP(A33,'wk（～5.7）'!$A$3:$J$122, 9, 0), "")</f>
        <v/>
      </c>
      <c r="I33" s="41" t="str">
        <f>IFERROR(VLOOKUP(A33,'wk（～5.7）'!$A$3:$J$122, 10, 0), "")</f>
        <v/>
      </c>
      <c r="J33" s="42">
        <f t="shared" si="12"/>
        <v>0</v>
      </c>
      <c r="K33" s="39" t="str">
        <f t="shared" ref="K33:T42" si="23">IF(AND($C33&lt;&gt;"", K$12&gt;=$C33, K$12&lt;=$I33), IF($F33&lt;&gt;"", IF(OR(AND(K$12=$C33, K$12=$F33), AND(K$12&gt;$F33, K$12&lt;$G33)), "入院中", 1), 1), "")</f>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3"/>
        <v/>
      </c>
      <c r="U33" s="39" t="str">
        <f t="shared" ref="U33:AD42" si="24">IF(AND($C33&lt;&gt;"", U$12&gt;=$C33, U$12&lt;=$I33), IF($F33&lt;&gt;"", IF(OR(AND(U$12=$C33, U$12=$F33), AND(U$12&gt;$F33, U$12&lt;$G33)), "入院中", 1), 1), "")</f>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4"/>
        <v/>
      </c>
      <c r="AE33" s="39" t="str">
        <f t="shared" ref="AE33:AN42" si="25">IF(AND($C33&lt;&gt;"", AE$12&gt;=$C33, AE$12&lt;=$I33), IF($F33&lt;&gt;"", IF(OR(AND(AE$12=$C33, AE$12=$F33), AND(AE$12&gt;$F33, AE$12&lt;$G33)), "入院中", 1), 1), "")</f>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5"/>
        <v/>
      </c>
      <c r="AO33" s="39" t="str">
        <f t="shared" ref="AO33:AX42" si="26">IF(AND($C33&lt;&gt;"", AO$12&gt;=$C33, AO$12&lt;=$I33), IF($F33&lt;&gt;"", IF(OR(AND(AO$12=$C33, AO$12=$F33), AND(AO$12&gt;$F33, AO$12&lt;$G33)), "入院中", 1), 1), "")</f>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6"/>
        <v/>
      </c>
      <c r="AY33" s="39" t="str">
        <f t="shared" ref="AY33:BH42" si="27">IF(AND($C33&lt;&gt;"", AY$12&gt;=$C33, AY$12&lt;=$I33), IF($F33&lt;&gt;"", IF(OR(AND(AY$12=$C33, AY$12=$F33), AND(AY$12&gt;$F33, AY$12&lt;$G33)), "入院中", 1), 1), "")</f>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7"/>
        <v/>
      </c>
      <c r="BI33" s="39" t="str">
        <f t="shared" ref="BI33:BR42" si="28">IF(AND($C33&lt;&gt;"", BI$12&gt;=$C33, BI$12&lt;=$I33), IF($F33&lt;&gt;"", IF(OR(AND(BI$12=$C33, BI$12=$F33), AND(BI$12&gt;$F33, BI$12&lt;$G33)), "入院中", 1), 1), "")</f>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8"/>
        <v/>
      </c>
      <c r="BS33" s="39" t="str">
        <f t="shared" ref="BS33:CB42" si="29">IF(AND($C33&lt;&gt;"", BS$12&gt;=$C33, BS$12&lt;=$I33), IF($F33&lt;&gt;"", IF(OR(AND(BS$12=$C33, BS$12=$F33), AND(BS$12&gt;$F33, BS$12&lt;$G33)), "入院中", 1), 1), "")</f>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29"/>
        <v/>
      </c>
      <c r="CC33" s="39" t="str">
        <f t="shared" ref="CC33:CL42" si="30">IF(AND($C33&lt;&gt;"", CC$12&gt;=$C33, CC$12&lt;=$I33), IF($F33&lt;&gt;"", IF(OR(AND(CC$12=$C33, CC$12=$F33), AND(CC$12&gt;$F33, CC$12&lt;$G33)), "入院中", 1), 1), "")</f>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0"/>
        <v/>
      </c>
      <c r="CM33" s="39" t="str">
        <f t="shared" ref="CM33:CV42" si="31">IF(AND($C33&lt;&gt;"", CM$12&gt;=$C33, CM$12&lt;=$I33), IF($F33&lt;&gt;"", IF(OR(AND(CM$12=$C33, CM$12=$F33), AND(CM$12&gt;$F33, CM$12&lt;$G33)), "入院中", 1), 1), "")</f>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1"/>
        <v/>
      </c>
      <c r="CW33" s="39" t="str">
        <f t="shared" ref="CW33:DH42" si="32">IF(AND($C33&lt;&gt;"", CW$12&gt;=$C33, CW$12&lt;=$I33), IF($F33&lt;&gt;"", IF(OR(AND(CW$12=$C33, CW$12=$F33), AND(CW$12&gt;$F33, CW$12&lt;$G33)), "入院中", 1), 1), "")</f>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H33" s="39" t="str">
        <f t="shared" si="32"/>
        <v/>
      </c>
      <c r="DQ33" s="57"/>
      <c r="DR33" s="127"/>
    </row>
    <row r="34" spans="1:122" ht="24.75" customHeight="1" x14ac:dyDescent="0.4">
      <c r="A34" s="126">
        <v>22</v>
      </c>
      <c r="B34" s="206" t="str">
        <f>IFERROR(VLOOKUP(A34,'wk（～5.7）'!$A$3:$J$122, 2, 0)&amp;"", "")</f>
        <v/>
      </c>
      <c r="C34" s="41" t="str">
        <f>IFERROR(VLOOKUP(A34,'wk（～5.7）'!$A$3:$J$122, 4, 0), "")</f>
        <v/>
      </c>
      <c r="D34" s="41" t="str">
        <f>IFERROR(VLOOKUP(A34,'wk（～5.7）'!$A$3:$J$122, 5, 0), "")</f>
        <v/>
      </c>
      <c r="E34" s="41" t="str">
        <f>IFERROR(VLOOKUP(A34,'wk（～5.7）'!$A$3:$J$122, 6, 0), "")</f>
        <v/>
      </c>
      <c r="F34" s="41" t="str">
        <f>IFERROR(VLOOKUP(A34,'wk（～5.7）'!$A$3:$J$122, 7, 0), "")</f>
        <v/>
      </c>
      <c r="G34" s="41" t="str">
        <f>IFERROR(VLOOKUP(A34,'wk（～5.7）'!$A$3:$J$122, 8, 0), "")</f>
        <v/>
      </c>
      <c r="H34" s="41" t="str">
        <f>IFERROR(VLOOKUP(A34,'wk（～5.7）'!$A$3:$J$122, 9, 0), "")</f>
        <v/>
      </c>
      <c r="I34" s="41" t="str">
        <f>IFERROR(VLOOKUP(A34,'wk（～5.7）'!$A$3:$J$122, 10, 0), "")</f>
        <v/>
      </c>
      <c r="J34" s="42">
        <f t="shared" si="12"/>
        <v>0</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3"/>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4"/>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5"/>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6"/>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7"/>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8"/>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29"/>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0"/>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1"/>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H34" s="39" t="str">
        <f t="shared" si="32"/>
        <v/>
      </c>
      <c r="DQ34" s="57"/>
      <c r="DR34" s="127"/>
    </row>
    <row r="35" spans="1:122" ht="24.75" customHeight="1" x14ac:dyDescent="0.4">
      <c r="A35" s="126">
        <v>23</v>
      </c>
      <c r="B35" s="206" t="str">
        <f>IFERROR(VLOOKUP(A35,'wk（～5.7）'!$A$3:$J$122, 2, 0)&amp;"", "")</f>
        <v/>
      </c>
      <c r="C35" s="41" t="str">
        <f>IFERROR(VLOOKUP(A35,'wk（～5.7）'!$A$3:$J$122, 4, 0), "")</f>
        <v/>
      </c>
      <c r="D35" s="41" t="str">
        <f>IFERROR(VLOOKUP(A35,'wk（～5.7）'!$A$3:$J$122, 5, 0), "")</f>
        <v/>
      </c>
      <c r="E35" s="41" t="str">
        <f>IFERROR(VLOOKUP(A35,'wk（～5.7）'!$A$3:$J$122, 6, 0), "")</f>
        <v/>
      </c>
      <c r="F35" s="41" t="str">
        <f>IFERROR(VLOOKUP(A35,'wk（～5.7）'!$A$3:$J$122, 7, 0), "")</f>
        <v/>
      </c>
      <c r="G35" s="41" t="str">
        <f>IFERROR(VLOOKUP(A35,'wk（～5.7）'!$A$3:$J$122, 8, 0), "")</f>
        <v/>
      </c>
      <c r="H35" s="41" t="str">
        <f>IFERROR(VLOOKUP(A35,'wk（～5.7）'!$A$3:$J$122, 9, 0), "")</f>
        <v/>
      </c>
      <c r="I35" s="41" t="str">
        <f>IFERROR(VLOOKUP(A35,'wk（～5.7）'!$A$3:$J$122, 10, 0), "")</f>
        <v/>
      </c>
      <c r="J35" s="42">
        <f t="shared" si="12"/>
        <v>0</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3"/>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4"/>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5"/>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6"/>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7"/>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8"/>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29"/>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0"/>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1"/>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H35" s="39" t="str">
        <f t="shared" si="32"/>
        <v/>
      </c>
      <c r="DQ35" s="57"/>
      <c r="DR35" s="127"/>
    </row>
    <row r="36" spans="1:122" ht="24.75" customHeight="1" x14ac:dyDescent="0.4">
      <c r="A36" s="126">
        <v>24</v>
      </c>
      <c r="B36" s="206" t="str">
        <f>IFERROR(VLOOKUP(A36,'wk（～5.7）'!$A$3:$J$122, 2, 0)&amp;"", "")</f>
        <v/>
      </c>
      <c r="C36" s="41" t="str">
        <f>IFERROR(VLOOKUP(A36,'wk（～5.7）'!$A$3:$J$122, 4, 0), "")</f>
        <v/>
      </c>
      <c r="D36" s="41" t="str">
        <f>IFERROR(VLOOKUP(A36,'wk（～5.7）'!$A$3:$J$122, 5, 0), "")</f>
        <v/>
      </c>
      <c r="E36" s="41" t="str">
        <f>IFERROR(VLOOKUP(A36,'wk（～5.7）'!$A$3:$J$122, 6, 0), "")</f>
        <v/>
      </c>
      <c r="F36" s="41" t="str">
        <f>IFERROR(VLOOKUP(A36,'wk（～5.7）'!$A$3:$J$122, 7, 0), "")</f>
        <v/>
      </c>
      <c r="G36" s="41" t="str">
        <f>IFERROR(VLOOKUP(A36,'wk（～5.7）'!$A$3:$J$122, 8, 0), "")</f>
        <v/>
      </c>
      <c r="H36" s="41" t="str">
        <f>IFERROR(VLOOKUP(A36,'wk（～5.7）'!$A$3:$J$122, 9, 0), "")</f>
        <v/>
      </c>
      <c r="I36" s="41" t="str">
        <f>IFERROR(VLOOKUP(A36,'wk（～5.7）'!$A$3:$J$122, 10, 0), "")</f>
        <v/>
      </c>
      <c r="J36" s="157">
        <f t="shared" si="12"/>
        <v>0</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3"/>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4"/>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5"/>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6"/>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7"/>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8"/>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29"/>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0"/>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1"/>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H36" s="39" t="str">
        <f t="shared" si="32"/>
        <v/>
      </c>
      <c r="DQ36" s="57"/>
      <c r="DR36" s="127"/>
    </row>
    <row r="37" spans="1:122" ht="24.75" customHeight="1" x14ac:dyDescent="0.4">
      <c r="A37" s="126">
        <v>25</v>
      </c>
      <c r="B37" s="206" t="str">
        <f>IFERROR(VLOOKUP(A37,'wk（～5.7）'!$A$3:$J$122, 2, 0)&amp;"", "")</f>
        <v/>
      </c>
      <c r="C37" s="41" t="str">
        <f>IFERROR(VLOOKUP(A37,'wk（～5.7）'!$A$3:$J$122, 4, 0), "")</f>
        <v/>
      </c>
      <c r="D37" s="41" t="str">
        <f>IFERROR(VLOOKUP(A37,'wk（～5.7）'!$A$3:$J$122, 5, 0), "")</f>
        <v/>
      </c>
      <c r="E37" s="41" t="str">
        <f>IFERROR(VLOOKUP(A37,'wk（～5.7）'!$A$3:$J$122, 6, 0), "")</f>
        <v/>
      </c>
      <c r="F37" s="41" t="str">
        <f>IFERROR(VLOOKUP(A37,'wk（～5.7）'!$A$3:$J$122, 7, 0), "")</f>
        <v/>
      </c>
      <c r="G37" s="41" t="str">
        <f>IFERROR(VLOOKUP(A37,'wk（～5.7）'!$A$3:$J$122, 8, 0), "")</f>
        <v/>
      </c>
      <c r="H37" s="41" t="str">
        <f>IFERROR(VLOOKUP(A37,'wk（～5.7）'!$A$3:$J$122, 9, 0), "")</f>
        <v/>
      </c>
      <c r="I37" s="41" t="str">
        <f>IFERROR(VLOOKUP(A37,'wk（～5.7）'!$A$3:$J$122, 10, 0), "")</f>
        <v/>
      </c>
      <c r="J37" s="157">
        <f t="shared" si="12"/>
        <v>0</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3"/>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4"/>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5"/>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6"/>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7"/>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8"/>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29"/>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0"/>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1"/>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H37" s="39" t="str">
        <f t="shared" si="32"/>
        <v/>
      </c>
      <c r="DQ37" s="57"/>
      <c r="DR37" s="127"/>
    </row>
    <row r="38" spans="1:122" ht="24.75" customHeight="1" x14ac:dyDescent="0.4">
      <c r="A38" s="126">
        <v>26</v>
      </c>
      <c r="B38" s="206" t="str">
        <f>IFERROR(VLOOKUP(A38,'wk（～5.7）'!$A$3:$J$122, 2, 0)&amp;"", "")</f>
        <v/>
      </c>
      <c r="C38" s="41" t="str">
        <f>IFERROR(VLOOKUP(A38,'wk（～5.7）'!$A$3:$J$122, 4, 0), "")</f>
        <v/>
      </c>
      <c r="D38" s="41" t="str">
        <f>IFERROR(VLOOKUP(A38,'wk（～5.7）'!$A$3:$J$122, 5, 0), "")</f>
        <v/>
      </c>
      <c r="E38" s="41" t="str">
        <f>IFERROR(VLOOKUP(A38,'wk（～5.7）'!$A$3:$J$122, 6, 0), "")</f>
        <v/>
      </c>
      <c r="F38" s="41" t="str">
        <f>IFERROR(VLOOKUP(A38,'wk（～5.7）'!$A$3:$J$122, 7, 0), "")</f>
        <v/>
      </c>
      <c r="G38" s="41" t="str">
        <f>IFERROR(VLOOKUP(A38,'wk（～5.7）'!$A$3:$J$122, 8, 0), "")</f>
        <v/>
      </c>
      <c r="H38" s="41" t="str">
        <f>IFERROR(VLOOKUP(A38,'wk（～5.7）'!$A$3:$J$122, 9, 0), "")</f>
        <v/>
      </c>
      <c r="I38" s="41" t="str">
        <f>IFERROR(VLOOKUP(A38,'wk（～5.7）'!$A$3:$J$122, 10, 0), "")</f>
        <v/>
      </c>
      <c r="J38" s="157">
        <f t="shared" si="12"/>
        <v>0</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3"/>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4"/>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5"/>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6"/>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7"/>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8"/>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29"/>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0"/>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1"/>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H38" s="39" t="str">
        <f t="shared" si="32"/>
        <v/>
      </c>
      <c r="DQ38" s="57"/>
      <c r="DR38" s="127"/>
    </row>
    <row r="39" spans="1:122" ht="24.75" customHeight="1" x14ac:dyDescent="0.4">
      <c r="A39" s="126">
        <v>27</v>
      </c>
      <c r="B39" s="206" t="str">
        <f>IFERROR(VLOOKUP(A39,'wk（～5.7）'!$A$3:$J$122, 2, 0)&amp;"", "")</f>
        <v/>
      </c>
      <c r="C39" s="41" t="str">
        <f>IFERROR(VLOOKUP(A39,'wk（～5.7）'!$A$3:$J$122, 4, 0), "")</f>
        <v/>
      </c>
      <c r="D39" s="41" t="str">
        <f>IFERROR(VLOOKUP(A39,'wk（～5.7）'!$A$3:$J$122, 5, 0), "")</f>
        <v/>
      </c>
      <c r="E39" s="41" t="str">
        <f>IFERROR(VLOOKUP(A39,'wk（～5.7）'!$A$3:$J$122, 6, 0), "")</f>
        <v/>
      </c>
      <c r="F39" s="41" t="str">
        <f>IFERROR(VLOOKUP(A39,'wk（～5.7）'!$A$3:$J$122, 7, 0), "")</f>
        <v/>
      </c>
      <c r="G39" s="41" t="str">
        <f>IFERROR(VLOOKUP(A39,'wk（～5.7）'!$A$3:$J$122, 8, 0), "")</f>
        <v/>
      </c>
      <c r="H39" s="41" t="str">
        <f>IFERROR(VLOOKUP(A39,'wk（～5.7）'!$A$3:$J$122, 9, 0), "")</f>
        <v/>
      </c>
      <c r="I39" s="41" t="str">
        <f>IFERROR(VLOOKUP(A39,'wk（～5.7）'!$A$3:$J$122, 10, 0), "")</f>
        <v/>
      </c>
      <c r="J39" s="157">
        <f t="shared" si="12"/>
        <v>0</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3"/>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4"/>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5"/>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6"/>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7"/>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8"/>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29"/>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0"/>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1"/>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H39" s="39" t="str">
        <f t="shared" si="32"/>
        <v/>
      </c>
      <c r="DQ39" s="57"/>
      <c r="DR39" s="127"/>
    </row>
    <row r="40" spans="1:122" ht="24.75" customHeight="1" x14ac:dyDescent="0.4">
      <c r="A40" s="126">
        <v>28</v>
      </c>
      <c r="B40" s="206" t="str">
        <f>IFERROR(VLOOKUP(A40,'wk（～5.7）'!$A$3:$J$122, 2, 0)&amp;"", "")</f>
        <v/>
      </c>
      <c r="C40" s="41" t="str">
        <f>IFERROR(VLOOKUP(A40,'wk（～5.7）'!$A$3:$J$122, 4, 0), "")</f>
        <v/>
      </c>
      <c r="D40" s="41" t="str">
        <f>IFERROR(VLOOKUP(A40,'wk（～5.7）'!$A$3:$J$122, 5, 0), "")</f>
        <v/>
      </c>
      <c r="E40" s="41" t="str">
        <f>IFERROR(VLOOKUP(A40,'wk（～5.7）'!$A$3:$J$122, 6, 0), "")</f>
        <v/>
      </c>
      <c r="F40" s="41" t="str">
        <f>IFERROR(VLOOKUP(A40,'wk（～5.7）'!$A$3:$J$122, 7, 0), "")</f>
        <v/>
      </c>
      <c r="G40" s="41" t="str">
        <f>IFERROR(VLOOKUP(A40,'wk（～5.7）'!$A$3:$J$122, 8, 0), "")</f>
        <v/>
      </c>
      <c r="H40" s="41" t="str">
        <f>IFERROR(VLOOKUP(A40,'wk（～5.7）'!$A$3:$J$122, 9, 0), "")</f>
        <v/>
      </c>
      <c r="I40" s="41" t="str">
        <f>IFERROR(VLOOKUP(A40,'wk（～5.7）'!$A$3:$J$122, 10, 0), "")</f>
        <v/>
      </c>
      <c r="J40" s="157">
        <f t="shared" si="12"/>
        <v>0</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3"/>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4"/>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5"/>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6"/>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7"/>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8"/>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29"/>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0"/>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1"/>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H40" s="39" t="str">
        <f t="shared" si="32"/>
        <v/>
      </c>
      <c r="DQ40" s="57"/>
      <c r="DR40" s="127"/>
    </row>
    <row r="41" spans="1:122" ht="24.75" customHeight="1" x14ac:dyDescent="0.4">
      <c r="A41" s="126">
        <v>29</v>
      </c>
      <c r="B41" s="206" t="str">
        <f>IFERROR(VLOOKUP(A41,'wk（～5.7）'!$A$3:$J$122, 2, 0)&amp;"", "")</f>
        <v/>
      </c>
      <c r="C41" s="41" t="str">
        <f>IFERROR(VLOOKUP(A41,'wk（～5.7）'!$A$3:$J$122, 4, 0), "")</f>
        <v/>
      </c>
      <c r="D41" s="41" t="str">
        <f>IFERROR(VLOOKUP(A41,'wk（～5.7）'!$A$3:$J$122, 5, 0), "")</f>
        <v/>
      </c>
      <c r="E41" s="41" t="str">
        <f>IFERROR(VLOOKUP(A41,'wk（～5.7）'!$A$3:$J$122, 6, 0), "")</f>
        <v/>
      </c>
      <c r="F41" s="41" t="str">
        <f>IFERROR(VLOOKUP(A41,'wk（～5.7）'!$A$3:$J$122, 7, 0), "")</f>
        <v/>
      </c>
      <c r="G41" s="41" t="str">
        <f>IFERROR(VLOOKUP(A41,'wk（～5.7）'!$A$3:$J$122, 8, 0), "")</f>
        <v/>
      </c>
      <c r="H41" s="41" t="str">
        <f>IFERROR(VLOOKUP(A41,'wk（～5.7）'!$A$3:$J$122, 9, 0), "")</f>
        <v/>
      </c>
      <c r="I41" s="41" t="str">
        <f>IFERROR(VLOOKUP(A41,'wk（～5.7）'!$A$3:$J$122, 10, 0), "")</f>
        <v/>
      </c>
      <c r="J41" s="157">
        <f t="shared" si="12"/>
        <v>0</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3"/>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4"/>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5"/>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6"/>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7"/>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8"/>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29"/>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0"/>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1"/>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H41" s="39" t="str">
        <f t="shared" si="32"/>
        <v/>
      </c>
      <c r="DQ41" s="57"/>
      <c r="DR41" s="127"/>
    </row>
    <row r="42" spans="1:122" ht="24.75" customHeight="1" x14ac:dyDescent="0.4">
      <c r="A42" s="126">
        <v>30</v>
      </c>
      <c r="B42" s="206" t="str">
        <f>IFERROR(VLOOKUP(A42,'wk（～5.7）'!$A$3:$J$122, 2, 0)&amp;"", "")</f>
        <v/>
      </c>
      <c r="C42" s="41" t="str">
        <f>IFERROR(VLOOKUP(A42,'wk（～5.7）'!$A$3:$J$122, 4, 0), "")</f>
        <v/>
      </c>
      <c r="D42" s="41" t="str">
        <f>IFERROR(VLOOKUP(A42,'wk（～5.7）'!$A$3:$J$122, 5, 0), "")</f>
        <v/>
      </c>
      <c r="E42" s="41" t="str">
        <f>IFERROR(VLOOKUP(A42,'wk（～5.7）'!$A$3:$J$122, 6, 0), "")</f>
        <v/>
      </c>
      <c r="F42" s="41" t="str">
        <f>IFERROR(VLOOKUP(A42,'wk（～5.7）'!$A$3:$J$122, 7, 0), "")</f>
        <v/>
      </c>
      <c r="G42" s="41" t="str">
        <f>IFERROR(VLOOKUP(A42,'wk（～5.7）'!$A$3:$J$122, 8, 0), "")</f>
        <v/>
      </c>
      <c r="H42" s="41" t="str">
        <f>IFERROR(VLOOKUP(A42,'wk（～5.7）'!$A$3:$J$122, 9, 0), "")</f>
        <v/>
      </c>
      <c r="I42" s="41" t="str">
        <f>IFERROR(VLOOKUP(A42,'wk（～5.7）'!$A$3:$J$122, 10, 0), "")</f>
        <v/>
      </c>
      <c r="J42" s="157">
        <f t="shared" si="12"/>
        <v>0</v>
      </c>
      <c r="K42" s="39" t="str">
        <f t="shared" si="23"/>
        <v/>
      </c>
      <c r="L42" s="39" t="str">
        <f t="shared" si="23"/>
        <v/>
      </c>
      <c r="M42" s="39" t="str">
        <f t="shared" si="23"/>
        <v/>
      </c>
      <c r="N42" s="39" t="str">
        <f t="shared" si="23"/>
        <v/>
      </c>
      <c r="O42" s="39" t="str">
        <f t="shared" si="23"/>
        <v/>
      </c>
      <c r="P42" s="39" t="str">
        <f t="shared" si="23"/>
        <v/>
      </c>
      <c r="Q42" s="39" t="str">
        <f t="shared" si="23"/>
        <v/>
      </c>
      <c r="R42" s="39" t="str">
        <f t="shared" si="23"/>
        <v/>
      </c>
      <c r="S42" s="39" t="str">
        <f t="shared" si="23"/>
        <v/>
      </c>
      <c r="T42" s="39" t="str">
        <f t="shared" si="23"/>
        <v/>
      </c>
      <c r="U42" s="39" t="str">
        <f t="shared" si="24"/>
        <v/>
      </c>
      <c r="V42" s="39" t="str">
        <f t="shared" si="24"/>
        <v/>
      </c>
      <c r="W42" s="39" t="str">
        <f t="shared" si="24"/>
        <v/>
      </c>
      <c r="X42" s="39" t="str">
        <f t="shared" si="24"/>
        <v/>
      </c>
      <c r="Y42" s="39" t="str">
        <f t="shared" si="24"/>
        <v/>
      </c>
      <c r="Z42" s="39" t="str">
        <f t="shared" si="24"/>
        <v/>
      </c>
      <c r="AA42" s="39" t="str">
        <f t="shared" si="24"/>
        <v/>
      </c>
      <c r="AB42" s="39" t="str">
        <f t="shared" si="24"/>
        <v/>
      </c>
      <c r="AC42" s="39" t="str">
        <f t="shared" si="24"/>
        <v/>
      </c>
      <c r="AD42" s="39" t="str">
        <f t="shared" si="24"/>
        <v/>
      </c>
      <c r="AE42" s="39" t="str">
        <f t="shared" si="25"/>
        <v/>
      </c>
      <c r="AF42" s="39" t="str">
        <f t="shared" si="25"/>
        <v/>
      </c>
      <c r="AG42" s="39" t="str">
        <f t="shared" si="25"/>
        <v/>
      </c>
      <c r="AH42" s="39" t="str">
        <f t="shared" si="25"/>
        <v/>
      </c>
      <c r="AI42" s="39" t="str">
        <f t="shared" si="25"/>
        <v/>
      </c>
      <c r="AJ42" s="39" t="str">
        <f t="shared" si="25"/>
        <v/>
      </c>
      <c r="AK42" s="39" t="str">
        <f t="shared" si="25"/>
        <v/>
      </c>
      <c r="AL42" s="39" t="str">
        <f t="shared" si="25"/>
        <v/>
      </c>
      <c r="AM42" s="39" t="str">
        <f t="shared" si="25"/>
        <v/>
      </c>
      <c r="AN42" s="39" t="str">
        <f t="shared" si="25"/>
        <v/>
      </c>
      <c r="AO42" s="39" t="str">
        <f t="shared" si="26"/>
        <v/>
      </c>
      <c r="AP42" s="39" t="str">
        <f t="shared" si="26"/>
        <v/>
      </c>
      <c r="AQ42" s="39" t="str">
        <f t="shared" si="26"/>
        <v/>
      </c>
      <c r="AR42" s="39" t="str">
        <f t="shared" si="26"/>
        <v/>
      </c>
      <c r="AS42" s="39" t="str">
        <f t="shared" si="26"/>
        <v/>
      </c>
      <c r="AT42" s="39" t="str">
        <f t="shared" si="26"/>
        <v/>
      </c>
      <c r="AU42" s="39" t="str">
        <f t="shared" si="26"/>
        <v/>
      </c>
      <c r="AV42" s="39" t="str">
        <f t="shared" si="26"/>
        <v/>
      </c>
      <c r="AW42" s="39" t="str">
        <f t="shared" si="26"/>
        <v/>
      </c>
      <c r="AX42" s="39" t="str">
        <f t="shared" si="26"/>
        <v/>
      </c>
      <c r="AY42" s="39" t="str">
        <f t="shared" si="27"/>
        <v/>
      </c>
      <c r="AZ42" s="39" t="str">
        <f t="shared" si="27"/>
        <v/>
      </c>
      <c r="BA42" s="39" t="str">
        <f t="shared" si="27"/>
        <v/>
      </c>
      <c r="BB42" s="39" t="str">
        <f t="shared" si="27"/>
        <v/>
      </c>
      <c r="BC42" s="39" t="str">
        <f t="shared" si="27"/>
        <v/>
      </c>
      <c r="BD42" s="39" t="str">
        <f t="shared" si="27"/>
        <v/>
      </c>
      <c r="BE42" s="39" t="str">
        <f t="shared" si="27"/>
        <v/>
      </c>
      <c r="BF42" s="39" t="str">
        <f t="shared" si="27"/>
        <v/>
      </c>
      <c r="BG42" s="39" t="str">
        <f t="shared" si="27"/>
        <v/>
      </c>
      <c r="BH42" s="39" t="str">
        <f t="shared" si="27"/>
        <v/>
      </c>
      <c r="BI42" s="39" t="str">
        <f t="shared" si="28"/>
        <v/>
      </c>
      <c r="BJ42" s="39" t="str">
        <f t="shared" si="28"/>
        <v/>
      </c>
      <c r="BK42" s="39" t="str">
        <f t="shared" si="28"/>
        <v/>
      </c>
      <c r="BL42" s="39" t="str">
        <f t="shared" si="28"/>
        <v/>
      </c>
      <c r="BM42" s="39" t="str">
        <f t="shared" si="28"/>
        <v/>
      </c>
      <c r="BN42" s="39" t="str">
        <f t="shared" si="28"/>
        <v/>
      </c>
      <c r="BO42" s="39" t="str">
        <f t="shared" si="28"/>
        <v/>
      </c>
      <c r="BP42" s="39" t="str">
        <f t="shared" si="28"/>
        <v/>
      </c>
      <c r="BQ42" s="39" t="str">
        <f t="shared" si="28"/>
        <v/>
      </c>
      <c r="BR42" s="39" t="str">
        <f t="shared" si="28"/>
        <v/>
      </c>
      <c r="BS42" s="39" t="str">
        <f t="shared" si="29"/>
        <v/>
      </c>
      <c r="BT42" s="39" t="str">
        <f t="shared" si="29"/>
        <v/>
      </c>
      <c r="BU42" s="39" t="str">
        <f t="shared" si="29"/>
        <v/>
      </c>
      <c r="BV42" s="39" t="str">
        <f t="shared" si="29"/>
        <v/>
      </c>
      <c r="BW42" s="39" t="str">
        <f t="shared" si="29"/>
        <v/>
      </c>
      <c r="BX42" s="39" t="str">
        <f t="shared" si="29"/>
        <v/>
      </c>
      <c r="BY42" s="39" t="str">
        <f t="shared" si="29"/>
        <v/>
      </c>
      <c r="BZ42" s="39" t="str">
        <f t="shared" si="29"/>
        <v/>
      </c>
      <c r="CA42" s="39" t="str">
        <f t="shared" si="29"/>
        <v/>
      </c>
      <c r="CB42" s="39" t="str">
        <f t="shared" si="29"/>
        <v/>
      </c>
      <c r="CC42" s="39" t="str">
        <f t="shared" si="30"/>
        <v/>
      </c>
      <c r="CD42" s="39" t="str">
        <f t="shared" si="30"/>
        <v/>
      </c>
      <c r="CE42" s="39" t="str">
        <f t="shared" si="30"/>
        <v/>
      </c>
      <c r="CF42" s="39" t="str">
        <f t="shared" si="30"/>
        <v/>
      </c>
      <c r="CG42" s="39" t="str">
        <f t="shared" si="30"/>
        <v/>
      </c>
      <c r="CH42" s="39" t="str">
        <f t="shared" si="30"/>
        <v/>
      </c>
      <c r="CI42" s="39" t="str">
        <f t="shared" si="30"/>
        <v/>
      </c>
      <c r="CJ42" s="39" t="str">
        <f t="shared" si="30"/>
        <v/>
      </c>
      <c r="CK42" s="39" t="str">
        <f t="shared" si="30"/>
        <v/>
      </c>
      <c r="CL42" s="39" t="str">
        <f t="shared" si="30"/>
        <v/>
      </c>
      <c r="CM42" s="39" t="str">
        <f t="shared" si="31"/>
        <v/>
      </c>
      <c r="CN42" s="39" t="str">
        <f t="shared" si="31"/>
        <v/>
      </c>
      <c r="CO42" s="39" t="str">
        <f t="shared" si="31"/>
        <v/>
      </c>
      <c r="CP42" s="39" t="str">
        <f t="shared" si="31"/>
        <v/>
      </c>
      <c r="CQ42" s="39" t="str">
        <f t="shared" si="31"/>
        <v/>
      </c>
      <c r="CR42" s="39" t="str">
        <f t="shared" si="31"/>
        <v/>
      </c>
      <c r="CS42" s="39" t="str">
        <f t="shared" si="31"/>
        <v/>
      </c>
      <c r="CT42" s="39" t="str">
        <f t="shared" si="31"/>
        <v/>
      </c>
      <c r="CU42" s="39" t="str">
        <f t="shared" si="31"/>
        <v/>
      </c>
      <c r="CV42" s="39" t="str">
        <f t="shared" si="31"/>
        <v/>
      </c>
      <c r="CW42" s="39" t="str">
        <f t="shared" si="32"/>
        <v/>
      </c>
      <c r="CX42" s="39" t="str">
        <f t="shared" si="32"/>
        <v/>
      </c>
      <c r="CY42" s="39" t="str">
        <f t="shared" si="32"/>
        <v/>
      </c>
      <c r="CZ42" s="39" t="str">
        <f t="shared" si="32"/>
        <v/>
      </c>
      <c r="DA42" s="39" t="str">
        <f t="shared" si="32"/>
        <v/>
      </c>
      <c r="DB42" s="39" t="str">
        <f t="shared" si="32"/>
        <v/>
      </c>
      <c r="DC42" s="39" t="str">
        <f t="shared" si="32"/>
        <v/>
      </c>
      <c r="DD42" s="39" t="str">
        <f t="shared" si="32"/>
        <v/>
      </c>
      <c r="DE42" s="39" t="str">
        <f t="shared" si="32"/>
        <v/>
      </c>
      <c r="DF42" s="39" t="str">
        <f t="shared" si="32"/>
        <v/>
      </c>
      <c r="DG42" s="39" t="str">
        <f t="shared" si="32"/>
        <v/>
      </c>
      <c r="DH42" s="39" t="str">
        <f t="shared" si="32"/>
        <v/>
      </c>
      <c r="DQ42" s="57"/>
      <c r="DR42" s="127"/>
    </row>
    <row r="43" spans="1:122" ht="24.75" customHeight="1" x14ac:dyDescent="0.4">
      <c r="A43" s="126">
        <v>31</v>
      </c>
      <c r="B43" s="206" t="str">
        <f>IFERROR(VLOOKUP(A43,'wk（～5.7）'!$A$3:$J$122, 2, 0)&amp;"", "")</f>
        <v/>
      </c>
      <c r="C43" s="41" t="str">
        <f>IFERROR(VLOOKUP(A43,'wk（～5.7）'!$A$3:$J$122, 4, 0), "")</f>
        <v/>
      </c>
      <c r="D43" s="41" t="str">
        <f>IFERROR(VLOOKUP(A43,'wk（～5.7）'!$A$3:$J$122, 5, 0), "")</f>
        <v/>
      </c>
      <c r="E43" s="41" t="str">
        <f>IFERROR(VLOOKUP(A43,'wk（～5.7）'!$A$3:$J$122, 6, 0), "")</f>
        <v/>
      </c>
      <c r="F43" s="41" t="str">
        <f>IFERROR(VLOOKUP(A43,'wk（～5.7）'!$A$3:$J$122, 7, 0), "")</f>
        <v/>
      </c>
      <c r="G43" s="41" t="str">
        <f>IFERROR(VLOOKUP(A43,'wk（～5.7）'!$A$3:$J$122, 8, 0), "")</f>
        <v/>
      </c>
      <c r="H43" s="41" t="str">
        <f>IFERROR(VLOOKUP(A43,'wk（～5.7）'!$A$3:$J$122, 9, 0), "")</f>
        <v/>
      </c>
      <c r="I43" s="41" t="str">
        <f>IFERROR(VLOOKUP(A43,'wk（～5.7）'!$A$3:$J$122, 10, 0), "")</f>
        <v/>
      </c>
      <c r="J43" s="157">
        <f t="shared" si="12"/>
        <v>0</v>
      </c>
      <c r="K43" s="39" t="str">
        <f t="shared" ref="K43:T52" si="33">IF(AND($C43&lt;&gt;"", K$12&gt;=$C43, K$12&lt;=$I43), IF($F43&lt;&gt;"", IF(OR(AND(K$12=$C43, K$12=$F43), AND(K$12&gt;$F43, K$12&lt;$G43)), "入院中", 1), 1), "")</f>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3"/>
        <v/>
      </c>
      <c r="U43" s="39" t="str">
        <f t="shared" ref="U43:AD52" si="34">IF(AND($C43&lt;&gt;"", U$12&gt;=$C43, U$12&lt;=$I43), IF($F43&lt;&gt;"", IF(OR(AND(U$12=$C43, U$12=$F43), AND(U$12&gt;$F43, U$12&lt;$G43)), "入院中", 1), 1), "")</f>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4"/>
        <v/>
      </c>
      <c r="AE43" s="39" t="str">
        <f t="shared" ref="AE43:AN52" si="35">IF(AND($C43&lt;&gt;"", AE$12&gt;=$C43, AE$12&lt;=$I43), IF($F43&lt;&gt;"", IF(OR(AND(AE$12=$C43, AE$12=$F43), AND(AE$12&gt;$F43, AE$12&lt;$G43)), "入院中", 1), 1), "")</f>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5"/>
        <v/>
      </c>
      <c r="AO43" s="39" t="str">
        <f t="shared" ref="AO43:AX52" si="36">IF(AND($C43&lt;&gt;"", AO$12&gt;=$C43, AO$12&lt;=$I43), IF($F43&lt;&gt;"", IF(OR(AND(AO$12=$C43, AO$12=$F43), AND(AO$12&gt;$F43, AO$12&lt;$G43)), "入院中", 1), 1), "")</f>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6"/>
        <v/>
      </c>
      <c r="AY43" s="39" t="str">
        <f t="shared" ref="AY43:BH52" si="37">IF(AND($C43&lt;&gt;"", AY$12&gt;=$C43, AY$12&lt;=$I43), IF($F43&lt;&gt;"", IF(OR(AND(AY$12=$C43, AY$12=$F43), AND(AY$12&gt;$F43, AY$12&lt;$G43)), "入院中", 1), 1), "")</f>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7"/>
        <v/>
      </c>
      <c r="BI43" s="39" t="str">
        <f t="shared" ref="BI43:BR52" si="38">IF(AND($C43&lt;&gt;"", BI$12&gt;=$C43, BI$12&lt;=$I43), IF($F43&lt;&gt;"", IF(OR(AND(BI$12=$C43, BI$12=$F43), AND(BI$12&gt;$F43, BI$12&lt;$G43)), "入院中", 1), 1), "")</f>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8"/>
        <v/>
      </c>
      <c r="BS43" s="39" t="str">
        <f t="shared" ref="BS43:CB52" si="39">IF(AND($C43&lt;&gt;"", BS$12&gt;=$C43, BS$12&lt;=$I43), IF($F43&lt;&gt;"", IF(OR(AND(BS$12=$C43, BS$12=$F43), AND(BS$12&gt;$F43, BS$12&lt;$G43)), "入院中", 1), 1), "")</f>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39"/>
        <v/>
      </c>
      <c r="CC43" s="39" t="str">
        <f t="shared" ref="CC43:CL52" si="40">IF(AND($C43&lt;&gt;"", CC$12&gt;=$C43, CC$12&lt;=$I43), IF($F43&lt;&gt;"", IF(OR(AND(CC$12=$C43, CC$12=$F43), AND(CC$12&gt;$F43, CC$12&lt;$G43)), "入院中", 1), 1), "")</f>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0"/>
        <v/>
      </c>
      <c r="CM43" s="39" t="str">
        <f t="shared" ref="CM43:CV52" si="41">IF(AND($C43&lt;&gt;"", CM$12&gt;=$C43, CM$12&lt;=$I43), IF($F43&lt;&gt;"", IF(OR(AND(CM$12=$C43, CM$12=$F43), AND(CM$12&gt;$F43, CM$12&lt;$G43)), "入院中", 1), 1), "")</f>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1"/>
        <v/>
      </c>
      <c r="CW43" s="39" t="str">
        <f t="shared" ref="CW43:DH52" si="42">IF(AND($C43&lt;&gt;"", CW$12&gt;=$C43, CW$12&lt;=$I43), IF($F43&lt;&gt;"", IF(OR(AND(CW$12=$C43, CW$12=$F43), AND(CW$12&gt;$F43, CW$12&lt;$G43)), "入院中", 1), 1), "")</f>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H43" s="39" t="str">
        <f t="shared" si="42"/>
        <v/>
      </c>
      <c r="DQ43" s="57"/>
      <c r="DR43" s="127"/>
    </row>
    <row r="44" spans="1:122" ht="24.75" customHeight="1" x14ac:dyDescent="0.4">
      <c r="A44" s="126">
        <v>32</v>
      </c>
      <c r="B44" s="206" t="str">
        <f>IFERROR(VLOOKUP(A44,'wk（～5.7）'!$A$3:$J$122, 2, 0)&amp;"", "")</f>
        <v/>
      </c>
      <c r="C44" s="41" t="str">
        <f>IFERROR(VLOOKUP(A44,'wk（～5.7）'!$A$3:$J$122, 4, 0), "")</f>
        <v/>
      </c>
      <c r="D44" s="41" t="str">
        <f>IFERROR(VLOOKUP(A44,'wk（～5.7）'!$A$3:$J$122, 5, 0), "")</f>
        <v/>
      </c>
      <c r="E44" s="41" t="str">
        <f>IFERROR(VLOOKUP(A44,'wk（～5.7）'!$A$3:$J$122, 6, 0), "")</f>
        <v/>
      </c>
      <c r="F44" s="41" t="str">
        <f>IFERROR(VLOOKUP(A44,'wk（～5.7）'!$A$3:$J$122, 7, 0), "")</f>
        <v/>
      </c>
      <c r="G44" s="41" t="str">
        <f>IFERROR(VLOOKUP(A44,'wk（～5.7）'!$A$3:$J$122, 8, 0), "")</f>
        <v/>
      </c>
      <c r="H44" s="41" t="str">
        <f>IFERROR(VLOOKUP(A44,'wk（～5.7）'!$A$3:$J$122, 9, 0), "")</f>
        <v/>
      </c>
      <c r="I44" s="41" t="str">
        <f>IFERROR(VLOOKUP(A44,'wk（～5.7）'!$A$3:$J$122, 10, 0), "")</f>
        <v/>
      </c>
      <c r="J44" s="157">
        <f t="shared" si="12"/>
        <v>0</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3"/>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4"/>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5"/>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6"/>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7"/>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8"/>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39"/>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0"/>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1"/>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H44" s="39" t="str">
        <f t="shared" si="42"/>
        <v/>
      </c>
      <c r="DQ44" s="57"/>
      <c r="DR44" s="127"/>
    </row>
    <row r="45" spans="1:122" ht="24.75" customHeight="1" x14ac:dyDescent="0.4">
      <c r="A45" s="126">
        <v>33</v>
      </c>
      <c r="B45" s="206" t="str">
        <f>IFERROR(VLOOKUP(A45,'wk（～5.7）'!$A$3:$J$122, 2, 0)&amp;"", "")</f>
        <v/>
      </c>
      <c r="C45" s="41" t="str">
        <f>IFERROR(VLOOKUP(A45,'wk（～5.7）'!$A$3:$J$122, 4, 0), "")</f>
        <v/>
      </c>
      <c r="D45" s="41" t="str">
        <f>IFERROR(VLOOKUP(A45,'wk（～5.7）'!$A$3:$J$122, 5, 0), "")</f>
        <v/>
      </c>
      <c r="E45" s="41" t="str">
        <f>IFERROR(VLOOKUP(A45,'wk（～5.7）'!$A$3:$J$122, 6, 0), "")</f>
        <v/>
      </c>
      <c r="F45" s="41" t="str">
        <f>IFERROR(VLOOKUP(A45,'wk（～5.7）'!$A$3:$J$122, 7, 0), "")</f>
        <v/>
      </c>
      <c r="G45" s="41" t="str">
        <f>IFERROR(VLOOKUP(A45,'wk（～5.7）'!$A$3:$J$122, 8, 0), "")</f>
        <v/>
      </c>
      <c r="H45" s="41" t="str">
        <f>IFERROR(VLOOKUP(A45,'wk（～5.7）'!$A$3:$J$122, 9, 0), "")</f>
        <v/>
      </c>
      <c r="I45" s="41" t="str">
        <f>IFERROR(VLOOKUP(A45,'wk（～5.7）'!$A$3:$J$122, 10, 0), "")</f>
        <v/>
      </c>
      <c r="J45" s="157">
        <f t="shared" si="12"/>
        <v>0</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3"/>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4"/>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5"/>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6"/>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7"/>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8"/>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39"/>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0"/>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1"/>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H45" s="39" t="str">
        <f t="shared" si="42"/>
        <v/>
      </c>
      <c r="DQ45" s="57"/>
      <c r="DR45" s="127"/>
    </row>
    <row r="46" spans="1:122" ht="24.75" customHeight="1" x14ac:dyDescent="0.4">
      <c r="A46" s="126">
        <v>34</v>
      </c>
      <c r="B46" s="206" t="str">
        <f>IFERROR(VLOOKUP(A46,'wk（～5.7）'!$A$3:$J$122, 2, 0)&amp;"", "")</f>
        <v/>
      </c>
      <c r="C46" s="41" t="str">
        <f>IFERROR(VLOOKUP(A46,'wk（～5.7）'!$A$3:$J$122, 4, 0), "")</f>
        <v/>
      </c>
      <c r="D46" s="41" t="str">
        <f>IFERROR(VLOOKUP(A46,'wk（～5.7）'!$A$3:$J$122, 5, 0), "")</f>
        <v/>
      </c>
      <c r="E46" s="41" t="str">
        <f>IFERROR(VLOOKUP(A46,'wk（～5.7）'!$A$3:$J$122, 6, 0), "")</f>
        <v/>
      </c>
      <c r="F46" s="41" t="str">
        <f>IFERROR(VLOOKUP(A46,'wk（～5.7）'!$A$3:$J$122, 7, 0), "")</f>
        <v/>
      </c>
      <c r="G46" s="41" t="str">
        <f>IFERROR(VLOOKUP(A46,'wk（～5.7）'!$A$3:$J$122, 8, 0), "")</f>
        <v/>
      </c>
      <c r="H46" s="41" t="str">
        <f>IFERROR(VLOOKUP(A46,'wk（～5.7）'!$A$3:$J$122, 9, 0), "")</f>
        <v/>
      </c>
      <c r="I46" s="41" t="str">
        <f>IFERROR(VLOOKUP(A46,'wk（～5.7）'!$A$3:$J$122, 10, 0), "")</f>
        <v/>
      </c>
      <c r="J46" s="157">
        <f t="shared" si="12"/>
        <v>0</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3"/>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4"/>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5"/>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6"/>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7"/>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8"/>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39"/>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0"/>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1"/>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H46" s="39" t="str">
        <f t="shared" si="42"/>
        <v/>
      </c>
      <c r="DQ46" s="57"/>
      <c r="DR46" s="127"/>
    </row>
    <row r="47" spans="1:122" ht="24.75" customHeight="1" x14ac:dyDescent="0.4">
      <c r="A47" s="126">
        <v>35</v>
      </c>
      <c r="B47" s="206" t="str">
        <f>IFERROR(VLOOKUP(A47,'wk（～5.7）'!$A$3:$J$122, 2, 0)&amp;"", "")</f>
        <v/>
      </c>
      <c r="C47" s="41" t="str">
        <f>IFERROR(VLOOKUP(A47,'wk（～5.7）'!$A$3:$J$122, 4, 0), "")</f>
        <v/>
      </c>
      <c r="D47" s="41" t="str">
        <f>IFERROR(VLOOKUP(A47,'wk（～5.7）'!$A$3:$J$122, 5, 0), "")</f>
        <v/>
      </c>
      <c r="E47" s="41" t="str">
        <f>IFERROR(VLOOKUP(A47,'wk（～5.7）'!$A$3:$J$122, 6, 0), "")</f>
        <v/>
      </c>
      <c r="F47" s="41" t="str">
        <f>IFERROR(VLOOKUP(A47,'wk（～5.7）'!$A$3:$J$122, 7, 0), "")</f>
        <v/>
      </c>
      <c r="G47" s="41" t="str">
        <f>IFERROR(VLOOKUP(A47,'wk（～5.7）'!$A$3:$J$122, 8, 0), "")</f>
        <v/>
      </c>
      <c r="H47" s="41" t="str">
        <f>IFERROR(VLOOKUP(A47,'wk（～5.7）'!$A$3:$J$122, 9, 0), "")</f>
        <v/>
      </c>
      <c r="I47" s="41" t="str">
        <f>IFERROR(VLOOKUP(A47,'wk（～5.7）'!$A$3:$J$122, 10, 0), "")</f>
        <v/>
      </c>
      <c r="J47" s="157">
        <f t="shared" si="12"/>
        <v>0</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3"/>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4"/>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5"/>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6"/>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7"/>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8"/>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39"/>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0"/>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1"/>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H47" s="39" t="str">
        <f t="shared" si="42"/>
        <v/>
      </c>
      <c r="DQ47" s="57"/>
      <c r="DR47" s="127"/>
    </row>
    <row r="48" spans="1:122" ht="24.75" customHeight="1" x14ac:dyDescent="0.4">
      <c r="A48" s="126">
        <v>36</v>
      </c>
      <c r="B48" s="206" t="str">
        <f>IFERROR(VLOOKUP(A48,'wk（～5.7）'!$A$3:$J$122, 2, 0)&amp;"", "")</f>
        <v/>
      </c>
      <c r="C48" s="41" t="str">
        <f>IFERROR(VLOOKUP(A48,'wk（～5.7）'!$A$3:$J$122, 4, 0), "")</f>
        <v/>
      </c>
      <c r="D48" s="41" t="str">
        <f>IFERROR(VLOOKUP(A48,'wk（～5.7）'!$A$3:$J$122, 5, 0), "")</f>
        <v/>
      </c>
      <c r="E48" s="41" t="str">
        <f>IFERROR(VLOOKUP(A48,'wk（～5.7）'!$A$3:$J$122, 6, 0), "")</f>
        <v/>
      </c>
      <c r="F48" s="41" t="str">
        <f>IFERROR(VLOOKUP(A48,'wk（～5.7）'!$A$3:$J$122, 7, 0), "")</f>
        <v/>
      </c>
      <c r="G48" s="41" t="str">
        <f>IFERROR(VLOOKUP(A48,'wk（～5.7）'!$A$3:$J$122, 8, 0), "")</f>
        <v/>
      </c>
      <c r="H48" s="41" t="str">
        <f>IFERROR(VLOOKUP(A48,'wk（～5.7）'!$A$3:$J$122, 9, 0), "")</f>
        <v/>
      </c>
      <c r="I48" s="41" t="str">
        <f>IFERROR(VLOOKUP(A48,'wk（～5.7）'!$A$3:$J$122, 10, 0), "")</f>
        <v/>
      </c>
      <c r="J48" s="157">
        <f t="shared" si="12"/>
        <v>0</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3"/>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4"/>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5"/>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6"/>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7"/>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8"/>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39"/>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0"/>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1"/>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H48" s="39" t="str">
        <f t="shared" si="42"/>
        <v/>
      </c>
      <c r="DQ48" s="57"/>
      <c r="DR48" s="127"/>
    </row>
    <row r="49" spans="1:122" ht="24.75" customHeight="1" x14ac:dyDescent="0.4">
      <c r="A49" s="126">
        <v>37</v>
      </c>
      <c r="B49" s="206" t="str">
        <f>IFERROR(VLOOKUP(A49,'wk（～5.7）'!$A$3:$J$122, 2, 0)&amp;"", "")</f>
        <v/>
      </c>
      <c r="C49" s="41" t="str">
        <f>IFERROR(VLOOKUP(A49,'wk（～5.7）'!$A$3:$J$122, 4, 0), "")</f>
        <v/>
      </c>
      <c r="D49" s="41" t="str">
        <f>IFERROR(VLOOKUP(A49,'wk（～5.7）'!$A$3:$J$122, 5, 0), "")</f>
        <v/>
      </c>
      <c r="E49" s="41" t="str">
        <f>IFERROR(VLOOKUP(A49,'wk（～5.7）'!$A$3:$J$122, 6, 0), "")</f>
        <v/>
      </c>
      <c r="F49" s="41" t="str">
        <f>IFERROR(VLOOKUP(A49,'wk（～5.7）'!$A$3:$J$122, 7, 0), "")</f>
        <v/>
      </c>
      <c r="G49" s="41" t="str">
        <f>IFERROR(VLOOKUP(A49,'wk（～5.7）'!$A$3:$J$122, 8, 0), "")</f>
        <v/>
      </c>
      <c r="H49" s="41" t="str">
        <f>IFERROR(VLOOKUP(A49,'wk（～5.7）'!$A$3:$J$122, 9, 0), "")</f>
        <v/>
      </c>
      <c r="I49" s="41" t="str">
        <f>IFERROR(VLOOKUP(A49,'wk（～5.7）'!$A$3:$J$122, 10, 0), "")</f>
        <v/>
      </c>
      <c r="J49" s="157">
        <f t="shared" si="12"/>
        <v>0</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3"/>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4"/>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5"/>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6"/>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7"/>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8"/>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39"/>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0"/>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1"/>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H49" s="39" t="str">
        <f t="shared" si="42"/>
        <v/>
      </c>
      <c r="DQ49" s="57"/>
      <c r="DR49" s="127"/>
    </row>
    <row r="50" spans="1:122" ht="24.75" customHeight="1" x14ac:dyDescent="0.4">
      <c r="A50" s="126">
        <v>38</v>
      </c>
      <c r="B50" s="206" t="str">
        <f>IFERROR(VLOOKUP(A50,'wk（～5.7）'!$A$3:$J$122, 2, 0)&amp;"", "")</f>
        <v/>
      </c>
      <c r="C50" s="41" t="str">
        <f>IFERROR(VLOOKUP(A50,'wk（～5.7）'!$A$3:$J$122, 4, 0), "")</f>
        <v/>
      </c>
      <c r="D50" s="41" t="str">
        <f>IFERROR(VLOOKUP(A50,'wk（～5.7）'!$A$3:$J$122, 5, 0), "")</f>
        <v/>
      </c>
      <c r="E50" s="41" t="str">
        <f>IFERROR(VLOOKUP(A50,'wk（～5.7）'!$A$3:$J$122, 6, 0), "")</f>
        <v/>
      </c>
      <c r="F50" s="41" t="str">
        <f>IFERROR(VLOOKUP(A50,'wk（～5.7）'!$A$3:$J$122, 7, 0), "")</f>
        <v/>
      </c>
      <c r="G50" s="41" t="str">
        <f>IFERROR(VLOOKUP(A50,'wk（～5.7）'!$A$3:$J$122, 8, 0), "")</f>
        <v/>
      </c>
      <c r="H50" s="41" t="str">
        <f>IFERROR(VLOOKUP(A50,'wk（～5.7）'!$A$3:$J$122, 9, 0), "")</f>
        <v/>
      </c>
      <c r="I50" s="41" t="str">
        <f>IFERROR(VLOOKUP(A50,'wk（～5.7）'!$A$3:$J$122, 10, 0), "")</f>
        <v/>
      </c>
      <c r="J50" s="157">
        <f t="shared" si="12"/>
        <v>0</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3"/>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4"/>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5"/>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6"/>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7"/>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8"/>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39"/>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0"/>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1"/>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H50" s="39" t="str">
        <f t="shared" si="42"/>
        <v/>
      </c>
      <c r="DQ50" s="57"/>
      <c r="DR50" s="127"/>
    </row>
    <row r="51" spans="1:122" ht="24.75" customHeight="1" x14ac:dyDescent="0.4">
      <c r="A51" s="126">
        <v>39</v>
      </c>
      <c r="B51" s="206" t="str">
        <f>IFERROR(VLOOKUP(A51,'wk（～5.7）'!$A$3:$J$122, 2, 0)&amp;"", "")</f>
        <v/>
      </c>
      <c r="C51" s="41" t="str">
        <f>IFERROR(VLOOKUP(A51,'wk（～5.7）'!$A$3:$J$122, 4, 0), "")</f>
        <v/>
      </c>
      <c r="D51" s="41" t="str">
        <f>IFERROR(VLOOKUP(A51,'wk（～5.7）'!$A$3:$J$122, 5, 0), "")</f>
        <v/>
      </c>
      <c r="E51" s="41" t="str">
        <f>IFERROR(VLOOKUP(A51,'wk（～5.7）'!$A$3:$J$122, 6, 0), "")</f>
        <v/>
      </c>
      <c r="F51" s="41" t="str">
        <f>IFERROR(VLOOKUP(A51,'wk（～5.7）'!$A$3:$J$122, 7, 0), "")</f>
        <v/>
      </c>
      <c r="G51" s="41" t="str">
        <f>IFERROR(VLOOKUP(A51,'wk（～5.7）'!$A$3:$J$122, 8, 0), "")</f>
        <v/>
      </c>
      <c r="H51" s="41" t="str">
        <f>IFERROR(VLOOKUP(A51,'wk（～5.7）'!$A$3:$J$122, 9, 0), "")</f>
        <v/>
      </c>
      <c r="I51" s="41" t="str">
        <f>IFERROR(VLOOKUP(A51,'wk（～5.7）'!$A$3:$J$122, 10, 0), "")</f>
        <v/>
      </c>
      <c r="J51" s="157">
        <f t="shared" si="12"/>
        <v>0</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3"/>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4"/>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5"/>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6"/>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7"/>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8"/>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39"/>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0"/>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1"/>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H51" s="39" t="str">
        <f t="shared" si="42"/>
        <v/>
      </c>
      <c r="DQ51" s="57"/>
      <c r="DR51" s="127"/>
    </row>
    <row r="52" spans="1:122" ht="24.75" customHeight="1" x14ac:dyDescent="0.4">
      <c r="A52" s="126">
        <v>40</v>
      </c>
      <c r="B52" s="206" t="str">
        <f>IFERROR(VLOOKUP(A52,'wk（～5.7）'!$A$3:$J$122, 2, 0)&amp;"", "")</f>
        <v/>
      </c>
      <c r="C52" s="41" t="str">
        <f>IFERROR(VLOOKUP(A52,'wk（～5.7）'!$A$3:$J$122, 4, 0), "")</f>
        <v/>
      </c>
      <c r="D52" s="41" t="str">
        <f>IFERROR(VLOOKUP(A52,'wk（～5.7）'!$A$3:$J$122, 5, 0), "")</f>
        <v/>
      </c>
      <c r="E52" s="41" t="str">
        <f>IFERROR(VLOOKUP(A52,'wk（～5.7）'!$A$3:$J$122, 6, 0), "")</f>
        <v/>
      </c>
      <c r="F52" s="41" t="str">
        <f>IFERROR(VLOOKUP(A52,'wk（～5.7）'!$A$3:$J$122, 7, 0), "")</f>
        <v/>
      </c>
      <c r="G52" s="41" t="str">
        <f>IFERROR(VLOOKUP(A52,'wk（～5.7）'!$A$3:$J$122, 8, 0), "")</f>
        <v/>
      </c>
      <c r="H52" s="41" t="str">
        <f>IFERROR(VLOOKUP(A52,'wk（～5.7）'!$A$3:$J$122, 9, 0), "")</f>
        <v/>
      </c>
      <c r="I52" s="41" t="str">
        <f>IFERROR(VLOOKUP(A52,'wk（～5.7）'!$A$3:$J$122, 10, 0), "")</f>
        <v/>
      </c>
      <c r="J52" s="157">
        <f t="shared" si="12"/>
        <v>0</v>
      </c>
      <c r="K52" s="39" t="str">
        <f t="shared" si="33"/>
        <v/>
      </c>
      <c r="L52" s="39" t="str">
        <f t="shared" si="33"/>
        <v/>
      </c>
      <c r="M52" s="39" t="str">
        <f t="shared" si="33"/>
        <v/>
      </c>
      <c r="N52" s="39" t="str">
        <f t="shared" si="33"/>
        <v/>
      </c>
      <c r="O52" s="39" t="str">
        <f t="shared" si="33"/>
        <v/>
      </c>
      <c r="P52" s="39" t="str">
        <f t="shared" si="33"/>
        <v/>
      </c>
      <c r="Q52" s="39" t="str">
        <f t="shared" si="33"/>
        <v/>
      </c>
      <c r="R52" s="39" t="str">
        <f t="shared" si="33"/>
        <v/>
      </c>
      <c r="S52" s="39" t="str">
        <f t="shared" si="33"/>
        <v/>
      </c>
      <c r="T52" s="39" t="str">
        <f t="shared" si="33"/>
        <v/>
      </c>
      <c r="U52" s="39" t="str">
        <f t="shared" si="34"/>
        <v/>
      </c>
      <c r="V52" s="39" t="str">
        <f t="shared" si="34"/>
        <v/>
      </c>
      <c r="W52" s="39" t="str">
        <f t="shared" si="34"/>
        <v/>
      </c>
      <c r="X52" s="39" t="str">
        <f t="shared" si="34"/>
        <v/>
      </c>
      <c r="Y52" s="39" t="str">
        <f t="shared" si="34"/>
        <v/>
      </c>
      <c r="Z52" s="39" t="str">
        <f t="shared" si="34"/>
        <v/>
      </c>
      <c r="AA52" s="39" t="str">
        <f t="shared" si="34"/>
        <v/>
      </c>
      <c r="AB52" s="39" t="str">
        <f t="shared" si="34"/>
        <v/>
      </c>
      <c r="AC52" s="39" t="str">
        <f t="shared" si="34"/>
        <v/>
      </c>
      <c r="AD52" s="39" t="str">
        <f t="shared" si="34"/>
        <v/>
      </c>
      <c r="AE52" s="39" t="str">
        <f t="shared" si="35"/>
        <v/>
      </c>
      <c r="AF52" s="39" t="str">
        <f t="shared" si="35"/>
        <v/>
      </c>
      <c r="AG52" s="39" t="str">
        <f t="shared" si="35"/>
        <v/>
      </c>
      <c r="AH52" s="39" t="str">
        <f t="shared" si="35"/>
        <v/>
      </c>
      <c r="AI52" s="39" t="str">
        <f t="shared" si="35"/>
        <v/>
      </c>
      <c r="AJ52" s="39" t="str">
        <f t="shared" si="35"/>
        <v/>
      </c>
      <c r="AK52" s="39" t="str">
        <f t="shared" si="35"/>
        <v/>
      </c>
      <c r="AL52" s="39" t="str">
        <f t="shared" si="35"/>
        <v/>
      </c>
      <c r="AM52" s="39" t="str">
        <f t="shared" si="35"/>
        <v/>
      </c>
      <c r="AN52" s="39" t="str">
        <f t="shared" si="35"/>
        <v/>
      </c>
      <c r="AO52" s="39" t="str">
        <f t="shared" si="36"/>
        <v/>
      </c>
      <c r="AP52" s="39" t="str">
        <f t="shared" si="36"/>
        <v/>
      </c>
      <c r="AQ52" s="39" t="str">
        <f t="shared" si="36"/>
        <v/>
      </c>
      <c r="AR52" s="39" t="str">
        <f t="shared" si="36"/>
        <v/>
      </c>
      <c r="AS52" s="39" t="str">
        <f t="shared" si="36"/>
        <v/>
      </c>
      <c r="AT52" s="39" t="str">
        <f t="shared" si="36"/>
        <v/>
      </c>
      <c r="AU52" s="39" t="str">
        <f t="shared" si="36"/>
        <v/>
      </c>
      <c r="AV52" s="39" t="str">
        <f t="shared" si="36"/>
        <v/>
      </c>
      <c r="AW52" s="39" t="str">
        <f t="shared" si="36"/>
        <v/>
      </c>
      <c r="AX52" s="39" t="str">
        <f t="shared" si="36"/>
        <v/>
      </c>
      <c r="AY52" s="39" t="str">
        <f t="shared" si="37"/>
        <v/>
      </c>
      <c r="AZ52" s="39" t="str">
        <f t="shared" si="37"/>
        <v/>
      </c>
      <c r="BA52" s="39" t="str">
        <f t="shared" si="37"/>
        <v/>
      </c>
      <c r="BB52" s="39" t="str">
        <f t="shared" si="37"/>
        <v/>
      </c>
      <c r="BC52" s="39" t="str">
        <f t="shared" si="37"/>
        <v/>
      </c>
      <c r="BD52" s="39" t="str">
        <f t="shared" si="37"/>
        <v/>
      </c>
      <c r="BE52" s="39" t="str">
        <f t="shared" si="37"/>
        <v/>
      </c>
      <c r="BF52" s="39" t="str">
        <f t="shared" si="37"/>
        <v/>
      </c>
      <c r="BG52" s="39" t="str">
        <f t="shared" si="37"/>
        <v/>
      </c>
      <c r="BH52" s="39" t="str">
        <f t="shared" si="37"/>
        <v/>
      </c>
      <c r="BI52" s="39" t="str">
        <f t="shared" si="38"/>
        <v/>
      </c>
      <c r="BJ52" s="39" t="str">
        <f t="shared" si="38"/>
        <v/>
      </c>
      <c r="BK52" s="39" t="str">
        <f t="shared" si="38"/>
        <v/>
      </c>
      <c r="BL52" s="39" t="str">
        <f t="shared" si="38"/>
        <v/>
      </c>
      <c r="BM52" s="39" t="str">
        <f t="shared" si="38"/>
        <v/>
      </c>
      <c r="BN52" s="39" t="str">
        <f t="shared" si="38"/>
        <v/>
      </c>
      <c r="BO52" s="39" t="str">
        <f t="shared" si="38"/>
        <v/>
      </c>
      <c r="BP52" s="39" t="str">
        <f t="shared" si="38"/>
        <v/>
      </c>
      <c r="BQ52" s="39" t="str">
        <f t="shared" si="38"/>
        <v/>
      </c>
      <c r="BR52" s="39" t="str">
        <f t="shared" si="38"/>
        <v/>
      </c>
      <c r="BS52" s="39" t="str">
        <f t="shared" si="39"/>
        <v/>
      </c>
      <c r="BT52" s="39" t="str">
        <f t="shared" si="39"/>
        <v/>
      </c>
      <c r="BU52" s="39" t="str">
        <f t="shared" si="39"/>
        <v/>
      </c>
      <c r="BV52" s="39" t="str">
        <f t="shared" si="39"/>
        <v/>
      </c>
      <c r="BW52" s="39" t="str">
        <f t="shared" si="39"/>
        <v/>
      </c>
      <c r="BX52" s="39" t="str">
        <f t="shared" si="39"/>
        <v/>
      </c>
      <c r="BY52" s="39" t="str">
        <f t="shared" si="39"/>
        <v/>
      </c>
      <c r="BZ52" s="39" t="str">
        <f t="shared" si="39"/>
        <v/>
      </c>
      <c r="CA52" s="39" t="str">
        <f t="shared" si="39"/>
        <v/>
      </c>
      <c r="CB52" s="39" t="str">
        <f t="shared" si="39"/>
        <v/>
      </c>
      <c r="CC52" s="39" t="str">
        <f t="shared" si="40"/>
        <v/>
      </c>
      <c r="CD52" s="39" t="str">
        <f t="shared" si="40"/>
        <v/>
      </c>
      <c r="CE52" s="39" t="str">
        <f t="shared" si="40"/>
        <v/>
      </c>
      <c r="CF52" s="39" t="str">
        <f t="shared" si="40"/>
        <v/>
      </c>
      <c r="CG52" s="39" t="str">
        <f t="shared" si="40"/>
        <v/>
      </c>
      <c r="CH52" s="39" t="str">
        <f t="shared" si="40"/>
        <v/>
      </c>
      <c r="CI52" s="39" t="str">
        <f t="shared" si="40"/>
        <v/>
      </c>
      <c r="CJ52" s="39" t="str">
        <f t="shared" si="40"/>
        <v/>
      </c>
      <c r="CK52" s="39" t="str">
        <f t="shared" si="40"/>
        <v/>
      </c>
      <c r="CL52" s="39" t="str">
        <f t="shared" si="40"/>
        <v/>
      </c>
      <c r="CM52" s="39" t="str">
        <f t="shared" si="41"/>
        <v/>
      </c>
      <c r="CN52" s="39" t="str">
        <f t="shared" si="41"/>
        <v/>
      </c>
      <c r="CO52" s="39" t="str">
        <f t="shared" si="41"/>
        <v/>
      </c>
      <c r="CP52" s="39" t="str">
        <f t="shared" si="41"/>
        <v/>
      </c>
      <c r="CQ52" s="39" t="str">
        <f t="shared" si="41"/>
        <v/>
      </c>
      <c r="CR52" s="39" t="str">
        <f t="shared" si="41"/>
        <v/>
      </c>
      <c r="CS52" s="39" t="str">
        <f t="shared" si="41"/>
        <v/>
      </c>
      <c r="CT52" s="39" t="str">
        <f t="shared" si="41"/>
        <v/>
      </c>
      <c r="CU52" s="39" t="str">
        <f t="shared" si="41"/>
        <v/>
      </c>
      <c r="CV52" s="39" t="str">
        <f t="shared" si="41"/>
        <v/>
      </c>
      <c r="CW52" s="39" t="str">
        <f t="shared" si="42"/>
        <v/>
      </c>
      <c r="CX52" s="39" t="str">
        <f t="shared" si="42"/>
        <v/>
      </c>
      <c r="CY52" s="39" t="str">
        <f t="shared" si="42"/>
        <v/>
      </c>
      <c r="CZ52" s="39" t="str">
        <f t="shared" si="42"/>
        <v/>
      </c>
      <c r="DA52" s="39" t="str">
        <f t="shared" si="42"/>
        <v/>
      </c>
      <c r="DB52" s="39" t="str">
        <f t="shared" si="42"/>
        <v/>
      </c>
      <c r="DC52" s="39" t="str">
        <f t="shared" si="42"/>
        <v/>
      </c>
      <c r="DD52" s="39" t="str">
        <f t="shared" si="42"/>
        <v/>
      </c>
      <c r="DE52" s="39" t="str">
        <f t="shared" si="42"/>
        <v/>
      </c>
      <c r="DF52" s="39" t="str">
        <f t="shared" si="42"/>
        <v/>
      </c>
      <c r="DG52" s="39" t="str">
        <f t="shared" si="42"/>
        <v/>
      </c>
      <c r="DH52" s="39" t="str">
        <f t="shared" si="42"/>
        <v/>
      </c>
      <c r="DQ52" s="57"/>
      <c r="DR52" s="127"/>
    </row>
    <row r="53" spans="1:122" ht="24.75" customHeight="1" x14ac:dyDescent="0.4">
      <c r="A53" s="126">
        <v>41</v>
      </c>
      <c r="B53" s="206" t="str">
        <f>IFERROR(VLOOKUP(A53,'wk（～5.7）'!$A$3:$J$122, 2, 0)&amp;"", "")</f>
        <v/>
      </c>
      <c r="C53" s="41" t="str">
        <f>IFERROR(VLOOKUP(A53,'wk（～5.7）'!$A$3:$J$122, 4, 0), "")</f>
        <v/>
      </c>
      <c r="D53" s="41" t="str">
        <f>IFERROR(VLOOKUP(A53,'wk（～5.7）'!$A$3:$J$122, 5, 0), "")</f>
        <v/>
      </c>
      <c r="E53" s="41" t="str">
        <f>IFERROR(VLOOKUP(A53,'wk（～5.7）'!$A$3:$J$122, 6, 0), "")</f>
        <v/>
      </c>
      <c r="F53" s="41" t="str">
        <f>IFERROR(VLOOKUP(A53,'wk（～5.7）'!$A$3:$J$122, 7, 0), "")</f>
        <v/>
      </c>
      <c r="G53" s="41" t="str">
        <f>IFERROR(VLOOKUP(A53,'wk（～5.7）'!$A$3:$J$122, 8, 0), "")</f>
        <v/>
      </c>
      <c r="H53" s="41" t="str">
        <f>IFERROR(VLOOKUP(A53,'wk（～5.7）'!$A$3:$J$122, 9, 0), "")</f>
        <v/>
      </c>
      <c r="I53" s="41" t="str">
        <f>IFERROR(VLOOKUP(A53,'wk（～5.7）'!$A$3:$J$122, 10, 0), "")</f>
        <v/>
      </c>
      <c r="J53" s="157">
        <f t="shared" si="12"/>
        <v>0</v>
      </c>
      <c r="K53" s="39" t="str">
        <f t="shared" ref="K53:T62" si="43">IF(AND($C53&lt;&gt;"", K$12&gt;=$C53, K$12&lt;=$I53), IF($F53&lt;&gt;"", IF(OR(AND(K$12=$C53, K$12=$F53), AND(K$12&gt;$F53, K$12&lt;$G53)), "入院中", 1), 1), "")</f>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3"/>
        <v/>
      </c>
      <c r="U53" s="39" t="str">
        <f t="shared" ref="U53:AD62" si="44">IF(AND($C53&lt;&gt;"", U$12&gt;=$C53, U$12&lt;=$I53), IF($F53&lt;&gt;"", IF(OR(AND(U$12=$C53, U$12=$F53), AND(U$12&gt;$F53, U$12&lt;$G53)), "入院中", 1), 1), "")</f>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4"/>
        <v/>
      </c>
      <c r="AE53" s="39" t="str">
        <f t="shared" ref="AE53:AN62" si="45">IF(AND($C53&lt;&gt;"", AE$12&gt;=$C53, AE$12&lt;=$I53), IF($F53&lt;&gt;"", IF(OR(AND(AE$12=$C53, AE$12=$F53), AND(AE$12&gt;$F53, AE$12&lt;$G53)), "入院中", 1), 1), "")</f>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5"/>
        <v/>
      </c>
      <c r="AO53" s="39" t="str">
        <f t="shared" ref="AO53:AX62" si="46">IF(AND($C53&lt;&gt;"", AO$12&gt;=$C53, AO$12&lt;=$I53), IF($F53&lt;&gt;"", IF(OR(AND(AO$12=$C53, AO$12=$F53), AND(AO$12&gt;$F53, AO$12&lt;$G53)), "入院中", 1), 1), "")</f>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6"/>
        <v/>
      </c>
      <c r="AY53" s="39" t="str">
        <f t="shared" ref="AY53:BH62" si="47">IF(AND($C53&lt;&gt;"", AY$12&gt;=$C53, AY$12&lt;=$I53), IF($F53&lt;&gt;"", IF(OR(AND(AY$12=$C53, AY$12=$F53), AND(AY$12&gt;$F53, AY$12&lt;$G53)), "入院中", 1), 1), "")</f>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7"/>
        <v/>
      </c>
      <c r="BI53" s="39" t="str">
        <f t="shared" ref="BI53:BR62" si="48">IF(AND($C53&lt;&gt;"", BI$12&gt;=$C53, BI$12&lt;=$I53), IF($F53&lt;&gt;"", IF(OR(AND(BI$12=$C53, BI$12=$F53), AND(BI$12&gt;$F53, BI$12&lt;$G53)), "入院中", 1), 1), "")</f>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8"/>
        <v/>
      </c>
      <c r="BS53" s="39" t="str">
        <f t="shared" ref="BS53:CB62" si="49">IF(AND($C53&lt;&gt;"", BS$12&gt;=$C53, BS$12&lt;=$I53), IF($F53&lt;&gt;"", IF(OR(AND(BS$12=$C53, BS$12=$F53), AND(BS$12&gt;$F53, BS$12&lt;$G53)), "入院中", 1), 1), "")</f>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49"/>
        <v/>
      </c>
      <c r="CC53" s="39" t="str">
        <f t="shared" ref="CC53:CL62" si="50">IF(AND($C53&lt;&gt;"", CC$12&gt;=$C53, CC$12&lt;=$I53), IF($F53&lt;&gt;"", IF(OR(AND(CC$12=$C53, CC$12=$F53), AND(CC$12&gt;$F53, CC$12&lt;$G53)), "入院中", 1), 1), "")</f>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0"/>
        <v/>
      </c>
      <c r="CM53" s="39" t="str">
        <f t="shared" ref="CM53:CV62" si="51">IF(AND($C53&lt;&gt;"", CM$12&gt;=$C53, CM$12&lt;=$I53), IF($F53&lt;&gt;"", IF(OR(AND(CM$12=$C53, CM$12=$F53), AND(CM$12&gt;$F53, CM$12&lt;$G53)), "入院中", 1), 1), "")</f>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1"/>
        <v/>
      </c>
      <c r="CW53" s="39" t="str">
        <f t="shared" ref="CW53:DH62" si="52">IF(AND($C53&lt;&gt;"", CW$12&gt;=$C53, CW$12&lt;=$I53), IF($F53&lt;&gt;"", IF(OR(AND(CW$12=$C53, CW$12=$F53), AND(CW$12&gt;$F53, CW$12&lt;$G53)), "入院中", 1), 1), "")</f>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H53" s="39" t="str">
        <f t="shared" si="52"/>
        <v/>
      </c>
      <c r="DQ53" s="57"/>
      <c r="DR53" s="127"/>
    </row>
    <row r="54" spans="1:122" ht="24.75" customHeight="1" x14ac:dyDescent="0.4">
      <c r="A54" s="126">
        <v>42</v>
      </c>
      <c r="B54" s="206" t="str">
        <f>IFERROR(VLOOKUP(A54,'wk（～5.7）'!$A$3:$J$122, 2, 0)&amp;"", "")</f>
        <v/>
      </c>
      <c r="C54" s="41" t="str">
        <f>IFERROR(VLOOKUP(A54,'wk（～5.7）'!$A$3:$J$122, 4, 0), "")</f>
        <v/>
      </c>
      <c r="D54" s="41" t="str">
        <f>IFERROR(VLOOKUP(A54,'wk（～5.7）'!$A$3:$J$122, 5, 0), "")</f>
        <v/>
      </c>
      <c r="E54" s="41" t="str">
        <f>IFERROR(VLOOKUP(A54,'wk（～5.7）'!$A$3:$J$122, 6, 0), "")</f>
        <v/>
      </c>
      <c r="F54" s="41" t="str">
        <f>IFERROR(VLOOKUP(A54,'wk（～5.7）'!$A$3:$J$122, 7, 0), "")</f>
        <v/>
      </c>
      <c r="G54" s="41" t="str">
        <f>IFERROR(VLOOKUP(A54,'wk（～5.7）'!$A$3:$J$122, 8, 0), "")</f>
        <v/>
      </c>
      <c r="H54" s="41" t="str">
        <f>IFERROR(VLOOKUP(A54,'wk（～5.7）'!$A$3:$J$122, 9, 0), "")</f>
        <v/>
      </c>
      <c r="I54" s="41" t="str">
        <f>IFERROR(VLOOKUP(A54,'wk（～5.7）'!$A$3:$J$122, 10, 0), "")</f>
        <v/>
      </c>
      <c r="J54" s="157">
        <f t="shared" si="12"/>
        <v>0</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3"/>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4"/>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5"/>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6"/>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7"/>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8"/>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49"/>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0"/>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1"/>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H54" s="39" t="str">
        <f t="shared" si="52"/>
        <v/>
      </c>
      <c r="DQ54" s="57"/>
      <c r="DR54" s="127"/>
    </row>
    <row r="55" spans="1:122" ht="24.75" customHeight="1" x14ac:dyDescent="0.4">
      <c r="A55" s="126">
        <v>43</v>
      </c>
      <c r="B55" s="206" t="str">
        <f>IFERROR(VLOOKUP(A55,'wk（～5.7）'!$A$3:$J$122, 2, 0)&amp;"", "")</f>
        <v/>
      </c>
      <c r="C55" s="41" t="str">
        <f>IFERROR(VLOOKUP(A55,'wk（～5.7）'!$A$3:$J$122, 4, 0), "")</f>
        <v/>
      </c>
      <c r="D55" s="41" t="str">
        <f>IFERROR(VLOOKUP(A55,'wk（～5.7）'!$A$3:$J$122, 5, 0), "")</f>
        <v/>
      </c>
      <c r="E55" s="41" t="str">
        <f>IFERROR(VLOOKUP(A55,'wk（～5.7）'!$A$3:$J$122, 6, 0), "")</f>
        <v/>
      </c>
      <c r="F55" s="41" t="str">
        <f>IFERROR(VLOOKUP(A55,'wk（～5.7）'!$A$3:$J$122, 7, 0), "")</f>
        <v/>
      </c>
      <c r="G55" s="41" t="str">
        <f>IFERROR(VLOOKUP(A55,'wk（～5.7）'!$A$3:$J$122, 8, 0), "")</f>
        <v/>
      </c>
      <c r="H55" s="41" t="str">
        <f>IFERROR(VLOOKUP(A55,'wk（～5.7）'!$A$3:$J$122, 9, 0), "")</f>
        <v/>
      </c>
      <c r="I55" s="41" t="str">
        <f>IFERROR(VLOOKUP(A55,'wk（～5.7）'!$A$3:$J$122, 10, 0), "")</f>
        <v/>
      </c>
      <c r="J55" s="157">
        <f t="shared" si="12"/>
        <v>0</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3"/>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4"/>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5"/>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6"/>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7"/>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8"/>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49"/>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0"/>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1"/>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H55" s="39" t="str">
        <f t="shared" si="52"/>
        <v/>
      </c>
      <c r="DQ55" s="57"/>
      <c r="DR55" s="127"/>
    </row>
    <row r="56" spans="1:122" ht="24.75" customHeight="1" x14ac:dyDescent="0.4">
      <c r="A56" s="126">
        <v>44</v>
      </c>
      <c r="B56" s="206" t="str">
        <f>IFERROR(VLOOKUP(A56,'wk（～5.7）'!$A$3:$J$122, 2, 0)&amp;"", "")</f>
        <v/>
      </c>
      <c r="C56" s="41" t="str">
        <f>IFERROR(VLOOKUP(A56,'wk（～5.7）'!$A$3:$J$122, 4, 0), "")</f>
        <v/>
      </c>
      <c r="D56" s="41" t="str">
        <f>IFERROR(VLOOKUP(A56,'wk（～5.7）'!$A$3:$J$122, 5, 0), "")</f>
        <v/>
      </c>
      <c r="E56" s="41" t="str">
        <f>IFERROR(VLOOKUP(A56,'wk（～5.7）'!$A$3:$J$122, 6, 0), "")</f>
        <v/>
      </c>
      <c r="F56" s="41" t="str">
        <f>IFERROR(VLOOKUP(A56,'wk（～5.7）'!$A$3:$J$122, 7, 0), "")</f>
        <v/>
      </c>
      <c r="G56" s="41" t="str">
        <f>IFERROR(VLOOKUP(A56,'wk（～5.7）'!$A$3:$J$122, 8, 0), "")</f>
        <v/>
      </c>
      <c r="H56" s="41" t="str">
        <f>IFERROR(VLOOKUP(A56,'wk（～5.7）'!$A$3:$J$122, 9, 0), "")</f>
        <v/>
      </c>
      <c r="I56" s="41" t="str">
        <f>IFERROR(VLOOKUP(A56,'wk（～5.7）'!$A$3:$J$122, 10, 0), "")</f>
        <v/>
      </c>
      <c r="J56" s="157">
        <f t="shared" si="12"/>
        <v>0</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3"/>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4"/>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5"/>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6"/>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7"/>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8"/>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49"/>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0"/>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1"/>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H56" s="39" t="str">
        <f t="shared" si="52"/>
        <v/>
      </c>
      <c r="DQ56" s="57"/>
      <c r="DR56" s="127"/>
    </row>
    <row r="57" spans="1:122" ht="24.75" customHeight="1" x14ac:dyDescent="0.4">
      <c r="A57" s="126">
        <v>45</v>
      </c>
      <c r="B57" s="206" t="str">
        <f>IFERROR(VLOOKUP(A57,'wk（～5.7）'!$A$3:$J$122, 2, 0)&amp;"", "")</f>
        <v/>
      </c>
      <c r="C57" s="41" t="str">
        <f>IFERROR(VLOOKUP(A57,'wk（～5.7）'!$A$3:$J$122, 4, 0), "")</f>
        <v/>
      </c>
      <c r="D57" s="41" t="str">
        <f>IFERROR(VLOOKUP(A57,'wk（～5.7）'!$A$3:$J$122, 5, 0), "")</f>
        <v/>
      </c>
      <c r="E57" s="41" t="str">
        <f>IFERROR(VLOOKUP(A57,'wk（～5.7）'!$A$3:$J$122, 6, 0), "")</f>
        <v/>
      </c>
      <c r="F57" s="41" t="str">
        <f>IFERROR(VLOOKUP(A57,'wk（～5.7）'!$A$3:$J$122, 7, 0), "")</f>
        <v/>
      </c>
      <c r="G57" s="41" t="str">
        <f>IFERROR(VLOOKUP(A57,'wk（～5.7）'!$A$3:$J$122, 8, 0), "")</f>
        <v/>
      </c>
      <c r="H57" s="41" t="str">
        <f>IFERROR(VLOOKUP(A57,'wk（～5.7）'!$A$3:$J$122, 9, 0), "")</f>
        <v/>
      </c>
      <c r="I57" s="41" t="str">
        <f>IFERROR(VLOOKUP(A57,'wk（～5.7）'!$A$3:$J$122, 10, 0), "")</f>
        <v/>
      </c>
      <c r="J57" s="42">
        <f t="shared" si="12"/>
        <v>0</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3"/>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4"/>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5"/>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6"/>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7"/>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8"/>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49"/>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0"/>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1"/>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H57" s="39" t="str">
        <f t="shared" si="52"/>
        <v/>
      </c>
      <c r="DQ57" s="57"/>
      <c r="DR57" s="127"/>
    </row>
    <row r="58" spans="1:122" ht="24.75" customHeight="1" x14ac:dyDescent="0.4">
      <c r="A58" s="126">
        <v>46</v>
      </c>
      <c r="B58" s="206" t="str">
        <f>IFERROR(VLOOKUP(A58,'wk（～5.7）'!$A$3:$J$122, 2, 0)&amp;"", "")</f>
        <v/>
      </c>
      <c r="C58" s="41" t="str">
        <f>IFERROR(VLOOKUP(A58,'wk（～5.7）'!$A$3:$J$122, 4, 0), "")</f>
        <v/>
      </c>
      <c r="D58" s="41" t="str">
        <f>IFERROR(VLOOKUP(A58,'wk（～5.7）'!$A$3:$J$122, 5, 0), "")</f>
        <v/>
      </c>
      <c r="E58" s="41" t="str">
        <f>IFERROR(VLOOKUP(A58,'wk（～5.7）'!$A$3:$J$122, 6, 0), "")</f>
        <v/>
      </c>
      <c r="F58" s="41" t="str">
        <f>IFERROR(VLOOKUP(A58,'wk（～5.7）'!$A$3:$J$122, 7, 0), "")</f>
        <v/>
      </c>
      <c r="G58" s="41" t="str">
        <f>IFERROR(VLOOKUP(A58,'wk（～5.7）'!$A$3:$J$122, 8, 0), "")</f>
        <v/>
      </c>
      <c r="H58" s="41" t="str">
        <f>IFERROR(VLOOKUP(A58,'wk（～5.7）'!$A$3:$J$122, 9, 0), "")</f>
        <v/>
      </c>
      <c r="I58" s="41" t="str">
        <f>IFERROR(VLOOKUP(A58,'wk（～5.7）'!$A$3:$J$122, 10, 0), "")</f>
        <v/>
      </c>
      <c r="J58" s="42">
        <f t="shared" si="12"/>
        <v>0</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3"/>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4"/>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5"/>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6"/>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7"/>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8"/>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49"/>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0"/>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1"/>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H58" s="39" t="str">
        <f t="shared" si="52"/>
        <v/>
      </c>
      <c r="DQ58" s="57"/>
      <c r="DR58" s="127"/>
    </row>
    <row r="59" spans="1:122" ht="24.75" customHeight="1" x14ac:dyDescent="0.4">
      <c r="A59" s="126">
        <v>47</v>
      </c>
      <c r="B59" s="206" t="str">
        <f>IFERROR(VLOOKUP(A59,'wk（～5.7）'!$A$3:$J$122, 2, 0)&amp;"", "")</f>
        <v/>
      </c>
      <c r="C59" s="41" t="str">
        <f>IFERROR(VLOOKUP(A59,'wk（～5.7）'!$A$3:$J$122, 4, 0), "")</f>
        <v/>
      </c>
      <c r="D59" s="41" t="str">
        <f>IFERROR(VLOOKUP(A59,'wk（～5.7）'!$A$3:$J$122, 5, 0), "")</f>
        <v/>
      </c>
      <c r="E59" s="41" t="str">
        <f>IFERROR(VLOOKUP(A59,'wk（～5.7）'!$A$3:$J$122, 6, 0), "")</f>
        <v/>
      </c>
      <c r="F59" s="41" t="str">
        <f>IFERROR(VLOOKUP(A59,'wk（～5.7）'!$A$3:$J$122, 7, 0), "")</f>
        <v/>
      </c>
      <c r="G59" s="41" t="str">
        <f>IFERROR(VLOOKUP(A59,'wk（～5.7）'!$A$3:$J$122, 8, 0), "")</f>
        <v/>
      </c>
      <c r="H59" s="41" t="str">
        <f>IFERROR(VLOOKUP(A59,'wk（～5.7）'!$A$3:$J$122, 9, 0), "")</f>
        <v/>
      </c>
      <c r="I59" s="41" t="str">
        <f>IFERROR(VLOOKUP(A59,'wk（～5.7）'!$A$3:$J$122, 10, 0), "")</f>
        <v/>
      </c>
      <c r="J59" s="42">
        <f t="shared" si="12"/>
        <v>0</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3"/>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4"/>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5"/>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6"/>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7"/>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8"/>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49"/>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0"/>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1"/>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H59" s="39" t="str">
        <f t="shared" si="52"/>
        <v/>
      </c>
      <c r="DQ59" s="57"/>
      <c r="DR59" s="127"/>
    </row>
    <row r="60" spans="1:122" ht="24.75" customHeight="1" x14ac:dyDescent="0.4">
      <c r="A60" s="126">
        <v>48</v>
      </c>
      <c r="B60" s="206" t="str">
        <f>IFERROR(VLOOKUP(A60,'wk（～5.7）'!$A$3:$J$122, 2, 0)&amp;"", "")</f>
        <v/>
      </c>
      <c r="C60" s="41" t="str">
        <f>IFERROR(VLOOKUP(A60,'wk（～5.7）'!$A$3:$J$122, 4, 0), "")</f>
        <v/>
      </c>
      <c r="D60" s="41" t="str">
        <f>IFERROR(VLOOKUP(A60,'wk（～5.7）'!$A$3:$J$122, 5, 0), "")</f>
        <v/>
      </c>
      <c r="E60" s="41" t="str">
        <f>IFERROR(VLOOKUP(A60,'wk（～5.7）'!$A$3:$J$122, 6, 0), "")</f>
        <v/>
      </c>
      <c r="F60" s="41" t="str">
        <f>IFERROR(VLOOKUP(A60,'wk（～5.7）'!$A$3:$J$122, 7, 0), "")</f>
        <v/>
      </c>
      <c r="G60" s="41" t="str">
        <f>IFERROR(VLOOKUP(A60,'wk（～5.7）'!$A$3:$J$122, 8, 0), "")</f>
        <v/>
      </c>
      <c r="H60" s="41" t="str">
        <f>IFERROR(VLOOKUP(A60,'wk（～5.7）'!$A$3:$J$122, 9, 0), "")</f>
        <v/>
      </c>
      <c r="I60" s="41" t="str">
        <f>IFERROR(VLOOKUP(A60,'wk（～5.7）'!$A$3:$J$122, 10, 0), "")</f>
        <v/>
      </c>
      <c r="J60" s="42">
        <f t="shared" si="12"/>
        <v>0</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3"/>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4"/>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5"/>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6"/>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7"/>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8"/>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49"/>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0"/>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1"/>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H60" s="39" t="str">
        <f t="shared" si="52"/>
        <v/>
      </c>
      <c r="DQ60" s="57"/>
      <c r="DR60" s="127"/>
    </row>
    <row r="61" spans="1:122" ht="24.75" customHeight="1" x14ac:dyDescent="0.4">
      <c r="A61" s="126">
        <v>49</v>
      </c>
      <c r="B61" s="206" t="str">
        <f>IFERROR(VLOOKUP(A61,'wk（～5.7）'!$A$3:$J$122, 2, 0)&amp;"", "")</f>
        <v/>
      </c>
      <c r="C61" s="41" t="str">
        <f>IFERROR(VLOOKUP(A61,'wk（～5.7）'!$A$3:$J$122, 4, 0), "")</f>
        <v/>
      </c>
      <c r="D61" s="41" t="str">
        <f>IFERROR(VLOOKUP(A61,'wk（～5.7）'!$A$3:$J$122, 5, 0), "")</f>
        <v/>
      </c>
      <c r="E61" s="41" t="str">
        <f>IFERROR(VLOOKUP(A61,'wk（～5.7）'!$A$3:$J$122, 6, 0), "")</f>
        <v/>
      </c>
      <c r="F61" s="41" t="str">
        <f>IFERROR(VLOOKUP(A61,'wk（～5.7）'!$A$3:$J$122, 7, 0), "")</f>
        <v/>
      </c>
      <c r="G61" s="41" t="str">
        <f>IFERROR(VLOOKUP(A61,'wk（～5.7）'!$A$3:$J$122, 8, 0), "")</f>
        <v/>
      </c>
      <c r="H61" s="41" t="str">
        <f>IFERROR(VLOOKUP(A61,'wk（～5.7）'!$A$3:$J$122, 9, 0), "")</f>
        <v/>
      </c>
      <c r="I61" s="41" t="str">
        <f>IFERROR(VLOOKUP(A61,'wk（～5.7）'!$A$3:$J$122, 10, 0), "")</f>
        <v/>
      </c>
      <c r="J61" s="42">
        <f t="shared" si="12"/>
        <v>0</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3"/>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4"/>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5"/>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6"/>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7"/>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8"/>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49"/>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0"/>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1"/>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H61" s="39" t="str">
        <f t="shared" si="52"/>
        <v/>
      </c>
      <c r="DQ61" s="57"/>
      <c r="DR61" s="127"/>
    </row>
    <row r="62" spans="1:122" ht="24.75" customHeight="1" x14ac:dyDescent="0.4">
      <c r="A62" s="126">
        <v>50</v>
      </c>
      <c r="B62" s="206" t="str">
        <f>IFERROR(VLOOKUP(A62,'wk（～5.7）'!$A$3:$J$122, 2, 0)&amp;"", "")</f>
        <v/>
      </c>
      <c r="C62" s="41" t="str">
        <f>IFERROR(VLOOKUP(A62,'wk（～5.7）'!$A$3:$J$122, 4, 0), "")</f>
        <v/>
      </c>
      <c r="D62" s="41" t="str">
        <f>IFERROR(VLOOKUP(A62,'wk（～5.7）'!$A$3:$J$122, 5, 0), "")</f>
        <v/>
      </c>
      <c r="E62" s="41" t="str">
        <f>IFERROR(VLOOKUP(A62,'wk（～5.7）'!$A$3:$J$122, 6, 0), "")</f>
        <v/>
      </c>
      <c r="F62" s="41" t="str">
        <f>IFERROR(VLOOKUP(A62,'wk（～5.7）'!$A$3:$J$122, 7, 0), "")</f>
        <v/>
      </c>
      <c r="G62" s="41" t="str">
        <f>IFERROR(VLOOKUP(A62,'wk（～5.7）'!$A$3:$J$122, 8, 0), "")</f>
        <v/>
      </c>
      <c r="H62" s="41" t="str">
        <f>IFERROR(VLOOKUP(A62,'wk（～5.7）'!$A$3:$J$122, 9, 0), "")</f>
        <v/>
      </c>
      <c r="I62" s="41" t="str">
        <f>IFERROR(VLOOKUP(A62,'wk（～5.7）'!$A$3:$J$122, 10, 0), "")</f>
        <v/>
      </c>
      <c r="J62" s="42">
        <f t="shared" si="12"/>
        <v>0</v>
      </c>
      <c r="K62" s="39" t="str">
        <f t="shared" si="43"/>
        <v/>
      </c>
      <c r="L62" s="39" t="str">
        <f t="shared" si="43"/>
        <v/>
      </c>
      <c r="M62" s="39" t="str">
        <f t="shared" si="43"/>
        <v/>
      </c>
      <c r="N62" s="39" t="str">
        <f t="shared" si="43"/>
        <v/>
      </c>
      <c r="O62" s="39" t="str">
        <f t="shared" si="43"/>
        <v/>
      </c>
      <c r="P62" s="39" t="str">
        <f t="shared" si="43"/>
        <v/>
      </c>
      <c r="Q62" s="39" t="str">
        <f t="shared" si="43"/>
        <v/>
      </c>
      <c r="R62" s="39" t="str">
        <f t="shared" si="43"/>
        <v/>
      </c>
      <c r="S62" s="39" t="str">
        <f t="shared" si="43"/>
        <v/>
      </c>
      <c r="T62" s="39" t="str">
        <f t="shared" si="43"/>
        <v/>
      </c>
      <c r="U62" s="39" t="str">
        <f t="shared" si="44"/>
        <v/>
      </c>
      <c r="V62" s="39" t="str">
        <f t="shared" si="44"/>
        <v/>
      </c>
      <c r="W62" s="39" t="str">
        <f t="shared" si="44"/>
        <v/>
      </c>
      <c r="X62" s="39" t="str">
        <f t="shared" si="44"/>
        <v/>
      </c>
      <c r="Y62" s="39" t="str">
        <f t="shared" si="44"/>
        <v/>
      </c>
      <c r="Z62" s="39" t="str">
        <f t="shared" si="44"/>
        <v/>
      </c>
      <c r="AA62" s="39" t="str">
        <f t="shared" si="44"/>
        <v/>
      </c>
      <c r="AB62" s="39" t="str">
        <f t="shared" si="44"/>
        <v/>
      </c>
      <c r="AC62" s="39" t="str">
        <f t="shared" si="44"/>
        <v/>
      </c>
      <c r="AD62" s="39" t="str">
        <f t="shared" si="44"/>
        <v/>
      </c>
      <c r="AE62" s="39" t="str">
        <f t="shared" si="45"/>
        <v/>
      </c>
      <c r="AF62" s="39" t="str">
        <f t="shared" si="45"/>
        <v/>
      </c>
      <c r="AG62" s="39" t="str">
        <f t="shared" si="45"/>
        <v/>
      </c>
      <c r="AH62" s="39" t="str">
        <f t="shared" si="45"/>
        <v/>
      </c>
      <c r="AI62" s="39" t="str">
        <f t="shared" si="45"/>
        <v/>
      </c>
      <c r="AJ62" s="39" t="str">
        <f t="shared" si="45"/>
        <v/>
      </c>
      <c r="AK62" s="39" t="str">
        <f t="shared" si="45"/>
        <v/>
      </c>
      <c r="AL62" s="39" t="str">
        <f t="shared" si="45"/>
        <v/>
      </c>
      <c r="AM62" s="39" t="str">
        <f t="shared" si="45"/>
        <v/>
      </c>
      <c r="AN62" s="39" t="str">
        <f t="shared" si="45"/>
        <v/>
      </c>
      <c r="AO62" s="39" t="str">
        <f t="shared" si="46"/>
        <v/>
      </c>
      <c r="AP62" s="39" t="str">
        <f t="shared" si="46"/>
        <v/>
      </c>
      <c r="AQ62" s="39" t="str">
        <f t="shared" si="46"/>
        <v/>
      </c>
      <c r="AR62" s="39" t="str">
        <f t="shared" si="46"/>
        <v/>
      </c>
      <c r="AS62" s="39" t="str">
        <f t="shared" si="46"/>
        <v/>
      </c>
      <c r="AT62" s="39" t="str">
        <f t="shared" si="46"/>
        <v/>
      </c>
      <c r="AU62" s="39" t="str">
        <f t="shared" si="46"/>
        <v/>
      </c>
      <c r="AV62" s="39" t="str">
        <f t="shared" si="46"/>
        <v/>
      </c>
      <c r="AW62" s="39" t="str">
        <f t="shared" si="46"/>
        <v/>
      </c>
      <c r="AX62" s="39" t="str">
        <f t="shared" si="46"/>
        <v/>
      </c>
      <c r="AY62" s="39" t="str">
        <f t="shared" si="47"/>
        <v/>
      </c>
      <c r="AZ62" s="39" t="str">
        <f t="shared" si="47"/>
        <v/>
      </c>
      <c r="BA62" s="39" t="str">
        <f t="shared" si="47"/>
        <v/>
      </c>
      <c r="BB62" s="39" t="str">
        <f t="shared" si="47"/>
        <v/>
      </c>
      <c r="BC62" s="39" t="str">
        <f t="shared" si="47"/>
        <v/>
      </c>
      <c r="BD62" s="39" t="str">
        <f t="shared" si="47"/>
        <v/>
      </c>
      <c r="BE62" s="39" t="str">
        <f t="shared" si="47"/>
        <v/>
      </c>
      <c r="BF62" s="39" t="str">
        <f t="shared" si="47"/>
        <v/>
      </c>
      <c r="BG62" s="39" t="str">
        <f t="shared" si="47"/>
        <v/>
      </c>
      <c r="BH62" s="39" t="str">
        <f t="shared" si="47"/>
        <v/>
      </c>
      <c r="BI62" s="39" t="str">
        <f t="shared" si="48"/>
        <v/>
      </c>
      <c r="BJ62" s="39" t="str">
        <f t="shared" si="48"/>
        <v/>
      </c>
      <c r="BK62" s="39" t="str">
        <f t="shared" si="48"/>
        <v/>
      </c>
      <c r="BL62" s="39" t="str">
        <f t="shared" si="48"/>
        <v/>
      </c>
      <c r="BM62" s="39" t="str">
        <f t="shared" si="48"/>
        <v/>
      </c>
      <c r="BN62" s="39" t="str">
        <f t="shared" si="48"/>
        <v/>
      </c>
      <c r="BO62" s="39" t="str">
        <f t="shared" si="48"/>
        <v/>
      </c>
      <c r="BP62" s="39" t="str">
        <f t="shared" si="48"/>
        <v/>
      </c>
      <c r="BQ62" s="39" t="str">
        <f t="shared" si="48"/>
        <v/>
      </c>
      <c r="BR62" s="39" t="str">
        <f t="shared" si="48"/>
        <v/>
      </c>
      <c r="BS62" s="39" t="str">
        <f t="shared" si="49"/>
        <v/>
      </c>
      <c r="BT62" s="39" t="str">
        <f t="shared" si="49"/>
        <v/>
      </c>
      <c r="BU62" s="39" t="str">
        <f t="shared" si="49"/>
        <v/>
      </c>
      <c r="BV62" s="39" t="str">
        <f t="shared" si="49"/>
        <v/>
      </c>
      <c r="BW62" s="39" t="str">
        <f t="shared" si="49"/>
        <v/>
      </c>
      <c r="BX62" s="39" t="str">
        <f t="shared" si="49"/>
        <v/>
      </c>
      <c r="BY62" s="39" t="str">
        <f t="shared" si="49"/>
        <v/>
      </c>
      <c r="BZ62" s="39" t="str">
        <f t="shared" si="49"/>
        <v/>
      </c>
      <c r="CA62" s="39" t="str">
        <f t="shared" si="49"/>
        <v/>
      </c>
      <c r="CB62" s="39" t="str">
        <f t="shared" si="49"/>
        <v/>
      </c>
      <c r="CC62" s="39" t="str">
        <f t="shared" si="50"/>
        <v/>
      </c>
      <c r="CD62" s="39" t="str">
        <f t="shared" si="50"/>
        <v/>
      </c>
      <c r="CE62" s="39" t="str">
        <f t="shared" si="50"/>
        <v/>
      </c>
      <c r="CF62" s="39" t="str">
        <f t="shared" si="50"/>
        <v/>
      </c>
      <c r="CG62" s="39" t="str">
        <f t="shared" si="50"/>
        <v/>
      </c>
      <c r="CH62" s="39" t="str">
        <f t="shared" si="50"/>
        <v/>
      </c>
      <c r="CI62" s="39" t="str">
        <f t="shared" si="50"/>
        <v/>
      </c>
      <c r="CJ62" s="39" t="str">
        <f t="shared" si="50"/>
        <v/>
      </c>
      <c r="CK62" s="39" t="str">
        <f t="shared" si="50"/>
        <v/>
      </c>
      <c r="CL62" s="39" t="str">
        <f t="shared" si="50"/>
        <v/>
      </c>
      <c r="CM62" s="39" t="str">
        <f t="shared" si="51"/>
        <v/>
      </c>
      <c r="CN62" s="39" t="str">
        <f t="shared" si="51"/>
        <v/>
      </c>
      <c r="CO62" s="39" t="str">
        <f t="shared" si="51"/>
        <v/>
      </c>
      <c r="CP62" s="39" t="str">
        <f t="shared" si="51"/>
        <v/>
      </c>
      <c r="CQ62" s="39" t="str">
        <f t="shared" si="51"/>
        <v/>
      </c>
      <c r="CR62" s="39" t="str">
        <f t="shared" si="51"/>
        <v/>
      </c>
      <c r="CS62" s="39" t="str">
        <f t="shared" si="51"/>
        <v/>
      </c>
      <c r="CT62" s="39" t="str">
        <f t="shared" si="51"/>
        <v/>
      </c>
      <c r="CU62" s="39" t="str">
        <f t="shared" si="51"/>
        <v/>
      </c>
      <c r="CV62" s="39" t="str">
        <f t="shared" si="51"/>
        <v/>
      </c>
      <c r="CW62" s="39" t="str">
        <f t="shared" si="52"/>
        <v/>
      </c>
      <c r="CX62" s="39" t="str">
        <f t="shared" si="52"/>
        <v/>
      </c>
      <c r="CY62" s="39" t="str">
        <f t="shared" si="52"/>
        <v/>
      </c>
      <c r="CZ62" s="39" t="str">
        <f t="shared" si="52"/>
        <v/>
      </c>
      <c r="DA62" s="39" t="str">
        <f t="shared" si="52"/>
        <v/>
      </c>
      <c r="DB62" s="39" t="str">
        <f t="shared" si="52"/>
        <v/>
      </c>
      <c r="DC62" s="39" t="str">
        <f t="shared" si="52"/>
        <v/>
      </c>
      <c r="DD62" s="39" t="str">
        <f t="shared" si="52"/>
        <v/>
      </c>
      <c r="DE62" s="39" t="str">
        <f t="shared" si="52"/>
        <v/>
      </c>
      <c r="DF62" s="39" t="str">
        <f t="shared" si="52"/>
        <v/>
      </c>
      <c r="DG62" s="39" t="str">
        <f t="shared" si="52"/>
        <v/>
      </c>
      <c r="DH62" s="39" t="str">
        <f t="shared" si="52"/>
        <v/>
      </c>
      <c r="DQ62" s="57"/>
      <c r="DR62" s="127"/>
    </row>
    <row r="63" spans="1:122" ht="24.75" customHeight="1" x14ac:dyDescent="0.4">
      <c r="A63" s="126">
        <v>51</v>
      </c>
      <c r="B63" s="206" t="str">
        <f>IFERROR(VLOOKUP(A63,'wk（～5.7）'!$A$3:$J$122, 2, 0)&amp;"", "")</f>
        <v/>
      </c>
      <c r="C63" s="41" t="str">
        <f>IFERROR(VLOOKUP(A63,'wk（～5.7）'!$A$3:$J$122, 4, 0), "")</f>
        <v/>
      </c>
      <c r="D63" s="41" t="str">
        <f>IFERROR(VLOOKUP(A63,'wk（～5.7）'!$A$3:$J$122, 5, 0), "")</f>
        <v/>
      </c>
      <c r="E63" s="41" t="str">
        <f>IFERROR(VLOOKUP(A63,'wk（～5.7）'!$A$3:$J$122, 6, 0), "")</f>
        <v/>
      </c>
      <c r="F63" s="41" t="str">
        <f>IFERROR(VLOOKUP(A63,'wk（～5.7）'!$A$3:$J$122, 7, 0), "")</f>
        <v/>
      </c>
      <c r="G63" s="41" t="str">
        <f>IFERROR(VLOOKUP(A63,'wk（～5.7）'!$A$3:$J$122, 8, 0), "")</f>
        <v/>
      </c>
      <c r="H63" s="41" t="str">
        <f>IFERROR(VLOOKUP(A63,'wk（～5.7）'!$A$3:$J$122, 9, 0), "")</f>
        <v/>
      </c>
      <c r="I63" s="41" t="str">
        <f>IFERROR(VLOOKUP(A63,'wk（～5.7）'!$A$3:$J$122, 10, 0), "")</f>
        <v/>
      </c>
      <c r="J63" s="42">
        <f t="shared" si="12"/>
        <v>0</v>
      </c>
      <c r="K63" s="39" t="str">
        <f t="shared" ref="K63:T72" si="53">IF(AND($C63&lt;&gt;"", K$12&gt;=$C63, K$12&lt;=$I63), IF($F63&lt;&gt;"", IF(OR(AND(K$12=$C63, K$12=$F63), AND(K$12&gt;$F63, K$12&lt;$G63)), "入院中", 1), 1), "")</f>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3"/>
        <v/>
      </c>
      <c r="U63" s="39" t="str">
        <f t="shared" ref="U63:AD72" si="54">IF(AND($C63&lt;&gt;"", U$12&gt;=$C63, U$12&lt;=$I63), IF($F63&lt;&gt;"", IF(OR(AND(U$12=$C63, U$12=$F63), AND(U$12&gt;$F63, U$12&lt;$G63)), "入院中", 1), 1), "")</f>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4"/>
        <v/>
      </c>
      <c r="AE63" s="39" t="str">
        <f t="shared" ref="AE63:AN72" si="55">IF(AND($C63&lt;&gt;"", AE$12&gt;=$C63, AE$12&lt;=$I63), IF($F63&lt;&gt;"", IF(OR(AND(AE$12=$C63, AE$12=$F63), AND(AE$12&gt;$F63, AE$12&lt;$G63)), "入院中", 1), 1), "")</f>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5"/>
        <v/>
      </c>
      <c r="AO63" s="39" t="str">
        <f t="shared" ref="AO63:AX72" si="56">IF(AND($C63&lt;&gt;"", AO$12&gt;=$C63, AO$12&lt;=$I63), IF($F63&lt;&gt;"", IF(OR(AND(AO$12=$C63, AO$12=$F63), AND(AO$12&gt;$F63, AO$12&lt;$G63)), "入院中", 1), 1), "")</f>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6"/>
        <v/>
      </c>
      <c r="AY63" s="39" t="str">
        <f t="shared" ref="AY63:BH72" si="57">IF(AND($C63&lt;&gt;"", AY$12&gt;=$C63, AY$12&lt;=$I63), IF($F63&lt;&gt;"", IF(OR(AND(AY$12=$C63, AY$12=$F63), AND(AY$12&gt;$F63, AY$12&lt;$G63)), "入院中", 1), 1), "")</f>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7"/>
        <v/>
      </c>
      <c r="BI63" s="39" t="str">
        <f t="shared" ref="BI63:BR72" si="58">IF(AND($C63&lt;&gt;"", BI$12&gt;=$C63, BI$12&lt;=$I63), IF($F63&lt;&gt;"", IF(OR(AND(BI$12=$C63, BI$12=$F63), AND(BI$12&gt;$F63, BI$12&lt;$G63)), "入院中", 1), 1), "")</f>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8"/>
        <v/>
      </c>
      <c r="BS63" s="39" t="str">
        <f t="shared" ref="BS63:CB72" si="59">IF(AND($C63&lt;&gt;"", BS$12&gt;=$C63, BS$12&lt;=$I63), IF($F63&lt;&gt;"", IF(OR(AND(BS$12=$C63, BS$12=$F63), AND(BS$12&gt;$F63, BS$12&lt;$G63)), "入院中", 1), 1), "")</f>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59"/>
        <v/>
      </c>
      <c r="CC63" s="39" t="str">
        <f t="shared" ref="CC63:CL72" si="60">IF(AND($C63&lt;&gt;"", CC$12&gt;=$C63, CC$12&lt;=$I63), IF($F63&lt;&gt;"", IF(OR(AND(CC$12=$C63, CC$12=$F63), AND(CC$12&gt;$F63, CC$12&lt;$G63)), "入院中", 1), 1), "")</f>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0"/>
        <v/>
      </c>
      <c r="CM63" s="39" t="str">
        <f t="shared" ref="CM63:CV72" si="61">IF(AND($C63&lt;&gt;"", CM$12&gt;=$C63, CM$12&lt;=$I63), IF($F63&lt;&gt;"", IF(OR(AND(CM$12=$C63, CM$12=$F63), AND(CM$12&gt;$F63, CM$12&lt;$G63)), "入院中", 1), 1), "")</f>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1"/>
        <v/>
      </c>
      <c r="CW63" s="39" t="str">
        <f t="shared" ref="CW63:DH72" si="62">IF(AND($C63&lt;&gt;"", CW$12&gt;=$C63, CW$12&lt;=$I63), IF($F63&lt;&gt;"", IF(OR(AND(CW$12=$C63, CW$12=$F63), AND(CW$12&gt;$F63, CW$12&lt;$G63)), "入院中", 1), 1), "")</f>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H63" s="39" t="str">
        <f t="shared" si="62"/>
        <v/>
      </c>
      <c r="DQ63" s="57"/>
      <c r="DR63" s="127"/>
    </row>
    <row r="64" spans="1:122" ht="24.75" customHeight="1" x14ac:dyDescent="0.4">
      <c r="A64" s="126">
        <v>52</v>
      </c>
      <c r="B64" s="206" t="str">
        <f>IFERROR(VLOOKUP(A64,'wk（～5.7）'!$A$3:$J$122, 2, 0)&amp;"", "")</f>
        <v/>
      </c>
      <c r="C64" s="41" t="str">
        <f>IFERROR(VLOOKUP(A64,'wk（～5.7）'!$A$3:$J$122, 4, 0), "")</f>
        <v/>
      </c>
      <c r="D64" s="41" t="str">
        <f>IFERROR(VLOOKUP(A64,'wk（～5.7）'!$A$3:$J$122, 5, 0), "")</f>
        <v/>
      </c>
      <c r="E64" s="41" t="str">
        <f>IFERROR(VLOOKUP(A64,'wk（～5.7）'!$A$3:$J$122, 6, 0), "")</f>
        <v/>
      </c>
      <c r="F64" s="41" t="str">
        <f>IFERROR(VLOOKUP(A64,'wk（～5.7）'!$A$3:$J$122, 7, 0), "")</f>
        <v/>
      </c>
      <c r="G64" s="41" t="str">
        <f>IFERROR(VLOOKUP(A64,'wk（～5.7）'!$A$3:$J$122, 8, 0), "")</f>
        <v/>
      </c>
      <c r="H64" s="41" t="str">
        <f>IFERROR(VLOOKUP(A64,'wk（～5.7）'!$A$3:$J$122, 9, 0), "")</f>
        <v/>
      </c>
      <c r="I64" s="41" t="str">
        <f>IFERROR(VLOOKUP(A64,'wk（～5.7）'!$A$3:$J$122, 10, 0), "")</f>
        <v/>
      </c>
      <c r="J64" s="42">
        <f t="shared" si="12"/>
        <v>0</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3"/>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4"/>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5"/>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6"/>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7"/>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8"/>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59"/>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0"/>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1"/>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H64" s="39" t="str">
        <f t="shared" si="62"/>
        <v/>
      </c>
      <c r="DQ64" s="57"/>
      <c r="DR64" s="127"/>
    </row>
    <row r="65" spans="1:122" ht="24.75" customHeight="1" x14ac:dyDescent="0.4">
      <c r="A65" s="126">
        <v>53</v>
      </c>
      <c r="B65" s="206" t="str">
        <f>IFERROR(VLOOKUP(A65,'wk（～5.7）'!$A$3:$J$122, 2, 0)&amp;"", "")</f>
        <v/>
      </c>
      <c r="C65" s="41" t="str">
        <f>IFERROR(VLOOKUP(A65,'wk（～5.7）'!$A$3:$J$122, 4, 0), "")</f>
        <v/>
      </c>
      <c r="D65" s="41" t="str">
        <f>IFERROR(VLOOKUP(A65,'wk（～5.7）'!$A$3:$J$122, 5, 0), "")</f>
        <v/>
      </c>
      <c r="E65" s="41" t="str">
        <f>IFERROR(VLOOKUP(A65,'wk（～5.7）'!$A$3:$J$122, 6, 0), "")</f>
        <v/>
      </c>
      <c r="F65" s="41" t="str">
        <f>IFERROR(VLOOKUP(A65,'wk（～5.7）'!$A$3:$J$122, 7, 0), "")</f>
        <v/>
      </c>
      <c r="G65" s="41" t="str">
        <f>IFERROR(VLOOKUP(A65,'wk（～5.7）'!$A$3:$J$122, 8, 0), "")</f>
        <v/>
      </c>
      <c r="H65" s="41" t="str">
        <f>IFERROR(VLOOKUP(A65,'wk（～5.7）'!$A$3:$J$122, 9, 0), "")</f>
        <v/>
      </c>
      <c r="I65" s="41" t="str">
        <f>IFERROR(VLOOKUP(A65,'wk（～5.7）'!$A$3:$J$122, 10, 0), "")</f>
        <v/>
      </c>
      <c r="J65" s="42">
        <f t="shared" si="12"/>
        <v>0</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3"/>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4"/>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5"/>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6"/>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7"/>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8"/>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59"/>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0"/>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1"/>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H65" s="39" t="str">
        <f t="shared" si="62"/>
        <v/>
      </c>
      <c r="DQ65" s="57"/>
      <c r="DR65" s="127"/>
    </row>
    <row r="66" spans="1:122" ht="24.75" customHeight="1" x14ac:dyDescent="0.4">
      <c r="A66" s="126">
        <v>54</v>
      </c>
      <c r="B66" s="206" t="str">
        <f>IFERROR(VLOOKUP(A66,'wk（～5.7）'!$A$3:$J$122, 2, 0)&amp;"", "")</f>
        <v/>
      </c>
      <c r="C66" s="41" t="str">
        <f>IFERROR(VLOOKUP(A66,'wk（～5.7）'!$A$3:$J$122, 4, 0), "")</f>
        <v/>
      </c>
      <c r="D66" s="41" t="str">
        <f>IFERROR(VLOOKUP(A66,'wk（～5.7）'!$A$3:$J$122, 5, 0), "")</f>
        <v/>
      </c>
      <c r="E66" s="41" t="str">
        <f>IFERROR(VLOOKUP(A66,'wk（～5.7）'!$A$3:$J$122, 6, 0), "")</f>
        <v/>
      </c>
      <c r="F66" s="41" t="str">
        <f>IFERROR(VLOOKUP(A66,'wk（～5.7）'!$A$3:$J$122, 7, 0), "")</f>
        <v/>
      </c>
      <c r="G66" s="41" t="str">
        <f>IFERROR(VLOOKUP(A66,'wk（～5.7）'!$A$3:$J$122, 8, 0), "")</f>
        <v/>
      </c>
      <c r="H66" s="41" t="str">
        <f>IFERROR(VLOOKUP(A66,'wk（～5.7）'!$A$3:$J$122, 9, 0), "")</f>
        <v/>
      </c>
      <c r="I66" s="41" t="str">
        <f>IFERROR(VLOOKUP(A66,'wk（～5.7）'!$A$3:$J$122, 10, 0), "")</f>
        <v/>
      </c>
      <c r="J66" s="42">
        <f t="shared" si="12"/>
        <v>0</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3"/>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4"/>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5"/>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6"/>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7"/>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8"/>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59"/>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0"/>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1"/>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H66" s="39" t="str">
        <f t="shared" si="62"/>
        <v/>
      </c>
      <c r="DQ66" s="57"/>
      <c r="DR66" s="127"/>
    </row>
    <row r="67" spans="1:122" ht="24.75" customHeight="1" x14ac:dyDescent="0.4">
      <c r="A67" s="126">
        <v>55</v>
      </c>
      <c r="B67" s="206" t="str">
        <f>IFERROR(VLOOKUP(A67,'wk（～5.7）'!$A$3:$J$122, 2, 0)&amp;"", "")</f>
        <v/>
      </c>
      <c r="C67" s="41" t="str">
        <f>IFERROR(VLOOKUP(A67,'wk（～5.7）'!$A$3:$J$122, 4, 0), "")</f>
        <v/>
      </c>
      <c r="D67" s="41" t="str">
        <f>IFERROR(VLOOKUP(A67,'wk（～5.7）'!$A$3:$J$122, 5, 0), "")</f>
        <v/>
      </c>
      <c r="E67" s="41" t="str">
        <f>IFERROR(VLOOKUP(A67,'wk（～5.7）'!$A$3:$J$122, 6, 0), "")</f>
        <v/>
      </c>
      <c r="F67" s="41" t="str">
        <f>IFERROR(VLOOKUP(A67,'wk（～5.7）'!$A$3:$J$122, 7, 0), "")</f>
        <v/>
      </c>
      <c r="G67" s="41" t="str">
        <f>IFERROR(VLOOKUP(A67,'wk（～5.7）'!$A$3:$J$122, 8, 0), "")</f>
        <v/>
      </c>
      <c r="H67" s="41" t="str">
        <f>IFERROR(VLOOKUP(A67,'wk（～5.7）'!$A$3:$J$122, 9, 0), "")</f>
        <v/>
      </c>
      <c r="I67" s="41" t="str">
        <f>IFERROR(VLOOKUP(A67,'wk（～5.7）'!$A$3:$J$122, 10, 0), "")</f>
        <v/>
      </c>
      <c r="J67" s="42">
        <f t="shared" si="12"/>
        <v>0</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3"/>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4"/>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5"/>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6"/>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7"/>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8"/>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59"/>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0"/>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1"/>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H67" s="39" t="str">
        <f t="shared" si="62"/>
        <v/>
      </c>
      <c r="DQ67" s="57"/>
      <c r="DR67" s="127"/>
    </row>
    <row r="68" spans="1:122" ht="24.75" customHeight="1" x14ac:dyDescent="0.4">
      <c r="A68" s="126">
        <v>56</v>
      </c>
      <c r="B68" s="206" t="str">
        <f>IFERROR(VLOOKUP(A68,'wk（～5.7）'!$A$3:$J$122, 2, 0)&amp;"", "")</f>
        <v/>
      </c>
      <c r="C68" s="41" t="str">
        <f>IFERROR(VLOOKUP(A68,'wk（～5.7）'!$A$3:$J$122, 4, 0), "")</f>
        <v/>
      </c>
      <c r="D68" s="41" t="str">
        <f>IFERROR(VLOOKUP(A68,'wk（～5.7）'!$A$3:$J$122, 5, 0), "")</f>
        <v/>
      </c>
      <c r="E68" s="41" t="str">
        <f>IFERROR(VLOOKUP(A68,'wk（～5.7）'!$A$3:$J$122, 6, 0), "")</f>
        <v/>
      </c>
      <c r="F68" s="41" t="str">
        <f>IFERROR(VLOOKUP(A68,'wk（～5.7）'!$A$3:$J$122, 7, 0), "")</f>
        <v/>
      </c>
      <c r="G68" s="41" t="str">
        <f>IFERROR(VLOOKUP(A68,'wk（～5.7）'!$A$3:$J$122, 8, 0), "")</f>
        <v/>
      </c>
      <c r="H68" s="41" t="str">
        <f>IFERROR(VLOOKUP(A68,'wk（～5.7）'!$A$3:$J$122, 9, 0), "")</f>
        <v/>
      </c>
      <c r="I68" s="41" t="str">
        <f>IFERROR(VLOOKUP(A68,'wk（～5.7）'!$A$3:$J$122, 10, 0), "")</f>
        <v/>
      </c>
      <c r="J68" s="42">
        <f t="shared" si="12"/>
        <v>0</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3"/>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4"/>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5"/>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6"/>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7"/>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8"/>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59"/>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0"/>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1"/>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H68" s="39" t="str">
        <f t="shared" si="62"/>
        <v/>
      </c>
      <c r="DQ68" s="57"/>
      <c r="DR68" s="127"/>
    </row>
    <row r="69" spans="1:122" ht="24.75" customHeight="1" x14ac:dyDescent="0.4">
      <c r="A69" s="126">
        <v>57</v>
      </c>
      <c r="B69" s="206" t="str">
        <f>IFERROR(VLOOKUP(A69,'wk（～5.7）'!$A$3:$J$122, 2, 0)&amp;"", "")</f>
        <v/>
      </c>
      <c r="C69" s="41" t="str">
        <f>IFERROR(VLOOKUP(A69,'wk（～5.7）'!$A$3:$J$122, 4, 0), "")</f>
        <v/>
      </c>
      <c r="D69" s="41" t="str">
        <f>IFERROR(VLOOKUP(A69,'wk（～5.7）'!$A$3:$J$122, 5, 0), "")</f>
        <v/>
      </c>
      <c r="E69" s="41" t="str">
        <f>IFERROR(VLOOKUP(A69,'wk（～5.7）'!$A$3:$J$122, 6, 0), "")</f>
        <v/>
      </c>
      <c r="F69" s="41" t="str">
        <f>IFERROR(VLOOKUP(A69,'wk（～5.7）'!$A$3:$J$122, 7, 0), "")</f>
        <v/>
      </c>
      <c r="G69" s="41" t="str">
        <f>IFERROR(VLOOKUP(A69,'wk（～5.7）'!$A$3:$J$122, 8, 0), "")</f>
        <v/>
      </c>
      <c r="H69" s="41" t="str">
        <f>IFERROR(VLOOKUP(A69,'wk（～5.7）'!$A$3:$J$122, 9, 0), "")</f>
        <v/>
      </c>
      <c r="I69" s="41" t="str">
        <f>IFERROR(VLOOKUP(A69,'wk（～5.7）'!$A$3:$J$122, 10, 0), "")</f>
        <v/>
      </c>
      <c r="J69" s="42">
        <f t="shared" si="12"/>
        <v>0</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3"/>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4"/>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5"/>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6"/>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7"/>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8"/>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59"/>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0"/>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1"/>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H69" s="39" t="str">
        <f t="shared" si="62"/>
        <v/>
      </c>
      <c r="DQ69" s="57"/>
      <c r="DR69" s="127"/>
    </row>
    <row r="70" spans="1:122" ht="24.75" customHeight="1" x14ac:dyDescent="0.4">
      <c r="A70" s="126">
        <v>58</v>
      </c>
      <c r="B70" s="206" t="str">
        <f>IFERROR(VLOOKUP(A70,'wk（～5.7）'!$A$3:$J$122, 2, 0)&amp;"", "")</f>
        <v/>
      </c>
      <c r="C70" s="41" t="str">
        <f>IFERROR(VLOOKUP(A70,'wk（～5.7）'!$A$3:$J$122, 4, 0), "")</f>
        <v/>
      </c>
      <c r="D70" s="41" t="str">
        <f>IFERROR(VLOOKUP(A70,'wk（～5.7）'!$A$3:$J$122, 5, 0), "")</f>
        <v/>
      </c>
      <c r="E70" s="41" t="str">
        <f>IFERROR(VLOOKUP(A70,'wk（～5.7）'!$A$3:$J$122, 6, 0), "")</f>
        <v/>
      </c>
      <c r="F70" s="41" t="str">
        <f>IFERROR(VLOOKUP(A70,'wk（～5.7）'!$A$3:$J$122, 7, 0), "")</f>
        <v/>
      </c>
      <c r="G70" s="41" t="str">
        <f>IFERROR(VLOOKUP(A70,'wk（～5.7）'!$A$3:$J$122, 8, 0), "")</f>
        <v/>
      </c>
      <c r="H70" s="41" t="str">
        <f>IFERROR(VLOOKUP(A70,'wk（～5.7）'!$A$3:$J$122, 9, 0), "")</f>
        <v/>
      </c>
      <c r="I70" s="41" t="str">
        <f>IFERROR(VLOOKUP(A70,'wk（～5.7）'!$A$3:$J$122, 10, 0), "")</f>
        <v/>
      </c>
      <c r="J70" s="42">
        <f t="shared" si="12"/>
        <v>0</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3"/>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4"/>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5"/>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6"/>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7"/>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8"/>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59"/>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0"/>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1"/>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H70" s="39" t="str">
        <f t="shared" si="62"/>
        <v/>
      </c>
      <c r="DQ70" s="57"/>
      <c r="DR70" s="127"/>
    </row>
    <row r="71" spans="1:122" ht="24.75" customHeight="1" x14ac:dyDescent="0.4">
      <c r="A71" s="126">
        <v>59</v>
      </c>
      <c r="B71" s="206" t="str">
        <f>IFERROR(VLOOKUP(A71,'wk（～5.7）'!$A$3:$J$122, 2, 0)&amp;"", "")</f>
        <v/>
      </c>
      <c r="C71" s="41" t="str">
        <f>IFERROR(VLOOKUP(A71,'wk（～5.7）'!$A$3:$J$122, 4, 0), "")</f>
        <v/>
      </c>
      <c r="D71" s="41" t="str">
        <f>IFERROR(VLOOKUP(A71,'wk（～5.7）'!$A$3:$J$122, 5, 0), "")</f>
        <v/>
      </c>
      <c r="E71" s="41" t="str">
        <f>IFERROR(VLOOKUP(A71,'wk（～5.7）'!$A$3:$J$122, 6, 0), "")</f>
        <v/>
      </c>
      <c r="F71" s="41" t="str">
        <f>IFERROR(VLOOKUP(A71,'wk（～5.7）'!$A$3:$J$122, 7, 0), "")</f>
        <v/>
      </c>
      <c r="G71" s="41" t="str">
        <f>IFERROR(VLOOKUP(A71,'wk（～5.7）'!$A$3:$J$122, 8, 0), "")</f>
        <v/>
      </c>
      <c r="H71" s="41" t="str">
        <f>IFERROR(VLOOKUP(A71,'wk（～5.7）'!$A$3:$J$122, 9, 0), "")</f>
        <v/>
      </c>
      <c r="I71" s="41" t="str">
        <f>IFERROR(VLOOKUP(A71,'wk（～5.7）'!$A$3:$J$122, 10, 0), "")</f>
        <v/>
      </c>
      <c r="J71" s="42">
        <f t="shared" si="12"/>
        <v>0</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3"/>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4"/>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5"/>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6"/>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7"/>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8"/>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59"/>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0"/>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1"/>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H71" s="39" t="str">
        <f t="shared" si="62"/>
        <v/>
      </c>
      <c r="DQ71" s="57"/>
      <c r="DR71" s="127"/>
    </row>
    <row r="72" spans="1:122" ht="24.75" customHeight="1" x14ac:dyDescent="0.4">
      <c r="A72" s="126">
        <v>60</v>
      </c>
      <c r="B72" s="206" t="str">
        <f>IFERROR(VLOOKUP(A72,'wk（～5.7）'!$A$3:$J$122, 2, 0)&amp;"", "")</f>
        <v/>
      </c>
      <c r="C72" s="41" t="str">
        <f>IFERROR(VLOOKUP(A72,'wk（～5.7）'!$A$3:$J$122, 4, 0), "")</f>
        <v/>
      </c>
      <c r="D72" s="41" t="str">
        <f>IFERROR(VLOOKUP(A72,'wk（～5.7）'!$A$3:$J$122, 5, 0), "")</f>
        <v/>
      </c>
      <c r="E72" s="41" t="str">
        <f>IFERROR(VLOOKUP(A72,'wk（～5.7）'!$A$3:$J$122, 6, 0), "")</f>
        <v/>
      </c>
      <c r="F72" s="41" t="str">
        <f>IFERROR(VLOOKUP(A72,'wk（～5.7）'!$A$3:$J$122, 7, 0), "")</f>
        <v/>
      </c>
      <c r="G72" s="41" t="str">
        <f>IFERROR(VLOOKUP(A72,'wk（～5.7）'!$A$3:$J$122, 8, 0), "")</f>
        <v/>
      </c>
      <c r="H72" s="41" t="str">
        <f>IFERROR(VLOOKUP(A72,'wk（～5.7）'!$A$3:$J$122, 9, 0), "")</f>
        <v/>
      </c>
      <c r="I72" s="41" t="str">
        <f>IFERROR(VLOOKUP(A72,'wk（～5.7）'!$A$3:$J$122, 10, 0), "")</f>
        <v/>
      </c>
      <c r="J72" s="42">
        <f t="shared" si="12"/>
        <v>0</v>
      </c>
      <c r="K72" s="39" t="str">
        <f t="shared" si="53"/>
        <v/>
      </c>
      <c r="L72" s="39" t="str">
        <f t="shared" si="53"/>
        <v/>
      </c>
      <c r="M72" s="39" t="str">
        <f t="shared" si="53"/>
        <v/>
      </c>
      <c r="N72" s="39" t="str">
        <f t="shared" si="53"/>
        <v/>
      </c>
      <c r="O72" s="39" t="str">
        <f t="shared" si="53"/>
        <v/>
      </c>
      <c r="P72" s="39" t="str">
        <f t="shared" si="53"/>
        <v/>
      </c>
      <c r="Q72" s="39" t="str">
        <f t="shared" si="53"/>
        <v/>
      </c>
      <c r="R72" s="39" t="str">
        <f t="shared" si="53"/>
        <v/>
      </c>
      <c r="S72" s="39" t="str">
        <f t="shared" si="53"/>
        <v/>
      </c>
      <c r="T72" s="39" t="str">
        <f t="shared" si="53"/>
        <v/>
      </c>
      <c r="U72" s="39" t="str">
        <f t="shared" si="54"/>
        <v/>
      </c>
      <c r="V72" s="39" t="str">
        <f t="shared" si="54"/>
        <v/>
      </c>
      <c r="W72" s="39" t="str">
        <f t="shared" si="54"/>
        <v/>
      </c>
      <c r="X72" s="39" t="str">
        <f t="shared" si="54"/>
        <v/>
      </c>
      <c r="Y72" s="39" t="str">
        <f t="shared" si="54"/>
        <v/>
      </c>
      <c r="Z72" s="39" t="str">
        <f t="shared" si="54"/>
        <v/>
      </c>
      <c r="AA72" s="39" t="str">
        <f t="shared" si="54"/>
        <v/>
      </c>
      <c r="AB72" s="39" t="str">
        <f t="shared" si="54"/>
        <v/>
      </c>
      <c r="AC72" s="39" t="str">
        <f t="shared" si="54"/>
        <v/>
      </c>
      <c r="AD72" s="39" t="str">
        <f t="shared" si="54"/>
        <v/>
      </c>
      <c r="AE72" s="39" t="str">
        <f t="shared" si="55"/>
        <v/>
      </c>
      <c r="AF72" s="39" t="str">
        <f t="shared" si="55"/>
        <v/>
      </c>
      <c r="AG72" s="39" t="str">
        <f t="shared" si="55"/>
        <v/>
      </c>
      <c r="AH72" s="39" t="str">
        <f t="shared" si="55"/>
        <v/>
      </c>
      <c r="AI72" s="39" t="str">
        <f t="shared" si="55"/>
        <v/>
      </c>
      <c r="AJ72" s="39" t="str">
        <f t="shared" si="55"/>
        <v/>
      </c>
      <c r="AK72" s="39" t="str">
        <f t="shared" si="55"/>
        <v/>
      </c>
      <c r="AL72" s="39" t="str">
        <f t="shared" si="55"/>
        <v/>
      </c>
      <c r="AM72" s="39" t="str">
        <f t="shared" si="55"/>
        <v/>
      </c>
      <c r="AN72" s="39" t="str">
        <f t="shared" si="55"/>
        <v/>
      </c>
      <c r="AO72" s="39" t="str">
        <f t="shared" si="56"/>
        <v/>
      </c>
      <c r="AP72" s="39" t="str">
        <f t="shared" si="56"/>
        <v/>
      </c>
      <c r="AQ72" s="39" t="str">
        <f t="shared" si="56"/>
        <v/>
      </c>
      <c r="AR72" s="39" t="str">
        <f t="shared" si="56"/>
        <v/>
      </c>
      <c r="AS72" s="39" t="str">
        <f t="shared" si="56"/>
        <v/>
      </c>
      <c r="AT72" s="39" t="str">
        <f t="shared" si="56"/>
        <v/>
      </c>
      <c r="AU72" s="39" t="str">
        <f t="shared" si="56"/>
        <v/>
      </c>
      <c r="AV72" s="39" t="str">
        <f t="shared" si="56"/>
        <v/>
      </c>
      <c r="AW72" s="39" t="str">
        <f t="shared" si="56"/>
        <v/>
      </c>
      <c r="AX72" s="39" t="str">
        <f t="shared" si="56"/>
        <v/>
      </c>
      <c r="AY72" s="39" t="str">
        <f t="shared" si="57"/>
        <v/>
      </c>
      <c r="AZ72" s="39" t="str">
        <f t="shared" si="57"/>
        <v/>
      </c>
      <c r="BA72" s="39" t="str">
        <f t="shared" si="57"/>
        <v/>
      </c>
      <c r="BB72" s="39" t="str">
        <f t="shared" si="57"/>
        <v/>
      </c>
      <c r="BC72" s="39" t="str">
        <f t="shared" si="57"/>
        <v/>
      </c>
      <c r="BD72" s="39" t="str">
        <f t="shared" si="57"/>
        <v/>
      </c>
      <c r="BE72" s="39" t="str">
        <f t="shared" si="57"/>
        <v/>
      </c>
      <c r="BF72" s="39" t="str">
        <f t="shared" si="57"/>
        <v/>
      </c>
      <c r="BG72" s="39" t="str">
        <f t="shared" si="57"/>
        <v/>
      </c>
      <c r="BH72" s="39" t="str">
        <f t="shared" si="57"/>
        <v/>
      </c>
      <c r="BI72" s="39" t="str">
        <f t="shared" si="58"/>
        <v/>
      </c>
      <c r="BJ72" s="39" t="str">
        <f t="shared" si="58"/>
        <v/>
      </c>
      <c r="BK72" s="39" t="str">
        <f t="shared" si="58"/>
        <v/>
      </c>
      <c r="BL72" s="39" t="str">
        <f t="shared" si="58"/>
        <v/>
      </c>
      <c r="BM72" s="39" t="str">
        <f t="shared" si="58"/>
        <v/>
      </c>
      <c r="BN72" s="39" t="str">
        <f t="shared" si="58"/>
        <v/>
      </c>
      <c r="BO72" s="39" t="str">
        <f t="shared" si="58"/>
        <v/>
      </c>
      <c r="BP72" s="39" t="str">
        <f t="shared" si="58"/>
        <v/>
      </c>
      <c r="BQ72" s="39" t="str">
        <f t="shared" si="58"/>
        <v/>
      </c>
      <c r="BR72" s="39" t="str">
        <f t="shared" si="58"/>
        <v/>
      </c>
      <c r="BS72" s="39" t="str">
        <f t="shared" si="59"/>
        <v/>
      </c>
      <c r="BT72" s="39" t="str">
        <f t="shared" si="59"/>
        <v/>
      </c>
      <c r="BU72" s="39" t="str">
        <f t="shared" si="59"/>
        <v/>
      </c>
      <c r="BV72" s="39" t="str">
        <f t="shared" si="59"/>
        <v/>
      </c>
      <c r="BW72" s="39" t="str">
        <f t="shared" si="59"/>
        <v/>
      </c>
      <c r="BX72" s="39" t="str">
        <f t="shared" si="59"/>
        <v/>
      </c>
      <c r="BY72" s="39" t="str">
        <f t="shared" si="59"/>
        <v/>
      </c>
      <c r="BZ72" s="39" t="str">
        <f t="shared" si="59"/>
        <v/>
      </c>
      <c r="CA72" s="39" t="str">
        <f t="shared" si="59"/>
        <v/>
      </c>
      <c r="CB72" s="39" t="str">
        <f t="shared" si="59"/>
        <v/>
      </c>
      <c r="CC72" s="39" t="str">
        <f t="shared" si="60"/>
        <v/>
      </c>
      <c r="CD72" s="39" t="str">
        <f t="shared" si="60"/>
        <v/>
      </c>
      <c r="CE72" s="39" t="str">
        <f t="shared" si="60"/>
        <v/>
      </c>
      <c r="CF72" s="39" t="str">
        <f t="shared" si="60"/>
        <v/>
      </c>
      <c r="CG72" s="39" t="str">
        <f t="shared" si="60"/>
        <v/>
      </c>
      <c r="CH72" s="39" t="str">
        <f t="shared" si="60"/>
        <v/>
      </c>
      <c r="CI72" s="39" t="str">
        <f t="shared" si="60"/>
        <v/>
      </c>
      <c r="CJ72" s="39" t="str">
        <f t="shared" si="60"/>
        <v/>
      </c>
      <c r="CK72" s="39" t="str">
        <f t="shared" si="60"/>
        <v/>
      </c>
      <c r="CL72" s="39" t="str">
        <f t="shared" si="60"/>
        <v/>
      </c>
      <c r="CM72" s="39" t="str">
        <f t="shared" si="61"/>
        <v/>
      </c>
      <c r="CN72" s="39" t="str">
        <f t="shared" si="61"/>
        <v/>
      </c>
      <c r="CO72" s="39" t="str">
        <f t="shared" si="61"/>
        <v/>
      </c>
      <c r="CP72" s="39" t="str">
        <f t="shared" si="61"/>
        <v/>
      </c>
      <c r="CQ72" s="39" t="str">
        <f t="shared" si="61"/>
        <v/>
      </c>
      <c r="CR72" s="39" t="str">
        <f t="shared" si="61"/>
        <v/>
      </c>
      <c r="CS72" s="39" t="str">
        <f t="shared" si="61"/>
        <v/>
      </c>
      <c r="CT72" s="39" t="str">
        <f t="shared" si="61"/>
        <v/>
      </c>
      <c r="CU72" s="39" t="str">
        <f t="shared" si="61"/>
        <v/>
      </c>
      <c r="CV72" s="39" t="str">
        <f t="shared" si="61"/>
        <v/>
      </c>
      <c r="CW72" s="39" t="str">
        <f t="shared" si="62"/>
        <v/>
      </c>
      <c r="CX72" s="39" t="str">
        <f t="shared" si="62"/>
        <v/>
      </c>
      <c r="CY72" s="39" t="str">
        <f t="shared" si="62"/>
        <v/>
      </c>
      <c r="CZ72" s="39" t="str">
        <f t="shared" si="62"/>
        <v/>
      </c>
      <c r="DA72" s="39" t="str">
        <f t="shared" si="62"/>
        <v/>
      </c>
      <c r="DB72" s="39" t="str">
        <f t="shared" si="62"/>
        <v/>
      </c>
      <c r="DC72" s="39" t="str">
        <f t="shared" si="62"/>
        <v/>
      </c>
      <c r="DD72" s="39" t="str">
        <f t="shared" si="62"/>
        <v/>
      </c>
      <c r="DE72" s="39" t="str">
        <f t="shared" si="62"/>
        <v/>
      </c>
      <c r="DF72" s="39" t="str">
        <f t="shared" si="62"/>
        <v/>
      </c>
      <c r="DG72" s="39" t="str">
        <f t="shared" si="62"/>
        <v/>
      </c>
      <c r="DH72" s="39" t="str">
        <f t="shared" si="62"/>
        <v/>
      </c>
      <c r="DQ72" s="57"/>
      <c r="DR72" s="127"/>
    </row>
    <row r="73" spans="1:122" ht="24.75" hidden="1" customHeight="1" x14ac:dyDescent="0.4">
      <c r="A73" s="126">
        <v>61</v>
      </c>
      <c r="B73" s="206" t="str">
        <f>IFERROR(VLOOKUP(A73,'wk（～5.7）'!$A$3:$J$122, 2, 0)&amp;"", "")</f>
        <v/>
      </c>
      <c r="C73" s="41" t="str">
        <f>IFERROR(VLOOKUP(A73,'wk（～5.7）'!$A$3:$J$122, 4, 0), "")</f>
        <v/>
      </c>
      <c r="D73" s="41" t="str">
        <f>IFERROR(VLOOKUP(A73,'wk（～5.7）'!$A$3:$J$122, 5, 0), "")</f>
        <v/>
      </c>
      <c r="E73" s="41" t="str">
        <f>IFERROR(VLOOKUP(A73,'wk（～5.7）'!$A$3:$J$122, 6, 0), "")</f>
        <v/>
      </c>
      <c r="F73" s="41" t="str">
        <f>IFERROR(VLOOKUP(A73,'wk（～5.7）'!$A$3:$J$122, 7, 0), "")</f>
        <v/>
      </c>
      <c r="G73" s="41" t="str">
        <f>IFERROR(VLOOKUP(A73,'wk（～5.7）'!$A$3:$J$122, 8, 0), "")</f>
        <v/>
      </c>
      <c r="H73" s="41" t="str">
        <f>IFERROR(VLOOKUP(A73,'wk（～5.7）'!$A$3:$J$122, 9, 0), "")</f>
        <v/>
      </c>
      <c r="I73" s="41" t="str">
        <f>IFERROR(VLOOKUP(A73,'wk（～5.7）'!$A$3:$J$122, 10, 0), "")</f>
        <v/>
      </c>
      <c r="J73" s="42">
        <f t="shared" si="12"/>
        <v>0</v>
      </c>
      <c r="K73" s="39" t="str">
        <f t="shared" ref="K73:T80" si="63">IF(AND($C73&lt;&gt;"", K$12&gt;=$C73, K$12&lt;=$I73), IF($F73&lt;&gt;"", IF(OR(AND(K$12=$C73, K$12=$F73), AND(K$12&gt;$F73, K$12&lt;$G73)), "入院中", 1), 1), "")</f>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3"/>
        <v/>
      </c>
      <c r="U73" s="39" t="str">
        <f t="shared" ref="U73:AD80" si="64">IF(AND($C73&lt;&gt;"", U$12&gt;=$C73, U$12&lt;=$I73), IF($F73&lt;&gt;"", IF(OR(AND(U$12=$C73, U$12=$F73), AND(U$12&gt;$F73, U$12&lt;$G73)), "入院中", 1), 1), "")</f>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4"/>
        <v/>
      </c>
      <c r="AE73" s="39" t="str">
        <f t="shared" ref="AE73:AN80" si="65">IF(AND($C73&lt;&gt;"", AE$12&gt;=$C73, AE$12&lt;=$I73), IF($F73&lt;&gt;"", IF(OR(AND(AE$12=$C73, AE$12=$F73), AND(AE$12&gt;$F73, AE$12&lt;$G73)), "入院中", 1), 1), "")</f>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5"/>
        <v/>
      </c>
      <c r="AO73" s="39" t="str">
        <f t="shared" ref="AO73:AX80" si="66">IF(AND($C73&lt;&gt;"", AO$12&gt;=$C73, AO$12&lt;=$I73), IF($F73&lt;&gt;"", IF(OR(AND(AO$12=$C73, AO$12=$F73), AND(AO$12&gt;$F73, AO$12&lt;$G73)), "入院中", 1), 1), "")</f>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6"/>
        <v/>
      </c>
      <c r="AY73" s="39" t="str">
        <f t="shared" ref="AY73:BH80" si="67">IF(AND($C73&lt;&gt;"", AY$12&gt;=$C73, AY$12&lt;=$I73), IF($F73&lt;&gt;"", IF(OR(AND(AY$12=$C73, AY$12=$F73), AND(AY$12&gt;$F73, AY$12&lt;$G73)), "入院中", 1), 1), "")</f>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7"/>
        <v/>
      </c>
      <c r="BI73" s="39" t="str">
        <f t="shared" ref="BI73:BR80" si="68">IF(AND($C73&lt;&gt;"", BI$12&gt;=$C73, BI$12&lt;=$I73), IF($F73&lt;&gt;"", IF(OR(AND(BI$12=$C73, BI$12=$F73), AND(BI$12&gt;$F73, BI$12&lt;$G73)), "入院中", 1), 1), "")</f>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8"/>
        <v/>
      </c>
      <c r="BS73" s="39" t="str">
        <f t="shared" ref="BS73:CB80" si="69">IF(AND($C73&lt;&gt;"", BS$12&gt;=$C73, BS$12&lt;=$I73), IF($F73&lt;&gt;"", IF(OR(AND(BS$12=$C73, BS$12=$F73), AND(BS$12&gt;$F73, BS$12&lt;$G73)), "入院中", 1), 1), "")</f>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69"/>
        <v/>
      </c>
      <c r="CC73" s="39" t="str">
        <f t="shared" ref="CC73:CL80" si="70">IF(AND($C73&lt;&gt;"", CC$12&gt;=$C73, CC$12&lt;=$I73), IF($F73&lt;&gt;"", IF(OR(AND(CC$12=$C73, CC$12=$F73), AND(CC$12&gt;$F73, CC$12&lt;$G73)), "入院中", 1), 1), "")</f>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0"/>
        <v/>
      </c>
      <c r="CM73" s="39" t="str">
        <f t="shared" ref="CM73:CV80" si="71">IF(AND($C73&lt;&gt;"", CM$12&gt;=$C73, CM$12&lt;=$I73), IF($F73&lt;&gt;"", IF(OR(AND(CM$12=$C73, CM$12=$F73), AND(CM$12&gt;$F73, CM$12&lt;$G73)), "入院中", 1), 1), "")</f>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1"/>
        <v/>
      </c>
      <c r="CW73" s="39" t="str">
        <f t="shared" ref="CW73:DH80" si="72">IF(AND($C73&lt;&gt;"", CW$12&gt;=$C73, CW$12&lt;=$I73), IF($F73&lt;&gt;"", IF(OR(AND(CW$12=$C73, CW$12=$F73), AND(CW$12&gt;$F73, CW$12&lt;$G73)), "入院中", 1), 1), "")</f>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H73" s="39" t="str">
        <f t="shared" si="72"/>
        <v/>
      </c>
      <c r="DQ73" s="57"/>
      <c r="DR73" s="127"/>
    </row>
    <row r="74" spans="1:122" ht="24.75" hidden="1" customHeight="1" x14ac:dyDescent="0.4">
      <c r="A74" s="126">
        <v>62</v>
      </c>
      <c r="B74" s="206" t="str">
        <f>IFERROR(VLOOKUP(A74,'wk（～5.7）'!$A$3:$J$122, 2, 0)&amp;"", "")</f>
        <v/>
      </c>
      <c r="C74" s="41" t="str">
        <f>IFERROR(VLOOKUP(A74,'wk（～5.7）'!$A$3:$J$122, 4, 0), "")</f>
        <v/>
      </c>
      <c r="D74" s="41" t="str">
        <f>IFERROR(VLOOKUP(A74,'wk（～5.7）'!$A$3:$J$122, 5, 0), "")</f>
        <v/>
      </c>
      <c r="E74" s="41" t="str">
        <f>IFERROR(VLOOKUP(A74,'wk（～5.7）'!$A$3:$J$122, 6, 0), "")</f>
        <v/>
      </c>
      <c r="F74" s="41" t="str">
        <f>IFERROR(VLOOKUP(A74,'wk（～5.7）'!$A$3:$J$122, 7, 0), "")</f>
        <v/>
      </c>
      <c r="G74" s="41" t="str">
        <f>IFERROR(VLOOKUP(A74,'wk（～5.7）'!$A$3:$J$122, 8, 0), "")</f>
        <v/>
      </c>
      <c r="H74" s="41" t="str">
        <f>IFERROR(VLOOKUP(A74,'wk（～5.7）'!$A$3:$J$122, 9, 0), "")</f>
        <v/>
      </c>
      <c r="I74" s="41" t="str">
        <f>IFERROR(VLOOKUP(A74,'wk（～5.7）'!$A$3:$J$122, 10, 0), "")</f>
        <v/>
      </c>
      <c r="J74" s="42">
        <f t="shared" si="12"/>
        <v>0</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3"/>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4"/>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5"/>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6"/>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7"/>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8"/>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69"/>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0"/>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1"/>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H74" s="39" t="str">
        <f t="shared" si="72"/>
        <v/>
      </c>
      <c r="DQ74" s="57"/>
      <c r="DR74" s="127"/>
    </row>
    <row r="75" spans="1:122" ht="24.75" hidden="1" customHeight="1" x14ac:dyDescent="0.4">
      <c r="A75" s="126">
        <v>63</v>
      </c>
      <c r="B75" s="206" t="str">
        <f>IFERROR(VLOOKUP(A75,'wk（～5.7）'!$A$3:$J$122, 2, 0)&amp;"", "")</f>
        <v/>
      </c>
      <c r="C75" s="41" t="str">
        <f>IFERROR(VLOOKUP(A75,'wk（～5.7）'!$A$3:$J$122, 4, 0), "")</f>
        <v/>
      </c>
      <c r="D75" s="41" t="str">
        <f>IFERROR(VLOOKUP(A75,'wk（～5.7）'!$A$3:$J$122, 5, 0), "")</f>
        <v/>
      </c>
      <c r="E75" s="41" t="str">
        <f>IFERROR(VLOOKUP(A75,'wk（～5.7）'!$A$3:$J$122, 6, 0), "")</f>
        <v/>
      </c>
      <c r="F75" s="41" t="str">
        <f>IFERROR(VLOOKUP(A75,'wk（～5.7）'!$A$3:$J$122, 7, 0), "")</f>
        <v/>
      </c>
      <c r="G75" s="41" t="str">
        <f>IFERROR(VLOOKUP(A75,'wk（～5.7）'!$A$3:$J$122, 8, 0), "")</f>
        <v/>
      </c>
      <c r="H75" s="41" t="str">
        <f>IFERROR(VLOOKUP(A75,'wk（～5.7）'!$A$3:$J$122, 9, 0), "")</f>
        <v/>
      </c>
      <c r="I75" s="41" t="str">
        <f>IFERROR(VLOOKUP(A75,'wk（～5.7）'!$A$3:$J$122, 10, 0), "")</f>
        <v/>
      </c>
      <c r="J75" s="42">
        <f t="shared" si="12"/>
        <v>0</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3"/>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4"/>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5"/>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6"/>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7"/>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8"/>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69"/>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0"/>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1"/>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H75" s="39" t="str">
        <f t="shared" si="72"/>
        <v/>
      </c>
      <c r="DQ75" s="57"/>
      <c r="DR75" s="127"/>
    </row>
    <row r="76" spans="1:122" ht="24.75" hidden="1" customHeight="1" x14ac:dyDescent="0.4">
      <c r="A76" s="126">
        <v>64</v>
      </c>
      <c r="B76" s="206" t="str">
        <f>IFERROR(VLOOKUP(A76,'wk（～5.7）'!$A$3:$J$122, 2, 0)&amp;"", "")</f>
        <v/>
      </c>
      <c r="C76" s="41" t="str">
        <f>IFERROR(VLOOKUP(A76,'wk（～5.7）'!$A$3:$J$122, 4, 0), "")</f>
        <v/>
      </c>
      <c r="D76" s="41" t="str">
        <f>IFERROR(VLOOKUP(A76,'wk（～5.7）'!$A$3:$J$122, 5, 0), "")</f>
        <v/>
      </c>
      <c r="E76" s="41" t="str">
        <f>IFERROR(VLOOKUP(A76,'wk（～5.7）'!$A$3:$J$122, 6, 0), "")</f>
        <v/>
      </c>
      <c r="F76" s="41" t="str">
        <f>IFERROR(VLOOKUP(A76,'wk（～5.7）'!$A$3:$J$122, 7, 0), "")</f>
        <v/>
      </c>
      <c r="G76" s="41" t="str">
        <f>IFERROR(VLOOKUP(A76,'wk（～5.7）'!$A$3:$J$122, 8, 0), "")</f>
        <v/>
      </c>
      <c r="H76" s="41" t="str">
        <f>IFERROR(VLOOKUP(A76,'wk（～5.7）'!$A$3:$J$122, 9, 0), "")</f>
        <v/>
      </c>
      <c r="I76" s="41" t="str">
        <f>IFERROR(VLOOKUP(A76,'wk（～5.7）'!$A$3:$J$122, 10, 0), "")</f>
        <v/>
      </c>
      <c r="J76" s="42">
        <f t="shared" si="12"/>
        <v>0</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3"/>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4"/>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5"/>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6"/>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7"/>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8"/>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69"/>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0"/>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1"/>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H76" s="39" t="str">
        <f t="shared" si="72"/>
        <v/>
      </c>
      <c r="DQ76" s="57"/>
      <c r="DR76" s="127"/>
    </row>
    <row r="77" spans="1:122" ht="24.75" hidden="1" customHeight="1" x14ac:dyDescent="0.4">
      <c r="A77" s="126">
        <v>65</v>
      </c>
      <c r="B77" s="206" t="str">
        <f>IFERROR(VLOOKUP(A77,'wk（～5.7）'!$A$3:$J$122, 2, 0)&amp;"", "")</f>
        <v/>
      </c>
      <c r="C77" s="41" t="str">
        <f>IFERROR(VLOOKUP(A77,'wk（～5.7）'!$A$3:$J$122, 4, 0), "")</f>
        <v/>
      </c>
      <c r="D77" s="41" t="str">
        <f>IFERROR(VLOOKUP(A77,'wk（～5.7）'!$A$3:$J$122, 5, 0), "")</f>
        <v/>
      </c>
      <c r="E77" s="41" t="str">
        <f>IFERROR(VLOOKUP(A77,'wk（～5.7）'!$A$3:$J$122, 6, 0), "")</f>
        <v/>
      </c>
      <c r="F77" s="41" t="str">
        <f>IFERROR(VLOOKUP(A77,'wk（～5.7）'!$A$3:$J$122, 7, 0), "")</f>
        <v/>
      </c>
      <c r="G77" s="41" t="str">
        <f>IFERROR(VLOOKUP(A77,'wk（～5.7）'!$A$3:$J$122, 8, 0), "")</f>
        <v/>
      </c>
      <c r="H77" s="41" t="str">
        <f>IFERROR(VLOOKUP(A77,'wk（～5.7）'!$A$3:$J$122, 9, 0), "")</f>
        <v/>
      </c>
      <c r="I77" s="41" t="str">
        <f>IFERROR(VLOOKUP(A77,'wk（～5.7）'!$A$3:$J$122, 10, 0), "")</f>
        <v/>
      </c>
      <c r="J77" s="42">
        <f t="shared" si="12"/>
        <v>0</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3"/>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4"/>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5"/>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6"/>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7"/>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8"/>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69"/>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0"/>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1"/>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H77" s="39" t="str">
        <f t="shared" si="72"/>
        <v/>
      </c>
      <c r="DQ77" s="57"/>
      <c r="DR77" s="127"/>
    </row>
    <row r="78" spans="1:122" ht="24.75" hidden="1" customHeight="1" x14ac:dyDescent="0.4">
      <c r="A78" s="126">
        <v>66</v>
      </c>
      <c r="B78" s="206" t="str">
        <f>IFERROR(VLOOKUP(A78,'wk（～5.7）'!$A$3:$J$122, 2, 0)&amp;"", "")</f>
        <v/>
      </c>
      <c r="C78" s="41" t="str">
        <f>IFERROR(VLOOKUP(A78,'wk（～5.7）'!$A$3:$J$122, 4, 0), "")</f>
        <v/>
      </c>
      <c r="D78" s="41" t="str">
        <f>IFERROR(VLOOKUP(A78,'wk（～5.7）'!$A$3:$J$122, 5, 0), "")</f>
        <v/>
      </c>
      <c r="E78" s="41" t="str">
        <f>IFERROR(VLOOKUP(A78,'wk（～5.7）'!$A$3:$J$122, 6, 0), "")</f>
        <v/>
      </c>
      <c r="F78" s="41" t="str">
        <f>IFERROR(VLOOKUP(A78,'wk（～5.7）'!$A$3:$J$122, 7, 0), "")</f>
        <v/>
      </c>
      <c r="G78" s="41" t="str">
        <f>IFERROR(VLOOKUP(A78,'wk（～5.7）'!$A$3:$J$122, 8, 0), "")</f>
        <v/>
      </c>
      <c r="H78" s="41" t="str">
        <f>IFERROR(VLOOKUP(A78,'wk（～5.7）'!$A$3:$J$122, 9, 0), "")</f>
        <v/>
      </c>
      <c r="I78" s="41" t="str">
        <f>IFERROR(VLOOKUP(A78,'wk（～5.7）'!$A$3:$J$122, 10, 0), "")</f>
        <v/>
      </c>
      <c r="J78" s="42">
        <f t="shared" ref="J78:J132" si="73">IFERROR(IF(SUM(K78:DH78)&gt;15, "エラー", SUM(K78:DH78)), "エラー")</f>
        <v>0</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3"/>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4"/>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5"/>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6"/>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7"/>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8"/>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69"/>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0"/>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1"/>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H78" s="39" t="str">
        <f t="shared" si="72"/>
        <v/>
      </c>
      <c r="DQ78" s="57"/>
      <c r="DR78" s="127"/>
    </row>
    <row r="79" spans="1:122" ht="24.75" hidden="1" customHeight="1" x14ac:dyDescent="0.4">
      <c r="A79" s="126">
        <v>67</v>
      </c>
      <c r="B79" s="206" t="str">
        <f>IFERROR(VLOOKUP(A79,'wk（～5.7）'!$A$3:$J$122, 2, 0)&amp;"", "")</f>
        <v/>
      </c>
      <c r="C79" s="41" t="str">
        <f>IFERROR(VLOOKUP(A79,'wk（～5.7）'!$A$3:$J$122, 4, 0), "")</f>
        <v/>
      </c>
      <c r="D79" s="41" t="str">
        <f>IFERROR(VLOOKUP(A79,'wk（～5.7）'!$A$3:$J$122, 5, 0), "")</f>
        <v/>
      </c>
      <c r="E79" s="41" t="str">
        <f>IFERROR(VLOOKUP(A79,'wk（～5.7）'!$A$3:$J$122, 6, 0), "")</f>
        <v/>
      </c>
      <c r="F79" s="41" t="str">
        <f>IFERROR(VLOOKUP(A79,'wk（～5.7）'!$A$3:$J$122, 7, 0), "")</f>
        <v/>
      </c>
      <c r="G79" s="41" t="str">
        <f>IFERROR(VLOOKUP(A79,'wk（～5.7）'!$A$3:$J$122, 8, 0), "")</f>
        <v/>
      </c>
      <c r="H79" s="41" t="str">
        <f>IFERROR(VLOOKUP(A79,'wk（～5.7）'!$A$3:$J$122, 9, 0), "")</f>
        <v/>
      </c>
      <c r="I79" s="41" t="str">
        <f>IFERROR(VLOOKUP(A79,'wk（～5.7）'!$A$3:$J$122, 10, 0), "")</f>
        <v/>
      </c>
      <c r="J79" s="42">
        <f t="shared" si="73"/>
        <v>0</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3"/>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4"/>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5"/>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6"/>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7"/>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8"/>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69"/>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0"/>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1"/>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H79" s="39" t="str">
        <f t="shared" si="72"/>
        <v/>
      </c>
      <c r="DQ79" s="57"/>
      <c r="DR79" s="127"/>
    </row>
    <row r="80" spans="1:122" ht="24.75" hidden="1" customHeight="1" x14ac:dyDescent="0.4">
      <c r="A80" s="126">
        <v>68</v>
      </c>
      <c r="B80" s="206" t="str">
        <f>IFERROR(VLOOKUP(A80,'wk（～5.7）'!$A$3:$J$122, 2, 0)&amp;"", "")</f>
        <v/>
      </c>
      <c r="C80" s="41" t="str">
        <f>IFERROR(VLOOKUP(A80,'wk（～5.7）'!$A$3:$J$122, 4, 0), "")</f>
        <v/>
      </c>
      <c r="D80" s="41" t="str">
        <f>IFERROR(VLOOKUP(A80,'wk（～5.7）'!$A$3:$J$122, 5, 0), "")</f>
        <v/>
      </c>
      <c r="E80" s="41" t="str">
        <f>IFERROR(VLOOKUP(A80,'wk（～5.7）'!$A$3:$J$122, 6, 0), "")</f>
        <v/>
      </c>
      <c r="F80" s="41" t="str">
        <f>IFERROR(VLOOKUP(A80,'wk（～5.7）'!$A$3:$J$122, 7, 0), "")</f>
        <v/>
      </c>
      <c r="G80" s="41" t="str">
        <f>IFERROR(VLOOKUP(A80,'wk（～5.7）'!$A$3:$J$122, 8, 0), "")</f>
        <v/>
      </c>
      <c r="H80" s="41" t="str">
        <f>IFERROR(VLOOKUP(A80,'wk（～5.7）'!$A$3:$J$122, 9, 0), "")</f>
        <v/>
      </c>
      <c r="I80" s="41" t="str">
        <f>IFERROR(VLOOKUP(A80,'wk（～5.7）'!$A$3:$J$122, 10, 0), "")</f>
        <v/>
      </c>
      <c r="J80" s="42">
        <f t="shared" si="73"/>
        <v>0</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3"/>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4"/>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5"/>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6"/>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7"/>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8"/>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69"/>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0"/>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1"/>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H80" s="39" t="str">
        <f t="shared" si="72"/>
        <v/>
      </c>
      <c r="DQ80" s="57"/>
      <c r="DR80" s="127"/>
    </row>
    <row r="81" spans="1:122" ht="24.75" hidden="1" customHeight="1" x14ac:dyDescent="0.4">
      <c r="A81" s="126">
        <v>69</v>
      </c>
      <c r="B81" s="206" t="str">
        <f>IFERROR(VLOOKUP(A81,'wk（～5.7）'!$A$3:$J$122, 2, 0)&amp;"", "")</f>
        <v/>
      </c>
      <c r="C81" s="41" t="str">
        <f>IFERROR(VLOOKUP(A81,'wk（～5.7）'!$A$3:$J$122, 4, 0), "")</f>
        <v/>
      </c>
      <c r="D81" s="41" t="str">
        <f>IFERROR(VLOOKUP(A81,'wk（～5.7）'!$A$3:$J$122, 5, 0), "")</f>
        <v/>
      </c>
      <c r="E81" s="41" t="str">
        <f>IFERROR(VLOOKUP(A81,'wk（～5.7）'!$A$3:$J$122, 6, 0), "")</f>
        <v/>
      </c>
      <c r="F81" s="41" t="str">
        <f>IFERROR(VLOOKUP(A81,'wk（～5.7）'!$A$3:$J$122, 7, 0), "")</f>
        <v/>
      </c>
      <c r="G81" s="41" t="str">
        <f>IFERROR(VLOOKUP(A81,'wk（～5.7）'!$A$3:$J$122, 8, 0), "")</f>
        <v/>
      </c>
      <c r="H81" s="41" t="str">
        <f>IFERROR(VLOOKUP(A81,'wk（～5.7）'!$A$3:$J$122, 9, 0), "")</f>
        <v/>
      </c>
      <c r="I81" s="41" t="str">
        <f>IFERROR(VLOOKUP(A81,'wk（～5.7）'!$A$3:$J$122, 10, 0), "")</f>
        <v/>
      </c>
      <c r="J81" s="42">
        <f t="shared" si="73"/>
        <v>0</v>
      </c>
      <c r="K81" s="39" t="str">
        <f t="shared" ref="K81:Y81" si="74">IF(AND($C81&lt;&gt;"", K$12&gt;=$C81, K$12&lt;=$I81), IF($F81&lt;&gt;"", IF(OR(AND(K$12=$C81, K$12=$F81), AND(K$12&gt;$F81, K$12&lt;$G81)), "入院中", 1), 1), "")</f>
        <v/>
      </c>
      <c r="L81" s="39" t="str">
        <f t="shared" si="74"/>
        <v/>
      </c>
      <c r="M81" s="39" t="str">
        <f t="shared" si="74"/>
        <v/>
      </c>
      <c r="N81" s="39" t="str">
        <f t="shared" si="74"/>
        <v/>
      </c>
      <c r="O81" s="39" t="str">
        <f t="shared" si="74"/>
        <v/>
      </c>
      <c r="P81" s="39" t="str">
        <f t="shared" si="74"/>
        <v/>
      </c>
      <c r="Q81" s="39" t="str">
        <f t="shared" si="74"/>
        <v/>
      </c>
      <c r="R81" s="39" t="str">
        <f t="shared" si="74"/>
        <v/>
      </c>
      <c r="S81" s="39" t="str">
        <f t="shared" si="74"/>
        <v/>
      </c>
      <c r="T81" s="39" t="str">
        <f t="shared" si="74"/>
        <v/>
      </c>
      <c r="U81" s="39" t="str">
        <f t="shared" si="74"/>
        <v/>
      </c>
      <c r="V81" s="39" t="str">
        <f t="shared" si="74"/>
        <v/>
      </c>
      <c r="W81" s="39" t="str">
        <f t="shared" si="74"/>
        <v/>
      </c>
      <c r="X81" s="39" t="str">
        <f t="shared" si="74"/>
        <v/>
      </c>
      <c r="Y81" s="39" t="str">
        <f t="shared" si="74"/>
        <v/>
      </c>
      <c r="Z81" s="39" t="str">
        <f t="shared" ref="Z81" si="75">IF(AND($C81&lt;&gt;"", Z$12&gt;=$C81, Z$12&lt;=$I81), IF($F81&lt;&gt;"", IF(OR(AND(Z$12=$C81, Z$12=$F81), AND(Z$12&gt;$F81, Z$12&lt;$G81)), "入院中", 1), 1), "")</f>
        <v/>
      </c>
      <c r="AA81" s="39" t="str">
        <f t="shared" ref="AA81:AJ86" si="76">IF(AND($C81&lt;&gt;"", AA$12&gt;=$C81, AA$12&lt;=$I81), IF($F81&lt;&gt;"", IF(OR(AND(AA$12=$C81, AA$12=$F81), AND(AA$12&gt;$F81, AA$12&lt;$G81)), "入院中", 1), 1), "")</f>
        <v/>
      </c>
      <c r="AB81" s="39" t="str">
        <f t="shared" si="76"/>
        <v/>
      </c>
      <c r="AC81" s="39" t="str">
        <f t="shared" si="76"/>
        <v/>
      </c>
      <c r="AD81" s="39" t="str">
        <f t="shared" si="76"/>
        <v/>
      </c>
      <c r="AE81" s="39" t="str">
        <f t="shared" si="76"/>
        <v/>
      </c>
      <c r="AF81" s="39" t="str">
        <f t="shared" si="76"/>
        <v/>
      </c>
      <c r="AG81" s="39" t="str">
        <f t="shared" si="76"/>
        <v/>
      </c>
      <c r="AH81" s="39" t="str">
        <f t="shared" si="76"/>
        <v/>
      </c>
      <c r="AI81" s="39" t="str">
        <f t="shared" si="76"/>
        <v/>
      </c>
      <c r="AJ81" s="39" t="str">
        <f t="shared" si="76"/>
        <v/>
      </c>
      <c r="AK81" s="39" t="str">
        <f t="shared" ref="AK81:AT86" si="77">IF(AND($C81&lt;&gt;"", AK$12&gt;=$C81, AK$12&lt;=$I81), IF($F81&lt;&gt;"", IF(OR(AND(AK$12=$C81, AK$12=$F81), AND(AK$12&gt;$F81, AK$12&lt;$G81)), "入院中", 1), 1), "")</f>
        <v/>
      </c>
      <c r="AL81" s="39" t="str">
        <f t="shared" si="77"/>
        <v/>
      </c>
      <c r="AM81" s="39" t="str">
        <f t="shared" si="77"/>
        <v/>
      </c>
      <c r="AN81" s="39" t="str">
        <f t="shared" si="77"/>
        <v/>
      </c>
      <c r="AO81" s="39" t="str">
        <f t="shared" si="77"/>
        <v/>
      </c>
      <c r="AP81" s="39" t="str">
        <f t="shared" si="77"/>
        <v/>
      </c>
      <c r="AQ81" s="39" t="str">
        <f t="shared" si="77"/>
        <v/>
      </c>
      <c r="AR81" s="39" t="str">
        <f t="shared" si="77"/>
        <v/>
      </c>
      <c r="AS81" s="39" t="str">
        <f t="shared" si="77"/>
        <v/>
      </c>
      <c r="AT81" s="39" t="str">
        <f t="shared" si="77"/>
        <v/>
      </c>
      <c r="AU81" s="39" t="str">
        <f t="shared" ref="AU81:BD86" si="78">IF(AND($C81&lt;&gt;"", AU$12&gt;=$C81, AU$12&lt;=$I81), IF($F81&lt;&gt;"", IF(OR(AND(AU$12=$C81, AU$12=$F81), AND(AU$12&gt;$F81, AU$12&lt;$G81)), "入院中", 1), 1), "")</f>
        <v/>
      </c>
      <c r="AV81" s="39" t="str">
        <f t="shared" si="78"/>
        <v/>
      </c>
      <c r="AW81" s="39" t="str">
        <f t="shared" si="78"/>
        <v/>
      </c>
      <c r="AX81" s="39" t="str">
        <f t="shared" si="78"/>
        <v/>
      </c>
      <c r="AY81" s="39" t="str">
        <f t="shared" si="78"/>
        <v/>
      </c>
      <c r="AZ81" s="39" t="str">
        <f t="shared" si="78"/>
        <v/>
      </c>
      <c r="BA81" s="39" t="str">
        <f t="shared" si="78"/>
        <v/>
      </c>
      <c r="BB81" s="39" t="str">
        <f t="shared" si="78"/>
        <v/>
      </c>
      <c r="BC81" s="39" t="str">
        <f t="shared" si="78"/>
        <v/>
      </c>
      <c r="BD81" s="39" t="str">
        <f t="shared" si="78"/>
        <v/>
      </c>
      <c r="BE81" s="39" t="str">
        <f t="shared" ref="BE81:BN86" si="79">IF(AND($C81&lt;&gt;"", BE$12&gt;=$C81, BE$12&lt;=$I81), IF($F81&lt;&gt;"", IF(OR(AND(BE$12=$C81, BE$12=$F81), AND(BE$12&gt;$F81, BE$12&lt;$G81)), "入院中", 1), 1), "")</f>
        <v/>
      </c>
      <c r="BF81" s="39" t="str">
        <f t="shared" si="79"/>
        <v/>
      </c>
      <c r="BG81" s="39" t="str">
        <f t="shared" si="79"/>
        <v/>
      </c>
      <c r="BH81" s="39" t="str">
        <f t="shared" si="79"/>
        <v/>
      </c>
      <c r="BI81" s="39" t="str">
        <f t="shared" si="79"/>
        <v/>
      </c>
      <c r="BJ81" s="39" t="str">
        <f t="shared" si="79"/>
        <v/>
      </c>
      <c r="BK81" s="39" t="str">
        <f t="shared" si="79"/>
        <v/>
      </c>
      <c r="BL81" s="39" t="str">
        <f t="shared" si="79"/>
        <v/>
      </c>
      <c r="BM81" s="39" t="str">
        <f t="shared" si="79"/>
        <v/>
      </c>
      <c r="BN81" s="39" t="str">
        <f t="shared" si="79"/>
        <v/>
      </c>
      <c r="BO81" s="39" t="str">
        <f t="shared" ref="BO81:BX86" si="80">IF(AND($C81&lt;&gt;"", BO$12&gt;=$C81, BO$12&lt;=$I81), IF($F81&lt;&gt;"", IF(OR(AND(BO$12=$C81, BO$12=$F81), AND(BO$12&gt;$F81, BO$12&lt;$G81)), "入院中", 1), 1), "")</f>
        <v/>
      </c>
      <c r="BP81" s="39" t="str">
        <f t="shared" si="80"/>
        <v/>
      </c>
      <c r="BQ81" s="39" t="str">
        <f t="shared" si="80"/>
        <v/>
      </c>
      <c r="BR81" s="39" t="str">
        <f t="shared" si="80"/>
        <v/>
      </c>
      <c r="BS81" s="39" t="str">
        <f t="shared" si="80"/>
        <v/>
      </c>
      <c r="BT81" s="39" t="str">
        <f t="shared" si="80"/>
        <v/>
      </c>
      <c r="BU81" s="39" t="str">
        <f t="shared" si="80"/>
        <v/>
      </c>
      <c r="BV81" s="39" t="str">
        <f t="shared" si="80"/>
        <v/>
      </c>
      <c r="BW81" s="39" t="str">
        <f t="shared" si="80"/>
        <v/>
      </c>
      <c r="BX81" s="39" t="str">
        <f t="shared" si="80"/>
        <v/>
      </c>
      <c r="BY81" s="39" t="str">
        <f t="shared" ref="BY81:CH86" si="81">IF(AND($C81&lt;&gt;"", BY$12&gt;=$C81, BY$12&lt;=$I81), IF($F81&lt;&gt;"", IF(OR(AND(BY$12=$C81, BY$12=$F81), AND(BY$12&gt;$F81, BY$12&lt;$G81)), "入院中", 1), 1), "")</f>
        <v/>
      </c>
      <c r="BZ81" s="39" t="str">
        <f t="shared" si="81"/>
        <v/>
      </c>
      <c r="CA81" s="39" t="str">
        <f t="shared" si="81"/>
        <v/>
      </c>
      <c r="CB81" s="39" t="str">
        <f t="shared" si="81"/>
        <v/>
      </c>
      <c r="CC81" s="39" t="str">
        <f t="shared" si="81"/>
        <v/>
      </c>
      <c r="CD81" s="39" t="str">
        <f t="shared" si="81"/>
        <v/>
      </c>
      <c r="CE81" s="39" t="str">
        <f t="shared" si="81"/>
        <v/>
      </c>
      <c r="CF81" s="39" t="str">
        <f t="shared" si="81"/>
        <v/>
      </c>
      <c r="CG81" s="39" t="str">
        <f t="shared" si="81"/>
        <v/>
      </c>
      <c r="CH81" s="39" t="str">
        <f t="shared" si="81"/>
        <v/>
      </c>
      <c r="CI81" s="39" t="str">
        <f t="shared" ref="CI81:CR86" si="82">IF(AND($C81&lt;&gt;"", CI$12&gt;=$C81, CI$12&lt;=$I81), IF($F81&lt;&gt;"", IF(OR(AND(CI$12=$C81, CI$12=$F81), AND(CI$12&gt;$F81, CI$12&lt;$G81)), "入院中", 1), 1), "")</f>
        <v/>
      </c>
      <c r="CJ81" s="39" t="str">
        <f t="shared" si="82"/>
        <v/>
      </c>
      <c r="CK81" s="39" t="str">
        <f t="shared" si="82"/>
        <v/>
      </c>
      <c r="CL81" s="39" t="str">
        <f t="shared" si="82"/>
        <v/>
      </c>
      <c r="CM81" s="39" t="str">
        <f t="shared" si="82"/>
        <v/>
      </c>
      <c r="CN81" s="39" t="str">
        <f t="shared" si="82"/>
        <v/>
      </c>
      <c r="CO81" s="39" t="str">
        <f t="shared" si="82"/>
        <v/>
      </c>
      <c r="CP81" s="39" t="str">
        <f t="shared" si="82"/>
        <v/>
      </c>
      <c r="CQ81" s="39" t="str">
        <f t="shared" si="82"/>
        <v/>
      </c>
      <c r="CR81" s="39" t="str">
        <f t="shared" si="82"/>
        <v/>
      </c>
      <c r="CS81" s="39" t="str">
        <f t="shared" ref="CS81:DB86" si="83">IF(AND($C81&lt;&gt;"", CS$12&gt;=$C81, CS$12&lt;=$I81), IF($F81&lt;&gt;"", IF(OR(AND(CS$12=$C81, CS$12=$F81), AND(CS$12&gt;$F81, CS$12&lt;$G81)), "入院中", 1), 1), "")</f>
        <v/>
      </c>
      <c r="CT81" s="39" t="str">
        <f t="shared" si="83"/>
        <v/>
      </c>
      <c r="CU81" s="39" t="str">
        <f t="shared" si="83"/>
        <v/>
      </c>
      <c r="CV81" s="39" t="str">
        <f t="shared" si="83"/>
        <v/>
      </c>
      <c r="CW81" s="39" t="str">
        <f t="shared" si="83"/>
        <v/>
      </c>
      <c r="CX81" s="39" t="str">
        <f t="shared" si="83"/>
        <v/>
      </c>
      <c r="CY81" s="39" t="str">
        <f t="shared" si="83"/>
        <v/>
      </c>
      <c r="CZ81" s="39" t="str">
        <f t="shared" si="83"/>
        <v/>
      </c>
      <c r="DA81" s="39" t="str">
        <f t="shared" si="83"/>
        <v/>
      </c>
      <c r="DB81" s="39" t="str">
        <f t="shared" si="83"/>
        <v/>
      </c>
      <c r="DC81" s="39" t="str">
        <f t="shared" ref="DC81:DH86" si="84">IF(AND($C81&lt;&gt;"", DC$12&gt;=$C81, DC$12&lt;=$I81), IF($F81&lt;&gt;"", IF(OR(AND(DC$12=$C81, DC$12=$F81), AND(DC$12&gt;$F81, DC$12&lt;$G81)), "入院中", 1), 1), "")</f>
        <v/>
      </c>
      <c r="DD81" s="39" t="str">
        <f t="shared" si="84"/>
        <v/>
      </c>
      <c r="DE81" s="39" t="str">
        <f t="shared" si="84"/>
        <v/>
      </c>
      <c r="DF81" s="39" t="str">
        <f t="shared" si="84"/>
        <v/>
      </c>
      <c r="DG81" s="39" t="str">
        <f t="shared" si="84"/>
        <v/>
      </c>
      <c r="DH81" s="39" t="str">
        <f t="shared" si="84"/>
        <v/>
      </c>
      <c r="DQ81" s="57"/>
      <c r="DR81" s="127"/>
    </row>
    <row r="82" spans="1:122" ht="24.75" hidden="1" customHeight="1" x14ac:dyDescent="0.4">
      <c r="A82" s="126">
        <v>70</v>
      </c>
      <c r="B82" s="206" t="str">
        <f>IFERROR(VLOOKUP(A82,'wk（～5.7）'!$A$3:$J$122, 2, 0)&amp;"", "")</f>
        <v/>
      </c>
      <c r="C82" s="41" t="str">
        <f>IFERROR(VLOOKUP(A82,'wk（～5.7）'!$A$3:$J$122, 4, 0), "")</f>
        <v/>
      </c>
      <c r="D82" s="41" t="str">
        <f>IFERROR(VLOOKUP(A82,'wk（～5.7）'!$A$3:$J$122, 5, 0), "")</f>
        <v/>
      </c>
      <c r="E82" s="41" t="str">
        <f>IFERROR(VLOOKUP(A82,'wk（～5.7）'!$A$3:$J$122, 6, 0), "")</f>
        <v/>
      </c>
      <c r="F82" s="41" t="str">
        <f>IFERROR(VLOOKUP(A82,'wk（～5.7）'!$A$3:$J$122, 7, 0), "")</f>
        <v/>
      </c>
      <c r="G82" s="41" t="str">
        <f>IFERROR(VLOOKUP(A82,'wk（～5.7）'!$A$3:$J$122, 8, 0), "")</f>
        <v/>
      </c>
      <c r="H82" s="41" t="str">
        <f>IFERROR(VLOOKUP(A82,'wk（～5.7）'!$A$3:$J$122, 9, 0), "")</f>
        <v/>
      </c>
      <c r="I82" s="41" t="str">
        <f>IFERROR(VLOOKUP(A82,'wk（～5.7）'!$A$3:$J$122, 10, 0), "")</f>
        <v/>
      </c>
      <c r="J82" s="42">
        <f t="shared" si="73"/>
        <v>0</v>
      </c>
      <c r="K82" s="39" t="str">
        <f t="shared" ref="K82:Z97" si="85">IF(AND($C82&lt;&gt;"", K$12&gt;=$C82, K$12&lt;=$I82), IF($F82&lt;&gt;"", IF(OR(AND(K$12=$C82, K$12=$F82), AND(K$12&gt;$F82, K$12&lt;$G82)), "入院中", 1), 1), "")</f>
        <v/>
      </c>
      <c r="L82" s="39" t="str">
        <f t="shared" si="85"/>
        <v/>
      </c>
      <c r="M82" s="39" t="str">
        <f t="shared" si="85"/>
        <v/>
      </c>
      <c r="N82" s="39" t="str">
        <f t="shared" si="85"/>
        <v/>
      </c>
      <c r="O82" s="39" t="str">
        <f t="shared" si="85"/>
        <v/>
      </c>
      <c r="P82" s="39" t="str">
        <f t="shared" si="85"/>
        <v/>
      </c>
      <c r="Q82" s="39" t="str">
        <f t="shared" si="85"/>
        <v/>
      </c>
      <c r="R82" s="39" t="str">
        <f t="shared" si="85"/>
        <v/>
      </c>
      <c r="S82" s="39" t="str">
        <f t="shared" si="85"/>
        <v/>
      </c>
      <c r="T82" s="39" t="str">
        <f t="shared" si="85"/>
        <v/>
      </c>
      <c r="U82" s="39" t="str">
        <f t="shared" si="85"/>
        <v/>
      </c>
      <c r="V82" s="39" t="str">
        <f t="shared" si="85"/>
        <v/>
      </c>
      <c r="W82" s="39" t="str">
        <f t="shared" si="85"/>
        <v/>
      </c>
      <c r="X82" s="39" t="str">
        <f t="shared" si="85"/>
        <v/>
      </c>
      <c r="Y82" s="39" t="str">
        <f t="shared" si="85"/>
        <v/>
      </c>
      <c r="Z82" s="39" t="str">
        <f t="shared" si="85"/>
        <v/>
      </c>
      <c r="AA82" s="39" t="str">
        <f t="shared" si="76"/>
        <v/>
      </c>
      <c r="AB82" s="39" t="str">
        <f t="shared" si="76"/>
        <v/>
      </c>
      <c r="AC82" s="39" t="str">
        <f t="shared" si="76"/>
        <v/>
      </c>
      <c r="AD82" s="39" t="str">
        <f t="shared" si="76"/>
        <v/>
      </c>
      <c r="AE82" s="39" t="str">
        <f t="shared" si="76"/>
        <v/>
      </c>
      <c r="AF82" s="39" t="str">
        <f t="shared" si="76"/>
        <v/>
      </c>
      <c r="AG82" s="39" t="str">
        <f t="shared" si="76"/>
        <v/>
      </c>
      <c r="AH82" s="39" t="str">
        <f t="shared" si="76"/>
        <v/>
      </c>
      <c r="AI82" s="39" t="str">
        <f t="shared" si="76"/>
        <v/>
      </c>
      <c r="AJ82" s="39" t="str">
        <f t="shared" si="76"/>
        <v/>
      </c>
      <c r="AK82" s="39" t="str">
        <f t="shared" si="77"/>
        <v/>
      </c>
      <c r="AL82" s="39" t="str">
        <f t="shared" si="77"/>
        <v/>
      </c>
      <c r="AM82" s="39" t="str">
        <f t="shared" si="77"/>
        <v/>
      </c>
      <c r="AN82" s="39" t="str">
        <f t="shared" si="77"/>
        <v/>
      </c>
      <c r="AO82" s="39" t="str">
        <f t="shared" si="77"/>
        <v/>
      </c>
      <c r="AP82" s="39" t="str">
        <f t="shared" si="77"/>
        <v/>
      </c>
      <c r="AQ82" s="39" t="str">
        <f t="shared" si="77"/>
        <v/>
      </c>
      <c r="AR82" s="39" t="str">
        <f t="shared" si="77"/>
        <v/>
      </c>
      <c r="AS82" s="39" t="str">
        <f t="shared" si="77"/>
        <v/>
      </c>
      <c r="AT82" s="39" t="str">
        <f t="shared" si="77"/>
        <v/>
      </c>
      <c r="AU82" s="39" t="str">
        <f t="shared" si="78"/>
        <v/>
      </c>
      <c r="AV82" s="39" t="str">
        <f t="shared" si="78"/>
        <v/>
      </c>
      <c r="AW82" s="39" t="str">
        <f t="shared" si="78"/>
        <v/>
      </c>
      <c r="AX82" s="39" t="str">
        <f t="shared" si="78"/>
        <v/>
      </c>
      <c r="AY82" s="39" t="str">
        <f t="shared" si="78"/>
        <v/>
      </c>
      <c r="AZ82" s="39" t="str">
        <f t="shared" si="78"/>
        <v/>
      </c>
      <c r="BA82" s="39" t="str">
        <f t="shared" si="78"/>
        <v/>
      </c>
      <c r="BB82" s="39" t="str">
        <f t="shared" si="78"/>
        <v/>
      </c>
      <c r="BC82" s="39" t="str">
        <f t="shared" si="78"/>
        <v/>
      </c>
      <c r="BD82" s="39" t="str">
        <f t="shared" si="78"/>
        <v/>
      </c>
      <c r="BE82" s="39" t="str">
        <f t="shared" si="79"/>
        <v/>
      </c>
      <c r="BF82" s="39" t="str">
        <f t="shared" si="79"/>
        <v/>
      </c>
      <c r="BG82" s="39" t="str">
        <f t="shared" si="79"/>
        <v/>
      </c>
      <c r="BH82" s="39" t="str">
        <f t="shared" si="79"/>
        <v/>
      </c>
      <c r="BI82" s="39" t="str">
        <f t="shared" si="79"/>
        <v/>
      </c>
      <c r="BJ82" s="39" t="str">
        <f t="shared" si="79"/>
        <v/>
      </c>
      <c r="BK82" s="39" t="str">
        <f t="shared" si="79"/>
        <v/>
      </c>
      <c r="BL82" s="39" t="str">
        <f t="shared" si="79"/>
        <v/>
      </c>
      <c r="BM82" s="39" t="str">
        <f t="shared" si="79"/>
        <v/>
      </c>
      <c r="BN82" s="39" t="str">
        <f t="shared" si="79"/>
        <v/>
      </c>
      <c r="BO82" s="39" t="str">
        <f t="shared" si="80"/>
        <v/>
      </c>
      <c r="BP82" s="39" t="str">
        <f t="shared" si="80"/>
        <v/>
      </c>
      <c r="BQ82" s="39" t="str">
        <f t="shared" si="80"/>
        <v/>
      </c>
      <c r="BR82" s="39" t="str">
        <f t="shared" si="80"/>
        <v/>
      </c>
      <c r="BS82" s="39" t="str">
        <f t="shared" si="80"/>
        <v/>
      </c>
      <c r="BT82" s="39" t="str">
        <f t="shared" si="80"/>
        <v/>
      </c>
      <c r="BU82" s="39" t="str">
        <f t="shared" si="80"/>
        <v/>
      </c>
      <c r="BV82" s="39" t="str">
        <f t="shared" si="80"/>
        <v/>
      </c>
      <c r="BW82" s="39" t="str">
        <f t="shared" si="80"/>
        <v/>
      </c>
      <c r="BX82" s="39" t="str">
        <f t="shared" si="80"/>
        <v/>
      </c>
      <c r="BY82" s="39" t="str">
        <f t="shared" si="81"/>
        <v/>
      </c>
      <c r="BZ82" s="39" t="str">
        <f t="shared" si="81"/>
        <v/>
      </c>
      <c r="CA82" s="39" t="str">
        <f t="shared" si="81"/>
        <v/>
      </c>
      <c r="CB82" s="39" t="str">
        <f t="shared" si="81"/>
        <v/>
      </c>
      <c r="CC82" s="39" t="str">
        <f t="shared" si="81"/>
        <v/>
      </c>
      <c r="CD82" s="39" t="str">
        <f t="shared" si="81"/>
        <v/>
      </c>
      <c r="CE82" s="39" t="str">
        <f t="shared" si="81"/>
        <v/>
      </c>
      <c r="CF82" s="39" t="str">
        <f t="shared" si="81"/>
        <v/>
      </c>
      <c r="CG82" s="39" t="str">
        <f t="shared" si="81"/>
        <v/>
      </c>
      <c r="CH82" s="39" t="str">
        <f t="shared" si="81"/>
        <v/>
      </c>
      <c r="CI82" s="39" t="str">
        <f t="shared" si="82"/>
        <v/>
      </c>
      <c r="CJ82" s="39" t="str">
        <f t="shared" si="82"/>
        <v/>
      </c>
      <c r="CK82" s="39" t="str">
        <f t="shared" si="82"/>
        <v/>
      </c>
      <c r="CL82" s="39" t="str">
        <f t="shared" si="82"/>
        <v/>
      </c>
      <c r="CM82" s="39" t="str">
        <f t="shared" si="82"/>
        <v/>
      </c>
      <c r="CN82" s="39" t="str">
        <f t="shared" si="82"/>
        <v/>
      </c>
      <c r="CO82" s="39" t="str">
        <f t="shared" si="82"/>
        <v/>
      </c>
      <c r="CP82" s="39" t="str">
        <f t="shared" si="82"/>
        <v/>
      </c>
      <c r="CQ82" s="39" t="str">
        <f t="shared" si="82"/>
        <v/>
      </c>
      <c r="CR82" s="39" t="str">
        <f t="shared" si="82"/>
        <v/>
      </c>
      <c r="CS82" s="39" t="str">
        <f t="shared" si="83"/>
        <v/>
      </c>
      <c r="CT82" s="39" t="str">
        <f t="shared" si="83"/>
        <v/>
      </c>
      <c r="CU82" s="39" t="str">
        <f t="shared" si="83"/>
        <v/>
      </c>
      <c r="CV82" s="39" t="str">
        <f t="shared" si="83"/>
        <v/>
      </c>
      <c r="CW82" s="39" t="str">
        <f t="shared" si="83"/>
        <v/>
      </c>
      <c r="CX82" s="39" t="str">
        <f t="shared" si="83"/>
        <v/>
      </c>
      <c r="CY82" s="39" t="str">
        <f t="shared" si="83"/>
        <v/>
      </c>
      <c r="CZ82" s="39" t="str">
        <f t="shared" si="83"/>
        <v/>
      </c>
      <c r="DA82" s="39" t="str">
        <f t="shared" si="83"/>
        <v/>
      </c>
      <c r="DB82" s="39" t="str">
        <f t="shared" si="83"/>
        <v/>
      </c>
      <c r="DC82" s="39" t="str">
        <f t="shared" si="84"/>
        <v/>
      </c>
      <c r="DD82" s="39" t="str">
        <f t="shared" si="84"/>
        <v/>
      </c>
      <c r="DE82" s="39" t="str">
        <f t="shared" si="84"/>
        <v/>
      </c>
      <c r="DF82" s="39" t="str">
        <f t="shared" si="84"/>
        <v/>
      </c>
      <c r="DG82" s="39" t="str">
        <f t="shared" si="84"/>
        <v/>
      </c>
      <c r="DH82" s="39" t="str">
        <f t="shared" si="84"/>
        <v/>
      </c>
      <c r="DQ82" s="57"/>
      <c r="DR82" s="127"/>
    </row>
    <row r="83" spans="1:122" ht="24.75" hidden="1" customHeight="1" x14ac:dyDescent="0.4">
      <c r="A83" s="126">
        <v>71</v>
      </c>
      <c r="B83" s="206" t="str">
        <f>IFERROR(VLOOKUP(A83,'wk（～5.7）'!$A$3:$J$122, 2, 0)&amp;"", "")</f>
        <v/>
      </c>
      <c r="C83" s="41" t="str">
        <f>IFERROR(VLOOKUP(A83,'wk（～5.7）'!$A$3:$J$122, 4, 0), "")</f>
        <v/>
      </c>
      <c r="D83" s="41" t="str">
        <f>IFERROR(VLOOKUP(A83,'wk（～5.7）'!$A$3:$J$122, 5, 0), "")</f>
        <v/>
      </c>
      <c r="E83" s="41" t="str">
        <f>IFERROR(VLOOKUP(A83,'wk（～5.7）'!$A$3:$J$122, 6, 0), "")</f>
        <v/>
      </c>
      <c r="F83" s="41" t="str">
        <f>IFERROR(VLOOKUP(A83,'wk（～5.7）'!$A$3:$J$122, 7, 0), "")</f>
        <v/>
      </c>
      <c r="G83" s="41" t="str">
        <f>IFERROR(VLOOKUP(A83,'wk（～5.7）'!$A$3:$J$122, 8, 0), "")</f>
        <v/>
      </c>
      <c r="H83" s="41" t="str">
        <f>IFERROR(VLOOKUP(A83,'wk（～5.7）'!$A$3:$J$122, 9, 0), "")</f>
        <v/>
      </c>
      <c r="I83" s="41" t="str">
        <f>IFERROR(VLOOKUP(A83,'wk（～5.7）'!$A$3:$J$122, 10, 0), "")</f>
        <v/>
      </c>
      <c r="J83" s="42">
        <f t="shared" si="73"/>
        <v>0</v>
      </c>
      <c r="K83" s="39" t="str">
        <f t="shared" si="85"/>
        <v/>
      </c>
      <c r="L83" s="39" t="str">
        <f t="shared" si="85"/>
        <v/>
      </c>
      <c r="M83" s="39" t="str">
        <f t="shared" si="85"/>
        <v/>
      </c>
      <c r="N83" s="39" t="str">
        <f t="shared" si="85"/>
        <v/>
      </c>
      <c r="O83" s="39" t="str">
        <f t="shared" si="85"/>
        <v/>
      </c>
      <c r="P83" s="39" t="str">
        <f t="shared" si="85"/>
        <v/>
      </c>
      <c r="Q83" s="39" t="str">
        <f t="shared" si="85"/>
        <v/>
      </c>
      <c r="R83" s="39" t="str">
        <f t="shared" si="85"/>
        <v/>
      </c>
      <c r="S83" s="39" t="str">
        <f t="shared" si="85"/>
        <v/>
      </c>
      <c r="T83" s="39" t="str">
        <f t="shared" si="85"/>
        <v/>
      </c>
      <c r="U83" s="39" t="str">
        <f t="shared" si="85"/>
        <v/>
      </c>
      <c r="V83" s="39" t="str">
        <f t="shared" si="85"/>
        <v/>
      </c>
      <c r="W83" s="39" t="str">
        <f t="shared" si="85"/>
        <v/>
      </c>
      <c r="X83" s="39" t="str">
        <f t="shared" si="85"/>
        <v/>
      </c>
      <c r="Y83" s="39" t="str">
        <f t="shared" si="85"/>
        <v/>
      </c>
      <c r="Z83" s="39" t="str">
        <f t="shared" si="85"/>
        <v/>
      </c>
      <c r="AA83" s="39" t="str">
        <f t="shared" si="76"/>
        <v/>
      </c>
      <c r="AB83" s="39" t="str">
        <f t="shared" si="76"/>
        <v/>
      </c>
      <c r="AC83" s="39" t="str">
        <f t="shared" si="76"/>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7"/>
        <v/>
      </c>
      <c r="AL83" s="39" t="str">
        <f t="shared" si="77"/>
        <v/>
      </c>
      <c r="AM83" s="39" t="str">
        <f t="shared" si="77"/>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8"/>
        <v/>
      </c>
      <c r="AV83" s="39" t="str">
        <f t="shared" si="78"/>
        <v/>
      </c>
      <c r="AW83" s="39" t="str">
        <f t="shared" si="78"/>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9"/>
        <v/>
      </c>
      <c r="BF83" s="39" t="str">
        <f t="shared" si="79"/>
        <v/>
      </c>
      <c r="BG83" s="39" t="str">
        <f t="shared" si="79"/>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80"/>
        <v/>
      </c>
      <c r="BP83" s="39" t="str">
        <f t="shared" si="80"/>
        <v/>
      </c>
      <c r="BQ83" s="39" t="str">
        <f t="shared" si="80"/>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1"/>
        <v/>
      </c>
      <c r="BZ83" s="39" t="str">
        <f t="shared" si="81"/>
        <v/>
      </c>
      <c r="CA83" s="39" t="str">
        <f t="shared" si="81"/>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2"/>
        <v/>
      </c>
      <c r="CJ83" s="39" t="str">
        <f t="shared" si="82"/>
        <v/>
      </c>
      <c r="CK83" s="39" t="str">
        <f t="shared" si="82"/>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3"/>
        <v/>
      </c>
      <c r="CT83" s="39" t="str">
        <f t="shared" si="83"/>
        <v/>
      </c>
      <c r="CU83" s="39" t="str">
        <f t="shared" si="83"/>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4"/>
        <v/>
      </c>
      <c r="DD83" s="39" t="str">
        <f t="shared" si="84"/>
        <v/>
      </c>
      <c r="DE83" s="39" t="str">
        <f t="shared" si="84"/>
        <v/>
      </c>
      <c r="DF83" s="39" t="str">
        <f t="shared" si="84"/>
        <v/>
      </c>
      <c r="DG83" s="39" t="str">
        <f t="shared" si="84"/>
        <v/>
      </c>
      <c r="DH83" s="39" t="str">
        <f t="shared" si="84"/>
        <v/>
      </c>
      <c r="DQ83" s="57"/>
      <c r="DR83" s="127"/>
    </row>
    <row r="84" spans="1:122" ht="24.75" hidden="1" customHeight="1" x14ac:dyDescent="0.4">
      <c r="A84" s="126">
        <v>72</v>
      </c>
      <c r="B84" s="206" t="str">
        <f>IFERROR(VLOOKUP(A84,'wk（～5.7）'!$A$3:$J$122, 2, 0)&amp;"", "")</f>
        <v/>
      </c>
      <c r="C84" s="41" t="str">
        <f>IFERROR(VLOOKUP(A84,'wk（～5.7）'!$A$3:$J$122, 4, 0), "")</f>
        <v/>
      </c>
      <c r="D84" s="41" t="str">
        <f>IFERROR(VLOOKUP(A84,'wk（～5.7）'!$A$3:$J$122, 5, 0), "")</f>
        <v/>
      </c>
      <c r="E84" s="41" t="str">
        <f>IFERROR(VLOOKUP(A84,'wk（～5.7）'!$A$3:$J$122, 6, 0), "")</f>
        <v/>
      </c>
      <c r="F84" s="41" t="str">
        <f>IFERROR(VLOOKUP(A84,'wk（～5.7）'!$A$3:$J$122, 7, 0), "")</f>
        <v/>
      </c>
      <c r="G84" s="41" t="str">
        <f>IFERROR(VLOOKUP(A84,'wk（～5.7）'!$A$3:$J$122, 8, 0), "")</f>
        <v/>
      </c>
      <c r="H84" s="41" t="str">
        <f>IFERROR(VLOOKUP(A84,'wk（～5.7）'!$A$3:$J$122, 9, 0), "")</f>
        <v/>
      </c>
      <c r="I84" s="41" t="str">
        <f>IFERROR(VLOOKUP(A84,'wk（～5.7）'!$A$3:$J$122, 10, 0), "")</f>
        <v/>
      </c>
      <c r="J84" s="42">
        <f t="shared" si="73"/>
        <v>0</v>
      </c>
      <c r="K84" s="39" t="str">
        <f t="shared" si="85"/>
        <v/>
      </c>
      <c r="L84" s="39" t="str">
        <f t="shared" si="85"/>
        <v/>
      </c>
      <c r="M84" s="39" t="str">
        <f t="shared" si="85"/>
        <v/>
      </c>
      <c r="N84" s="39" t="str">
        <f t="shared" si="85"/>
        <v/>
      </c>
      <c r="O84" s="39" t="str">
        <f t="shared" si="85"/>
        <v/>
      </c>
      <c r="P84" s="39" t="str">
        <f t="shared" si="85"/>
        <v/>
      </c>
      <c r="Q84" s="39" t="str">
        <f t="shared" si="85"/>
        <v/>
      </c>
      <c r="R84" s="39" t="str">
        <f t="shared" si="85"/>
        <v/>
      </c>
      <c r="S84" s="39" t="str">
        <f t="shared" si="85"/>
        <v/>
      </c>
      <c r="T84" s="39" t="str">
        <f t="shared" si="85"/>
        <v/>
      </c>
      <c r="U84" s="39" t="str">
        <f t="shared" si="85"/>
        <v/>
      </c>
      <c r="V84" s="39" t="str">
        <f t="shared" si="85"/>
        <v/>
      </c>
      <c r="W84" s="39" t="str">
        <f t="shared" si="85"/>
        <v/>
      </c>
      <c r="X84" s="39" t="str">
        <f t="shared" si="85"/>
        <v/>
      </c>
      <c r="Y84" s="39" t="str">
        <f t="shared" si="85"/>
        <v/>
      </c>
      <c r="Z84" s="39" t="str">
        <f t="shared" si="85"/>
        <v/>
      </c>
      <c r="AA84" s="39" t="str">
        <f t="shared" si="76"/>
        <v/>
      </c>
      <c r="AB84" s="39" t="str">
        <f t="shared" si="76"/>
        <v/>
      </c>
      <c r="AC84" s="39" t="str">
        <f t="shared" si="76"/>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7"/>
        <v/>
      </c>
      <c r="AL84" s="39" t="str">
        <f t="shared" si="77"/>
        <v/>
      </c>
      <c r="AM84" s="39" t="str">
        <f t="shared" si="77"/>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8"/>
        <v/>
      </c>
      <c r="AV84" s="39" t="str">
        <f t="shared" si="78"/>
        <v/>
      </c>
      <c r="AW84" s="39" t="str">
        <f t="shared" si="78"/>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9"/>
        <v/>
      </c>
      <c r="BF84" s="39" t="str">
        <f t="shared" si="79"/>
        <v/>
      </c>
      <c r="BG84" s="39" t="str">
        <f t="shared" si="79"/>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80"/>
        <v/>
      </c>
      <c r="BP84" s="39" t="str">
        <f t="shared" si="80"/>
        <v/>
      </c>
      <c r="BQ84" s="39" t="str">
        <f t="shared" si="80"/>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1"/>
        <v/>
      </c>
      <c r="BZ84" s="39" t="str">
        <f t="shared" si="81"/>
        <v/>
      </c>
      <c r="CA84" s="39" t="str">
        <f t="shared" si="81"/>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2"/>
        <v/>
      </c>
      <c r="CJ84" s="39" t="str">
        <f t="shared" si="82"/>
        <v/>
      </c>
      <c r="CK84" s="39" t="str">
        <f t="shared" si="82"/>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3"/>
        <v/>
      </c>
      <c r="CT84" s="39" t="str">
        <f t="shared" si="83"/>
        <v/>
      </c>
      <c r="CU84" s="39" t="str">
        <f t="shared" si="83"/>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4"/>
        <v/>
      </c>
      <c r="DD84" s="39" t="str">
        <f t="shared" si="84"/>
        <v/>
      </c>
      <c r="DE84" s="39" t="str">
        <f t="shared" si="84"/>
        <v/>
      </c>
      <c r="DF84" s="39" t="str">
        <f t="shared" si="84"/>
        <v/>
      </c>
      <c r="DG84" s="39" t="str">
        <f t="shared" si="84"/>
        <v/>
      </c>
      <c r="DH84" s="39" t="str">
        <f t="shared" si="84"/>
        <v/>
      </c>
      <c r="DQ84" s="57"/>
      <c r="DR84" s="127"/>
    </row>
    <row r="85" spans="1:122" ht="24.75" hidden="1" customHeight="1" x14ac:dyDescent="0.4">
      <c r="A85" s="126">
        <v>73</v>
      </c>
      <c r="B85" s="206" t="str">
        <f>IFERROR(VLOOKUP(A85,'wk（～5.7）'!$A$3:$J$122, 2, 0)&amp;"", "")</f>
        <v/>
      </c>
      <c r="C85" s="41" t="str">
        <f>IFERROR(VLOOKUP(A85,'wk（～5.7）'!$A$3:$J$122, 4, 0), "")</f>
        <v/>
      </c>
      <c r="D85" s="41" t="str">
        <f>IFERROR(VLOOKUP(A85,'wk（～5.7）'!$A$3:$J$122, 5, 0), "")</f>
        <v/>
      </c>
      <c r="E85" s="41" t="str">
        <f>IFERROR(VLOOKUP(A85,'wk（～5.7）'!$A$3:$J$122, 6, 0), "")</f>
        <v/>
      </c>
      <c r="F85" s="41" t="str">
        <f>IFERROR(VLOOKUP(A85,'wk（～5.7）'!$A$3:$J$122, 7, 0), "")</f>
        <v/>
      </c>
      <c r="G85" s="41" t="str">
        <f>IFERROR(VLOOKUP(A85,'wk（～5.7）'!$A$3:$J$122, 8, 0), "")</f>
        <v/>
      </c>
      <c r="H85" s="41" t="str">
        <f>IFERROR(VLOOKUP(A85,'wk（～5.7）'!$A$3:$J$122, 9, 0), "")</f>
        <v/>
      </c>
      <c r="I85" s="41" t="str">
        <f>IFERROR(VLOOKUP(A85,'wk（～5.7）'!$A$3:$J$122, 10, 0), "")</f>
        <v/>
      </c>
      <c r="J85" s="42">
        <f t="shared" si="73"/>
        <v>0</v>
      </c>
      <c r="K85" s="39" t="str">
        <f t="shared" si="85"/>
        <v/>
      </c>
      <c r="L85" s="39" t="str">
        <f t="shared" si="85"/>
        <v/>
      </c>
      <c r="M85" s="39" t="str">
        <f t="shared" si="85"/>
        <v/>
      </c>
      <c r="N85" s="39" t="str">
        <f t="shared" si="85"/>
        <v/>
      </c>
      <c r="O85" s="39" t="str">
        <f t="shared" si="85"/>
        <v/>
      </c>
      <c r="P85" s="39" t="str">
        <f t="shared" si="85"/>
        <v/>
      </c>
      <c r="Q85" s="39" t="str">
        <f t="shared" si="85"/>
        <v/>
      </c>
      <c r="R85" s="39" t="str">
        <f t="shared" si="85"/>
        <v/>
      </c>
      <c r="S85" s="39" t="str">
        <f t="shared" si="85"/>
        <v/>
      </c>
      <c r="T85" s="39" t="str">
        <f t="shared" si="85"/>
        <v/>
      </c>
      <c r="U85" s="39" t="str">
        <f t="shared" si="85"/>
        <v/>
      </c>
      <c r="V85" s="39" t="str">
        <f t="shared" si="85"/>
        <v/>
      </c>
      <c r="W85" s="39" t="str">
        <f t="shared" si="85"/>
        <v/>
      </c>
      <c r="X85" s="39" t="str">
        <f t="shared" si="85"/>
        <v/>
      </c>
      <c r="Y85" s="39" t="str">
        <f t="shared" si="85"/>
        <v/>
      </c>
      <c r="Z85" s="39" t="str">
        <f t="shared" si="85"/>
        <v/>
      </c>
      <c r="AA85" s="39" t="str">
        <f t="shared" si="76"/>
        <v/>
      </c>
      <c r="AB85" s="39" t="str">
        <f t="shared" si="76"/>
        <v/>
      </c>
      <c r="AC85" s="39" t="str">
        <f t="shared" si="76"/>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7"/>
        <v/>
      </c>
      <c r="AL85" s="39" t="str">
        <f t="shared" si="77"/>
        <v/>
      </c>
      <c r="AM85" s="39" t="str">
        <f t="shared" si="77"/>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8"/>
        <v/>
      </c>
      <c r="AV85" s="39" t="str">
        <f t="shared" si="78"/>
        <v/>
      </c>
      <c r="AW85" s="39" t="str">
        <f t="shared" si="78"/>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9"/>
        <v/>
      </c>
      <c r="BF85" s="39" t="str">
        <f t="shared" si="79"/>
        <v/>
      </c>
      <c r="BG85" s="39" t="str">
        <f t="shared" si="79"/>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80"/>
        <v/>
      </c>
      <c r="BP85" s="39" t="str">
        <f t="shared" si="80"/>
        <v/>
      </c>
      <c r="BQ85" s="39" t="str">
        <f t="shared" si="80"/>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1"/>
        <v/>
      </c>
      <c r="BZ85" s="39" t="str">
        <f t="shared" si="81"/>
        <v/>
      </c>
      <c r="CA85" s="39" t="str">
        <f t="shared" si="81"/>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2"/>
        <v/>
      </c>
      <c r="CJ85" s="39" t="str">
        <f t="shared" si="82"/>
        <v/>
      </c>
      <c r="CK85" s="39" t="str">
        <f t="shared" si="82"/>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3"/>
        <v/>
      </c>
      <c r="CT85" s="39" t="str">
        <f t="shared" si="83"/>
        <v/>
      </c>
      <c r="CU85" s="39" t="str">
        <f t="shared" si="83"/>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4"/>
        <v/>
      </c>
      <c r="DD85" s="39" t="str">
        <f t="shared" si="84"/>
        <v/>
      </c>
      <c r="DE85" s="39" t="str">
        <f t="shared" si="84"/>
        <v/>
      </c>
      <c r="DF85" s="39" t="str">
        <f t="shared" si="84"/>
        <v/>
      </c>
      <c r="DG85" s="39" t="str">
        <f t="shared" si="84"/>
        <v/>
      </c>
      <c r="DH85" s="39" t="str">
        <f t="shared" si="84"/>
        <v/>
      </c>
      <c r="DQ85" s="57"/>
      <c r="DR85" s="127"/>
    </row>
    <row r="86" spans="1:122" ht="24.75" hidden="1" customHeight="1" x14ac:dyDescent="0.4">
      <c r="A86" s="126">
        <v>74</v>
      </c>
      <c r="B86" s="206" t="str">
        <f>IFERROR(VLOOKUP(A86,'wk（～5.7）'!$A$3:$J$122, 2, 0)&amp;"", "")</f>
        <v/>
      </c>
      <c r="C86" s="41" t="str">
        <f>IFERROR(VLOOKUP(A86,'wk（～5.7）'!$A$3:$J$122, 4, 0), "")</f>
        <v/>
      </c>
      <c r="D86" s="41" t="str">
        <f>IFERROR(VLOOKUP(A86,'wk（～5.7）'!$A$3:$J$122, 5, 0), "")</f>
        <v/>
      </c>
      <c r="E86" s="41" t="str">
        <f>IFERROR(VLOOKUP(A86,'wk（～5.7）'!$A$3:$J$122, 6, 0), "")</f>
        <v/>
      </c>
      <c r="F86" s="41" t="str">
        <f>IFERROR(VLOOKUP(A86,'wk（～5.7）'!$A$3:$J$122, 7, 0), "")</f>
        <v/>
      </c>
      <c r="G86" s="41" t="str">
        <f>IFERROR(VLOOKUP(A86,'wk（～5.7）'!$A$3:$J$122, 8, 0), "")</f>
        <v/>
      </c>
      <c r="H86" s="41" t="str">
        <f>IFERROR(VLOOKUP(A86,'wk（～5.7）'!$A$3:$J$122, 9, 0), "")</f>
        <v/>
      </c>
      <c r="I86" s="41" t="str">
        <f>IFERROR(VLOOKUP(A86,'wk（～5.7）'!$A$3:$J$122, 10, 0), "")</f>
        <v/>
      </c>
      <c r="J86" s="42">
        <f t="shared" si="73"/>
        <v>0</v>
      </c>
      <c r="K86" s="39" t="str">
        <f t="shared" si="85"/>
        <v/>
      </c>
      <c r="L86" s="39" t="str">
        <f t="shared" si="85"/>
        <v/>
      </c>
      <c r="M86" s="39" t="str">
        <f t="shared" si="85"/>
        <v/>
      </c>
      <c r="N86" s="39" t="str">
        <f t="shared" si="85"/>
        <v/>
      </c>
      <c r="O86" s="39" t="str">
        <f t="shared" si="85"/>
        <v/>
      </c>
      <c r="P86" s="39" t="str">
        <f t="shared" si="85"/>
        <v/>
      </c>
      <c r="Q86" s="39" t="str">
        <f t="shared" si="85"/>
        <v/>
      </c>
      <c r="R86" s="39" t="str">
        <f t="shared" si="85"/>
        <v/>
      </c>
      <c r="S86" s="39" t="str">
        <f t="shared" si="85"/>
        <v/>
      </c>
      <c r="T86" s="39" t="str">
        <f t="shared" si="85"/>
        <v/>
      </c>
      <c r="U86" s="39" t="str">
        <f t="shared" si="85"/>
        <v/>
      </c>
      <c r="V86" s="39" t="str">
        <f t="shared" si="85"/>
        <v/>
      </c>
      <c r="W86" s="39" t="str">
        <f t="shared" si="85"/>
        <v/>
      </c>
      <c r="X86" s="39" t="str">
        <f t="shared" si="85"/>
        <v/>
      </c>
      <c r="Y86" s="39" t="str">
        <f t="shared" si="85"/>
        <v/>
      </c>
      <c r="Z86" s="39" t="str">
        <f t="shared" si="85"/>
        <v/>
      </c>
      <c r="AA86" s="39" t="str">
        <f t="shared" si="76"/>
        <v/>
      </c>
      <c r="AB86" s="39" t="str">
        <f t="shared" si="76"/>
        <v/>
      </c>
      <c r="AC86" s="39" t="str">
        <f t="shared" si="76"/>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7"/>
        <v/>
      </c>
      <c r="AL86" s="39" t="str">
        <f t="shared" si="77"/>
        <v/>
      </c>
      <c r="AM86" s="39" t="str">
        <f t="shared" si="77"/>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8"/>
        <v/>
      </c>
      <c r="AV86" s="39" t="str">
        <f t="shared" si="78"/>
        <v/>
      </c>
      <c r="AW86" s="39" t="str">
        <f t="shared" si="78"/>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9"/>
        <v/>
      </c>
      <c r="BF86" s="39" t="str">
        <f t="shared" si="79"/>
        <v/>
      </c>
      <c r="BG86" s="39" t="str">
        <f t="shared" si="79"/>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80"/>
        <v/>
      </c>
      <c r="BP86" s="39" t="str">
        <f t="shared" si="80"/>
        <v/>
      </c>
      <c r="BQ86" s="39" t="str">
        <f t="shared" si="80"/>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1"/>
        <v/>
      </c>
      <c r="BZ86" s="39" t="str">
        <f t="shared" si="81"/>
        <v/>
      </c>
      <c r="CA86" s="39" t="str">
        <f t="shared" si="81"/>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2"/>
        <v/>
      </c>
      <c r="CJ86" s="39" t="str">
        <f t="shared" si="82"/>
        <v/>
      </c>
      <c r="CK86" s="39" t="str">
        <f t="shared" si="82"/>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3"/>
        <v/>
      </c>
      <c r="CT86" s="39" t="str">
        <f t="shared" si="83"/>
        <v/>
      </c>
      <c r="CU86" s="39" t="str">
        <f t="shared" si="83"/>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4"/>
        <v/>
      </c>
      <c r="DD86" s="39" t="str">
        <f t="shared" si="84"/>
        <v/>
      </c>
      <c r="DE86" s="39" t="str">
        <f t="shared" si="84"/>
        <v/>
      </c>
      <c r="DF86" s="39" t="str">
        <f t="shared" si="84"/>
        <v/>
      </c>
      <c r="DG86" s="39" t="str">
        <f t="shared" si="84"/>
        <v/>
      </c>
      <c r="DH86" s="39" t="str">
        <f t="shared" si="84"/>
        <v/>
      </c>
      <c r="DQ86" s="57"/>
      <c r="DR86" s="127"/>
    </row>
    <row r="87" spans="1:122" ht="24.75" hidden="1" customHeight="1" x14ac:dyDescent="0.4">
      <c r="A87" s="126">
        <v>75</v>
      </c>
      <c r="B87" s="206" t="str">
        <f>IFERROR(VLOOKUP(A87,'wk（～5.7）'!$A$3:$J$122, 2, 0)&amp;"", "")</f>
        <v/>
      </c>
      <c r="C87" s="41" t="str">
        <f>IFERROR(VLOOKUP(A87,'wk（～5.7）'!$A$3:$J$122, 4, 0), "")</f>
        <v/>
      </c>
      <c r="D87" s="41" t="str">
        <f>IFERROR(VLOOKUP(A87,'wk（～5.7）'!$A$3:$J$122, 5, 0), "")</f>
        <v/>
      </c>
      <c r="E87" s="41" t="str">
        <f>IFERROR(VLOOKUP(A87,'wk（～5.7）'!$A$3:$J$122, 6, 0), "")</f>
        <v/>
      </c>
      <c r="F87" s="41" t="str">
        <f>IFERROR(VLOOKUP(A87,'wk（～5.7）'!$A$3:$J$122, 7, 0), "")</f>
        <v/>
      </c>
      <c r="G87" s="41" t="str">
        <f>IFERROR(VLOOKUP(A87,'wk（～5.7）'!$A$3:$J$122, 8, 0), "")</f>
        <v/>
      </c>
      <c r="H87" s="41" t="str">
        <f>IFERROR(VLOOKUP(A87,'wk（～5.7）'!$A$3:$J$122, 9, 0), "")</f>
        <v/>
      </c>
      <c r="I87" s="41" t="str">
        <f>IFERROR(VLOOKUP(A87,'wk（～5.7）'!$A$3:$J$122, 10, 0), "")</f>
        <v/>
      </c>
      <c r="J87" s="42">
        <f t="shared" si="73"/>
        <v>0</v>
      </c>
      <c r="K87" s="39" t="str">
        <f t="shared" si="85"/>
        <v/>
      </c>
      <c r="L87" s="39" t="str">
        <f t="shared" si="85"/>
        <v/>
      </c>
      <c r="M87" s="39" t="str">
        <f t="shared" si="85"/>
        <v/>
      </c>
      <c r="N87" s="39" t="str">
        <f t="shared" si="85"/>
        <v/>
      </c>
      <c r="O87" s="39" t="str">
        <f t="shared" si="85"/>
        <v/>
      </c>
      <c r="P87" s="39" t="str">
        <f t="shared" si="85"/>
        <v/>
      </c>
      <c r="Q87" s="39" t="str">
        <f t="shared" si="85"/>
        <v/>
      </c>
      <c r="R87" s="39" t="str">
        <f t="shared" si="85"/>
        <v/>
      </c>
      <c r="S87" s="39" t="str">
        <f t="shared" si="85"/>
        <v/>
      </c>
      <c r="T87" s="39" t="str">
        <f t="shared" si="85"/>
        <v/>
      </c>
      <c r="U87" s="39" t="str">
        <f t="shared" si="85"/>
        <v/>
      </c>
      <c r="V87" s="39" t="str">
        <f t="shared" si="85"/>
        <v/>
      </c>
      <c r="W87" s="39" t="str">
        <f t="shared" si="85"/>
        <v/>
      </c>
      <c r="X87" s="39" t="str">
        <f t="shared" si="85"/>
        <v/>
      </c>
      <c r="Y87" s="39" t="str">
        <f t="shared" si="85"/>
        <v/>
      </c>
      <c r="Z87" s="39" t="str">
        <f t="shared" si="85"/>
        <v/>
      </c>
      <c r="AA87" s="39" t="str">
        <f t="shared" ref="AA87:AO87" si="86">IF(AND($C87&lt;&gt;"", AA$12&gt;=$C87, AA$12&lt;=$I87), IF($F87&lt;&gt;"", IF(OR(AND(AA$12=$C87, AA$12=$F87), AND(AA$12&gt;$F87, AA$12&lt;$G87)), "入院中", 1), 1), "")</f>
        <v/>
      </c>
      <c r="AB87" s="39" t="str">
        <f t="shared" si="86"/>
        <v/>
      </c>
      <c r="AC87" s="39" t="str">
        <f t="shared" si="86"/>
        <v/>
      </c>
      <c r="AD87" s="39" t="str">
        <f t="shared" si="86"/>
        <v/>
      </c>
      <c r="AE87" s="39" t="str">
        <f t="shared" si="86"/>
        <v/>
      </c>
      <c r="AF87" s="39" t="str">
        <f t="shared" si="86"/>
        <v/>
      </c>
      <c r="AG87" s="39" t="str">
        <f t="shared" si="86"/>
        <v/>
      </c>
      <c r="AH87" s="39" t="str">
        <f t="shared" si="86"/>
        <v/>
      </c>
      <c r="AI87" s="39" t="str">
        <f t="shared" si="86"/>
        <v/>
      </c>
      <c r="AJ87" s="39" t="str">
        <f t="shared" si="86"/>
        <v/>
      </c>
      <c r="AK87" s="39" t="str">
        <f t="shared" si="86"/>
        <v/>
      </c>
      <c r="AL87" s="39" t="str">
        <f t="shared" si="86"/>
        <v/>
      </c>
      <c r="AM87" s="39" t="str">
        <f t="shared" si="86"/>
        <v/>
      </c>
      <c r="AN87" s="39" t="str">
        <f t="shared" si="86"/>
        <v/>
      </c>
      <c r="AO87" s="39" t="str">
        <f t="shared" si="86"/>
        <v/>
      </c>
      <c r="AP87" s="39" t="str">
        <f t="shared" ref="AP87:BE102" si="87">IF(AND($C87&lt;&gt;"", AP$12&gt;=$C87, AP$12&lt;=$I87), IF($F87&lt;&gt;"", IF(OR(AND(AP$12=$C87, AP$12=$F87), AND(AP$12&gt;$F87, AP$12&lt;$G87)), "入院中", 1), 1), "")</f>
        <v/>
      </c>
      <c r="AQ87" s="39" t="str">
        <f t="shared" si="87"/>
        <v/>
      </c>
      <c r="AR87" s="39" t="str">
        <f t="shared" si="87"/>
        <v/>
      </c>
      <c r="AS87" s="39" t="str">
        <f t="shared" si="87"/>
        <v/>
      </c>
      <c r="AT87" s="39" t="str">
        <f t="shared" si="87"/>
        <v/>
      </c>
      <c r="AU87" s="39" t="str">
        <f t="shared" si="87"/>
        <v/>
      </c>
      <c r="AV87" s="39" t="str">
        <f t="shared" si="87"/>
        <v/>
      </c>
      <c r="AW87" s="39" t="str">
        <f t="shared" si="87"/>
        <v/>
      </c>
      <c r="AX87" s="39" t="str">
        <f t="shared" si="87"/>
        <v/>
      </c>
      <c r="AY87" s="39" t="str">
        <f t="shared" ref="AY87:CD87" si="88">IF(AND($C87&lt;&gt;"", AY$12&gt;=$C87, AY$12&lt;=$I87), IF($F87&lt;&gt;"", IF(OR(AND(AY$12=$C87, AY$12=$F87), AND(AY$12&gt;$F87, AY$12&lt;$G87)), "入院中", 1), 1), "")</f>
        <v/>
      </c>
      <c r="AZ87" s="39" t="str">
        <f t="shared" si="88"/>
        <v/>
      </c>
      <c r="BA87" s="39" t="str">
        <f t="shared" si="88"/>
        <v/>
      </c>
      <c r="BB87" s="39" t="str">
        <f t="shared" si="88"/>
        <v/>
      </c>
      <c r="BC87" s="39" t="str">
        <f t="shared" si="88"/>
        <v/>
      </c>
      <c r="BD87" s="39" t="str">
        <f t="shared" si="88"/>
        <v/>
      </c>
      <c r="BE87" s="39" t="str">
        <f t="shared" si="88"/>
        <v/>
      </c>
      <c r="BF87" s="39" t="str">
        <f t="shared" si="88"/>
        <v/>
      </c>
      <c r="BG87" s="39" t="str">
        <f t="shared" si="88"/>
        <v/>
      </c>
      <c r="BH87" s="39" t="str">
        <f t="shared" si="88"/>
        <v/>
      </c>
      <c r="BI87" s="39" t="str">
        <f t="shared" si="88"/>
        <v/>
      </c>
      <c r="BJ87" s="39" t="str">
        <f t="shared" si="88"/>
        <v/>
      </c>
      <c r="BK87" s="39" t="str">
        <f t="shared" si="88"/>
        <v/>
      </c>
      <c r="BL87" s="39" t="str">
        <f t="shared" si="88"/>
        <v/>
      </c>
      <c r="BM87" s="39" t="str">
        <f t="shared" si="88"/>
        <v/>
      </c>
      <c r="BN87" s="39" t="str">
        <f t="shared" si="88"/>
        <v/>
      </c>
      <c r="BO87" s="39" t="str">
        <f t="shared" si="88"/>
        <v/>
      </c>
      <c r="BP87" s="39" t="str">
        <f t="shared" si="88"/>
        <v/>
      </c>
      <c r="BQ87" s="39" t="str">
        <f t="shared" si="88"/>
        <v/>
      </c>
      <c r="BR87" s="39" t="str">
        <f t="shared" si="88"/>
        <v/>
      </c>
      <c r="BS87" s="39" t="str">
        <f t="shared" si="88"/>
        <v/>
      </c>
      <c r="BT87" s="39" t="str">
        <f t="shared" si="88"/>
        <v/>
      </c>
      <c r="BU87" s="39" t="str">
        <f t="shared" si="88"/>
        <v/>
      </c>
      <c r="BV87" s="39" t="str">
        <f t="shared" si="88"/>
        <v/>
      </c>
      <c r="BW87" s="39" t="str">
        <f t="shared" si="88"/>
        <v/>
      </c>
      <c r="BX87" s="39" t="str">
        <f t="shared" si="88"/>
        <v/>
      </c>
      <c r="BY87" s="39" t="str">
        <f t="shared" si="88"/>
        <v/>
      </c>
      <c r="BZ87" s="39" t="str">
        <f t="shared" si="88"/>
        <v/>
      </c>
      <c r="CA87" s="39" t="str">
        <f t="shared" si="88"/>
        <v/>
      </c>
      <c r="CB87" s="39" t="str">
        <f t="shared" si="88"/>
        <v/>
      </c>
      <c r="CC87" s="39" t="str">
        <f t="shared" si="88"/>
        <v/>
      </c>
      <c r="CD87" s="39" t="str">
        <f t="shared" si="88"/>
        <v/>
      </c>
      <c r="CE87" s="39" t="str">
        <f t="shared" ref="CE87:DH87" si="89">IF(AND($C87&lt;&gt;"", CE$12&gt;=$C87, CE$12&lt;=$I87), IF($F87&lt;&gt;"", IF(OR(AND(CE$12=$C87, CE$12=$F87), AND(CE$12&gt;$F87, CE$12&lt;$G87)), "入院中", 1), 1), "")</f>
        <v/>
      </c>
      <c r="CF87" s="39" t="str">
        <f t="shared" si="89"/>
        <v/>
      </c>
      <c r="CG87" s="39" t="str">
        <f t="shared" si="89"/>
        <v/>
      </c>
      <c r="CH87" s="39" t="str">
        <f t="shared" si="89"/>
        <v/>
      </c>
      <c r="CI87" s="39" t="str">
        <f t="shared" si="89"/>
        <v/>
      </c>
      <c r="CJ87" s="39" t="str">
        <f t="shared" si="89"/>
        <v/>
      </c>
      <c r="CK87" s="39" t="str">
        <f t="shared" si="89"/>
        <v/>
      </c>
      <c r="CL87" s="39" t="str">
        <f t="shared" si="89"/>
        <v/>
      </c>
      <c r="CM87" s="39" t="str">
        <f t="shared" si="89"/>
        <v/>
      </c>
      <c r="CN87" s="39" t="str">
        <f t="shared" si="89"/>
        <v/>
      </c>
      <c r="CO87" s="39" t="str">
        <f t="shared" si="89"/>
        <v/>
      </c>
      <c r="CP87" s="39" t="str">
        <f t="shared" si="89"/>
        <v/>
      </c>
      <c r="CQ87" s="39" t="str">
        <f t="shared" si="89"/>
        <v/>
      </c>
      <c r="CR87" s="39" t="str">
        <f t="shared" si="89"/>
        <v/>
      </c>
      <c r="CS87" s="39" t="str">
        <f t="shared" si="89"/>
        <v/>
      </c>
      <c r="CT87" s="39" t="str">
        <f t="shared" si="89"/>
        <v/>
      </c>
      <c r="CU87" s="39" t="str">
        <f t="shared" si="89"/>
        <v/>
      </c>
      <c r="CV87" s="39" t="str">
        <f t="shared" si="89"/>
        <v/>
      </c>
      <c r="CW87" s="39" t="str">
        <f t="shared" si="89"/>
        <v/>
      </c>
      <c r="CX87" s="39" t="str">
        <f t="shared" si="89"/>
        <v/>
      </c>
      <c r="CY87" s="39" t="str">
        <f t="shared" si="89"/>
        <v/>
      </c>
      <c r="CZ87" s="39" t="str">
        <f t="shared" si="89"/>
        <v/>
      </c>
      <c r="DA87" s="39" t="str">
        <f t="shared" si="89"/>
        <v/>
      </c>
      <c r="DB87" s="39" t="str">
        <f t="shared" si="89"/>
        <v/>
      </c>
      <c r="DC87" s="39" t="str">
        <f t="shared" si="89"/>
        <v/>
      </c>
      <c r="DD87" s="39" t="str">
        <f t="shared" si="89"/>
        <v/>
      </c>
      <c r="DE87" s="39" t="str">
        <f t="shared" si="89"/>
        <v/>
      </c>
      <c r="DF87" s="39" t="str">
        <f t="shared" si="89"/>
        <v/>
      </c>
      <c r="DG87" s="39" t="str">
        <f t="shared" si="89"/>
        <v/>
      </c>
      <c r="DH87" s="39" t="str">
        <f t="shared" si="89"/>
        <v/>
      </c>
      <c r="DQ87" s="57"/>
      <c r="DR87" s="127"/>
    </row>
    <row r="88" spans="1:122" ht="24.75" hidden="1" customHeight="1" x14ac:dyDescent="0.4">
      <c r="A88" s="126">
        <v>76</v>
      </c>
      <c r="B88" s="206" t="str">
        <f>IFERROR(VLOOKUP(A88,'wk（～5.7）'!$A$3:$J$122, 2, 0)&amp;"", "")</f>
        <v/>
      </c>
      <c r="C88" s="41" t="str">
        <f>IFERROR(VLOOKUP(A88,'wk（～5.7）'!$A$3:$J$122, 4, 0), "")</f>
        <v/>
      </c>
      <c r="D88" s="41" t="str">
        <f>IFERROR(VLOOKUP(A88,'wk（～5.7）'!$A$3:$J$122, 5, 0), "")</f>
        <v/>
      </c>
      <c r="E88" s="41" t="str">
        <f>IFERROR(VLOOKUP(A88,'wk（～5.7）'!$A$3:$J$122, 6, 0), "")</f>
        <v/>
      </c>
      <c r="F88" s="41" t="str">
        <f>IFERROR(VLOOKUP(A88,'wk（～5.7）'!$A$3:$J$122, 7, 0), "")</f>
        <v/>
      </c>
      <c r="G88" s="41" t="str">
        <f>IFERROR(VLOOKUP(A88,'wk（～5.7）'!$A$3:$J$122, 8, 0), "")</f>
        <v/>
      </c>
      <c r="H88" s="41" t="str">
        <f>IFERROR(VLOOKUP(A88,'wk（～5.7）'!$A$3:$J$122, 9, 0), "")</f>
        <v/>
      </c>
      <c r="I88" s="41" t="str">
        <f>IFERROR(VLOOKUP(A88,'wk（～5.7）'!$A$3:$J$122, 10, 0), "")</f>
        <v/>
      </c>
      <c r="J88" s="42">
        <f t="shared" si="73"/>
        <v>0</v>
      </c>
      <c r="K88" s="39" t="str">
        <f t="shared" si="85"/>
        <v/>
      </c>
      <c r="L88" s="39" t="str">
        <f t="shared" si="85"/>
        <v/>
      </c>
      <c r="M88" s="39" t="str">
        <f t="shared" si="85"/>
        <v/>
      </c>
      <c r="N88" s="39" t="str">
        <f t="shared" si="85"/>
        <v/>
      </c>
      <c r="O88" s="39" t="str">
        <f t="shared" si="85"/>
        <v/>
      </c>
      <c r="P88" s="39" t="str">
        <f t="shared" si="85"/>
        <v/>
      </c>
      <c r="Q88" s="39" t="str">
        <f t="shared" si="85"/>
        <v/>
      </c>
      <c r="R88" s="39" t="str">
        <f t="shared" si="85"/>
        <v/>
      </c>
      <c r="S88" s="39" t="str">
        <f t="shared" si="85"/>
        <v/>
      </c>
      <c r="T88" s="39" t="str">
        <f t="shared" si="85"/>
        <v/>
      </c>
      <c r="U88" s="39" t="str">
        <f t="shared" si="85"/>
        <v/>
      </c>
      <c r="V88" s="39" t="str">
        <f t="shared" si="85"/>
        <v/>
      </c>
      <c r="W88" s="39" t="str">
        <f t="shared" si="85"/>
        <v/>
      </c>
      <c r="X88" s="39" t="str">
        <f t="shared" si="85"/>
        <v/>
      </c>
      <c r="Y88" s="39" t="str">
        <f t="shared" si="85"/>
        <v/>
      </c>
      <c r="Z88" s="39" t="str">
        <f t="shared" si="85"/>
        <v/>
      </c>
      <c r="AA88" s="39" t="str">
        <f t="shared" ref="AA88:AP103" si="90">IF(AND($C88&lt;&gt;"", AA$12&gt;=$C88, AA$12&lt;=$I88), IF($F88&lt;&gt;"", IF(OR(AND(AA$12=$C88, AA$12=$F88), AND(AA$12&gt;$F88, AA$12&lt;$G88)), "入院中", 1), 1), "")</f>
        <v/>
      </c>
      <c r="AB88" s="39" t="str">
        <f t="shared" si="90"/>
        <v/>
      </c>
      <c r="AC88" s="39" t="str">
        <f t="shared" si="90"/>
        <v/>
      </c>
      <c r="AD88" s="39" t="str">
        <f t="shared" si="90"/>
        <v/>
      </c>
      <c r="AE88" s="39" t="str">
        <f t="shared" si="90"/>
        <v/>
      </c>
      <c r="AF88" s="39" t="str">
        <f t="shared" si="90"/>
        <v/>
      </c>
      <c r="AG88" s="39" t="str">
        <f t="shared" si="90"/>
        <v/>
      </c>
      <c r="AH88" s="39" t="str">
        <f t="shared" si="90"/>
        <v/>
      </c>
      <c r="AI88" s="39" t="str">
        <f t="shared" si="90"/>
        <v/>
      </c>
      <c r="AJ88" s="39" t="str">
        <f t="shared" si="90"/>
        <v/>
      </c>
      <c r="AK88" s="39" t="str">
        <f t="shared" si="90"/>
        <v/>
      </c>
      <c r="AL88" s="39" t="str">
        <f t="shared" si="90"/>
        <v/>
      </c>
      <c r="AM88" s="39" t="str">
        <f t="shared" si="90"/>
        <v/>
      </c>
      <c r="AN88" s="39" t="str">
        <f t="shared" si="90"/>
        <v/>
      </c>
      <c r="AO88" s="39" t="str">
        <f t="shared" si="90"/>
        <v/>
      </c>
      <c r="AP88" s="39" t="str">
        <f t="shared" si="90"/>
        <v/>
      </c>
      <c r="AQ88" s="39" t="str">
        <f t="shared" si="87"/>
        <v/>
      </c>
      <c r="AR88" s="39" t="str">
        <f t="shared" si="87"/>
        <v/>
      </c>
      <c r="AS88" s="39" t="str">
        <f t="shared" si="87"/>
        <v/>
      </c>
      <c r="AT88" s="39" t="str">
        <f t="shared" si="87"/>
        <v/>
      </c>
      <c r="AU88" s="39" t="str">
        <f t="shared" si="87"/>
        <v/>
      </c>
      <c r="AV88" s="39" t="str">
        <f t="shared" si="87"/>
        <v/>
      </c>
      <c r="AW88" s="39" t="str">
        <f t="shared" si="87"/>
        <v/>
      </c>
      <c r="AX88" s="39" t="str">
        <f t="shared" si="87"/>
        <v/>
      </c>
      <c r="AY88" s="39" t="str">
        <f t="shared" si="87"/>
        <v/>
      </c>
      <c r="AZ88" s="39" t="str">
        <f t="shared" si="87"/>
        <v/>
      </c>
      <c r="BA88" s="39" t="str">
        <f t="shared" si="87"/>
        <v/>
      </c>
      <c r="BB88" s="39" t="str">
        <f t="shared" si="87"/>
        <v/>
      </c>
      <c r="BC88" s="39" t="str">
        <f t="shared" si="87"/>
        <v/>
      </c>
      <c r="BD88" s="39" t="str">
        <f t="shared" si="87"/>
        <v/>
      </c>
      <c r="BE88" s="39" t="str">
        <f t="shared" si="87"/>
        <v/>
      </c>
      <c r="BF88" s="39" t="str">
        <f t="shared" ref="BF88:BU107" si="91">IF(AND($C88&lt;&gt;"", BF$12&gt;=$C88, BF$12&lt;=$I88), IF($F88&lt;&gt;"", IF(OR(AND(BF$12=$C88, BF$12=$F88), AND(BF$12&gt;$F88, BF$12&lt;$G88)), "入院中", 1), 1), "")</f>
        <v/>
      </c>
      <c r="BG88" s="39" t="str">
        <f t="shared" si="91"/>
        <v/>
      </c>
      <c r="BH88" s="39" t="str">
        <f t="shared" ref="BH88:BQ90" si="92">IF(AND($C88&lt;&gt;"", BH$12&gt;=$C88, BH$12&lt;=$I88), IF($F88&lt;&gt;"", IF(OR(AND(BH$12=$C88, BH$12=$F88), AND(BH$12&gt;$F88, BH$12&lt;$G88)), "入院中", 1), 1), "")</f>
        <v/>
      </c>
      <c r="BI88" s="39" t="str">
        <f t="shared" si="92"/>
        <v/>
      </c>
      <c r="BJ88" s="39" t="str">
        <f t="shared" si="92"/>
        <v/>
      </c>
      <c r="BK88" s="39" t="str">
        <f t="shared" si="92"/>
        <v/>
      </c>
      <c r="BL88" s="39" t="str">
        <f t="shared" si="92"/>
        <v/>
      </c>
      <c r="BM88" s="39" t="str">
        <f t="shared" si="92"/>
        <v/>
      </c>
      <c r="BN88" s="39" t="str">
        <f t="shared" si="92"/>
        <v/>
      </c>
      <c r="BO88" s="39" t="str">
        <f t="shared" si="92"/>
        <v/>
      </c>
      <c r="BP88" s="39" t="str">
        <f t="shared" si="92"/>
        <v/>
      </c>
      <c r="BQ88" s="39" t="str">
        <f t="shared" si="92"/>
        <v/>
      </c>
      <c r="BR88" s="39" t="str">
        <f t="shared" ref="BR88:CA90" si="93">IF(AND($C88&lt;&gt;"", BR$12&gt;=$C88, BR$12&lt;=$I88), IF($F88&lt;&gt;"", IF(OR(AND(BR$12=$C88, BR$12=$F88), AND(BR$12&gt;$F88, BR$12&lt;$G88)), "入院中", 1), 1), "")</f>
        <v/>
      </c>
      <c r="BS88" s="39" t="str">
        <f t="shared" si="93"/>
        <v/>
      </c>
      <c r="BT88" s="39" t="str">
        <f t="shared" si="93"/>
        <v/>
      </c>
      <c r="BU88" s="39" t="str">
        <f t="shared" si="93"/>
        <v/>
      </c>
      <c r="BV88" s="39" t="str">
        <f t="shared" si="93"/>
        <v/>
      </c>
      <c r="BW88" s="39" t="str">
        <f t="shared" si="93"/>
        <v/>
      </c>
      <c r="BX88" s="39" t="str">
        <f t="shared" si="93"/>
        <v/>
      </c>
      <c r="BY88" s="39" t="str">
        <f t="shared" si="93"/>
        <v/>
      </c>
      <c r="BZ88" s="39" t="str">
        <f t="shared" si="93"/>
        <v/>
      </c>
      <c r="CA88" s="39" t="str">
        <f t="shared" si="93"/>
        <v/>
      </c>
      <c r="CB88" s="39" t="str">
        <f t="shared" ref="CB88:CK90" si="94">IF(AND($C88&lt;&gt;"", CB$12&gt;=$C88, CB$12&lt;=$I88), IF($F88&lt;&gt;"", IF(OR(AND(CB$12=$C88, CB$12=$F88), AND(CB$12&gt;$F88, CB$12&lt;$G88)), "入院中", 1), 1), "")</f>
        <v/>
      </c>
      <c r="CC88" s="39" t="str">
        <f t="shared" si="94"/>
        <v/>
      </c>
      <c r="CD88" s="39" t="str">
        <f t="shared" si="94"/>
        <v/>
      </c>
      <c r="CE88" s="39" t="str">
        <f t="shared" si="94"/>
        <v/>
      </c>
      <c r="CF88" s="39" t="str">
        <f t="shared" si="94"/>
        <v/>
      </c>
      <c r="CG88" s="39" t="str">
        <f t="shared" si="94"/>
        <v/>
      </c>
      <c r="CH88" s="39" t="str">
        <f t="shared" si="94"/>
        <v/>
      </c>
      <c r="CI88" s="39" t="str">
        <f t="shared" si="94"/>
        <v/>
      </c>
      <c r="CJ88" s="39" t="str">
        <f t="shared" si="94"/>
        <v/>
      </c>
      <c r="CK88" s="39" t="str">
        <f t="shared" si="94"/>
        <v/>
      </c>
      <c r="CL88" s="39" t="str">
        <f t="shared" ref="CL88:CU90" si="95">IF(AND($C88&lt;&gt;"", CL$12&gt;=$C88, CL$12&lt;=$I88), IF($F88&lt;&gt;"", IF(OR(AND(CL$12=$C88, CL$12=$F88), AND(CL$12&gt;$F88, CL$12&lt;$G88)), "入院中", 1), 1), "")</f>
        <v/>
      </c>
      <c r="CM88" s="39" t="str">
        <f t="shared" si="95"/>
        <v/>
      </c>
      <c r="CN88" s="39" t="str">
        <f t="shared" si="95"/>
        <v/>
      </c>
      <c r="CO88" s="39" t="str">
        <f t="shared" si="95"/>
        <v/>
      </c>
      <c r="CP88" s="39" t="str">
        <f t="shared" si="95"/>
        <v/>
      </c>
      <c r="CQ88" s="39" t="str">
        <f t="shared" si="95"/>
        <v/>
      </c>
      <c r="CR88" s="39" t="str">
        <f t="shared" si="95"/>
        <v/>
      </c>
      <c r="CS88" s="39" t="str">
        <f t="shared" si="95"/>
        <v/>
      </c>
      <c r="CT88" s="39" t="str">
        <f t="shared" si="95"/>
        <v/>
      </c>
      <c r="CU88" s="39" t="str">
        <f t="shared" si="95"/>
        <v/>
      </c>
      <c r="CV88" s="39" t="str">
        <f t="shared" ref="CV88:DH90" si="96">IF(AND($C88&lt;&gt;"", CV$12&gt;=$C88, CV$12&lt;=$I88), IF($F88&lt;&gt;"", IF(OR(AND(CV$12=$C88, CV$12=$F88), AND(CV$12&gt;$F88, CV$12&lt;$G88)), "入院中", 1), 1), "")</f>
        <v/>
      </c>
      <c r="CW88" s="39" t="str">
        <f t="shared" si="96"/>
        <v/>
      </c>
      <c r="CX88" s="39" t="str">
        <f t="shared" si="96"/>
        <v/>
      </c>
      <c r="CY88" s="39" t="str">
        <f t="shared" si="96"/>
        <v/>
      </c>
      <c r="CZ88" s="39" t="str">
        <f t="shared" si="96"/>
        <v/>
      </c>
      <c r="DA88" s="39" t="str">
        <f t="shared" si="96"/>
        <v/>
      </c>
      <c r="DB88" s="39" t="str">
        <f t="shared" si="96"/>
        <v/>
      </c>
      <c r="DC88" s="39" t="str">
        <f t="shared" si="96"/>
        <v/>
      </c>
      <c r="DD88" s="39" t="str">
        <f t="shared" si="96"/>
        <v/>
      </c>
      <c r="DE88" s="39" t="str">
        <f t="shared" si="96"/>
        <v/>
      </c>
      <c r="DF88" s="39" t="str">
        <f t="shared" si="96"/>
        <v/>
      </c>
      <c r="DG88" s="39" t="str">
        <f t="shared" si="96"/>
        <v/>
      </c>
      <c r="DH88" s="39" t="str">
        <f t="shared" si="96"/>
        <v/>
      </c>
      <c r="DQ88" s="57"/>
      <c r="DR88" s="127"/>
    </row>
    <row r="89" spans="1:122" ht="24.75" hidden="1" customHeight="1" x14ac:dyDescent="0.4">
      <c r="A89" s="126">
        <v>77</v>
      </c>
      <c r="B89" s="206" t="str">
        <f>IFERROR(VLOOKUP(A89,'wk（～5.7）'!$A$3:$J$122, 2, 0)&amp;"", "")</f>
        <v/>
      </c>
      <c r="C89" s="41" t="str">
        <f>IFERROR(VLOOKUP(A89,'wk（～5.7）'!$A$3:$J$122, 4, 0), "")</f>
        <v/>
      </c>
      <c r="D89" s="41" t="str">
        <f>IFERROR(VLOOKUP(A89,'wk（～5.7）'!$A$3:$J$122, 5, 0), "")</f>
        <v/>
      </c>
      <c r="E89" s="41" t="str">
        <f>IFERROR(VLOOKUP(A89,'wk（～5.7）'!$A$3:$J$122, 6, 0), "")</f>
        <v/>
      </c>
      <c r="F89" s="41" t="str">
        <f>IFERROR(VLOOKUP(A89,'wk（～5.7）'!$A$3:$J$122, 7, 0), "")</f>
        <v/>
      </c>
      <c r="G89" s="41" t="str">
        <f>IFERROR(VLOOKUP(A89,'wk（～5.7）'!$A$3:$J$122, 8, 0), "")</f>
        <v/>
      </c>
      <c r="H89" s="41" t="str">
        <f>IFERROR(VLOOKUP(A89,'wk（～5.7）'!$A$3:$J$122, 9, 0), "")</f>
        <v/>
      </c>
      <c r="I89" s="41" t="str">
        <f>IFERROR(VLOOKUP(A89,'wk（～5.7）'!$A$3:$J$122, 10, 0), "")</f>
        <v/>
      </c>
      <c r="J89" s="42">
        <f t="shared" si="73"/>
        <v>0</v>
      </c>
      <c r="K89" s="39" t="str">
        <f t="shared" si="85"/>
        <v/>
      </c>
      <c r="L89" s="39" t="str">
        <f t="shared" si="85"/>
        <v/>
      </c>
      <c r="M89" s="39" t="str">
        <f t="shared" si="85"/>
        <v/>
      </c>
      <c r="N89" s="39" t="str">
        <f t="shared" si="85"/>
        <v/>
      </c>
      <c r="O89" s="39" t="str">
        <f t="shared" si="85"/>
        <v/>
      </c>
      <c r="P89" s="39" t="str">
        <f t="shared" si="85"/>
        <v/>
      </c>
      <c r="Q89" s="39" t="str">
        <f t="shared" si="85"/>
        <v/>
      </c>
      <c r="R89" s="39" t="str">
        <f t="shared" si="85"/>
        <v/>
      </c>
      <c r="S89" s="39" t="str">
        <f t="shared" si="85"/>
        <v/>
      </c>
      <c r="T89" s="39" t="str">
        <f t="shared" si="85"/>
        <v/>
      </c>
      <c r="U89" s="39" t="str">
        <f t="shared" si="85"/>
        <v/>
      </c>
      <c r="V89" s="39" t="str">
        <f t="shared" si="85"/>
        <v/>
      </c>
      <c r="W89" s="39" t="str">
        <f t="shared" si="85"/>
        <v/>
      </c>
      <c r="X89" s="39" t="str">
        <f t="shared" si="85"/>
        <v/>
      </c>
      <c r="Y89" s="39" t="str">
        <f t="shared" si="85"/>
        <v/>
      </c>
      <c r="Z89" s="39" t="str">
        <f t="shared" si="85"/>
        <v/>
      </c>
      <c r="AA89" s="39" t="str">
        <f t="shared" si="90"/>
        <v/>
      </c>
      <c r="AB89" s="39" t="str">
        <f t="shared" si="90"/>
        <v/>
      </c>
      <c r="AC89" s="39" t="str">
        <f t="shared" si="90"/>
        <v/>
      </c>
      <c r="AD89" s="39" t="str">
        <f t="shared" si="90"/>
        <v/>
      </c>
      <c r="AE89" s="39" t="str">
        <f t="shared" si="90"/>
        <v/>
      </c>
      <c r="AF89" s="39" t="str">
        <f t="shared" si="90"/>
        <v/>
      </c>
      <c r="AG89" s="39" t="str">
        <f t="shared" si="90"/>
        <v/>
      </c>
      <c r="AH89" s="39" t="str">
        <f t="shared" si="90"/>
        <v/>
      </c>
      <c r="AI89" s="39" t="str">
        <f t="shared" si="90"/>
        <v/>
      </c>
      <c r="AJ89" s="39" t="str">
        <f t="shared" si="90"/>
        <v/>
      </c>
      <c r="AK89" s="39" t="str">
        <f t="shared" si="90"/>
        <v/>
      </c>
      <c r="AL89" s="39" t="str">
        <f t="shared" si="90"/>
        <v/>
      </c>
      <c r="AM89" s="39" t="str">
        <f t="shared" si="90"/>
        <v/>
      </c>
      <c r="AN89" s="39" t="str">
        <f t="shared" si="90"/>
        <v/>
      </c>
      <c r="AO89" s="39" t="str">
        <f t="shared" si="90"/>
        <v/>
      </c>
      <c r="AP89" s="39" t="str">
        <f t="shared" si="90"/>
        <v/>
      </c>
      <c r="AQ89" s="39" t="str">
        <f t="shared" si="87"/>
        <v/>
      </c>
      <c r="AR89" s="39" t="str">
        <f t="shared" si="87"/>
        <v/>
      </c>
      <c r="AS89" s="39" t="str">
        <f t="shared" si="87"/>
        <v/>
      </c>
      <c r="AT89" s="39" t="str">
        <f t="shared" si="87"/>
        <v/>
      </c>
      <c r="AU89" s="39" t="str">
        <f t="shared" si="87"/>
        <v/>
      </c>
      <c r="AV89" s="39" t="str">
        <f t="shared" si="87"/>
        <v/>
      </c>
      <c r="AW89" s="39" t="str">
        <f t="shared" si="87"/>
        <v/>
      </c>
      <c r="AX89" s="39" t="str">
        <f t="shared" si="87"/>
        <v/>
      </c>
      <c r="AY89" s="39" t="str">
        <f t="shared" si="87"/>
        <v/>
      </c>
      <c r="AZ89" s="39" t="str">
        <f t="shared" si="87"/>
        <v/>
      </c>
      <c r="BA89" s="39" t="str">
        <f t="shared" si="87"/>
        <v/>
      </c>
      <c r="BB89" s="39" t="str">
        <f t="shared" si="87"/>
        <v/>
      </c>
      <c r="BC89" s="39" t="str">
        <f t="shared" si="87"/>
        <v/>
      </c>
      <c r="BD89" s="39" t="str">
        <f t="shared" si="87"/>
        <v/>
      </c>
      <c r="BE89" s="39" t="str">
        <f t="shared" si="87"/>
        <v/>
      </c>
      <c r="BF89" s="39" t="str">
        <f t="shared" si="91"/>
        <v/>
      </c>
      <c r="BG89" s="39" t="str">
        <f t="shared" si="91"/>
        <v/>
      </c>
      <c r="BH89" s="39" t="str">
        <f t="shared" si="92"/>
        <v/>
      </c>
      <c r="BI89" s="39" t="str">
        <f t="shared" si="92"/>
        <v/>
      </c>
      <c r="BJ89" s="39" t="str">
        <f t="shared" si="92"/>
        <v/>
      </c>
      <c r="BK89" s="39" t="str">
        <f t="shared" si="92"/>
        <v/>
      </c>
      <c r="BL89" s="39" t="str">
        <f t="shared" si="92"/>
        <v/>
      </c>
      <c r="BM89" s="39" t="str">
        <f t="shared" si="92"/>
        <v/>
      </c>
      <c r="BN89" s="39" t="str">
        <f t="shared" si="92"/>
        <v/>
      </c>
      <c r="BO89" s="39" t="str">
        <f t="shared" si="92"/>
        <v/>
      </c>
      <c r="BP89" s="39" t="str">
        <f t="shared" si="92"/>
        <v/>
      </c>
      <c r="BQ89" s="39" t="str">
        <f t="shared" si="92"/>
        <v/>
      </c>
      <c r="BR89" s="39" t="str">
        <f t="shared" si="93"/>
        <v/>
      </c>
      <c r="BS89" s="39" t="str">
        <f t="shared" si="93"/>
        <v/>
      </c>
      <c r="BT89" s="39" t="str">
        <f t="shared" si="93"/>
        <v/>
      </c>
      <c r="BU89" s="39" t="str">
        <f t="shared" si="93"/>
        <v/>
      </c>
      <c r="BV89" s="39" t="str">
        <f t="shared" si="93"/>
        <v/>
      </c>
      <c r="BW89" s="39" t="str">
        <f t="shared" si="93"/>
        <v/>
      </c>
      <c r="BX89" s="39" t="str">
        <f t="shared" si="93"/>
        <v/>
      </c>
      <c r="BY89" s="39" t="str">
        <f t="shared" si="93"/>
        <v/>
      </c>
      <c r="BZ89" s="39" t="str">
        <f t="shared" si="93"/>
        <v/>
      </c>
      <c r="CA89" s="39" t="str">
        <f t="shared" si="93"/>
        <v/>
      </c>
      <c r="CB89" s="39" t="str">
        <f t="shared" si="94"/>
        <v/>
      </c>
      <c r="CC89" s="39" t="str">
        <f t="shared" si="94"/>
        <v/>
      </c>
      <c r="CD89" s="39" t="str">
        <f t="shared" si="94"/>
        <v/>
      </c>
      <c r="CE89" s="39" t="str">
        <f t="shared" si="94"/>
        <v/>
      </c>
      <c r="CF89" s="39" t="str">
        <f t="shared" si="94"/>
        <v/>
      </c>
      <c r="CG89" s="39" t="str">
        <f t="shared" si="94"/>
        <v/>
      </c>
      <c r="CH89" s="39" t="str">
        <f t="shared" si="94"/>
        <v/>
      </c>
      <c r="CI89" s="39" t="str">
        <f t="shared" si="94"/>
        <v/>
      </c>
      <c r="CJ89" s="39" t="str">
        <f t="shared" si="94"/>
        <v/>
      </c>
      <c r="CK89" s="39" t="str">
        <f t="shared" si="94"/>
        <v/>
      </c>
      <c r="CL89" s="39" t="str">
        <f t="shared" si="95"/>
        <v/>
      </c>
      <c r="CM89" s="39" t="str">
        <f t="shared" si="95"/>
        <v/>
      </c>
      <c r="CN89" s="39" t="str">
        <f t="shared" si="95"/>
        <v/>
      </c>
      <c r="CO89" s="39" t="str">
        <f t="shared" si="95"/>
        <v/>
      </c>
      <c r="CP89" s="39" t="str">
        <f t="shared" si="95"/>
        <v/>
      </c>
      <c r="CQ89" s="39" t="str">
        <f t="shared" si="95"/>
        <v/>
      </c>
      <c r="CR89" s="39" t="str">
        <f t="shared" si="95"/>
        <v/>
      </c>
      <c r="CS89" s="39" t="str">
        <f t="shared" si="95"/>
        <v/>
      </c>
      <c r="CT89" s="39" t="str">
        <f t="shared" si="95"/>
        <v/>
      </c>
      <c r="CU89" s="39" t="str">
        <f t="shared" si="95"/>
        <v/>
      </c>
      <c r="CV89" s="39" t="str">
        <f t="shared" si="96"/>
        <v/>
      </c>
      <c r="CW89" s="39" t="str">
        <f t="shared" si="96"/>
        <v/>
      </c>
      <c r="CX89" s="39" t="str">
        <f t="shared" si="96"/>
        <v/>
      </c>
      <c r="CY89" s="39" t="str">
        <f t="shared" si="96"/>
        <v/>
      </c>
      <c r="CZ89" s="39" t="str">
        <f t="shared" si="96"/>
        <v/>
      </c>
      <c r="DA89" s="39" t="str">
        <f t="shared" si="96"/>
        <v/>
      </c>
      <c r="DB89" s="39" t="str">
        <f t="shared" si="96"/>
        <v/>
      </c>
      <c r="DC89" s="39" t="str">
        <f t="shared" si="96"/>
        <v/>
      </c>
      <c r="DD89" s="39" t="str">
        <f t="shared" si="96"/>
        <v/>
      </c>
      <c r="DE89" s="39" t="str">
        <f t="shared" si="96"/>
        <v/>
      </c>
      <c r="DF89" s="39" t="str">
        <f t="shared" si="96"/>
        <v/>
      </c>
      <c r="DG89" s="39" t="str">
        <f t="shared" si="96"/>
        <v/>
      </c>
      <c r="DH89" s="39" t="str">
        <f t="shared" si="96"/>
        <v/>
      </c>
      <c r="DQ89" s="57"/>
      <c r="DR89" s="127"/>
    </row>
    <row r="90" spans="1:122" ht="24.75" hidden="1" customHeight="1" x14ac:dyDescent="0.4">
      <c r="A90" s="126">
        <v>78</v>
      </c>
      <c r="B90" s="206" t="str">
        <f>IFERROR(VLOOKUP(A90,'wk（～5.7）'!$A$3:$J$122, 2, 0)&amp;"", "")</f>
        <v/>
      </c>
      <c r="C90" s="41" t="str">
        <f>IFERROR(VLOOKUP(A90,'wk（～5.7）'!$A$3:$J$122, 4, 0), "")</f>
        <v/>
      </c>
      <c r="D90" s="41" t="str">
        <f>IFERROR(VLOOKUP(A90,'wk（～5.7）'!$A$3:$J$122, 5, 0), "")</f>
        <v/>
      </c>
      <c r="E90" s="41" t="str">
        <f>IFERROR(VLOOKUP(A90,'wk（～5.7）'!$A$3:$J$122, 6, 0), "")</f>
        <v/>
      </c>
      <c r="F90" s="41" t="str">
        <f>IFERROR(VLOOKUP(A90,'wk（～5.7）'!$A$3:$J$122, 7, 0), "")</f>
        <v/>
      </c>
      <c r="G90" s="41" t="str">
        <f>IFERROR(VLOOKUP(A90,'wk（～5.7）'!$A$3:$J$122, 8, 0), "")</f>
        <v/>
      </c>
      <c r="H90" s="41" t="str">
        <f>IFERROR(VLOOKUP(A90,'wk（～5.7）'!$A$3:$J$122, 9, 0), "")</f>
        <v/>
      </c>
      <c r="I90" s="41" t="str">
        <f>IFERROR(VLOOKUP(A90,'wk（～5.7）'!$A$3:$J$122, 10, 0), "")</f>
        <v/>
      </c>
      <c r="J90" s="42">
        <f t="shared" si="73"/>
        <v>0</v>
      </c>
      <c r="K90" s="39" t="str">
        <f t="shared" si="85"/>
        <v/>
      </c>
      <c r="L90" s="39" t="str">
        <f t="shared" si="85"/>
        <v/>
      </c>
      <c r="M90" s="39" t="str">
        <f t="shared" si="85"/>
        <v/>
      </c>
      <c r="N90" s="39" t="str">
        <f t="shared" si="85"/>
        <v/>
      </c>
      <c r="O90" s="39" t="str">
        <f t="shared" si="85"/>
        <v/>
      </c>
      <c r="P90" s="39" t="str">
        <f t="shared" si="85"/>
        <v/>
      </c>
      <c r="Q90" s="39" t="str">
        <f t="shared" si="85"/>
        <v/>
      </c>
      <c r="R90" s="39" t="str">
        <f t="shared" si="85"/>
        <v/>
      </c>
      <c r="S90" s="39" t="str">
        <f t="shared" si="85"/>
        <v/>
      </c>
      <c r="T90" s="39" t="str">
        <f t="shared" si="85"/>
        <v/>
      </c>
      <c r="U90" s="39" t="str">
        <f t="shared" si="85"/>
        <v/>
      </c>
      <c r="V90" s="39" t="str">
        <f t="shared" si="85"/>
        <v/>
      </c>
      <c r="W90" s="39" t="str">
        <f t="shared" si="85"/>
        <v/>
      </c>
      <c r="X90" s="39" t="str">
        <f t="shared" si="85"/>
        <v/>
      </c>
      <c r="Y90" s="39" t="str">
        <f t="shared" si="85"/>
        <v/>
      </c>
      <c r="Z90" s="39" t="str">
        <f t="shared" si="85"/>
        <v/>
      </c>
      <c r="AA90" s="39" t="str">
        <f t="shared" si="90"/>
        <v/>
      </c>
      <c r="AB90" s="39" t="str">
        <f t="shared" si="90"/>
        <v/>
      </c>
      <c r="AC90" s="39" t="str">
        <f t="shared" si="90"/>
        <v/>
      </c>
      <c r="AD90" s="39" t="str">
        <f t="shared" si="90"/>
        <v/>
      </c>
      <c r="AE90" s="39" t="str">
        <f t="shared" si="90"/>
        <v/>
      </c>
      <c r="AF90" s="39" t="str">
        <f t="shared" si="90"/>
        <v/>
      </c>
      <c r="AG90" s="39" t="str">
        <f t="shared" si="90"/>
        <v/>
      </c>
      <c r="AH90" s="39" t="str">
        <f t="shared" si="90"/>
        <v/>
      </c>
      <c r="AI90" s="39" t="str">
        <f t="shared" si="90"/>
        <v/>
      </c>
      <c r="AJ90" s="39" t="str">
        <f t="shared" si="90"/>
        <v/>
      </c>
      <c r="AK90" s="39" t="str">
        <f t="shared" si="90"/>
        <v/>
      </c>
      <c r="AL90" s="39" t="str">
        <f t="shared" si="90"/>
        <v/>
      </c>
      <c r="AM90" s="39" t="str">
        <f t="shared" si="90"/>
        <v/>
      </c>
      <c r="AN90" s="39" t="str">
        <f t="shared" si="90"/>
        <v/>
      </c>
      <c r="AO90" s="39" t="str">
        <f t="shared" si="90"/>
        <v/>
      </c>
      <c r="AP90" s="39" t="str">
        <f t="shared" si="90"/>
        <v/>
      </c>
      <c r="AQ90" s="39" t="str">
        <f t="shared" si="87"/>
        <v/>
      </c>
      <c r="AR90" s="39" t="str">
        <f t="shared" si="87"/>
        <v/>
      </c>
      <c r="AS90" s="39" t="str">
        <f t="shared" si="87"/>
        <v/>
      </c>
      <c r="AT90" s="39" t="str">
        <f t="shared" si="87"/>
        <v/>
      </c>
      <c r="AU90" s="39" t="str">
        <f t="shared" si="87"/>
        <v/>
      </c>
      <c r="AV90" s="39" t="str">
        <f t="shared" si="87"/>
        <v/>
      </c>
      <c r="AW90" s="39" t="str">
        <f t="shared" si="87"/>
        <v/>
      </c>
      <c r="AX90" s="39" t="str">
        <f t="shared" si="87"/>
        <v/>
      </c>
      <c r="AY90" s="39" t="str">
        <f t="shared" si="87"/>
        <v/>
      </c>
      <c r="AZ90" s="39" t="str">
        <f t="shared" si="87"/>
        <v/>
      </c>
      <c r="BA90" s="39" t="str">
        <f t="shared" si="87"/>
        <v/>
      </c>
      <c r="BB90" s="39" t="str">
        <f t="shared" si="87"/>
        <v/>
      </c>
      <c r="BC90" s="39" t="str">
        <f t="shared" si="87"/>
        <v/>
      </c>
      <c r="BD90" s="39" t="str">
        <f t="shared" si="87"/>
        <v/>
      </c>
      <c r="BE90" s="39" t="str">
        <f t="shared" si="87"/>
        <v/>
      </c>
      <c r="BF90" s="39" t="str">
        <f t="shared" si="91"/>
        <v/>
      </c>
      <c r="BG90" s="39" t="str">
        <f t="shared" si="91"/>
        <v/>
      </c>
      <c r="BH90" s="39" t="str">
        <f t="shared" si="92"/>
        <v/>
      </c>
      <c r="BI90" s="39" t="str">
        <f t="shared" si="92"/>
        <v/>
      </c>
      <c r="BJ90" s="39" t="str">
        <f t="shared" si="92"/>
        <v/>
      </c>
      <c r="BK90" s="39" t="str">
        <f t="shared" si="92"/>
        <v/>
      </c>
      <c r="BL90" s="39" t="str">
        <f t="shared" si="92"/>
        <v/>
      </c>
      <c r="BM90" s="39" t="str">
        <f t="shared" si="92"/>
        <v/>
      </c>
      <c r="BN90" s="39" t="str">
        <f t="shared" si="92"/>
        <v/>
      </c>
      <c r="BO90" s="39" t="str">
        <f t="shared" si="92"/>
        <v/>
      </c>
      <c r="BP90" s="39" t="str">
        <f t="shared" si="92"/>
        <v/>
      </c>
      <c r="BQ90" s="39" t="str">
        <f t="shared" si="92"/>
        <v/>
      </c>
      <c r="BR90" s="39" t="str">
        <f t="shared" si="93"/>
        <v/>
      </c>
      <c r="BS90" s="39" t="str">
        <f t="shared" si="93"/>
        <v/>
      </c>
      <c r="BT90" s="39" t="str">
        <f t="shared" si="93"/>
        <v/>
      </c>
      <c r="BU90" s="39" t="str">
        <f t="shared" si="93"/>
        <v/>
      </c>
      <c r="BV90" s="39" t="str">
        <f t="shared" si="93"/>
        <v/>
      </c>
      <c r="BW90" s="39" t="str">
        <f t="shared" si="93"/>
        <v/>
      </c>
      <c r="BX90" s="39" t="str">
        <f t="shared" si="93"/>
        <v/>
      </c>
      <c r="BY90" s="39" t="str">
        <f t="shared" si="93"/>
        <v/>
      </c>
      <c r="BZ90" s="39" t="str">
        <f t="shared" si="93"/>
        <v/>
      </c>
      <c r="CA90" s="39" t="str">
        <f t="shared" si="93"/>
        <v/>
      </c>
      <c r="CB90" s="39" t="str">
        <f t="shared" si="94"/>
        <v/>
      </c>
      <c r="CC90" s="39" t="str">
        <f t="shared" si="94"/>
        <v/>
      </c>
      <c r="CD90" s="39" t="str">
        <f t="shared" si="94"/>
        <v/>
      </c>
      <c r="CE90" s="39" t="str">
        <f t="shared" si="94"/>
        <v/>
      </c>
      <c r="CF90" s="39" t="str">
        <f t="shared" si="94"/>
        <v/>
      </c>
      <c r="CG90" s="39" t="str">
        <f t="shared" si="94"/>
        <v/>
      </c>
      <c r="CH90" s="39" t="str">
        <f t="shared" si="94"/>
        <v/>
      </c>
      <c r="CI90" s="39" t="str">
        <f t="shared" si="94"/>
        <v/>
      </c>
      <c r="CJ90" s="39" t="str">
        <f t="shared" si="94"/>
        <v/>
      </c>
      <c r="CK90" s="39" t="str">
        <f t="shared" si="94"/>
        <v/>
      </c>
      <c r="CL90" s="39" t="str">
        <f t="shared" si="95"/>
        <v/>
      </c>
      <c r="CM90" s="39" t="str">
        <f t="shared" si="95"/>
        <v/>
      </c>
      <c r="CN90" s="39" t="str">
        <f t="shared" si="95"/>
        <v/>
      </c>
      <c r="CO90" s="39" t="str">
        <f t="shared" si="95"/>
        <v/>
      </c>
      <c r="CP90" s="39" t="str">
        <f t="shared" si="95"/>
        <v/>
      </c>
      <c r="CQ90" s="39" t="str">
        <f t="shared" si="95"/>
        <v/>
      </c>
      <c r="CR90" s="39" t="str">
        <f t="shared" si="95"/>
        <v/>
      </c>
      <c r="CS90" s="39" t="str">
        <f t="shared" si="95"/>
        <v/>
      </c>
      <c r="CT90" s="39" t="str">
        <f t="shared" si="95"/>
        <v/>
      </c>
      <c r="CU90" s="39" t="str">
        <f t="shared" si="95"/>
        <v/>
      </c>
      <c r="CV90" s="39" t="str">
        <f t="shared" si="96"/>
        <v/>
      </c>
      <c r="CW90" s="39" t="str">
        <f t="shared" si="96"/>
        <v/>
      </c>
      <c r="CX90" s="39" t="str">
        <f t="shared" si="96"/>
        <v/>
      </c>
      <c r="CY90" s="39" t="str">
        <f t="shared" si="96"/>
        <v/>
      </c>
      <c r="CZ90" s="39" t="str">
        <f t="shared" si="96"/>
        <v/>
      </c>
      <c r="DA90" s="39" t="str">
        <f t="shared" si="96"/>
        <v/>
      </c>
      <c r="DB90" s="39" t="str">
        <f t="shared" si="96"/>
        <v/>
      </c>
      <c r="DC90" s="39" t="str">
        <f t="shared" si="96"/>
        <v/>
      </c>
      <c r="DD90" s="39" t="str">
        <f t="shared" si="96"/>
        <v/>
      </c>
      <c r="DE90" s="39" t="str">
        <f t="shared" si="96"/>
        <v/>
      </c>
      <c r="DF90" s="39" t="str">
        <f t="shared" si="96"/>
        <v/>
      </c>
      <c r="DG90" s="39" t="str">
        <f t="shared" si="96"/>
        <v/>
      </c>
      <c r="DH90" s="39" t="str">
        <f t="shared" si="96"/>
        <v/>
      </c>
      <c r="DQ90" s="57"/>
      <c r="DR90" s="127"/>
    </row>
    <row r="91" spans="1:122" ht="24.75" hidden="1" customHeight="1" x14ac:dyDescent="0.4">
      <c r="A91" s="126">
        <v>79</v>
      </c>
      <c r="B91" s="206" t="str">
        <f>IFERROR(VLOOKUP(A91,'wk（～5.7）'!$A$3:$J$122, 2, 0)&amp;"", "")</f>
        <v/>
      </c>
      <c r="C91" s="41" t="str">
        <f>IFERROR(VLOOKUP(A91,'wk（～5.7）'!$A$3:$J$122, 4, 0), "")</f>
        <v/>
      </c>
      <c r="D91" s="41" t="str">
        <f>IFERROR(VLOOKUP(A91,'wk（～5.7）'!$A$3:$J$122, 5, 0), "")</f>
        <v/>
      </c>
      <c r="E91" s="41" t="str">
        <f>IFERROR(VLOOKUP(A91,'wk（～5.7）'!$A$3:$J$122, 6, 0), "")</f>
        <v/>
      </c>
      <c r="F91" s="41" t="str">
        <f>IFERROR(VLOOKUP(A91,'wk（～5.7）'!$A$3:$J$122, 7, 0), "")</f>
        <v/>
      </c>
      <c r="G91" s="41" t="str">
        <f>IFERROR(VLOOKUP(A91,'wk（～5.7）'!$A$3:$J$122, 8, 0), "")</f>
        <v/>
      </c>
      <c r="H91" s="41" t="str">
        <f>IFERROR(VLOOKUP(A91,'wk（～5.7）'!$A$3:$J$122, 9, 0), "")</f>
        <v/>
      </c>
      <c r="I91" s="41" t="str">
        <f>IFERROR(VLOOKUP(A91,'wk（～5.7）'!$A$3:$J$122, 10, 0), "")</f>
        <v/>
      </c>
      <c r="J91" s="42">
        <f t="shared" si="73"/>
        <v>0</v>
      </c>
      <c r="K91" s="39" t="str">
        <f t="shared" si="85"/>
        <v/>
      </c>
      <c r="L91" s="39" t="str">
        <f t="shared" si="85"/>
        <v/>
      </c>
      <c r="M91" s="39" t="str">
        <f t="shared" si="85"/>
        <v/>
      </c>
      <c r="N91" s="39" t="str">
        <f t="shared" si="85"/>
        <v/>
      </c>
      <c r="O91" s="39" t="str">
        <f t="shared" si="85"/>
        <v/>
      </c>
      <c r="P91" s="39" t="str">
        <f t="shared" si="85"/>
        <v/>
      </c>
      <c r="Q91" s="39" t="str">
        <f t="shared" si="85"/>
        <v/>
      </c>
      <c r="R91" s="39" t="str">
        <f t="shared" si="85"/>
        <v/>
      </c>
      <c r="S91" s="39" t="str">
        <f t="shared" si="85"/>
        <v/>
      </c>
      <c r="T91" s="39" t="str">
        <f t="shared" si="85"/>
        <v/>
      </c>
      <c r="U91" s="39" t="str">
        <f t="shared" si="85"/>
        <v/>
      </c>
      <c r="V91" s="39" t="str">
        <f t="shared" si="85"/>
        <v/>
      </c>
      <c r="W91" s="39" t="str">
        <f t="shared" si="85"/>
        <v/>
      </c>
      <c r="X91" s="39" t="str">
        <f t="shared" si="85"/>
        <v/>
      </c>
      <c r="Y91" s="39" t="str">
        <f t="shared" si="85"/>
        <v/>
      </c>
      <c r="Z91" s="39" t="str">
        <f t="shared" si="85"/>
        <v/>
      </c>
      <c r="AA91" s="39" t="str">
        <f t="shared" si="90"/>
        <v/>
      </c>
      <c r="AB91" s="39" t="str">
        <f t="shared" si="90"/>
        <v/>
      </c>
      <c r="AC91" s="39" t="str">
        <f t="shared" si="90"/>
        <v/>
      </c>
      <c r="AD91" s="39" t="str">
        <f t="shared" si="90"/>
        <v/>
      </c>
      <c r="AE91" s="39" t="str">
        <f t="shared" si="90"/>
        <v/>
      </c>
      <c r="AF91" s="39" t="str">
        <f t="shared" si="90"/>
        <v/>
      </c>
      <c r="AG91" s="39" t="str">
        <f t="shared" si="90"/>
        <v/>
      </c>
      <c r="AH91" s="39" t="str">
        <f t="shared" si="90"/>
        <v/>
      </c>
      <c r="AI91" s="39" t="str">
        <f t="shared" si="90"/>
        <v/>
      </c>
      <c r="AJ91" s="39" t="str">
        <f t="shared" si="90"/>
        <v/>
      </c>
      <c r="AK91" s="39" t="str">
        <f t="shared" si="90"/>
        <v/>
      </c>
      <c r="AL91" s="39" t="str">
        <f t="shared" si="90"/>
        <v/>
      </c>
      <c r="AM91" s="39" t="str">
        <f t="shared" si="90"/>
        <v/>
      </c>
      <c r="AN91" s="39" t="str">
        <f t="shared" si="90"/>
        <v/>
      </c>
      <c r="AO91" s="39" t="str">
        <f t="shared" si="90"/>
        <v/>
      </c>
      <c r="AP91" s="39" t="str">
        <f t="shared" si="90"/>
        <v/>
      </c>
      <c r="AQ91" s="39" t="str">
        <f t="shared" si="87"/>
        <v/>
      </c>
      <c r="AR91" s="39" t="str">
        <f t="shared" si="87"/>
        <v/>
      </c>
      <c r="AS91" s="39" t="str">
        <f t="shared" si="87"/>
        <v/>
      </c>
      <c r="AT91" s="39" t="str">
        <f t="shared" si="87"/>
        <v/>
      </c>
      <c r="AU91" s="39" t="str">
        <f t="shared" si="87"/>
        <v/>
      </c>
      <c r="AV91" s="39" t="str">
        <f t="shared" si="87"/>
        <v/>
      </c>
      <c r="AW91" s="39" t="str">
        <f t="shared" si="87"/>
        <v/>
      </c>
      <c r="AX91" s="39" t="str">
        <f t="shared" si="87"/>
        <v/>
      </c>
      <c r="AY91" s="39" t="str">
        <f t="shared" si="87"/>
        <v/>
      </c>
      <c r="AZ91" s="39" t="str">
        <f t="shared" si="87"/>
        <v/>
      </c>
      <c r="BA91" s="39" t="str">
        <f t="shared" si="87"/>
        <v/>
      </c>
      <c r="BB91" s="39" t="str">
        <f t="shared" si="87"/>
        <v/>
      </c>
      <c r="BC91" s="39" t="str">
        <f t="shared" si="87"/>
        <v/>
      </c>
      <c r="BD91" s="39" t="str">
        <f t="shared" si="87"/>
        <v/>
      </c>
      <c r="BE91" s="39" t="str">
        <f t="shared" si="87"/>
        <v/>
      </c>
      <c r="BF91" s="39" t="str">
        <f t="shared" si="91"/>
        <v/>
      </c>
      <c r="BG91" s="39" t="str">
        <f t="shared" si="91"/>
        <v/>
      </c>
      <c r="BH91" s="39" t="str">
        <f t="shared" ref="BH91:CK91" si="97">IF(AND($C91&lt;&gt;"", BH$12&gt;=$C91, BH$12&lt;=$I91), IF($F91&lt;&gt;"", IF(OR(AND(BH$12=$C91, BH$12=$F91), AND(BH$12&gt;$F91, BH$12&lt;$G91)), "入院中", 1), 1), "")</f>
        <v/>
      </c>
      <c r="BI91" s="39" t="str">
        <f t="shared" si="97"/>
        <v/>
      </c>
      <c r="BJ91" s="39" t="str">
        <f t="shared" si="97"/>
        <v/>
      </c>
      <c r="BK91" s="39" t="str">
        <f t="shared" si="97"/>
        <v/>
      </c>
      <c r="BL91" s="39" t="str">
        <f t="shared" si="97"/>
        <v/>
      </c>
      <c r="BM91" s="39" t="str">
        <f t="shared" si="97"/>
        <v/>
      </c>
      <c r="BN91" s="39" t="str">
        <f t="shared" si="97"/>
        <v/>
      </c>
      <c r="BO91" s="39" t="str">
        <f t="shared" si="97"/>
        <v/>
      </c>
      <c r="BP91" s="39" t="str">
        <f t="shared" si="97"/>
        <v/>
      </c>
      <c r="BQ91" s="39" t="str">
        <f t="shared" si="97"/>
        <v/>
      </c>
      <c r="BR91" s="39" t="str">
        <f t="shared" si="97"/>
        <v/>
      </c>
      <c r="BS91" s="39" t="str">
        <f t="shared" si="97"/>
        <v/>
      </c>
      <c r="BT91" s="39" t="str">
        <f t="shared" si="97"/>
        <v/>
      </c>
      <c r="BU91" s="39" t="str">
        <f t="shared" si="97"/>
        <v/>
      </c>
      <c r="BV91" s="39" t="str">
        <f t="shared" si="97"/>
        <v/>
      </c>
      <c r="BW91" s="39" t="str">
        <f t="shared" si="97"/>
        <v/>
      </c>
      <c r="BX91" s="39" t="str">
        <f t="shared" si="97"/>
        <v/>
      </c>
      <c r="BY91" s="39" t="str">
        <f t="shared" si="97"/>
        <v/>
      </c>
      <c r="BZ91" s="39" t="str">
        <f t="shared" si="97"/>
        <v/>
      </c>
      <c r="CA91" s="39" t="str">
        <f t="shared" si="97"/>
        <v/>
      </c>
      <c r="CB91" s="39" t="str">
        <f t="shared" si="97"/>
        <v/>
      </c>
      <c r="CC91" s="39" t="str">
        <f t="shared" si="97"/>
        <v/>
      </c>
      <c r="CD91" s="39" t="str">
        <f t="shared" si="97"/>
        <v/>
      </c>
      <c r="CE91" s="39" t="str">
        <f t="shared" si="97"/>
        <v/>
      </c>
      <c r="CF91" s="39" t="str">
        <f t="shared" si="97"/>
        <v/>
      </c>
      <c r="CG91" s="39" t="str">
        <f t="shared" si="97"/>
        <v/>
      </c>
      <c r="CH91" s="39" t="str">
        <f t="shared" si="97"/>
        <v/>
      </c>
      <c r="CI91" s="39" t="str">
        <f t="shared" si="97"/>
        <v/>
      </c>
      <c r="CJ91" s="39" t="str">
        <f t="shared" si="97"/>
        <v/>
      </c>
      <c r="CK91" s="39" t="str">
        <f t="shared" si="97"/>
        <v/>
      </c>
      <c r="CL91" s="39" t="str">
        <f t="shared" ref="CL91:CT91" si="98">IF(AND($C91&lt;&gt;"", CL$12&gt;=$C91, CL$12&lt;=$I91), IF($F91&lt;&gt;"", IF(OR(AND(CL$12=$C91, CL$12=$F91), AND(CL$12&gt;$F91, CL$12&lt;$G91)), "入院中", 1), 1), "")</f>
        <v/>
      </c>
      <c r="CM91" s="39" t="str">
        <f t="shared" si="98"/>
        <v/>
      </c>
      <c r="CN91" s="39" t="str">
        <f t="shared" si="98"/>
        <v/>
      </c>
      <c r="CO91" s="39" t="str">
        <f t="shared" si="98"/>
        <v/>
      </c>
      <c r="CP91" s="39" t="str">
        <f t="shared" si="98"/>
        <v/>
      </c>
      <c r="CQ91" s="39" t="str">
        <f t="shared" si="98"/>
        <v/>
      </c>
      <c r="CR91" s="39" t="str">
        <f t="shared" si="98"/>
        <v/>
      </c>
      <c r="CS91" s="39" t="str">
        <f t="shared" si="98"/>
        <v/>
      </c>
      <c r="CT91" s="39" t="str">
        <f t="shared" si="98"/>
        <v/>
      </c>
      <c r="CU91" s="39" t="str">
        <f t="shared" ref="CU91:DB91" si="99">IF(AND($C91&lt;&gt;"", CU$12&gt;=$C91, CU$12&lt;=$I91), IF($F91&lt;&gt;"", IF(OR(AND(CU$12=$C91, CU$12=$F91), AND(CU$12&gt;$F91, CU$12&lt;$G91)), "入院中", 1), 1), "")</f>
        <v/>
      </c>
      <c r="CV91" s="39" t="str">
        <f t="shared" si="99"/>
        <v/>
      </c>
      <c r="CW91" s="39" t="str">
        <f t="shared" si="99"/>
        <v/>
      </c>
      <c r="CX91" s="39" t="str">
        <f t="shared" si="99"/>
        <v/>
      </c>
      <c r="CY91" s="39" t="str">
        <f t="shared" si="99"/>
        <v/>
      </c>
      <c r="CZ91" s="39" t="str">
        <f t="shared" si="99"/>
        <v/>
      </c>
      <c r="DA91" s="39" t="str">
        <f t="shared" si="99"/>
        <v/>
      </c>
      <c r="DB91" s="39" t="str">
        <f t="shared" si="99"/>
        <v/>
      </c>
      <c r="DC91" s="39" t="str">
        <f t="shared" ref="DC91:DH91" si="100">IF(AND($C91&lt;&gt;"", DC$12&gt;=$C91, DC$12&lt;=$I91), IF($F91&lt;&gt;"", IF(OR(AND(DC$12=$C91, DC$12=$F91), AND(DC$12&gt;$F91, DC$12&lt;$G91)), "入院中", 1), 1), "")</f>
        <v/>
      </c>
      <c r="DD91" s="39" t="str">
        <f t="shared" si="100"/>
        <v/>
      </c>
      <c r="DE91" s="39" t="str">
        <f t="shared" si="100"/>
        <v/>
      </c>
      <c r="DF91" s="39" t="str">
        <f t="shared" si="100"/>
        <v/>
      </c>
      <c r="DG91" s="39" t="str">
        <f t="shared" si="100"/>
        <v/>
      </c>
      <c r="DH91" s="39" t="str">
        <f t="shared" si="100"/>
        <v/>
      </c>
      <c r="DQ91" s="57"/>
      <c r="DR91" s="127"/>
    </row>
    <row r="92" spans="1:122" ht="24.75" hidden="1" customHeight="1" x14ac:dyDescent="0.4">
      <c r="A92" s="126">
        <v>80</v>
      </c>
      <c r="B92" s="206" t="str">
        <f>IFERROR(VLOOKUP(A92,'wk（～5.7）'!$A$3:$J$122, 2, 0)&amp;"", "")</f>
        <v/>
      </c>
      <c r="C92" s="41" t="str">
        <f>IFERROR(VLOOKUP(A92,'wk（～5.7）'!$A$3:$J$122, 4, 0), "")</f>
        <v/>
      </c>
      <c r="D92" s="41" t="str">
        <f>IFERROR(VLOOKUP(A92,'wk（～5.7）'!$A$3:$J$122, 5, 0), "")</f>
        <v/>
      </c>
      <c r="E92" s="41" t="str">
        <f>IFERROR(VLOOKUP(A92,'wk（～5.7）'!$A$3:$J$122, 6, 0), "")</f>
        <v/>
      </c>
      <c r="F92" s="41" t="str">
        <f>IFERROR(VLOOKUP(A92,'wk（～5.7）'!$A$3:$J$122, 7, 0), "")</f>
        <v/>
      </c>
      <c r="G92" s="41" t="str">
        <f>IFERROR(VLOOKUP(A92,'wk（～5.7）'!$A$3:$J$122, 8, 0), "")</f>
        <v/>
      </c>
      <c r="H92" s="41" t="str">
        <f>IFERROR(VLOOKUP(A92,'wk（～5.7）'!$A$3:$J$122, 9, 0), "")</f>
        <v/>
      </c>
      <c r="I92" s="41" t="str">
        <f>IFERROR(VLOOKUP(A92,'wk（～5.7）'!$A$3:$J$122, 10, 0), "")</f>
        <v/>
      </c>
      <c r="J92" s="42">
        <f t="shared" si="73"/>
        <v>0</v>
      </c>
      <c r="K92" s="39" t="str">
        <f t="shared" si="85"/>
        <v/>
      </c>
      <c r="L92" s="39" t="str">
        <f t="shared" si="85"/>
        <v/>
      </c>
      <c r="M92" s="39" t="str">
        <f t="shared" si="85"/>
        <v/>
      </c>
      <c r="N92" s="39" t="str">
        <f t="shared" si="85"/>
        <v/>
      </c>
      <c r="O92" s="39" t="str">
        <f t="shared" si="85"/>
        <v/>
      </c>
      <c r="P92" s="39" t="str">
        <f t="shared" si="85"/>
        <v/>
      </c>
      <c r="Q92" s="39" t="str">
        <f t="shared" si="85"/>
        <v/>
      </c>
      <c r="R92" s="39" t="str">
        <f t="shared" si="85"/>
        <v/>
      </c>
      <c r="S92" s="39" t="str">
        <f t="shared" si="85"/>
        <v/>
      </c>
      <c r="T92" s="39" t="str">
        <f t="shared" si="85"/>
        <v/>
      </c>
      <c r="U92" s="39" t="str">
        <f t="shared" si="85"/>
        <v/>
      </c>
      <c r="V92" s="39" t="str">
        <f t="shared" si="85"/>
        <v/>
      </c>
      <c r="W92" s="39" t="str">
        <f t="shared" si="85"/>
        <v/>
      </c>
      <c r="X92" s="39" t="str">
        <f t="shared" si="85"/>
        <v/>
      </c>
      <c r="Y92" s="39" t="str">
        <f t="shared" si="85"/>
        <v/>
      </c>
      <c r="Z92" s="39" t="str">
        <f t="shared" si="85"/>
        <v/>
      </c>
      <c r="AA92" s="39" t="str">
        <f t="shared" si="90"/>
        <v/>
      </c>
      <c r="AB92" s="39" t="str">
        <f t="shared" si="90"/>
        <v/>
      </c>
      <c r="AC92" s="39" t="str">
        <f t="shared" si="90"/>
        <v/>
      </c>
      <c r="AD92" s="39" t="str">
        <f t="shared" si="90"/>
        <v/>
      </c>
      <c r="AE92" s="39" t="str">
        <f t="shared" si="90"/>
        <v/>
      </c>
      <c r="AF92" s="39" t="str">
        <f t="shared" si="90"/>
        <v/>
      </c>
      <c r="AG92" s="39" t="str">
        <f t="shared" si="90"/>
        <v/>
      </c>
      <c r="AH92" s="39" t="str">
        <f t="shared" si="90"/>
        <v/>
      </c>
      <c r="AI92" s="39" t="str">
        <f t="shared" si="90"/>
        <v/>
      </c>
      <c r="AJ92" s="39" t="str">
        <f t="shared" si="90"/>
        <v/>
      </c>
      <c r="AK92" s="39" t="str">
        <f t="shared" si="90"/>
        <v/>
      </c>
      <c r="AL92" s="39" t="str">
        <f t="shared" si="90"/>
        <v/>
      </c>
      <c r="AM92" s="39" t="str">
        <f t="shared" si="90"/>
        <v/>
      </c>
      <c r="AN92" s="39" t="str">
        <f t="shared" si="90"/>
        <v/>
      </c>
      <c r="AO92" s="39" t="str">
        <f t="shared" si="90"/>
        <v/>
      </c>
      <c r="AP92" s="39" t="str">
        <f t="shared" si="90"/>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si="87"/>
        <v/>
      </c>
      <c r="AY92" s="39" t="str">
        <f t="shared" si="87"/>
        <v/>
      </c>
      <c r="AZ92" s="39" t="str">
        <f t="shared" si="87"/>
        <v/>
      </c>
      <c r="BA92" s="39" t="str">
        <f t="shared" si="87"/>
        <v/>
      </c>
      <c r="BB92" s="39" t="str">
        <f t="shared" si="87"/>
        <v/>
      </c>
      <c r="BC92" s="39" t="str">
        <f t="shared" si="87"/>
        <v/>
      </c>
      <c r="BD92" s="39" t="str">
        <f t="shared" si="87"/>
        <v/>
      </c>
      <c r="BE92" s="39" t="str">
        <f t="shared" si="87"/>
        <v/>
      </c>
      <c r="BF92" s="39" t="str">
        <f t="shared" si="91"/>
        <v/>
      </c>
      <c r="BG92" s="39" t="str">
        <f t="shared" si="91"/>
        <v/>
      </c>
      <c r="BH92" s="39" t="str">
        <f t="shared" si="91"/>
        <v/>
      </c>
      <c r="BI92" s="39" t="str">
        <f t="shared" si="91"/>
        <v/>
      </c>
      <c r="BJ92" s="39" t="str">
        <f t="shared" si="91"/>
        <v/>
      </c>
      <c r="BK92" s="39" t="str">
        <f t="shared" si="91"/>
        <v/>
      </c>
      <c r="BL92" s="39" t="str">
        <f t="shared" si="91"/>
        <v/>
      </c>
      <c r="BM92" s="39" t="str">
        <f t="shared" si="91"/>
        <v/>
      </c>
      <c r="BN92" s="39" t="str">
        <f t="shared" si="91"/>
        <v/>
      </c>
      <c r="BO92" s="39" t="str">
        <f>IF(AND($C92&lt;&gt;"", BO$12&gt;=$C92, BO$12&lt;=$I92), IF($F92&lt;&gt;"", IF(OR(AND(BO$12=$C92, BO$12=$F92), AND(BO$12&gt;$F92, BO$12&lt;$G92)), "入院中", 1), 1), "")</f>
        <v/>
      </c>
      <c r="BP92" s="39" t="str">
        <f>IF(AND($C92&lt;&gt;"", BP$12&gt;=$C92, BP$12&lt;=$I92), IF($F92&lt;&gt;"", IF(OR(AND(BP$12=$C92, BP$12=$F92), AND(BP$12&gt;$F92, BP$12&lt;$G92)), "入院中", 1), 1), "")</f>
        <v/>
      </c>
      <c r="BQ92" s="39" t="str">
        <f>IF(AND($C92&lt;&gt;"", BQ$12&gt;=$C92, BQ$12&lt;=$I92), IF($F92&lt;&gt;"", IF(OR(AND(BQ$12=$C92, BQ$12=$F92), AND(BQ$12&gt;$F92, BQ$12&lt;$G92)), "入院中", 1), 1), "")</f>
        <v/>
      </c>
      <c r="BR92" s="39" t="str">
        <f t="shared" ref="BR92:CG111" si="101">IF(AND($C92&lt;&gt;"", BR$12&gt;=$C92, BR$12&lt;=$I92), IF($F92&lt;&gt;"", IF(OR(AND(BR$12=$C92, BR$12=$F92), AND(BR$12&gt;$F92, BR$12&lt;$G92)), "入院中", 1), 1), "")</f>
        <v/>
      </c>
      <c r="BS92" s="39" t="str">
        <f t="shared" si="101"/>
        <v/>
      </c>
      <c r="BT92" s="39" t="str">
        <f t="shared" si="101"/>
        <v/>
      </c>
      <c r="BU92" s="39" t="str">
        <f t="shared" si="101"/>
        <v/>
      </c>
      <c r="BV92" s="39" t="str">
        <f t="shared" si="101"/>
        <v/>
      </c>
      <c r="BW92" s="39" t="str">
        <f t="shared" si="101"/>
        <v/>
      </c>
      <c r="BX92" s="39" t="str">
        <f t="shared" si="101"/>
        <v/>
      </c>
      <c r="BY92" s="39" t="str">
        <f t="shared" si="101"/>
        <v/>
      </c>
      <c r="BZ92" s="39" t="str">
        <f t="shared" si="101"/>
        <v/>
      </c>
      <c r="CA92" s="39" t="str">
        <f t="shared" si="101"/>
        <v/>
      </c>
      <c r="CB92" s="39" t="str">
        <f t="shared" si="101"/>
        <v/>
      </c>
      <c r="CC92" s="39" t="str">
        <f t="shared" si="101"/>
        <v/>
      </c>
      <c r="CD92" s="39" t="str">
        <f t="shared" si="101"/>
        <v/>
      </c>
      <c r="CE92" s="39" t="str">
        <f t="shared" si="101"/>
        <v/>
      </c>
      <c r="CF92" s="39" t="str">
        <f t="shared" si="101"/>
        <v/>
      </c>
      <c r="CG92" s="39" t="str">
        <f t="shared" si="101"/>
        <v/>
      </c>
      <c r="CH92" s="39" t="str">
        <f t="shared" ref="CH92:CW107" si="102">IF(AND($C92&lt;&gt;"", CH$12&gt;=$C92, CH$12&lt;=$I92), IF($F92&lt;&gt;"", IF(OR(AND(CH$12=$C92, CH$12=$F92), AND(CH$12&gt;$F92, CH$12&lt;$G92)), "入院中", 1), 1), "")</f>
        <v/>
      </c>
      <c r="CI92" s="39" t="str">
        <f t="shared" si="102"/>
        <v/>
      </c>
      <c r="CJ92" s="39" t="str">
        <f t="shared" si="102"/>
        <v/>
      </c>
      <c r="CK92" s="39" t="str">
        <f t="shared" si="102"/>
        <v/>
      </c>
      <c r="CL92" s="39" t="str">
        <f t="shared" si="102"/>
        <v/>
      </c>
      <c r="CM92" s="39" t="str">
        <f t="shared" si="102"/>
        <v/>
      </c>
      <c r="CN92" s="39" t="str">
        <f t="shared" si="102"/>
        <v/>
      </c>
      <c r="CO92" s="39" t="str">
        <f t="shared" si="102"/>
        <v/>
      </c>
      <c r="CP92" s="39" t="str">
        <f t="shared" si="102"/>
        <v/>
      </c>
      <c r="CQ92" s="39" t="str">
        <f t="shared" si="102"/>
        <v/>
      </c>
      <c r="CR92" s="39" t="str">
        <f t="shared" si="102"/>
        <v/>
      </c>
      <c r="CS92" s="39" t="str">
        <f t="shared" si="102"/>
        <v/>
      </c>
      <c r="CT92" s="39" t="str">
        <f t="shared" si="102"/>
        <v/>
      </c>
      <c r="CU92" s="39" t="str">
        <f t="shared" si="102"/>
        <v/>
      </c>
      <c r="CV92" s="39" t="str">
        <f t="shared" si="102"/>
        <v/>
      </c>
      <c r="CW92" s="39" t="str">
        <f t="shared" si="102"/>
        <v/>
      </c>
      <c r="CX92" s="39" t="str">
        <f t="shared" ref="CX92:DH106" si="103">IF(AND($C92&lt;&gt;"", CX$12&gt;=$C92, CX$12&lt;=$I92), IF($F92&lt;&gt;"", IF(OR(AND(CX$12=$C92, CX$12=$F92), AND(CX$12&gt;$F92, CX$12&lt;$G92)), "入院中", 1), 1), "")</f>
        <v/>
      </c>
      <c r="CY92" s="39" t="str">
        <f t="shared" si="103"/>
        <v/>
      </c>
      <c r="CZ92" s="39" t="str">
        <f t="shared" si="103"/>
        <v/>
      </c>
      <c r="DA92" s="39" t="str">
        <f t="shared" si="103"/>
        <v/>
      </c>
      <c r="DB92" s="39" t="str">
        <f t="shared" si="103"/>
        <v/>
      </c>
      <c r="DC92" s="39" t="str">
        <f t="shared" si="103"/>
        <v/>
      </c>
      <c r="DD92" s="39" t="str">
        <f t="shared" si="103"/>
        <v/>
      </c>
      <c r="DE92" s="39" t="str">
        <f t="shared" si="103"/>
        <v/>
      </c>
      <c r="DF92" s="39" t="str">
        <f t="shared" si="103"/>
        <v/>
      </c>
      <c r="DG92" s="39" t="str">
        <f t="shared" si="103"/>
        <v/>
      </c>
      <c r="DH92" s="39" t="str">
        <f t="shared" si="103"/>
        <v/>
      </c>
      <c r="DQ92" s="57"/>
      <c r="DR92" s="127"/>
    </row>
    <row r="93" spans="1:122" ht="24.75" hidden="1" customHeight="1" x14ac:dyDescent="0.4">
      <c r="A93" s="126">
        <v>81</v>
      </c>
      <c r="B93" s="206" t="str">
        <f>IFERROR(VLOOKUP(A93,'wk（～5.7）'!$A$3:$J$122, 2, 0)&amp;"", "")</f>
        <v/>
      </c>
      <c r="C93" s="41" t="str">
        <f>IFERROR(VLOOKUP(A93,'wk（～5.7）'!$A$3:$J$122, 4, 0), "")</f>
        <v/>
      </c>
      <c r="D93" s="41" t="str">
        <f>IFERROR(VLOOKUP(A93,'wk（～5.7）'!$A$3:$J$122, 5, 0), "")</f>
        <v/>
      </c>
      <c r="E93" s="41" t="str">
        <f>IFERROR(VLOOKUP(A93,'wk（～5.7）'!$A$3:$J$122, 6, 0), "")</f>
        <v/>
      </c>
      <c r="F93" s="41" t="str">
        <f>IFERROR(VLOOKUP(A93,'wk（～5.7）'!$A$3:$J$122, 7, 0), "")</f>
        <v/>
      </c>
      <c r="G93" s="41" t="str">
        <f>IFERROR(VLOOKUP(A93,'wk（～5.7）'!$A$3:$J$122, 8, 0), "")</f>
        <v/>
      </c>
      <c r="H93" s="41" t="str">
        <f>IFERROR(VLOOKUP(A93,'wk（～5.7）'!$A$3:$J$122, 9, 0), "")</f>
        <v/>
      </c>
      <c r="I93" s="41" t="str">
        <f>IFERROR(VLOOKUP(A93,'wk（～5.7）'!$A$3:$J$122, 10, 0), "")</f>
        <v/>
      </c>
      <c r="J93" s="42">
        <f t="shared" si="73"/>
        <v>0</v>
      </c>
      <c r="K93" s="39" t="str">
        <f t="shared" si="85"/>
        <v/>
      </c>
      <c r="L93" s="39" t="str">
        <f t="shared" si="85"/>
        <v/>
      </c>
      <c r="M93" s="39" t="str">
        <f t="shared" si="85"/>
        <v/>
      </c>
      <c r="N93" s="39" t="str">
        <f t="shared" si="85"/>
        <v/>
      </c>
      <c r="O93" s="39" t="str">
        <f t="shared" si="85"/>
        <v/>
      </c>
      <c r="P93" s="39" t="str">
        <f t="shared" si="85"/>
        <v/>
      </c>
      <c r="Q93" s="39" t="str">
        <f t="shared" si="85"/>
        <v/>
      </c>
      <c r="R93" s="39" t="str">
        <f t="shared" si="85"/>
        <v/>
      </c>
      <c r="S93" s="39" t="str">
        <f t="shared" si="85"/>
        <v/>
      </c>
      <c r="T93" s="39" t="str">
        <f t="shared" si="85"/>
        <v/>
      </c>
      <c r="U93" s="39" t="str">
        <f t="shared" si="85"/>
        <v/>
      </c>
      <c r="V93" s="39" t="str">
        <f t="shared" si="85"/>
        <v/>
      </c>
      <c r="W93" s="39" t="str">
        <f t="shared" si="85"/>
        <v/>
      </c>
      <c r="X93" s="39" t="str">
        <f t="shared" si="85"/>
        <v/>
      </c>
      <c r="Y93" s="39" t="str">
        <f t="shared" si="85"/>
        <v/>
      </c>
      <c r="Z93" s="39" t="str">
        <f t="shared" si="85"/>
        <v/>
      </c>
      <c r="AA93" s="39" t="str">
        <f t="shared" si="90"/>
        <v/>
      </c>
      <c r="AB93" s="39" t="str">
        <f t="shared" si="90"/>
        <v/>
      </c>
      <c r="AC93" s="39" t="str">
        <f t="shared" si="90"/>
        <v/>
      </c>
      <c r="AD93" s="39" t="str">
        <f t="shared" si="90"/>
        <v/>
      </c>
      <c r="AE93" s="39" t="str">
        <f t="shared" si="90"/>
        <v/>
      </c>
      <c r="AF93" s="39" t="str">
        <f t="shared" si="90"/>
        <v/>
      </c>
      <c r="AG93" s="39" t="str">
        <f t="shared" si="90"/>
        <v/>
      </c>
      <c r="AH93" s="39" t="str">
        <f t="shared" si="90"/>
        <v/>
      </c>
      <c r="AI93" s="39" t="str">
        <f t="shared" si="90"/>
        <v/>
      </c>
      <c r="AJ93" s="39" t="str">
        <f t="shared" si="90"/>
        <v/>
      </c>
      <c r="AK93" s="39" t="str">
        <f t="shared" si="90"/>
        <v/>
      </c>
      <c r="AL93" s="39" t="str">
        <f t="shared" si="90"/>
        <v/>
      </c>
      <c r="AM93" s="39" t="str">
        <f t="shared" si="90"/>
        <v/>
      </c>
      <c r="AN93" s="39" t="str">
        <f t="shared" si="90"/>
        <v/>
      </c>
      <c r="AO93" s="39" t="str">
        <f t="shared" si="90"/>
        <v/>
      </c>
      <c r="AP93" s="39" t="str">
        <f t="shared" si="90"/>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7"/>
        <v/>
      </c>
      <c r="AY93" s="39" t="str">
        <f t="shared" si="87"/>
        <v/>
      </c>
      <c r="AZ93" s="39" t="str">
        <f t="shared" si="87"/>
        <v/>
      </c>
      <c r="BA93" s="39" t="str">
        <f t="shared" si="87"/>
        <v/>
      </c>
      <c r="BB93" s="39" t="str">
        <f t="shared" si="87"/>
        <v/>
      </c>
      <c r="BC93" s="39" t="str">
        <f t="shared" si="87"/>
        <v/>
      </c>
      <c r="BD93" s="39" t="str">
        <f t="shared" si="87"/>
        <v/>
      </c>
      <c r="BE93" s="39" t="str">
        <f t="shared" si="87"/>
        <v/>
      </c>
      <c r="BF93" s="39" t="str">
        <f t="shared" si="91"/>
        <v/>
      </c>
      <c r="BG93" s="39" t="str">
        <f t="shared" si="91"/>
        <v/>
      </c>
      <c r="BH93" s="39" t="str">
        <f t="shared" si="91"/>
        <v/>
      </c>
      <c r="BI93" s="39" t="str">
        <f t="shared" si="91"/>
        <v/>
      </c>
      <c r="BJ93" s="39" t="str">
        <f t="shared" si="91"/>
        <v/>
      </c>
      <c r="BK93" s="39" t="str">
        <f t="shared" si="91"/>
        <v/>
      </c>
      <c r="BL93" s="39" t="str">
        <f t="shared" si="91"/>
        <v/>
      </c>
      <c r="BM93" s="39" t="str">
        <f t="shared" si="91"/>
        <v/>
      </c>
      <c r="BN93" s="39" t="str">
        <f t="shared" si="91"/>
        <v/>
      </c>
      <c r="BO93" s="39" t="str">
        <f t="shared" si="91"/>
        <v/>
      </c>
      <c r="BP93" s="39" t="str">
        <f t="shared" si="91"/>
        <v/>
      </c>
      <c r="BQ93" s="39" t="str">
        <f t="shared" si="91"/>
        <v/>
      </c>
      <c r="BR93" s="39" t="str">
        <f t="shared" si="91"/>
        <v/>
      </c>
      <c r="BS93" s="39" t="str">
        <f t="shared" si="91"/>
        <v/>
      </c>
      <c r="BT93" s="39" t="str">
        <f t="shared" si="91"/>
        <v/>
      </c>
      <c r="BU93" s="39" t="str">
        <f t="shared" si="91"/>
        <v/>
      </c>
      <c r="BV93" s="39" t="str">
        <f t="shared" si="101"/>
        <v/>
      </c>
      <c r="BW93" s="39" t="str">
        <f t="shared" si="101"/>
        <v/>
      </c>
      <c r="BX93" s="39" t="str">
        <f t="shared" si="101"/>
        <v/>
      </c>
      <c r="BY93" s="39" t="str">
        <f t="shared" si="101"/>
        <v/>
      </c>
      <c r="BZ93" s="39" t="str">
        <f t="shared" si="101"/>
        <v/>
      </c>
      <c r="CA93" s="39" t="str">
        <f t="shared" si="101"/>
        <v/>
      </c>
      <c r="CB93" s="39" t="str">
        <f t="shared" si="101"/>
        <v/>
      </c>
      <c r="CC93" s="39" t="str">
        <f t="shared" si="101"/>
        <v/>
      </c>
      <c r="CD93" s="39" t="str">
        <f t="shared" si="101"/>
        <v/>
      </c>
      <c r="CE93" s="39" t="str">
        <f t="shared" si="101"/>
        <v/>
      </c>
      <c r="CF93" s="39" t="str">
        <f t="shared" si="101"/>
        <v/>
      </c>
      <c r="CG93" s="39" t="str">
        <f t="shared" si="101"/>
        <v/>
      </c>
      <c r="CH93" s="39" t="str">
        <f t="shared" si="102"/>
        <v/>
      </c>
      <c r="CI93" s="39" t="str">
        <f t="shared" si="102"/>
        <v/>
      </c>
      <c r="CJ93" s="39" t="str">
        <f t="shared" si="102"/>
        <v/>
      </c>
      <c r="CK93" s="39" t="str">
        <f t="shared" si="102"/>
        <v/>
      </c>
      <c r="CL93" s="39" t="str">
        <f t="shared" si="102"/>
        <v/>
      </c>
      <c r="CM93" s="39" t="str">
        <f t="shared" si="102"/>
        <v/>
      </c>
      <c r="CN93" s="39" t="str">
        <f t="shared" si="102"/>
        <v/>
      </c>
      <c r="CO93" s="39" t="str">
        <f t="shared" si="102"/>
        <v/>
      </c>
      <c r="CP93" s="39" t="str">
        <f t="shared" si="102"/>
        <v/>
      </c>
      <c r="CQ93" s="39" t="str">
        <f t="shared" si="102"/>
        <v/>
      </c>
      <c r="CR93" s="39" t="str">
        <f t="shared" si="102"/>
        <v/>
      </c>
      <c r="CS93" s="39" t="str">
        <f t="shared" si="102"/>
        <v/>
      </c>
      <c r="CT93" s="39" t="str">
        <f t="shared" si="102"/>
        <v/>
      </c>
      <c r="CU93" s="39" t="str">
        <f t="shared" si="102"/>
        <v/>
      </c>
      <c r="CV93" s="39" t="str">
        <f t="shared" si="102"/>
        <v/>
      </c>
      <c r="CW93" s="39" t="str">
        <f t="shared" si="102"/>
        <v/>
      </c>
      <c r="CX93" s="39" t="str">
        <f t="shared" si="103"/>
        <v/>
      </c>
      <c r="CY93" s="39" t="str">
        <f t="shared" si="103"/>
        <v/>
      </c>
      <c r="CZ93" s="39" t="str">
        <f t="shared" si="103"/>
        <v/>
      </c>
      <c r="DA93" s="39" t="str">
        <f t="shared" si="103"/>
        <v/>
      </c>
      <c r="DB93" s="39" t="str">
        <f t="shared" si="103"/>
        <v/>
      </c>
      <c r="DC93" s="39" t="str">
        <f t="shared" si="103"/>
        <v/>
      </c>
      <c r="DD93" s="39" t="str">
        <f t="shared" si="103"/>
        <v/>
      </c>
      <c r="DE93" s="39" t="str">
        <f t="shared" si="103"/>
        <v/>
      </c>
      <c r="DF93" s="39" t="str">
        <f t="shared" si="103"/>
        <v/>
      </c>
      <c r="DG93" s="39" t="str">
        <f t="shared" si="103"/>
        <v/>
      </c>
      <c r="DH93" s="39" t="str">
        <f t="shared" si="103"/>
        <v/>
      </c>
      <c r="DQ93" s="57"/>
      <c r="DR93" s="127"/>
    </row>
    <row r="94" spans="1:122" ht="24.75" hidden="1" customHeight="1" x14ac:dyDescent="0.4">
      <c r="A94" s="126">
        <v>82</v>
      </c>
      <c r="B94" s="206" t="str">
        <f>IFERROR(VLOOKUP(A94,'wk（～5.7）'!$A$3:$J$122, 2, 0)&amp;"", "")</f>
        <v/>
      </c>
      <c r="C94" s="41" t="str">
        <f>IFERROR(VLOOKUP(A94,'wk（～5.7）'!$A$3:$J$122, 4, 0), "")</f>
        <v/>
      </c>
      <c r="D94" s="41" t="str">
        <f>IFERROR(VLOOKUP(A94,'wk（～5.7）'!$A$3:$J$122, 5, 0), "")</f>
        <v/>
      </c>
      <c r="E94" s="41" t="str">
        <f>IFERROR(VLOOKUP(A94,'wk（～5.7）'!$A$3:$J$122, 6, 0), "")</f>
        <v/>
      </c>
      <c r="F94" s="41" t="str">
        <f>IFERROR(VLOOKUP(A94,'wk（～5.7）'!$A$3:$J$122, 7, 0), "")</f>
        <v/>
      </c>
      <c r="G94" s="41" t="str">
        <f>IFERROR(VLOOKUP(A94,'wk（～5.7）'!$A$3:$J$122, 8, 0), "")</f>
        <v/>
      </c>
      <c r="H94" s="41" t="str">
        <f>IFERROR(VLOOKUP(A94,'wk（～5.7）'!$A$3:$J$122, 9, 0), "")</f>
        <v/>
      </c>
      <c r="I94" s="41" t="str">
        <f>IFERROR(VLOOKUP(A94,'wk（～5.7）'!$A$3:$J$122, 10, 0), "")</f>
        <v/>
      </c>
      <c r="J94" s="42">
        <f t="shared" si="73"/>
        <v>0</v>
      </c>
      <c r="K94" s="39" t="str">
        <f t="shared" si="85"/>
        <v/>
      </c>
      <c r="L94" s="39" t="str">
        <f t="shared" si="85"/>
        <v/>
      </c>
      <c r="M94" s="39" t="str">
        <f t="shared" si="85"/>
        <v/>
      </c>
      <c r="N94" s="39" t="str">
        <f t="shared" si="85"/>
        <v/>
      </c>
      <c r="O94" s="39" t="str">
        <f t="shared" si="85"/>
        <v/>
      </c>
      <c r="P94" s="39" t="str">
        <f t="shared" si="85"/>
        <v/>
      </c>
      <c r="Q94" s="39" t="str">
        <f t="shared" si="85"/>
        <v/>
      </c>
      <c r="R94" s="39" t="str">
        <f t="shared" si="85"/>
        <v/>
      </c>
      <c r="S94" s="39" t="str">
        <f t="shared" si="85"/>
        <v/>
      </c>
      <c r="T94" s="39" t="str">
        <f t="shared" si="85"/>
        <v/>
      </c>
      <c r="U94" s="39" t="str">
        <f t="shared" si="85"/>
        <v/>
      </c>
      <c r="V94" s="39" t="str">
        <f t="shared" si="85"/>
        <v/>
      </c>
      <c r="W94" s="39" t="str">
        <f t="shared" si="85"/>
        <v/>
      </c>
      <c r="X94" s="39" t="str">
        <f t="shared" si="85"/>
        <v/>
      </c>
      <c r="Y94" s="39" t="str">
        <f t="shared" si="85"/>
        <v/>
      </c>
      <c r="Z94" s="39" t="str">
        <f t="shared" si="85"/>
        <v/>
      </c>
      <c r="AA94" s="39" t="str">
        <f t="shared" si="90"/>
        <v/>
      </c>
      <c r="AB94" s="39" t="str">
        <f t="shared" si="90"/>
        <v/>
      </c>
      <c r="AC94" s="39" t="str">
        <f t="shared" si="90"/>
        <v/>
      </c>
      <c r="AD94" s="39" t="str">
        <f t="shared" si="90"/>
        <v/>
      </c>
      <c r="AE94" s="39" t="str">
        <f t="shared" si="90"/>
        <v/>
      </c>
      <c r="AF94" s="39" t="str">
        <f t="shared" si="90"/>
        <v/>
      </c>
      <c r="AG94" s="39" t="str">
        <f t="shared" si="90"/>
        <v/>
      </c>
      <c r="AH94" s="39" t="str">
        <f t="shared" si="90"/>
        <v/>
      </c>
      <c r="AI94" s="39" t="str">
        <f t="shared" si="90"/>
        <v/>
      </c>
      <c r="AJ94" s="39" t="str">
        <f t="shared" si="90"/>
        <v/>
      </c>
      <c r="AK94" s="39" t="str">
        <f t="shared" si="90"/>
        <v/>
      </c>
      <c r="AL94" s="39" t="str">
        <f t="shared" si="90"/>
        <v/>
      </c>
      <c r="AM94" s="39" t="str">
        <f t="shared" si="90"/>
        <v/>
      </c>
      <c r="AN94" s="39" t="str">
        <f t="shared" si="90"/>
        <v/>
      </c>
      <c r="AO94" s="39" t="str">
        <f t="shared" si="90"/>
        <v/>
      </c>
      <c r="AP94" s="39" t="str">
        <f t="shared" si="90"/>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7"/>
        <v/>
      </c>
      <c r="AY94" s="39" t="str">
        <f t="shared" si="87"/>
        <v/>
      </c>
      <c r="AZ94" s="39" t="str">
        <f t="shared" si="87"/>
        <v/>
      </c>
      <c r="BA94" s="39" t="str">
        <f t="shared" si="87"/>
        <v/>
      </c>
      <c r="BB94" s="39" t="str">
        <f t="shared" si="87"/>
        <v/>
      </c>
      <c r="BC94" s="39" t="str">
        <f t="shared" si="87"/>
        <v/>
      </c>
      <c r="BD94" s="39" t="str">
        <f t="shared" si="87"/>
        <v/>
      </c>
      <c r="BE94" s="39" t="str">
        <f t="shared" si="87"/>
        <v/>
      </c>
      <c r="BF94" s="39" t="str">
        <f t="shared" si="91"/>
        <v/>
      </c>
      <c r="BG94" s="39" t="str">
        <f t="shared" si="91"/>
        <v/>
      </c>
      <c r="BH94" s="39" t="str">
        <f t="shared" si="91"/>
        <v/>
      </c>
      <c r="BI94" s="39" t="str">
        <f t="shared" si="91"/>
        <v/>
      </c>
      <c r="BJ94" s="39" t="str">
        <f t="shared" si="91"/>
        <v/>
      </c>
      <c r="BK94" s="39" t="str">
        <f t="shared" si="91"/>
        <v/>
      </c>
      <c r="BL94" s="39" t="str">
        <f t="shared" si="91"/>
        <v/>
      </c>
      <c r="BM94" s="39" t="str">
        <f t="shared" si="91"/>
        <v/>
      </c>
      <c r="BN94" s="39" t="str">
        <f t="shared" si="91"/>
        <v/>
      </c>
      <c r="BO94" s="39" t="str">
        <f t="shared" si="91"/>
        <v/>
      </c>
      <c r="BP94" s="39" t="str">
        <f t="shared" si="91"/>
        <v/>
      </c>
      <c r="BQ94" s="39" t="str">
        <f t="shared" si="91"/>
        <v/>
      </c>
      <c r="BR94" s="39" t="str">
        <f t="shared" si="91"/>
        <v/>
      </c>
      <c r="BS94" s="39" t="str">
        <f t="shared" si="91"/>
        <v/>
      </c>
      <c r="BT94" s="39" t="str">
        <f t="shared" si="91"/>
        <v/>
      </c>
      <c r="BU94" s="39" t="str">
        <f t="shared" si="91"/>
        <v/>
      </c>
      <c r="BV94" s="39" t="str">
        <f t="shared" si="101"/>
        <v/>
      </c>
      <c r="BW94" s="39" t="str">
        <f t="shared" si="101"/>
        <v/>
      </c>
      <c r="BX94" s="39" t="str">
        <f t="shared" si="101"/>
        <v/>
      </c>
      <c r="BY94" s="39" t="str">
        <f t="shared" si="101"/>
        <v/>
      </c>
      <c r="BZ94" s="39" t="str">
        <f t="shared" si="101"/>
        <v/>
      </c>
      <c r="CA94" s="39" t="str">
        <f t="shared" si="101"/>
        <v/>
      </c>
      <c r="CB94" s="39" t="str">
        <f t="shared" si="101"/>
        <v/>
      </c>
      <c r="CC94" s="39" t="str">
        <f t="shared" si="101"/>
        <v/>
      </c>
      <c r="CD94" s="39" t="str">
        <f t="shared" si="101"/>
        <v/>
      </c>
      <c r="CE94" s="39" t="str">
        <f t="shared" si="101"/>
        <v/>
      </c>
      <c r="CF94" s="39" t="str">
        <f t="shared" si="101"/>
        <v/>
      </c>
      <c r="CG94" s="39" t="str">
        <f t="shared" si="101"/>
        <v/>
      </c>
      <c r="CH94" s="39" t="str">
        <f t="shared" si="102"/>
        <v/>
      </c>
      <c r="CI94" s="39" t="str">
        <f t="shared" si="102"/>
        <v/>
      </c>
      <c r="CJ94" s="39" t="str">
        <f t="shared" si="102"/>
        <v/>
      </c>
      <c r="CK94" s="39" t="str">
        <f t="shared" si="102"/>
        <v/>
      </c>
      <c r="CL94" s="39" t="str">
        <f t="shared" si="102"/>
        <v/>
      </c>
      <c r="CM94" s="39" t="str">
        <f t="shared" si="102"/>
        <v/>
      </c>
      <c r="CN94" s="39" t="str">
        <f t="shared" si="102"/>
        <v/>
      </c>
      <c r="CO94" s="39" t="str">
        <f t="shared" si="102"/>
        <v/>
      </c>
      <c r="CP94" s="39" t="str">
        <f t="shared" si="102"/>
        <v/>
      </c>
      <c r="CQ94" s="39" t="str">
        <f t="shared" si="102"/>
        <v/>
      </c>
      <c r="CR94" s="39" t="str">
        <f t="shared" si="102"/>
        <v/>
      </c>
      <c r="CS94" s="39" t="str">
        <f t="shared" si="102"/>
        <v/>
      </c>
      <c r="CT94" s="39" t="str">
        <f t="shared" si="102"/>
        <v/>
      </c>
      <c r="CU94" s="39" t="str">
        <f t="shared" si="102"/>
        <v/>
      </c>
      <c r="CV94" s="39" t="str">
        <f t="shared" si="102"/>
        <v/>
      </c>
      <c r="CW94" s="39" t="str">
        <f t="shared" si="102"/>
        <v/>
      </c>
      <c r="CX94" s="39" t="str">
        <f t="shared" si="103"/>
        <v/>
      </c>
      <c r="CY94" s="39" t="str">
        <f t="shared" si="103"/>
        <v/>
      </c>
      <c r="CZ94" s="39" t="str">
        <f t="shared" si="103"/>
        <v/>
      </c>
      <c r="DA94" s="39" t="str">
        <f t="shared" si="103"/>
        <v/>
      </c>
      <c r="DB94" s="39" t="str">
        <f t="shared" si="103"/>
        <v/>
      </c>
      <c r="DC94" s="39" t="str">
        <f t="shared" si="103"/>
        <v/>
      </c>
      <c r="DD94" s="39" t="str">
        <f t="shared" si="103"/>
        <v/>
      </c>
      <c r="DE94" s="39" t="str">
        <f t="shared" si="103"/>
        <v/>
      </c>
      <c r="DF94" s="39" t="str">
        <f t="shared" si="103"/>
        <v/>
      </c>
      <c r="DG94" s="39" t="str">
        <f t="shared" si="103"/>
        <v/>
      </c>
      <c r="DH94" s="39" t="str">
        <f t="shared" si="103"/>
        <v/>
      </c>
      <c r="DQ94" s="57"/>
      <c r="DR94" s="127"/>
    </row>
    <row r="95" spans="1:122" ht="24.75" hidden="1" customHeight="1" x14ac:dyDescent="0.4">
      <c r="A95" s="126">
        <v>83</v>
      </c>
      <c r="B95" s="206" t="str">
        <f>IFERROR(VLOOKUP(A95,'wk（～5.7）'!$A$3:$J$122, 2, 0)&amp;"", "")</f>
        <v/>
      </c>
      <c r="C95" s="41" t="str">
        <f>IFERROR(VLOOKUP(A95,'wk（～5.7）'!$A$3:$J$122, 4, 0), "")</f>
        <v/>
      </c>
      <c r="D95" s="41" t="str">
        <f>IFERROR(VLOOKUP(A95,'wk（～5.7）'!$A$3:$J$122, 5, 0), "")</f>
        <v/>
      </c>
      <c r="E95" s="41" t="str">
        <f>IFERROR(VLOOKUP(A95,'wk（～5.7）'!$A$3:$J$122, 6, 0), "")</f>
        <v/>
      </c>
      <c r="F95" s="41" t="str">
        <f>IFERROR(VLOOKUP(A95,'wk（～5.7）'!$A$3:$J$122, 7, 0), "")</f>
        <v/>
      </c>
      <c r="G95" s="41" t="str">
        <f>IFERROR(VLOOKUP(A95,'wk（～5.7）'!$A$3:$J$122, 8, 0), "")</f>
        <v/>
      </c>
      <c r="H95" s="41" t="str">
        <f>IFERROR(VLOOKUP(A95,'wk（～5.7）'!$A$3:$J$122, 9, 0), "")</f>
        <v/>
      </c>
      <c r="I95" s="41" t="str">
        <f>IFERROR(VLOOKUP(A95,'wk（～5.7）'!$A$3:$J$122, 10, 0), "")</f>
        <v/>
      </c>
      <c r="J95" s="42">
        <f t="shared" si="73"/>
        <v>0</v>
      </c>
      <c r="K95" s="39" t="str">
        <f t="shared" si="85"/>
        <v/>
      </c>
      <c r="L95" s="39" t="str">
        <f t="shared" si="85"/>
        <v/>
      </c>
      <c r="M95" s="39" t="str">
        <f t="shared" si="85"/>
        <v/>
      </c>
      <c r="N95" s="39" t="str">
        <f t="shared" si="85"/>
        <v/>
      </c>
      <c r="O95" s="39" t="str">
        <f t="shared" si="85"/>
        <v/>
      </c>
      <c r="P95" s="39" t="str">
        <f t="shared" si="85"/>
        <v/>
      </c>
      <c r="Q95" s="39" t="str">
        <f t="shared" si="85"/>
        <v/>
      </c>
      <c r="R95" s="39" t="str">
        <f t="shared" si="85"/>
        <v/>
      </c>
      <c r="S95" s="39" t="str">
        <f t="shared" si="85"/>
        <v/>
      </c>
      <c r="T95" s="39" t="str">
        <f t="shared" si="85"/>
        <v/>
      </c>
      <c r="U95" s="39" t="str">
        <f t="shared" si="85"/>
        <v/>
      </c>
      <c r="V95" s="39" t="str">
        <f t="shared" si="85"/>
        <v/>
      </c>
      <c r="W95" s="39" t="str">
        <f t="shared" si="85"/>
        <v/>
      </c>
      <c r="X95" s="39" t="str">
        <f t="shared" si="85"/>
        <v/>
      </c>
      <c r="Y95" s="39" t="str">
        <f t="shared" si="85"/>
        <v/>
      </c>
      <c r="Z95" s="39" t="str">
        <f t="shared" si="85"/>
        <v/>
      </c>
      <c r="AA95" s="39" t="str">
        <f t="shared" si="90"/>
        <v/>
      </c>
      <c r="AB95" s="39" t="str">
        <f t="shared" si="90"/>
        <v/>
      </c>
      <c r="AC95" s="39" t="str">
        <f t="shared" si="90"/>
        <v/>
      </c>
      <c r="AD95" s="39" t="str">
        <f t="shared" si="90"/>
        <v/>
      </c>
      <c r="AE95" s="39" t="str">
        <f t="shared" si="90"/>
        <v/>
      </c>
      <c r="AF95" s="39" t="str">
        <f t="shared" si="90"/>
        <v/>
      </c>
      <c r="AG95" s="39" t="str">
        <f t="shared" si="90"/>
        <v/>
      </c>
      <c r="AH95" s="39" t="str">
        <f t="shared" si="90"/>
        <v/>
      </c>
      <c r="AI95" s="39" t="str">
        <f t="shared" si="90"/>
        <v/>
      </c>
      <c r="AJ95" s="39" t="str">
        <f t="shared" si="90"/>
        <v/>
      </c>
      <c r="AK95" s="39" t="str">
        <f t="shared" si="90"/>
        <v/>
      </c>
      <c r="AL95" s="39" t="str">
        <f t="shared" si="90"/>
        <v/>
      </c>
      <c r="AM95" s="39" t="str">
        <f t="shared" si="90"/>
        <v/>
      </c>
      <c r="AN95" s="39" t="str">
        <f t="shared" si="90"/>
        <v/>
      </c>
      <c r="AO95" s="39" t="str">
        <f t="shared" si="90"/>
        <v/>
      </c>
      <c r="AP95" s="39" t="str">
        <f t="shared" si="90"/>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7"/>
        <v/>
      </c>
      <c r="AY95" s="39" t="str">
        <f t="shared" si="87"/>
        <v/>
      </c>
      <c r="AZ95" s="39" t="str">
        <f t="shared" si="87"/>
        <v/>
      </c>
      <c r="BA95" s="39" t="str">
        <f t="shared" si="87"/>
        <v/>
      </c>
      <c r="BB95" s="39" t="str">
        <f t="shared" si="87"/>
        <v/>
      </c>
      <c r="BC95" s="39" t="str">
        <f t="shared" si="87"/>
        <v/>
      </c>
      <c r="BD95" s="39" t="str">
        <f t="shared" si="87"/>
        <v/>
      </c>
      <c r="BE95" s="39" t="str">
        <f t="shared" si="87"/>
        <v/>
      </c>
      <c r="BF95" s="39" t="str">
        <f t="shared" si="91"/>
        <v/>
      </c>
      <c r="BG95" s="39" t="str">
        <f t="shared" si="91"/>
        <v/>
      </c>
      <c r="BH95" s="39" t="str">
        <f t="shared" si="91"/>
        <v/>
      </c>
      <c r="BI95" s="39" t="str">
        <f t="shared" si="91"/>
        <v/>
      </c>
      <c r="BJ95" s="39" t="str">
        <f t="shared" si="91"/>
        <v/>
      </c>
      <c r="BK95" s="39" t="str">
        <f t="shared" si="91"/>
        <v/>
      </c>
      <c r="BL95" s="39" t="str">
        <f t="shared" si="91"/>
        <v/>
      </c>
      <c r="BM95" s="39" t="str">
        <f t="shared" si="91"/>
        <v/>
      </c>
      <c r="BN95" s="39" t="str">
        <f t="shared" si="91"/>
        <v/>
      </c>
      <c r="BO95" s="39" t="str">
        <f t="shared" si="91"/>
        <v/>
      </c>
      <c r="BP95" s="39" t="str">
        <f t="shared" si="91"/>
        <v/>
      </c>
      <c r="BQ95" s="39" t="str">
        <f t="shared" si="91"/>
        <v/>
      </c>
      <c r="BR95" s="39" t="str">
        <f t="shared" si="91"/>
        <v/>
      </c>
      <c r="BS95" s="39" t="str">
        <f t="shared" si="91"/>
        <v/>
      </c>
      <c r="BT95" s="39" t="str">
        <f t="shared" si="91"/>
        <v/>
      </c>
      <c r="BU95" s="39" t="str">
        <f t="shared" si="91"/>
        <v/>
      </c>
      <c r="BV95" s="39" t="str">
        <f t="shared" si="101"/>
        <v/>
      </c>
      <c r="BW95" s="39" t="str">
        <f t="shared" si="101"/>
        <v/>
      </c>
      <c r="BX95" s="39" t="str">
        <f t="shared" si="101"/>
        <v/>
      </c>
      <c r="BY95" s="39" t="str">
        <f t="shared" si="101"/>
        <v/>
      </c>
      <c r="BZ95" s="39" t="str">
        <f t="shared" si="101"/>
        <v/>
      </c>
      <c r="CA95" s="39" t="str">
        <f t="shared" si="101"/>
        <v/>
      </c>
      <c r="CB95" s="39" t="str">
        <f t="shared" si="101"/>
        <v/>
      </c>
      <c r="CC95" s="39" t="str">
        <f t="shared" si="101"/>
        <v/>
      </c>
      <c r="CD95" s="39" t="str">
        <f t="shared" si="101"/>
        <v/>
      </c>
      <c r="CE95" s="39" t="str">
        <f t="shared" si="101"/>
        <v/>
      </c>
      <c r="CF95" s="39" t="str">
        <f t="shared" si="101"/>
        <v/>
      </c>
      <c r="CG95" s="39" t="str">
        <f t="shared" si="101"/>
        <v/>
      </c>
      <c r="CH95" s="39" t="str">
        <f t="shared" si="102"/>
        <v/>
      </c>
      <c r="CI95" s="39" t="str">
        <f t="shared" si="102"/>
        <v/>
      </c>
      <c r="CJ95" s="39" t="str">
        <f t="shared" si="102"/>
        <v/>
      </c>
      <c r="CK95" s="39" t="str">
        <f t="shared" si="102"/>
        <v/>
      </c>
      <c r="CL95" s="39" t="str">
        <f t="shared" si="102"/>
        <v/>
      </c>
      <c r="CM95" s="39" t="str">
        <f t="shared" si="102"/>
        <v/>
      </c>
      <c r="CN95" s="39" t="str">
        <f t="shared" si="102"/>
        <v/>
      </c>
      <c r="CO95" s="39" t="str">
        <f t="shared" si="102"/>
        <v/>
      </c>
      <c r="CP95" s="39" t="str">
        <f t="shared" si="102"/>
        <v/>
      </c>
      <c r="CQ95" s="39" t="str">
        <f t="shared" si="102"/>
        <v/>
      </c>
      <c r="CR95" s="39" t="str">
        <f t="shared" si="102"/>
        <v/>
      </c>
      <c r="CS95" s="39" t="str">
        <f t="shared" si="102"/>
        <v/>
      </c>
      <c r="CT95" s="39" t="str">
        <f t="shared" si="102"/>
        <v/>
      </c>
      <c r="CU95" s="39" t="str">
        <f t="shared" si="102"/>
        <v/>
      </c>
      <c r="CV95" s="39" t="str">
        <f t="shared" si="102"/>
        <v/>
      </c>
      <c r="CW95" s="39" t="str">
        <f t="shared" si="102"/>
        <v/>
      </c>
      <c r="CX95" s="39" t="str">
        <f t="shared" si="103"/>
        <v/>
      </c>
      <c r="CY95" s="39" t="str">
        <f t="shared" si="103"/>
        <v/>
      </c>
      <c r="CZ95" s="39" t="str">
        <f t="shared" si="103"/>
        <v/>
      </c>
      <c r="DA95" s="39" t="str">
        <f t="shared" si="103"/>
        <v/>
      </c>
      <c r="DB95" s="39" t="str">
        <f t="shared" si="103"/>
        <v/>
      </c>
      <c r="DC95" s="39" t="str">
        <f t="shared" si="103"/>
        <v/>
      </c>
      <c r="DD95" s="39" t="str">
        <f t="shared" si="103"/>
        <v/>
      </c>
      <c r="DE95" s="39" t="str">
        <f t="shared" si="103"/>
        <v/>
      </c>
      <c r="DF95" s="39" t="str">
        <f t="shared" si="103"/>
        <v/>
      </c>
      <c r="DG95" s="39" t="str">
        <f t="shared" si="103"/>
        <v/>
      </c>
      <c r="DH95" s="39" t="str">
        <f t="shared" si="103"/>
        <v/>
      </c>
      <c r="DQ95" s="57"/>
      <c r="DR95" s="127"/>
    </row>
    <row r="96" spans="1:122" ht="24.75" hidden="1" customHeight="1" x14ac:dyDescent="0.4">
      <c r="A96" s="126">
        <v>84</v>
      </c>
      <c r="B96" s="206" t="str">
        <f>IFERROR(VLOOKUP(A96,'wk（～5.7）'!$A$3:$J$122, 2, 0)&amp;"", "")</f>
        <v/>
      </c>
      <c r="C96" s="41" t="str">
        <f>IFERROR(VLOOKUP(A96,'wk（～5.7）'!$A$3:$J$122, 4, 0), "")</f>
        <v/>
      </c>
      <c r="D96" s="41" t="str">
        <f>IFERROR(VLOOKUP(A96,'wk（～5.7）'!$A$3:$J$122, 5, 0), "")</f>
        <v/>
      </c>
      <c r="E96" s="41" t="str">
        <f>IFERROR(VLOOKUP(A96,'wk（～5.7）'!$A$3:$J$122, 6, 0), "")</f>
        <v/>
      </c>
      <c r="F96" s="41" t="str">
        <f>IFERROR(VLOOKUP(A96,'wk（～5.7）'!$A$3:$J$122, 7, 0), "")</f>
        <v/>
      </c>
      <c r="G96" s="41" t="str">
        <f>IFERROR(VLOOKUP(A96,'wk（～5.7）'!$A$3:$J$122, 8, 0), "")</f>
        <v/>
      </c>
      <c r="H96" s="41" t="str">
        <f>IFERROR(VLOOKUP(A96,'wk（～5.7）'!$A$3:$J$122, 9, 0), "")</f>
        <v/>
      </c>
      <c r="I96" s="41" t="str">
        <f>IFERROR(VLOOKUP(A96,'wk（～5.7）'!$A$3:$J$122, 10, 0), "")</f>
        <v/>
      </c>
      <c r="J96" s="42">
        <f t="shared" si="73"/>
        <v>0</v>
      </c>
      <c r="K96" s="39" t="str">
        <f t="shared" si="85"/>
        <v/>
      </c>
      <c r="L96" s="39" t="str">
        <f t="shared" si="85"/>
        <v/>
      </c>
      <c r="M96" s="39" t="str">
        <f t="shared" si="85"/>
        <v/>
      </c>
      <c r="N96" s="39" t="str">
        <f t="shared" si="85"/>
        <v/>
      </c>
      <c r="O96" s="39" t="str">
        <f t="shared" si="85"/>
        <v/>
      </c>
      <c r="P96" s="39" t="str">
        <f t="shared" si="85"/>
        <v/>
      </c>
      <c r="Q96" s="39" t="str">
        <f t="shared" si="85"/>
        <v/>
      </c>
      <c r="R96" s="39" t="str">
        <f t="shared" si="85"/>
        <v/>
      </c>
      <c r="S96" s="39" t="str">
        <f t="shared" si="85"/>
        <v/>
      </c>
      <c r="T96" s="39" t="str">
        <f t="shared" si="85"/>
        <v/>
      </c>
      <c r="U96" s="39" t="str">
        <f t="shared" si="85"/>
        <v/>
      </c>
      <c r="V96" s="39" t="str">
        <f t="shared" si="85"/>
        <v/>
      </c>
      <c r="W96" s="39" t="str">
        <f t="shared" si="85"/>
        <v/>
      </c>
      <c r="X96" s="39" t="str">
        <f t="shared" si="85"/>
        <v/>
      </c>
      <c r="Y96" s="39" t="str">
        <f t="shared" si="85"/>
        <v/>
      </c>
      <c r="Z96" s="39" t="str">
        <f t="shared" si="85"/>
        <v/>
      </c>
      <c r="AA96" s="39" t="str">
        <f t="shared" si="90"/>
        <v/>
      </c>
      <c r="AB96" s="39" t="str">
        <f t="shared" si="90"/>
        <v/>
      </c>
      <c r="AC96" s="39" t="str">
        <f t="shared" si="90"/>
        <v/>
      </c>
      <c r="AD96" s="39" t="str">
        <f t="shared" si="90"/>
        <v/>
      </c>
      <c r="AE96" s="39" t="str">
        <f t="shared" si="90"/>
        <v/>
      </c>
      <c r="AF96" s="39" t="str">
        <f t="shared" si="90"/>
        <v/>
      </c>
      <c r="AG96" s="39" t="str">
        <f t="shared" si="90"/>
        <v/>
      </c>
      <c r="AH96" s="39" t="str">
        <f t="shared" si="90"/>
        <v/>
      </c>
      <c r="AI96" s="39" t="str">
        <f t="shared" si="90"/>
        <v/>
      </c>
      <c r="AJ96" s="39" t="str">
        <f t="shared" si="90"/>
        <v/>
      </c>
      <c r="AK96" s="39" t="str">
        <f t="shared" si="90"/>
        <v/>
      </c>
      <c r="AL96" s="39" t="str">
        <f t="shared" si="90"/>
        <v/>
      </c>
      <c r="AM96" s="39" t="str">
        <f t="shared" si="90"/>
        <v/>
      </c>
      <c r="AN96" s="39" t="str">
        <f t="shared" si="90"/>
        <v/>
      </c>
      <c r="AO96" s="39" t="str">
        <f t="shared" si="90"/>
        <v/>
      </c>
      <c r="AP96" s="39" t="str">
        <f t="shared" si="90"/>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7"/>
        <v/>
      </c>
      <c r="AY96" s="39" t="str">
        <f t="shared" si="87"/>
        <v/>
      </c>
      <c r="AZ96" s="39" t="str">
        <f t="shared" si="87"/>
        <v/>
      </c>
      <c r="BA96" s="39" t="str">
        <f t="shared" si="87"/>
        <v/>
      </c>
      <c r="BB96" s="39" t="str">
        <f t="shared" si="87"/>
        <v/>
      </c>
      <c r="BC96" s="39" t="str">
        <f t="shared" si="87"/>
        <v/>
      </c>
      <c r="BD96" s="39" t="str">
        <f t="shared" si="87"/>
        <v/>
      </c>
      <c r="BE96" s="39" t="str">
        <f t="shared" si="87"/>
        <v/>
      </c>
      <c r="BF96" s="39" t="str">
        <f t="shared" si="91"/>
        <v/>
      </c>
      <c r="BG96" s="39" t="str">
        <f t="shared" si="91"/>
        <v/>
      </c>
      <c r="BH96" s="39" t="str">
        <f t="shared" si="91"/>
        <v/>
      </c>
      <c r="BI96" s="39" t="str">
        <f t="shared" si="91"/>
        <v/>
      </c>
      <c r="BJ96" s="39" t="str">
        <f t="shared" si="91"/>
        <v/>
      </c>
      <c r="BK96" s="39" t="str">
        <f t="shared" si="91"/>
        <v/>
      </c>
      <c r="BL96" s="39" t="str">
        <f t="shared" si="91"/>
        <v/>
      </c>
      <c r="BM96" s="39" t="str">
        <f t="shared" si="91"/>
        <v/>
      </c>
      <c r="BN96" s="39" t="str">
        <f t="shared" si="91"/>
        <v/>
      </c>
      <c r="BO96" s="39" t="str">
        <f t="shared" si="91"/>
        <v/>
      </c>
      <c r="BP96" s="39" t="str">
        <f t="shared" si="91"/>
        <v/>
      </c>
      <c r="BQ96" s="39" t="str">
        <f t="shared" si="91"/>
        <v/>
      </c>
      <c r="BR96" s="39" t="str">
        <f t="shared" si="91"/>
        <v/>
      </c>
      <c r="BS96" s="39" t="str">
        <f t="shared" si="91"/>
        <v/>
      </c>
      <c r="BT96" s="39" t="str">
        <f t="shared" si="91"/>
        <v/>
      </c>
      <c r="BU96" s="39" t="str">
        <f t="shared" si="91"/>
        <v/>
      </c>
      <c r="BV96" s="39" t="str">
        <f t="shared" si="101"/>
        <v/>
      </c>
      <c r="BW96" s="39" t="str">
        <f t="shared" si="101"/>
        <v/>
      </c>
      <c r="BX96" s="39" t="str">
        <f t="shared" si="101"/>
        <v/>
      </c>
      <c r="BY96" s="39" t="str">
        <f t="shared" si="101"/>
        <v/>
      </c>
      <c r="BZ96" s="39" t="str">
        <f t="shared" si="101"/>
        <v/>
      </c>
      <c r="CA96" s="39" t="str">
        <f t="shared" si="101"/>
        <v/>
      </c>
      <c r="CB96" s="39" t="str">
        <f t="shared" si="101"/>
        <v/>
      </c>
      <c r="CC96" s="39" t="str">
        <f t="shared" si="101"/>
        <v/>
      </c>
      <c r="CD96" s="39" t="str">
        <f t="shared" si="101"/>
        <v/>
      </c>
      <c r="CE96" s="39" t="str">
        <f t="shared" si="101"/>
        <v/>
      </c>
      <c r="CF96" s="39" t="str">
        <f t="shared" si="101"/>
        <v/>
      </c>
      <c r="CG96" s="39" t="str">
        <f t="shared" si="101"/>
        <v/>
      </c>
      <c r="CH96" s="39" t="str">
        <f t="shared" si="102"/>
        <v/>
      </c>
      <c r="CI96" s="39" t="str">
        <f t="shared" si="102"/>
        <v/>
      </c>
      <c r="CJ96" s="39" t="str">
        <f t="shared" si="102"/>
        <v/>
      </c>
      <c r="CK96" s="39" t="str">
        <f t="shared" si="102"/>
        <v/>
      </c>
      <c r="CL96" s="39" t="str">
        <f t="shared" si="102"/>
        <v/>
      </c>
      <c r="CM96" s="39" t="str">
        <f t="shared" si="102"/>
        <v/>
      </c>
      <c r="CN96" s="39" t="str">
        <f t="shared" si="102"/>
        <v/>
      </c>
      <c r="CO96" s="39" t="str">
        <f t="shared" si="102"/>
        <v/>
      </c>
      <c r="CP96" s="39" t="str">
        <f t="shared" si="102"/>
        <v/>
      </c>
      <c r="CQ96" s="39" t="str">
        <f t="shared" si="102"/>
        <v/>
      </c>
      <c r="CR96" s="39" t="str">
        <f t="shared" si="102"/>
        <v/>
      </c>
      <c r="CS96" s="39" t="str">
        <f t="shared" si="102"/>
        <v/>
      </c>
      <c r="CT96" s="39" t="str">
        <f t="shared" si="102"/>
        <v/>
      </c>
      <c r="CU96" s="39" t="str">
        <f t="shared" si="102"/>
        <v/>
      </c>
      <c r="CV96" s="39" t="str">
        <f t="shared" si="102"/>
        <v/>
      </c>
      <c r="CW96" s="39" t="str">
        <f t="shared" si="102"/>
        <v/>
      </c>
      <c r="CX96" s="39" t="str">
        <f t="shared" si="103"/>
        <v/>
      </c>
      <c r="CY96" s="39" t="str">
        <f t="shared" si="103"/>
        <v/>
      </c>
      <c r="CZ96" s="39" t="str">
        <f t="shared" si="103"/>
        <v/>
      </c>
      <c r="DA96" s="39" t="str">
        <f t="shared" si="103"/>
        <v/>
      </c>
      <c r="DB96" s="39" t="str">
        <f t="shared" si="103"/>
        <v/>
      </c>
      <c r="DC96" s="39" t="str">
        <f t="shared" si="103"/>
        <v/>
      </c>
      <c r="DD96" s="39" t="str">
        <f t="shared" si="103"/>
        <v/>
      </c>
      <c r="DE96" s="39" t="str">
        <f t="shared" si="103"/>
        <v/>
      </c>
      <c r="DF96" s="39" t="str">
        <f t="shared" si="103"/>
        <v/>
      </c>
      <c r="DG96" s="39" t="str">
        <f t="shared" si="103"/>
        <v/>
      </c>
      <c r="DH96" s="39" t="str">
        <f t="shared" si="103"/>
        <v/>
      </c>
      <c r="DQ96" s="57"/>
      <c r="DR96" s="127"/>
    </row>
    <row r="97" spans="1:122" ht="24.75" hidden="1" customHeight="1" x14ac:dyDescent="0.4">
      <c r="A97" s="126">
        <v>85</v>
      </c>
      <c r="B97" s="206" t="str">
        <f>IFERROR(VLOOKUP(A97,'wk（～5.7）'!$A$3:$J$122, 2, 0)&amp;"", "")</f>
        <v/>
      </c>
      <c r="C97" s="41" t="str">
        <f>IFERROR(VLOOKUP(A97,'wk（～5.7）'!$A$3:$J$122, 4, 0), "")</f>
        <v/>
      </c>
      <c r="D97" s="41" t="str">
        <f>IFERROR(VLOOKUP(A97,'wk（～5.7）'!$A$3:$J$122, 5, 0), "")</f>
        <v/>
      </c>
      <c r="E97" s="41" t="str">
        <f>IFERROR(VLOOKUP(A97,'wk（～5.7）'!$A$3:$J$122, 6, 0), "")</f>
        <v/>
      </c>
      <c r="F97" s="41" t="str">
        <f>IFERROR(VLOOKUP(A97,'wk（～5.7）'!$A$3:$J$122, 7, 0), "")</f>
        <v/>
      </c>
      <c r="G97" s="41" t="str">
        <f>IFERROR(VLOOKUP(A97,'wk（～5.7）'!$A$3:$J$122, 8, 0), "")</f>
        <v/>
      </c>
      <c r="H97" s="41" t="str">
        <f>IFERROR(VLOOKUP(A97,'wk（～5.7）'!$A$3:$J$122, 9, 0), "")</f>
        <v/>
      </c>
      <c r="I97" s="41" t="str">
        <f>IFERROR(VLOOKUP(A97,'wk（～5.7）'!$A$3:$J$122, 10, 0), "")</f>
        <v/>
      </c>
      <c r="J97" s="42">
        <f t="shared" si="73"/>
        <v>0</v>
      </c>
      <c r="K97" s="39" t="str">
        <f t="shared" si="85"/>
        <v/>
      </c>
      <c r="L97" s="39" t="str">
        <f t="shared" si="85"/>
        <v/>
      </c>
      <c r="M97" s="39" t="str">
        <f t="shared" si="85"/>
        <v/>
      </c>
      <c r="N97" s="39" t="str">
        <f t="shared" si="85"/>
        <v/>
      </c>
      <c r="O97" s="39" t="str">
        <f t="shared" si="85"/>
        <v/>
      </c>
      <c r="P97" s="39" t="str">
        <f t="shared" si="85"/>
        <v/>
      </c>
      <c r="Q97" s="39" t="str">
        <f t="shared" si="85"/>
        <v/>
      </c>
      <c r="R97" s="39" t="str">
        <f t="shared" si="85"/>
        <v/>
      </c>
      <c r="S97" s="39" t="str">
        <f t="shared" si="85"/>
        <v/>
      </c>
      <c r="T97" s="39" t="str">
        <f t="shared" si="85"/>
        <v/>
      </c>
      <c r="U97" s="39" t="str">
        <f t="shared" si="85"/>
        <v/>
      </c>
      <c r="V97" s="39" t="str">
        <f t="shared" si="85"/>
        <v/>
      </c>
      <c r="W97" s="39" t="str">
        <f t="shared" si="85"/>
        <v/>
      </c>
      <c r="X97" s="39" t="str">
        <f t="shared" si="85"/>
        <v/>
      </c>
      <c r="Y97" s="39" t="str">
        <f t="shared" si="85"/>
        <v/>
      </c>
      <c r="Z97" s="39" t="str">
        <f t="shared" ref="Z97" si="104">IF(AND($C97&lt;&gt;"", Z$12&gt;=$C97, Z$12&lt;=$I97), IF($F97&lt;&gt;"", IF(OR(AND(Z$12=$C97, Z$12=$F97), AND(Z$12&gt;$F97, Z$12&lt;$G97)), "入院中", 1), 1), "")</f>
        <v/>
      </c>
      <c r="AA97" s="39" t="str">
        <f t="shared" si="90"/>
        <v/>
      </c>
      <c r="AB97" s="39" t="str">
        <f t="shared" si="90"/>
        <v/>
      </c>
      <c r="AC97" s="39" t="str">
        <f t="shared" si="90"/>
        <v/>
      </c>
      <c r="AD97" s="39" t="str">
        <f t="shared" si="90"/>
        <v/>
      </c>
      <c r="AE97" s="39" t="str">
        <f t="shared" si="90"/>
        <v/>
      </c>
      <c r="AF97" s="39" t="str">
        <f t="shared" si="90"/>
        <v/>
      </c>
      <c r="AG97" s="39" t="str">
        <f t="shared" si="90"/>
        <v/>
      </c>
      <c r="AH97" s="39" t="str">
        <f t="shared" si="90"/>
        <v/>
      </c>
      <c r="AI97" s="39" t="str">
        <f t="shared" si="90"/>
        <v/>
      </c>
      <c r="AJ97" s="39" t="str">
        <f t="shared" si="90"/>
        <v/>
      </c>
      <c r="AK97" s="39" t="str">
        <f t="shared" si="90"/>
        <v/>
      </c>
      <c r="AL97" s="39" t="str">
        <f t="shared" si="90"/>
        <v/>
      </c>
      <c r="AM97" s="39" t="str">
        <f t="shared" si="90"/>
        <v/>
      </c>
      <c r="AN97" s="39" t="str">
        <f t="shared" si="90"/>
        <v/>
      </c>
      <c r="AO97" s="39" t="str">
        <f t="shared" si="90"/>
        <v/>
      </c>
      <c r="AP97" s="39" t="str">
        <f t="shared" si="90"/>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7"/>
        <v/>
      </c>
      <c r="AY97" s="39" t="str">
        <f t="shared" si="87"/>
        <v/>
      </c>
      <c r="AZ97" s="39" t="str">
        <f t="shared" si="87"/>
        <v/>
      </c>
      <c r="BA97" s="39" t="str">
        <f t="shared" si="87"/>
        <v/>
      </c>
      <c r="BB97" s="39" t="str">
        <f t="shared" si="87"/>
        <v/>
      </c>
      <c r="BC97" s="39" t="str">
        <f t="shared" si="87"/>
        <v/>
      </c>
      <c r="BD97" s="39" t="str">
        <f t="shared" si="87"/>
        <v/>
      </c>
      <c r="BE97" s="39" t="str">
        <f t="shared" si="87"/>
        <v/>
      </c>
      <c r="BF97" s="39" t="str">
        <f t="shared" si="91"/>
        <v/>
      </c>
      <c r="BG97" s="39" t="str">
        <f t="shared" si="91"/>
        <v/>
      </c>
      <c r="BH97" s="39" t="str">
        <f t="shared" si="91"/>
        <v/>
      </c>
      <c r="BI97" s="39" t="str">
        <f t="shared" si="91"/>
        <v/>
      </c>
      <c r="BJ97" s="39" t="str">
        <f t="shared" si="91"/>
        <v/>
      </c>
      <c r="BK97" s="39" t="str">
        <f t="shared" si="91"/>
        <v/>
      </c>
      <c r="BL97" s="39" t="str">
        <f t="shared" si="91"/>
        <v/>
      </c>
      <c r="BM97" s="39" t="str">
        <f t="shared" si="91"/>
        <v/>
      </c>
      <c r="BN97" s="39" t="str">
        <f t="shared" si="91"/>
        <v/>
      </c>
      <c r="BO97" s="39" t="str">
        <f t="shared" si="91"/>
        <v/>
      </c>
      <c r="BP97" s="39" t="str">
        <f t="shared" si="91"/>
        <v/>
      </c>
      <c r="BQ97" s="39" t="str">
        <f t="shared" si="91"/>
        <v/>
      </c>
      <c r="BR97" s="39" t="str">
        <f t="shared" si="91"/>
        <v/>
      </c>
      <c r="BS97" s="39" t="str">
        <f t="shared" si="91"/>
        <v/>
      </c>
      <c r="BT97" s="39" t="str">
        <f t="shared" si="91"/>
        <v/>
      </c>
      <c r="BU97" s="39" t="str">
        <f t="shared" si="91"/>
        <v/>
      </c>
      <c r="BV97" s="39" t="str">
        <f t="shared" si="101"/>
        <v/>
      </c>
      <c r="BW97" s="39" t="str">
        <f t="shared" si="101"/>
        <v/>
      </c>
      <c r="BX97" s="39" t="str">
        <f t="shared" si="101"/>
        <v/>
      </c>
      <c r="BY97" s="39" t="str">
        <f t="shared" si="101"/>
        <v/>
      </c>
      <c r="BZ97" s="39" t="str">
        <f t="shared" si="101"/>
        <v/>
      </c>
      <c r="CA97" s="39" t="str">
        <f t="shared" si="101"/>
        <v/>
      </c>
      <c r="CB97" s="39" t="str">
        <f t="shared" si="101"/>
        <v/>
      </c>
      <c r="CC97" s="39" t="str">
        <f t="shared" si="101"/>
        <v/>
      </c>
      <c r="CD97" s="39" t="str">
        <f t="shared" si="101"/>
        <v/>
      </c>
      <c r="CE97" s="39" t="str">
        <f t="shared" si="101"/>
        <v/>
      </c>
      <c r="CF97" s="39" t="str">
        <f t="shared" si="101"/>
        <v/>
      </c>
      <c r="CG97" s="39" t="str">
        <f t="shared" si="101"/>
        <v/>
      </c>
      <c r="CH97" s="39" t="str">
        <f t="shared" si="102"/>
        <v/>
      </c>
      <c r="CI97" s="39" t="str">
        <f t="shared" si="102"/>
        <v/>
      </c>
      <c r="CJ97" s="39" t="str">
        <f t="shared" si="102"/>
        <v/>
      </c>
      <c r="CK97" s="39" t="str">
        <f t="shared" si="102"/>
        <v/>
      </c>
      <c r="CL97" s="39" t="str">
        <f t="shared" si="102"/>
        <v/>
      </c>
      <c r="CM97" s="39" t="str">
        <f t="shared" si="102"/>
        <v/>
      </c>
      <c r="CN97" s="39" t="str">
        <f t="shared" si="102"/>
        <v/>
      </c>
      <c r="CO97" s="39" t="str">
        <f t="shared" si="102"/>
        <v/>
      </c>
      <c r="CP97" s="39" t="str">
        <f t="shared" si="102"/>
        <v/>
      </c>
      <c r="CQ97" s="39" t="str">
        <f t="shared" si="102"/>
        <v/>
      </c>
      <c r="CR97" s="39" t="str">
        <f t="shared" si="102"/>
        <v/>
      </c>
      <c r="CS97" s="39" t="str">
        <f t="shared" si="102"/>
        <v/>
      </c>
      <c r="CT97" s="39" t="str">
        <f t="shared" si="102"/>
        <v/>
      </c>
      <c r="CU97" s="39" t="str">
        <f t="shared" si="102"/>
        <v/>
      </c>
      <c r="CV97" s="39" t="str">
        <f t="shared" si="102"/>
        <v/>
      </c>
      <c r="CW97" s="39" t="str">
        <f t="shared" si="102"/>
        <v/>
      </c>
      <c r="CX97" s="39" t="str">
        <f t="shared" si="103"/>
        <v/>
      </c>
      <c r="CY97" s="39" t="str">
        <f t="shared" si="103"/>
        <v/>
      </c>
      <c r="CZ97" s="39" t="str">
        <f t="shared" si="103"/>
        <v/>
      </c>
      <c r="DA97" s="39" t="str">
        <f t="shared" si="103"/>
        <v/>
      </c>
      <c r="DB97" s="39" t="str">
        <f t="shared" si="103"/>
        <v/>
      </c>
      <c r="DC97" s="39" t="str">
        <f t="shared" si="103"/>
        <v/>
      </c>
      <c r="DD97" s="39" t="str">
        <f t="shared" si="103"/>
        <v/>
      </c>
      <c r="DE97" s="39" t="str">
        <f t="shared" si="103"/>
        <v/>
      </c>
      <c r="DF97" s="39" t="str">
        <f t="shared" si="103"/>
        <v/>
      </c>
      <c r="DG97" s="39" t="str">
        <f t="shared" si="103"/>
        <v/>
      </c>
      <c r="DH97" s="39" t="str">
        <f t="shared" si="103"/>
        <v/>
      </c>
      <c r="DQ97" s="57"/>
      <c r="DR97" s="127"/>
    </row>
    <row r="98" spans="1:122" ht="24.75" hidden="1" customHeight="1" x14ac:dyDescent="0.4">
      <c r="A98" s="126">
        <v>86</v>
      </c>
      <c r="B98" s="206" t="str">
        <f>IFERROR(VLOOKUP(A98,'wk（～5.7）'!$A$3:$J$122, 2, 0)&amp;"", "")</f>
        <v/>
      </c>
      <c r="C98" s="41" t="str">
        <f>IFERROR(VLOOKUP(A98,'wk（～5.7）'!$A$3:$J$122, 4, 0), "")</f>
        <v/>
      </c>
      <c r="D98" s="41" t="str">
        <f>IFERROR(VLOOKUP(A98,'wk（～5.7）'!$A$3:$J$122, 5, 0), "")</f>
        <v/>
      </c>
      <c r="E98" s="41" t="str">
        <f>IFERROR(VLOOKUP(A98,'wk（～5.7）'!$A$3:$J$122, 6, 0), "")</f>
        <v/>
      </c>
      <c r="F98" s="41" t="str">
        <f>IFERROR(VLOOKUP(A98,'wk（～5.7）'!$A$3:$J$122, 7, 0), "")</f>
        <v/>
      </c>
      <c r="G98" s="41" t="str">
        <f>IFERROR(VLOOKUP(A98,'wk（～5.7）'!$A$3:$J$122, 8, 0), "")</f>
        <v/>
      </c>
      <c r="H98" s="41" t="str">
        <f>IFERROR(VLOOKUP(A98,'wk（～5.7）'!$A$3:$J$122, 9, 0), "")</f>
        <v/>
      </c>
      <c r="I98" s="41" t="str">
        <f>IFERROR(VLOOKUP(A98,'wk（～5.7）'!$A$3:$J$122, 10, 0), "")</f>
        <v/>
      </c>
      <c r="J98" s="42">
        <f t="shared" si="73"/>
        <v>0</v>
      </c>
      <c r="K98" s="39" t="str">
        <f t="shared" ref="K98:Z113" si="105">IF(AND($C98&lt;&gt;"", K$12&gt;=$C98, K$12&lt;=$I98), IF($F98&lt;&gt;"", IF(OR(AND(K$12=$C98, K$12=$F98), AND(K$12&gt;$F98, K$12&lt;$G98)), "入院中", 1), 1), "")</f>
        <v/>
      </c>
      <c r="L98" s="39" t="str">
        <f t="shared" si="105"/>
        <v/>
      </c>
      <c r="M98" s="39" t="str">
        <f t="shared" si="105"/>
        <v/>
      </c>
      <c r="N98" s="39" t="str">
        <f t="shared" si="105"/>
        <v/>
      </c>
      <c r="O98" s="39" t="str">
        <f t="shared" si="105"/>
        <v/>
      </c>
      <c r="P98" s="39" t="str">
        <f t="shared" si="105"/>
        <v/>
      </c>
      <c r="Q98" s="39" t="str">
        <f t="shared" si="105"/>
        <v/>
      </c>
      <c r="R98" s="39" t="str">
        <f t="shared" si="105"/>
        <v/>
      </c>
      <c r="S98" s="39" t="str">
        <f t="shared" si="105"/>
        <v/>
      </c>
      <c r="T98" s="39" t="str">
        <f t="shared" si="105"/>
        <v/>
      </c>
      <c r="U98" s="39" t="str">
        <f t="shared" si="105"/>
        <v/>
      </c>
      <c r="V98" s="39" t="str">
        <f t="shared" si="105"/>
        <v/>
      </c>
      <c r="W98" s="39" t="str">
        <f t="shared" si="105"/>
        <v/>
      </c>
      <c r="X98" s="39" t="str">
        <f t="shared" si="105"/>
        <v/>
      </c>
      <c r="Y98" s="39" t="str">
        <f t="shared" si="105"/>
        <v/>
      </c>
      <c r="Z98" s="39" t="str">
        <f t="shared" si="105"/>
        <v/>
      </c>
      <c r="AA98" s="39" t="str">
        <f t="shared" si="90"/>
        <v/>
      </c>
      <c r="AB98" s="39" t="str">
        <f t="shared" si="90"/>
        <v/>
      </c>
      <c r="AC98" s="39" t="str">
        <f t="shared" si="90"/>
        <v/>
      </c>
      <c r="AD98" s="39" t="str">
        <f t="shared" si="90"/>
        <v/>
      </c>
      <c r="AE98" s="39" t="str">
        <f t="shared" si="90"/>
        <v/>
      </c>
      <c r="AF98" s="39" t="str">
        <f t="shared" si="90"/>
        <v/>
      </c>
      <c r="AG98" s="39" t="str">
        <f t="shared" si="90"/>
        <v/>
      </c>
      <c r="AH98" s="39" t="str">
        <f t="shared" si="90"/>
        <v/>
      </c>
      <c r="AI98" s="39" t="str">
        <f t="shared" si="90"/>
        <v/>
      </c>
      <c r="AJ98" s="39" t="str">
        <f t="shared" si="90"/>
        <v/>
      </c>
      <c r="AK98" s="39" t="str">
        <f t="shared" si="90"/>
        <v/>
      </c>
      <c r="AL98" s="39" t="str">
        <f t="shared" si="90"/>
        <v/>
      </c>
      <c r="AM98" s="39" t="str">
        <f t="shared" si="90"/>
        <v/>
      </c>
      <c r="AN98" s="39" t="str">
        <f t="shared" si="90"/>
        <v/>
      </c>
      <c r="AO98" s="39" t="str">
        <f t="shared" si="90"/>
        <v/>
      </c>
      <c r="AP98" s="39" t="str">
        <f t="shared" si="90"/>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7"/>
        <v/>
      </c>
      <c r="AY98" s="39" t="str">
        <f t="shared" si="87"/>
        <v/>
      </c>
      <c r="AZ98" s="39" t="str">
        <f t="shared" si="87"/>
        <v/>
      </c>
      <c r="BA98" s="39" t="str">
        <f t="shared" si="87"/>
        <v/>
      </c>
      <c r="BB98" s="39" t="str">
        <f t="shared" si="87"/>
        <v/>
      </c>
      <c r="BC98" s="39" t="str">
        <f t="shared" si="87"/>
        <v/>
      </c>
      <c r="BD98" s="39" t="str">
        <f t="shared" si="87"/>
        <v/>
      </c>
      <c r="BE98" s="39" t="str">
        <f t="shared" si="87"/>
        <v/>
      </c>
      <c r="BF98" s="39" t="str">
        <f t="shared" si="91"/>
        <v/>
      </c>
      <c r="BG98" s="39" t="str">
        <f t="shared" si="91"/>
        <v/>
      </c>
      <c r="BH98" s="39" t="str">
        <f t="shared" si="91"/>
        <v/>
      </c>
      <c r="BI98" s="39" t="str">
        <f t="shared" si="91"/>
        <v/>
      </c>
      <c r="BJ98" s="39" t="str">
        <f t="shared" si="91"/>
        <v/>
      </c>
      <c r="BK98" s="39" t="str">
        <f t="shared" si="91"/>
        <v/>
      </c>
      <c r="BL98" s="39" t="str">
        <f t="shared" si="91"/>
        <v/>
      </c>
      <c r="BM98" s="39" t="str">
        <f t="shared" si="91"/>
        <v/>
      </c>
      <c r="BN98" s="39" t="str">
        <f t="shared" si="91"/>
        <v/>
      </c>
      <c r="BO98" s="39" t="str">
        <f t="shared" si="91"/>
        <v/>
      </c>
      <c r="BP98" s="39" t="str">
        <f t="shared" si="91"/>
        <v/>
      </c>
      <c r="BQ98" s="39" t="str">
        <f t="shared" si="91"/>
        <v/>
      </c>
      <c r="BR98" s="39" t="str">
        <f t="shared" si="91"/>
        <v/>
      </c>
      <c r="BS98" s="39" t="str">
        <f t="shared" si="91"/>
        <v/>
      </c>
      <c r="BT98" s="39" t="str">
        <f t="shared" si="91"/>
        <v/>
      </c>
      <c r="BU98" s="39" t="str">
        <f t="shared" si="91"/>
        <v/>
      </c>
      <c r="BV98" s="39" t="str">
        <f t="shared" si="101"/>
        <v/>
      </c>
      <c r="BW98" s="39" t="str">
        <f t="shared" si="101"/>
        <v/>
      </c>
      <c r="BX98" s="39" t="str">
        <f t="shared" si="101"/>
        <v/>
      </c>
      <c r="BY98" s="39" t="str">
        <f t="shared" si="101"/>
        <v/>
      </c>
      <c r="BZ98" s="39" t="str">
        <f t="shared" si="101"/>
        <v/>
      </c>
      <c r="CA98" s="39" t="str">
        <f t="shared" si="101"/>
        <v/>
      </c>
      <c r="CB98" s="39" t="str">
        <f t="shared" si="101"/>
        <v/>
      </c>
      <c r="CC98" s="39" t="str">
        <f t="shared" si="101"/>
        <v/>
      </c>
      <c r="CD98" s="39" t="str">
        <f t="shared" si="101"/>
        <v/>
      </c>
      <c r="CE98" s="39" t="str">
        <f t="shared" si="101"/>
        <v/>
      </c>
      <c r="CF98" s="39" t="str">
        <f t="shared" si="101"/>
        <v/>
      </c>
      <c r="CG98" s="39" t="str">
        <f t="shared" si="101"/>
        <v/>
      </c>
      <c r="CH98" s="39" t="str">
        <f t="shared" si="102"/>
        <v/>
      </c>
      <c r="CI98" s="39" t="str">
        <f t="shared" si="102"/>
        <v/>
      </c>
      <c r="CJ98" s="39" t="str">
        <f t="shared" si="102"/>
        <v/>
      </c>
      <c r="CK98" s="39" t="str">
        <f t="shared" si="102"/>
        <v/>
      </c>
      <c r="CL98" s="39" t="str">
        <f t="shared" si="102"/>
        <v/>
      </c>
      <c r="CM98" s="39" t="str">
        <f t="shared" si="102"/>
        <v/>
      </c>
      <c r="CN98" s="39" t="str">
        <f t="shared" si="102"/>
        <v/>
      </c>
      <c r="CO98" s="39" t="str">
        <f t="shared" si="102"/>
        <v/>
      </c>
      <c r="CP98" s="39" t="str">
        <f t="shared" si="102"/>
        <v/>
      </c>
      <c r="CQ98" s="39" t="str">
        <f t="shared" si="102"/>
        <v/>
      </c>
      <c r="CR98" s="39" t="str">
        <f t="shared" si="102"/>
        <v/>
      </c>
      <c r="CS98" s="39" t="str">
        <f t="shared" si="102"/>
        <v/>
      </c>
      <c r="CT98" s="39" t="str">
        <f t="shared" si="102"/>
        <v/>
      </c>
      <c r="CU98" s="39" t="str">
        <f t="shared" si="102"/>
        <v/>
      </c>
      <c r="CV98" s="39" t="str">
        <f t="shared" si="102"/>
        <v/>
      </c>
      <c r="CW98" s="39" t="str">
        <f t="shared" si="102"/>
        <v/>
      </c>
      <c r="CX98" s="39" t="str">
        <f t="shared" si="103"/>
        <v/>
      </c>
      <c r="CY98" s="39" t="str">
        <f t="shared" si="103"/>
        <v/>
      </c>
      <c r="CZ98" s="39" t="str">
        <f t="shared" si="103"/>
        <v/>
      </c>
      <c r="DA98" s="39" t="str">
        <f t="shared" si="103"/>
        <v/>
      </c>
      <c r="DB98" s="39" t="str">
        <f t="shared" si="103"/>
        <v/>
      </c>
      <c r="DC98" s="39" t="str">
        <f t="shared" si="103"/>
        <v/>
      </c>
      <c r="DD98" s="39" t="str">
        <f t="shared" si="103"/>
        <v/>
      </c>
      <c r="DE98" s="39" t="str">
        <f t="shared" si="103"/>
        <v/>
      </c>
      <c r="DF98" s="39" t="str">
        <f t="shared" si="103"/>
        <v/>
      </c>
      <c r="DG98" s="39" t="str">
        <f t="shared" si="103"/>
        <v/>
      </c>
      <c r="DH98" s="39" t="str">
        <f t="shared" si="103"/>
        <v/>
      </c>
      <c r="DQ98" s="57"/>
      <c r="DR98" s="127"/>
    </row>
    <row r="99" spans="1:122" ht="24.75" hidden="1" customHeight="1" x14ac:dyDescent="0.4">
      <c r="A99" s="126">
        <v>87</v>
      </c>
      <c r="B99" s="206" t="str">
        <f>IFERROR(VLOOKUP(A99,'wk（～5.7）'!$A$3:$J$122, 2, 0)&amp;"", "")</f>
        <v/>
      </c>
      <c r="C99" s="41" t="str">
        <f>IFERROR(VLOOKUP(A99,'wk（～5.7）'!$A$3:$J$122, 4, 0), "")</f>
        <v/>
      </c>
      <c r="D99" s="41" t="str">
        <f>IFERROR(VLOOKUP(A99,'wk（～5.7）'!$A$3:$J$122, 5, 0), "")</f>
        <v/>
      </c>
      <c r="E99" s="41" t="str">
        <f>IFERROR(VLOOKUP(A99,'wk（～5.7）'!$A$3:$J$122, 6, 0), "")</f>
        <v/>
      </c>
      <c r="F99" s="41" t="str">
        <f>IFERROR(VLOOKUP(A99,'wk（～5.7）'!$A$3:$J$122, 7, 0), "")</f>
        <v/>
      </c>
      <c r="G99" s="41" t="str">
        <f>IFERROR(VLOOKUP(A99,'wk（～5.7）'!$A$3:$J$122, 8, 0), "")</f>
        <v/>
      </c>
      <c r="H99" s="41" t="str">
        <f>IFERROR(VLOOKUP(A99,'wk（～5.7）'!$A$3:$J$122, 9, 0), "")</f>
        <v/>
      </c>
      <c r="I99" s="41" t="str">
        <f>IFERROR(VLOOKUP(A99,'wk（～5.7）'!$A$3:$J$122, 10, 0), "")</f>
        <v/>
      </c>
      <c r="J99" s="42">
        <f t="shared" si="73"/>
        <v>0</v>
      </c>
      <c r="K99" s="39" t="str">
        <f t="shared" si="105"/>
        <v/>
      </c>
      <c r="L99" s="39" t="str">
        <f t="shared" si="105"/>
        <v/>
      </c>
      <c r="M99" s="39" t="str">
        <f t="shared" si="105"/>
        <v/>
      </c>
      <c r="N99" s="39" t="str">
        <f t="shared" si="105"/>
        <v/>
      </c>
      <c r="O99" s="39" t="str">
        <f t="shared" si="105"/>
        <v/>
      </c>
      <c r="P99" s="39" t="str">
        <f t="shared" si="105"/>
        <v/>
      </c>
      <c r="Q99" s="39" t="str">
        <f t="shared" si="105"/>
        <v/>
      </c>
      <c r="R99" s="39" t="str">
        <f t="shared" si="105"/>
        <v/>
      </c>
      <c r="S99" s="39" t="str">
        <f t="shared" si="105"/>
        <v/>
      </c>
      <c r="T99" s="39" t="str">
        <f t="shared" si="105"/>
        <v/>
      </c>
      <c r="U99" s="39" t="str">
        <f t="shared" si="105"/>
        <v/>
      </c>
      <c r="V99" s="39" t="str">
        <f t="shared" si="105"/>
        <v/>
      </c>
      <c r="W99" s="39" t="str">
        <f t="shared" si="105"/>
        <v/>
      </c>
      <c r="X99" s="39" t="str">
        <f t="shared" si="105"/>
        <v/>
      </c>
      <c r="Y99" s="39" t="str">
        <f t="shared" si="105"/>
        <v/>
      </c>
      <c r="Z99" s="39" t="str">
        <f t="shared" si="105"/>
        <v/>
      </c>
      <c r="AA99" s="39" t="str">
        <f t="shared" si="90"/>
        <v/>
      </c>
      <c r="AB99" s="39" t="str">
        <f t="shared" si="90"/>
        <v/>
      </c>
      <c r="AC99" s="39" t="str">
        <f t="shared" si="90"/>
        <v/>
      </c>
      <c r="AD99" s="39" t="str">
        <f t="shared" si="90"/>
        <v/>
      </c>
      <c r="AE99" s="39" t="str">
        <f t="shared" si="90"/>
        <v/>
      </c>
      <c r="AF99" s="39" t="str">
        <f t="shared" si="90"/>
        <v/>
      </c>
      <c r="AG99" s="39" t="str">
        <f t="shared" si="90"/>
        <v/>
      </c>
      <c r="AH99" s="39" t="str">
        <f t="shared" si="90"/>
        <v/>
      </c>
      <c r="AI99" s="39" t="str">
        <f t="shared" si="90"/>
        <v/>
      </c>
      <c r="AJ99" s="39" t="str">
        <f t="shared" si="90"/>
        <v/>
      </c>
      <c r="AK99" s="39" t="str">
        <f t="shared" si="90"/>
        <v/>
      </c>
      <c r="AL99" s="39" t="str">
        <f t="shared" si="90"/>
        <v/>
      </c>
      <c r="AM99" s="39" t="str">
        <f t="shared" si="90"/>
        <v/>
      </c>
      <c r="AN99" s="39" t="str">
        <f t="shared" si="90"/>
        <v/>
      </c>
      <c r="AO99" s="39" t="str">
        <f t="shared" si="90"/>
        <v/>
      </c>
      <c r="AP99" s="39" t="str">
        <f t="shared" si="90"/>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7"/>
        <v/>
      </c>
      <c r="AY99" s="39" t="str">
        <f t="shared" si="87"/>
        <v/>
      </c>
      <c r="AZ99" s="39" t="str">
        <f t="shared" si="87"/>
        <v/>
      </c>
      <c r="BA99" s="39" t="str">
        <f t="shared" si="87"/>
        <v/>
      </c>
      <c r="BB99" s="39" t="str">
        <f t="shared" si="87"/>
        <v/>
      </c>
      <c r="BC99" s="39" t="str">
        <f t="shared" si="87"/>
        <v/>
      </c>
      <c r="BD99" s="39" t="str">
        <f t="shared" si="87"/>
        <v/>
      </c>
      <c r="BE99" s="39" t="str">
        <f t="shared" si="87"/>
        <v/>
      </c>
      <c r="BF99" s="39" t="str">
        <f t="shared" si="91"/>
        <v/>
      </c>
      <c r="BG99" s="39" t="str">
        <f t="shared" si="91"/>
        <v/>
      </c>
      <c r="BH99" s="39" t="str">
        <f t="shared" si="91"/>
        <v/>
      </c>
      <c r="BI99" s="39" t="str">
        <f t="shared" si="91"/>
        <v/>
      </c>
      <c r="BJ99" s="39" t="str">
        <f t="shared" si="91"/>
        <v/>
      </c>
      <c r="BK99" s="39" t="str">
        <f t="shared" si="91"/>
        <v/>
      </c>
      <c r="BL99" s="39" t="str">
        <f t="shared" si="91"/>
        <v/>
      </c>
      <c r="BM99" s="39" t="str">
        <f t="shared" si="91"/>
        <v/>
      </c>
      <c r="BN99" s="39" t="str">
        <f t="shared" si="91"/>
        <v/>
      </c>
      <c r="BO99" s="39" t="str">
        <f t="shared" si="91"/>
        <v/>
      </c>
      <c r="BP99" s="39" t="str">
        <f t="shared" si="91"/>
        <v/>
      </c>
      <c r="BQ99" s="39" t="str">
        <f t="shared" si="91"/>
        <v/>
      </c>
      <c r="BR99" s="39" t="str">
        <f t="shared" si="91"/>
        <v/>
      </c>
      <c r="BS99" s="39" t="str">
        <f t="shared" si="91"/>
        <v/>
      </c>
      <c r="BT99" s="39" t="str">
        <f t="shared" si="91"/>
        <v/>
      </c>
      <c r="BU99" s="39" t="str">
        <f t="shared" si="91"/>
        <v/>
      </c>
      <c r="BV99" s="39" t="str">
        <f t="shared" si="101"/>
        <v/>
      </c>
      <c r="BW99" s="39" t="str">
        <f t="shared" si="101"/>
        <v/>
      </c>
      <c r="BX99" s="39" t="str">
        <f t="shared" si="101"/>
        <v/>
      </c>
      <c r="BY99" s="39" t="str">
        <f t="shared" si="101"/>
        <v/>
      </c>
      <c r="BZ99" s="39" t="str">
        <f t="shared" si="101"/>
        <v/>
      </c>
      <c r="CA99" s="39" t="str">
        <f t="shared" si="101"/>
        <v/>
      </c>
      <c r="CB99" s="39" t="str">
        <f t="shared" si="101"/>
        <v/>
      </c>
      <c r="CC99" s="39" t="str">
        <f t="shared" si="101"/>
        <v/>
      </c>
      <c r="CD99" s="39" t="str">
        <f t="shared" si="101"/>
        <v/>
      </c>
      <c r="CE99" s="39" t="str">
        <f t="shared" si="101"/>
        <v/>
      </c>
      <c r="CF99" s="39" t="str">
        <f t="shared" si="101"/>
        <v/>
      </c>
      <c r="CG99" s="39" t="str">
        <f t="shared" si="101"/>
        <v/>
      </c>
      <c r="CH99" s="39" t="str">
        <f t="shared" si="102"/>
        <v/>
      </c>
      <c r="CI99" s="39" t="str">
        <f t="shared" si="102"/>
        <v/>
      </c>
      <c r="CJ99" s="39" t="str">
        <f t="shared" si="102"/>
        <v/>
      </c>
      <c r="CK99" s="39" t="str">
        <f t="shared" si="102"/>
        <v/>
      </c>
      <c r="CL99" s="39" t="str">
        <f t="shared" si="102"/>
        <v/>
      </c>
      <c r="CM99" s="39" t="str">
        <f t="shared" si="102"/>
        <v/>
      </c>
      <c r="CN99" s="39" t="str">
        <f t="shared" si="102"/>
        <v/>
      </c>
      <c r="CO99" s="39" t="str">
        <f t="shared" si="102"/>
        <v/>
      </c>
      <c r="CP99" s="39" t="str">
        <f t="shared" si="102"/>
        <v/>
      </c>
      <c r="CQ99" s="39" t="str">
        <f t="shared" si="102"/>
        <v/>
      </c>
      <c r="CR99" s="39" t="str">
        <f t="shared" si="102"/>
        <v/>
      </c>
      <c r="CS99" s="39" t="str">
        <f t="shared" si="102"/>
        <v/>
      </c>
      <c r="CT99" s="39" t="str">
        <f t="shared" si="102"/>
        <v/>
      </c>
      <c r="CU99" s="39" t="str">
        <f t="shared" si="102"/>
        <v/>
      </c>
      <c r="CV99" s="39" t="str">
        <f t="shared" si="102"/>
        <v/>
      </c>
      <c r="CW99" s="39" t="str">
        <f t="shared" si="102"/>
        <v/>
      </c>
      <c r="CX99" s="39" t="str">
        <f t="shared" si="103"/>
        <v/>
      </c>
      <c r="CY99" s="39" t="str">
        <f t="shared" si="103"/>
        <v/>
      </c>
      <c r="CZ99" s="39" t="str">
        <f t="shared" si="103"/>
        <v/>
      </c>
      <c r="DA99" s="39" t="str">
        <f t="shared" si="103"/>
        <v/>
      </c>
      <c r="DB99" s="39" t="str">
        <f t="shared" si="103"/>
        <v/>
      </c>
      <c r="DC99" s="39" t="str">
        <f t="shared" si="103"/>
        <v/>
      </c>
      <c r="DD99" s="39" t="str">
        <f t="shared" si="103"/>
        <v/>
      </c>
      <c r="DE99" s="39" t="str">
        <f t="shared" si="103"/>
        <v/>
      </c>
      <c r="DF99" s="39" t="str">
        <f t="shared" si="103"/>
        <v/>
      </c>
      <c r="DG99" s="39" t="str">
        <f t="shared" si="103"/>
        <v/>
      </c>
      <c r="DH99" s="39" t="str">
        <f t="shared" si="103"/>
        <v/>
      </c>
      <c r="DQ99" s="57"/>
      <c r="DR99" s="127"/>
    </row>
    <row r="100" spans="1:122" ht="24.75" hidden="1" customHeight="1" x14ac:dyDescent="0.4">
      <c r="A100" s="126">
        <v>88</v>
      </c>
      <c r="B100" s="206" t="str">
        <f>IFERROR(VLOOKUP(A100,'wk（～5.7）'!$A$3:$J$122, 2, 0)&amp;"", "")</f>
        <v/>
      </c>
      <c r="C100" s="41" t="str">
        <f>IFERROR(VLOOKUP(A100,'wk（～5.7）'!$A$3:$J$122, 4, 0), "")</f>
        <v/>
      </c>
      <c r="D100" s="41" t="str">
        <f>IFERROR(VLOOKUP(A100,'wk（～5.7）'!$A$3:$J$122, 5, 0), "")</f>
        <v/>
      </c>
      <c r="E100" s="41" t="str">
        <f>IFERROR(VLOOKUP(A100,'wk（～5.7）'!$A$3:$J$122, 6, 0), "")</f>
        <v/>
      </c>
      <c r="F100" s="41" t="str">
        <f>IFERROR(VLOOKUP(A100,'wk（～5.7）'!$A$3:$J$122, 7, 0), "")</f>
        <v/>
      </c>
      <c r="G100" s="41" t="str">
        <f>IFERROR(VLOOKUP(A100,'wk（～5.7）'!$A$3:$J$122, 8, 0), "")</f>
        <v/>
      </c>
      <c r="H100" s="41" t="str">
        <f>IFERROR(VLOOKUP(A100,'wk（～5.7）'!$A$3:$J$122, 9, 0), "")</f>
        <v/>
      </c>
      <c r="I100" s="41" t="str">
        <f>IFERROR(VLOOKUP(A100,'wk（～5.7）'!$A$3:$J$122, 10, 0), "")</f>
        <v/>
      </c>
      <c r="J100" s="42">
        <f t="shared" si="73"/>
        <v>0</v>
      </c>
      <c r="K100" s="39" t="str">
        <f t="shared" si="105"/>
        <v/>
      </c>
      <c r="L100" s="39" t="str">
        <f t="shared" si="105"/>
        <v/>
      </c>
      <c r="M100" s="39" t="str">
        <f t="shared" si="105"/>
        <v/>
      </c>
      <c r="N100" s="39" t="str">
        <f t="shared" si="105"/>
        <v/>
      </c>
      <c r="O100" s="39" t="str">
        <f t="shared" si="105"/>
        <v/>
      </c>
      <c r="P100" s="39" t="str">
        <f t="shared" si="105"/>
        <v/>
      </c>
      <c r="Q100" s="39" t="str">
        <f t="shared" si="105"/>
        <v/>
      </c>
      <c r="R100" s="39" t="str">
        <f t="shared" si="105"/>
        <v/>
      </c>
      <c r="S100" s="39" t="str">
        <f t="shared" si="105"/>
        <v/>
      </c>
      <c r="T100" s="39" t="str">
        <f t="shared" si="105"/>
        <v/>
      </c>
      <c r="U100" s="39" t="str">
        <f t="shared" si="105"/>
        <v/>
      </c>
      <c r="V100" s="39" t="str">
        <f t="shared" si="105"/>
        <v/>
      </c>
      <c r="W100" s="39" t="str">
        <f t="shared" si="105"/>
        <v/>
      </c>
      <c r="X100" s="39" t="str">
        <f t="shared" si="105"/>
        <v/>
      </c>
      <c r="Y100" s="39" t="str">
        <f t="shared" si="105"/>
        <v/>
      </c>
      <c r="Z100" s="39" t="str">
        <f t="shared" si="105"/>
        <v/>
      </c>
      <c r="AA100" s="39" t="str">
        <f t="shared" si="90"/>
        <v/>
      </c>
      <c r="AB100" s="39" t="str">
        <f t="shared" si="90"/>
        <v/>
      </c>
      <c r="AC100" s="39" t="str">
        <f t="shared" si="90"/>
        <v/>
      </c>
      <c r="AD100" s="39" t="str">
        <f t="shared" si="90"/>
        <v/>
      </c>
      <c r="AE100" s="39" t="str">
        <f t="shared" si="90"/>
        <v/>
      </c>
      <c r="AF100" s="39" t="str">
        <f t="shared" si="90"/>
        <v/>
      </c>
      <c r="AG100" s="39" t="str">
        <f t="shared" si="90"/>
        <v/>
      </c>
      <c r="AH100" s="39" t="str">
        <f t="shared" si="90"/>
        <v/>
      </c>
      <c r="AI100" s="39" t="str">
        <f t="shared" si="90"/>
        <v/>
      </c>
      <c r="AJ100" s="39" t="str">
        <f t="shared" si="90"/>
        <v/>
      </c>
      <c r="AK100" s="39" t="str">
        <f t="shared" si="90"/>
        <v/>
      </c>
      <c r="AL100" s="39" t="str">
        <f t="shared" si="90"/>
        <v/>
      </c>
      <c r="AM100" s="39" t="str">
        <f t="shared" si="90"/>
        <v/>
      </c>
      <c r="AN100" s="39" t="str">
        <f t="shared" si="90"/>
        <v/>
      </c>
      <c r="AO100" s="39" t="str">
        <f t="shared" si="90"/>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7"/>
        <v/>
      </c>
      <c r="AY100" s="39" t="str">
        <f t="shared" si="87"/>
        <v/>
      </c>
      <c r="AZ100" s="39" t="str">
        <f t="shared" si="87"/>
        <v/>
      </c>
      <c r="BA100" s="39" t="str">
        <f t="shared" si="87"/>
        <v/>
      </c>
      <c r="BB100" s="39" t="str">
        <f t="shared" si="87"/>
        <v/>
      </c>
      <c r="BC100" s="39" t="str">
        <f t="shared" si="87"/>
        <v/>
      </c>
      <c r="BD100" s="39" t="str">
        <f t="shared" si="87"/>
        <v/>
      </c>
      <c r="BE100" s="39" t="str">
        <f t="shared" si="87"/>
        <v/>
      </c>
      <c r="BF100" s="39" t="str">
        <f t="shared" si="91"/>
        <v/>
      </c>
      <c r="BG100" s="39" t="str">
        <f t="shared" si="91"/>
        <v/>
      </c>
      <c r="BH100" s="39" t="str">
        <f t="shared" si="91"/>
        <v/>
      </c>
      <c r="BI100" s="39" t="str">
        <f t="shared" si="91"/>
        <v/>
      </c>
      <c r="BJ100" s="39" t="str">
        <f t="shared" si="91"/>
        <v/>
      </c>
      <c r="BK100" s="39" t="str">
        <f t="shared" si="91"/>
        <v/>
      </c>
      <c r="BL100" s="39" t="str">
        <f t="shared" si="91"/>
        <v/>
      </c>
      <c r="BM100" s="39" t="str">
        <f t="shared" si="91"/>
        <v/>
      </c>
      <c r="BN100" s="39" t="str">
        <f t="shared" si="91"/>
        <v/>
      </c>
      <c r="BO100" s="39" t="str">
        <f t="shared" si="91"/>
        <v/>
      </c>
      <c r="BP100" s="39" t="str">
        <f t="shared" si="91"/>
        <v/>
      </c>
      <c r="BQ100" s="39" t="str">
        <f t="shared" si="91"/>
        <v/>
      </c>
      <c r="BR100" s="39" t="str">
        <f t="shared" si="91"/>
        <v/>
      </c>
      <c r="BS100" s="39" t="str">
        <f t="shared" si="91"/>
        <v/>
      </c>
      <c r="BT100" s="39" t="str">
        <f t="shared" si="91"/>
        <v/>
      </c>
      <c r="BU100" s="39" t="str">
        <f t="shared" si="91"/>
        <v/>
      </c>
      <c r="BV100" s="39" t="str">
        <f t="shared" si="101"/>
        <v/>
      </c>
      <c r="BW100" s="39" t="str">
        <f t="shared" si="101"/>
        <v/>
      </c>
      <c r="BX100" s="39" t="str">
        <f t="shared" si="101"/>
        <v/>
      </c>
      <c r="BY100" s="39" t="str">
        <f t="shared" si="101"/>
        <v/>
      </c>
      <c r="BZ100" s="39" t="str">
        <f t="shared" si="101"/>
        <v/>
      </c>
      <c r="CA100" s="39" t="str">
        <f t="shared" si="101"/>
        <v/>
      </c>
      <c r="CB100" s="39" t="str">
        <f t="shared" si="101"/>
        <v/>
      </c>
      <c r="CC100" s="39" t="str">
        <f t="shared" si="101"/>
        <v/>
      </c>
      <c r="CD100" s="39" t="str">
        <f t="shared" si="101"/>
        <v/>
      </c>
      <c r="CE100" s="39" t="str">
        <f t="shared" si="101"/>
        <v/>
      </c>
      <c r="CF100" s="39" t="str">
        <f t="shared" si="101"/>
        <v/>
      </c>
      <c r="CG100" s="39" t="str">
        <f t="shared" si="101"/>
        <v/>
      </c>
      <c r="CH100" s="39" t="str">
        <f t="shared" si="102"/>
        <v/>
      </c>
      <c r="CI100" s="39" t="str">
        <f t="shared" si="102"/>
        <v/>
      </c>
      <c r="CJ100" s="39" t="str">
        <f t="shared" si="102"/>
        <v/>
      </c>
      <c r="CK100" s="39" t="str">
        <f t="shared" si="102"/>
        <v/>
      </c>
      <c r="CL100" s="39" t="str">
        <f t="shared" si="102"/>
        <v/>
      </c>
      <c r="CM100" s="39" t="str">
        <f t="shared" si="102"/>
        <v/>
      </c>
      <c r="CN100" s="39" t="str">
        <f t="shared" si="102"/>
        <v/>
      </c>
      <c r="CO100" s="39" t="str">
        <f t="shared" si="102"/>
        <v/>
      </c>
      <c r="CP100" s="39" t="str">
        <f t="shared" si="102"/>
        <v/>
      </c>
      <c r="CQ100" s="39" t="str">
        <f t="shared" si="102"/>
        <v/>
      </c>
      <c r="CR100" s="39" t="str">
        <f t="shared" si="102"/>
        <v/>
      </c>
      <c r="CS100" s="39" t="str">
        <f t="shared" si="102"/>
        <v/>
      </c>
      <c r="CT100" s="39" t="str">
        <f t="shared" si="102"/>
        <v/>
      </c>
      <c r="CU100" s="39" t="str">
        <f t="shared" si="102"/>
        <v/>
      </c>
      <c r="CV100" s="39" t="str">
        <f t="shared" si="102"/>
        <v/>
      </c>
      <c r="CW100" s="39" t="str">
        <f t="shared" si="102"/>
        <v/>
      </c>
      <c r="CX100" s="39" t="str">
        <f t="shared" si="103"/>
        <v/>
      </c>
      <c r="CY100" s="39" t="str">
        <f t="shared" si="103"/>
        <v/>
      </c>
      <c r="CZ100" s="39" t="str">
        <f t="shared" si="103"/>
        <v/>
      </c>
      <c r="DA100" s="39" t="str">
        <f t="shared" si="103"/>
        <v/>
      </c>
      <c r="DB100" s="39" t="str">
        <f t="shared" si="103"/>
        <v/>
      </c>
      <c r="DC100" s="39" t="str">
        <f t="shared" si="103"/>
        <v/>
      </c>
      <c r="DD100" s="39" t="str">
        <f t="shared" si="103"/>
        <v/>
      </c>
      <c r="DE100" s="39" t="str">
        <f t="shared" si="103"/>
        <v/>
      </c>
      <c r="DF100" s="39" t="str">
        <f t="shared" si="103"/>
        <v/>
      </c>
      <c r="DG100" s="39" t="str">
        <f t="shared" si="103"/>
        <v/>
      </c>
      <c r="DH100" s="39" t="str">
        <f t="shared" si="103"/>
        <v/>
      </c>
      <c r="DQ100" s="57"/>
      <c r="DR100" s="127"/>
    </row>
    <row r="101" spans="1:122" ht="24.75" hidden="1" customHeight="1" x14ac:dyDescent="0.4">
      <c r="A101" s="126">
        <v>89</v>
      </c>
      <c r="B101" s="206" t="str">
        <f>IFERROR(VLOOKUP(A101,'wk（～5.7）'!$A$3:$J$122, 2, 0)&amp;"", "")</f>
        <v/>
      </c>
      <c r="C101" s="41" t="str">
        <f>IFERROR(VLOOKUP(A101,'wk（～5.7）'!$A$3:$J$122, 4, 0), "")</f>
        <v/>
      </c>
      <c r="D101" s="41" t="str">
        <f>IFERROR(VLOOKUP(A101,'wk（～5.7）'!$A$3:$J$122, 5, 0), "")</f>
        <v/>
      </c>
      <c r="E101" s="41" t="str">
        <f>IFERROR(VLOOKUP(A101,'wk（～5.7）'!$A$3:$J$122, 6, 0), "")</f>
        <v/>
      </c>
      <c r="F101" s="41" t="str">
        <f>IFERROR(VLOOKUP(A101,'wk（～5.7）'!$A$3:$J$122, 7, 0), "")</f>
        <v/>
      </c>
      <c r="G101" s="41" t="str">
        <f>IFERROR(VLOOKUP(A101,'wk（～5.7）'!$A$3:$J$122, 8, 0), "")</f>
        <v/>
      </c>
      <c r="H101" s="41" t="str">
        <f>IFERROR(VLOOKUP(A101,'wk（～5.7）'!$A$3:$J$122, 9, 0), "")</f>
        <v/>
      </c>
      <c r="I101" s="41" t="str">
        <f>IFERROR(VLOOKUP(A101,'wk（～5.7）'!$A$3:$J$122, 10, 0), "")</f>
        <v/>
      </c>
      <c r="J101" s="42">
        <f t="shared" si="73"/>
        <v>0</v>
      </c>
      <c r="K101" s="39" t="str">
        <f t="shared" si="105"/>
        <v/>
      </c>
      <c r="L101" s="39" t="str">
        <f t="shared" si="105"/>
        <v/>
      </c>
      <c r="M101" s="39" t="str">
        <f t="shared" si="105"/>
        <v/>
      </c>
      <c r="N101" s="39" t="str">
        <f t="shared" si="105"/>
        <v/>
      </c>
      <c r="O101" s="39" t="str">
        <f t="shared" si="105"/>
        <v/>
      </c>
      <c r="P101" s="39" t="str">
        <f t="shared" si="105"/>
        <v/>
      </c>
      <c r="Q101" s="39" t="str">
        <f t="shared" si="105"/>
        <v/>
      </c>
      <c r="R101" s="39" t="str">
        <f t="shared" si="105"/>
        <v/>
      </c>
      <c r="S101" s="39" t="str">
        <f t="shared" si="105"/>
        <v/>
      </c>
      <c r="T101" s="39" t="str">
        <f t="shared" si="105"/>
        <v/>
      </c>
      <c r="U101" s="39" t="str">
        <f t="shared" si="105"/>
        <v/>
      </c>
      <c r="V101" s="39" t="str">
        <f t="shared" si="105"/>
        <v/>
      </c>
      <c r="W101" s="39" t="str">
        <f t="shared" si="105"/>
        <v/>
      </c>
      <c r="X101" s="39" t="str">
        <f t="shared" si="105"/>
        <v/>
      </c>
      <c r="Y101" s="39" t="str">
        <f t="shared" si="105"/>
        <v/>
      </c>
      <c r="Z101" s="39" t="str">
        <f t="shared" si="105"/>
        <v/>
      </c>
      <c r="AA101" s="39" t="str">
        <f t="shared" si="90"/>
        <v/>
      </c>
      <c r="AB101" s="39" t="str">
        <f t="shared" si="90"/>
        <v/>
      </c>
      <c r="AC101" s="39" t="str">
        <f t="shared" si="90"/>
        <v/>
      </c>
      <c r="AD101" s="39" t="str">
        <f t="shared" si="90"/>
        <v/>
      </c>
      <c r="AE101" s="39" t="str">
        <f t="shared" si="90"/>
        <v/>
      </c>
      <c r="AF101" s="39" t="str">
        <f t="shared" si="90"/>
        <v/>
      </c>
      <c r="AG101" s="39" t="str">
        <f t="shared" si="90"/>
        <v/>
      </c>
      <c r="AH101" s="39" t="str">
        <f t="shared" si="90"/>
        <v/>
      </c>
      <c r="AI101" s="39" t="str">
        <f t="shared" si="90"/>
        <v/>
      </c>
      <c r="AJ101" s="39" t="str">
        <f t="shared" si="90"/>
        <v/>
      </c>
      <c r="AK101" s="39" t="str">
        <f t="shared" si="90"/>
        <v/>
      </c>
      <c r="AL101" s="39" t="str">
        <f t="shared" si="90"/>
        <v/>
      </c>
      <c r="AM101" s="39" t="str">
        <f t="shared" si="90"/>
        <v/>
      </c>
      <c r="AN101" s="39" t="str">
        <f t="shared" si="90"/>
        <v/>
      </c>
      <c r="AO101" s="39" t="str">
        <f t="shared" si="90"/>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7"/>
        <v/>
      </c>
      <c r="AY101" s="39" t="str">
        <f t="shared" si="87"/>
        <v/>
      </c>
      <c r="AZ101" s="39" t="str">
        <f t="shared" si="87"/>
        <v/>
      </c>
      <c r="BA101" s="39" t="str">
        <f t="shared" si="87"/>
        <v/>
      </c>
      <c r="BB101" s="39" t="str">
        <f t="shared" si="87"/>
        <v/>
      </c>
      <c r="BC101" s="39" t="str">
        <f t="shared" si="87"/>
        <v/>
      </c>
      <c r="BD101" s="39" t="str">
        <f t="shared" si="87"/>
        <v/>
      </c>
      <c r="BE101" s="39" t="str">
        <f t="shared" si="87"/>
        <v/>
      </c>
      <c r="BF101" s="39" t="str">
        <f t="shared" si="91"/>
        <v/>
      </c>
      <c r="BG101" s="39" t="str">
        <f t="shared" si="91"/>
        <v/>
      </c>
      <c r="BH101" s="39" t="str">
        <f t="shared" si="91"/>
        <v/>
      </c>
      <c r="BI101" s="39" t="str">
        <f t="shared" si="91"/>
        <v/>
      </c>
      <c r="BJ101" s="39" t="str">
        <f t="shared" si="91"/>
        <v/>
      </c>
      <c r="BK101" s="39" t="str">
        <f t="shared" si="91"/>
        <v/>
      </c>
      <c r="BL101" s="39" t="str">
        <f t="shared" si="91"/>
        <v/>
      </c>
      <c r="BM101" s="39" t="str">
        <f t="shared" si="91"/>
        <v/>
      </c>
      <c r="BN101" s="39" t="str">
        <f t="shared" si="91"/>
        <v/>
      </c>
      <c r="BO101" s="39" t="str">
        <f t="shared" si="91"/>
        <v/>
      </c>
      <c r="BP101" s="39" t="str">
        <f t="shared" si="91"/>
        <v/>
      </c>
      <c r="BQ101" s="39" t="str">
        <f t="shared" si="91"/>
        <v/>
      </c>
      <c r="BR101" s="39" t="str">
        <f t="shared" si="91"/>
        <v/>
      </c>
      <c r="BS101" s="39" t="str">
        <f t="shared" si="91"/>
        <v/>
      </c>
      <c r="BT101" s="39" t="str">
        <f t="shared" si="91"/>
        <v/>
      </c>
      <c r="BU101" s="39" t="str">
        <f t="shared" si="91"/>
        <v/>
      </c>
      <c r="BV101" s="39" t="str">
        <f t="shared" si="101"/>
        <v/>
      </c>
      <c r="BW101" s="39" t="str">
        <f t="shared" si="101"/>
        <v/>
      </c>
      <c r="BX101" s="39" t="str">
        <f t="shared" si="101"/>
        <v/>
      </c>
      <c r="BY101" s="39" t="str">
        <f t="shared" si="101"/>
        <v/>
      </c>
      <c r="BZ101" s="39" t="str">
        <f t="shared" si="101"/>
        <v/>
      </c>
      <c r="CA101" s="39" t="str">
        <f t="shared" si="101"/>
        <v/>
      </c>
      <c r="CB101" s="39" t="str">
        <f t="shared" si="101"/>
        <v/>
      </c>
      <c r="CC101" s="39" t="str">
        <f t="shared" si="101"/>
        <v/>
      </c>
      <c r="CD101" s="39" t="str">
        <f t="shared" si="101"/>
        <v/>
      </c>
      <c r="CE101" s="39" t="str">
        <f t="shared" si="101"/>
        <v/>
      </c>
      <c r="CF101" s="39" t="str">
        <f t="shared" si="101"/>
        <v/>
      </c>
      <c r="CG101" s="39" t="str">
        <f t="shared" si="101"/>
        <v/>
      </c>
      <c r="CH101" s="39" t="str">
        <f t="shared" si="102"/>
        <v/>
      </c>
      <c r="CI101" s="39" t="str">
        <f t="shared" si="102"/>
        <v/>
      </c>
      <c r="CJ101" s="39" t="str">
        <f t="shared" si="102"/>
        <v/>
      </c>
      <c r="CK101" s="39" t="str">
        <f t="shared" si="102"/>
        <v/>
      </c>
      <c r="CL101" s="39" t="str">
        <f t="shared" si="102"/>
        <v/>
      </c>
      <c r="CM101" s="39" t="str">
        <f t="shared" si="102"/>
        <v/>
      </c>
      <c r="CN101" s="39" t="str">
        <f t="shared" si="102"/>
        <v/>
      </c>
      <c r="CO101" s="39" t="str">
        <f t="shared" si="102"/>
        <v/>
      </c>
      <c r="CP101" s="39" t="str">
        <f t="shared" si="102"/>
        <v/>
      </c>
      <c r="CQ101" s="39" t="str">
        <f t="shared" si="102"/>
        <v/>
      </c>
      <c r="CR101" s="39" t="str">
        <f t="shared" si="102"/>
        <v/>
      </c>
      <c r="CS101" s="39" t="str">
        <f t="shared" si="102"/>
        <v/>
      </c>
      <c r="CT101" s="39" t="str">
        <f t="shared" si="102"/>
        <v/>
      </c>
      <c r="CU101" s="39" t="str">
        <f t="shared" si="102"/>
        <v/>
      </c>
      <c r="CV101" s="39" t="str">
        <f t="shared" si="102"/>
        <v/>
      </c>
      <c r="CW101" s="39" t="str">
        <f t="shared" si="102"/>
        <v/>
      </c>
      <c r="CX101" s="39" t="str">
        <f t="shared" si="103"/>
        <v/>
      </c>
      <c r="CY101" s="39" t="str">
        <f t="shared" si="103"/>
        <v/>
      </c>
      <c r="CZ101" s="39" t="str">
        <f t="shared" si="103"/>
        <v/>
      </c>
      <c r="DA101" s="39" t="str">
        <f t="shared" si="103"/>
        <v/>
      </c>
      <c r="DB101" s="39" t="str">
        <f t="shared" si="103"/>
        <v/>
      </c>
      <c r="DC101" s="39" t="str">
        <f t="shared" si="103"/>
        <v/>
      </c>
      <c r="DD101" s="39" t="str">
        <f t="shared" si="103"/>
        <v/>
      </c>
      <c r="DE101" s="39" t="str">
        <f t="shared" si="103"/>
        <v/>
      </c>
      <c r="DF101" s="39" t="str">
        <f t="shared" si="103"/>
        <v/>
      </c>
      <c r="DG101" s="39" t="str">
        <f t="shared" si="103"/>
        <v/>
      </c>
      <c r="DH101" s="39" t="str">
        <f t="shared" si="103"/>
        <v/>
      </c>
      <c r="DQ101" s="57"/>
      <c r="DR101" s="127"/>
    </row>
    <row r="102" spans="1:122" ht="24.75" hidden="1" customHeight="1" x14ac:dyDescent="0.4">
      <c r="A102" s="126">
        <v>90</v>
      </c>
      <c r="B102" s="206" t="str">
        <f>IFERROR(VLOOKUP(A102,'wk（～5.7）'!$A$3:$J$122, 2, 0)&amp;"", "")</f>
        <v/>
      </c>
      <c r="C102" s="41" t="str">
        <f>IFERROR(VLOOKUP(A102,'wk（～5.7）'!$A$3:$J$122, 4, 0), "")</f>
        <v/>
      </c>
      <c r="D102" s="41" t="str">
        <f>IFERROR(VLOOKUP(A102,'wk（～5.7）'!$A$3:$J$122, 5, 0), "")</f>
        <v/>
      </c>
      <c r="E102" s="41" t="str">
        <f>IFERROR(VLOOKUP(A102,'wk（～5.7）'!$A$3:$J$122, 6, 0), "")</f>
        <v/>
      </c>
      <c r="F102" s="41" t="str">
        <f>IFERROR(VLOOKUP(A102,'wk（～5.7）'!$A$3:$J$122, 7, 0), "")</f>
        <v/>
      </c>
      <c r="G102" s="41" t="str">
        <f>IFERROR(VLOOKUP(A102,'wk（～5.7）'!$A$3:$J$122, 8, 0), "")</f>
        <v/>
      </c>
      <c r="H102" s="41" t="str">
        <f>IFERROR(VLOOKUP(A102,'wk（～5.7）'!$A$3:$J$122, 9, 0), "")</f>
        <v/>
      </c>
      <c r="I102" s="41" t="str">
        <f>IFERROR(VLOOKUP(A102,'wk（～5.7）'!$A$3:$J$122, 10, 0), "")</f>
        <v/>
      </c>
      <c r="J102" s="42">
        <f t="shared" si="73"/>
        <v>0</v>
      </c>
      <c r="K102" s="39" t="str">
        <f t="shared" si="105"/>
        <v/>
      </c>
      <c r="L102" s="39" t="str">
        <f t="shared" si="105"/>
        <v/>
      </c>
      <c r="M102" s="39" t="str">
        <f t="shared" si="105"/>
        <v/>
      </c>
      <c r="N102" s="39" t="str">
        <f t="shared" si="105"/>
        <v/>
      </c>
      <c r="O102" s="39" t="str">
        <f t="shared" si="105"/>
        <v/>
      </c>
      <c r="P102" s="39" t="str">
        <f t="shared" si="105"/>
        <v/>
      </c>
      <c r="Q102" s="39" t="str">
        <f t="shared" si="105"/>
        <v/>
      </c>
      <c r="R102" s="39" t="str">
        <f t="shared" si="105"/>
        <v/>
      </c>
      <c r="S102" s="39" t="str">
        <f t="shared" si="105"/>
        <v/>
      </c>
      <c r="T102" s="39" t="str">
        <f t="shared" si="105"/>
        <v/>
      </c>
      <c r="U102" s="39" t="str">
        <f t="shared" si="105"/>
        <v/>
      </c>
      <c r="V102" s="39" t="str">
        <f t="shared" si="105"/>
        <v/>
      </c>
      <c r="W102" s="39" t="str">
        <f t="shared" si="105"/>
        <v/>
      </c>
      <c r="X102" s="39" t="str">
        <f t="shared" si="105"/>
        <v/>
      </c>
      <c r="Y102" s="39" t="str">
        <f t="shared" si="105"/>
        <v/>
      </c>
      <c r="Z102" s="39" t="str">
        <f t="shared" si="105"/>
        <v/>
      </c>
      <c r="AA102" s="39" t="str">
        <f t="shared" si="90"/>
        <v/>
      </c>
      <c r="AB102" s="39" t="str">
        <f t="shared" si="90"/>
        <v/>
      </c>
      <c r="AC102" s="39" t="str">
        <f t="shared" si="90"/>
        <v/>
      </c>
      <c r="AD102" s="39" t="str">
        <f t="shared" si="90"/>
        <v/>
      </c>
      <c r="AE102" s="39" t="str">
        <f t="shared" si="90"/>
        <v/>
      </c>
      <c r="AF102" s="39" t="str">
        <f t="shared" si="90"/>
        <v/>
      </c>
      <c r="AG102" s="39" t="str">
        <f t="shared" si="90"/>
        <v/>
      </c>
      <c r="AH102" s="39" t="str">
        <f t="shared" si="90"/>
        <v/>
      </c>
      <c r="AI102" s="39" t="str">
        <f t="shared" si="90"/>
        <v/>
      </c>
      <c r="AJ102" s="39" t="str">
        <f t="shared" si="90"/>
        <v/>
      </c>
      <c r="AK102" s="39" t="str">
        <f t="shared" si="90"/>
        <v/>
      </c>
      <c r="AL102" s="39" t="str">
        <f t="shared" si="90"/>
        <v/>
      </c>
      <c r="AM102" s="39" t="str">
        <f t="shared" si="90"/>
        <v/>
      </c>
      <c r="AN102" s="39" t="str">
        <f t="shared" si="90"/>
        <v/>
      </c>
      <c r="AO102" s="39" t="str">
        <f t="shared" si="90"/>
        <v/>
      </c>
      <c r="AP102" s="39" t="str">
        <f t="shared" si="87"/>
        <v/>
      </c>
      <c r="AQ102" s="39" t="str">
        <f t="shared" si="87"/>
        <v/>
      </c>
      <c r="AR102" s="39" t="str">
        <f t="shared" si="87"/>
        <v/>
      </c>
      <c r="AS102" s="39" t="str">
        <f t="shared" si="87"/>
        <v/>
      </c>
      <c r="AT102" s="39" t="str">
        <f t="shared" si="87"/>
        <v/>
      </c>
      <c r="AU102" s="39" t="str">
        <f t="shared" si="87"/>
        <v/>
      </c>
      <c r="AV102" s="39" t="str">
        <f t="shared" si="87"/>
        <v/>
      </c>
      <c r="AW102" s="39" t="str">
        <f t="shared" si="87"/>
        <v/>
      </c>
      <c r="AX102" s="39" t="str">
        <f t="shared" si="87"/>
        <v/>
      </c>
      <c r="AY102" s="39" t="str">
        <f t="shared" si="87"/>
        <v/>
      </c>
      <c r="AZ102" s="39" t="str">
        <f t="shared" si="87"/>
        <v/>
      </c>
      <c r="BA102" s="39" t="str">
        <f t="shared" si="87"/>
        <v/>
      </c>
      <c r="BB102" s="39" t="str">
        <f t="shared" si="87"/>
        <v/>
      </c>
      <c r="BC102" s="39" t="str">
        <f t="shared" si="87"/>
        <v/>
      </c>
      <c r="BD102" s="39" t="str">
        <f t="shared" si="87"/>
        <v/>
      </c>
      <c r="BE102" s="39" t="str">
        <f t="shared" si="87"/>
        <v/>
      </c>
      <c r="BF102" s="39" t="str">
        <f t="shared" si="91"/>
        <v/>
      </c>
      <c r="BG102" s="39" t="str">
        <f t="shared" si="91"/>
        <v/>
      </c>
      <c r="BH102" s="39" t="str">
        <f t="shared" si="91"/>
        <v/>
      </c>
      <c r="BI102" s="39" t="str">
        <f t="shared" si="91"/>
        <v/>
      </c>
      <c r="BJ102" s="39" t="str">
        <f t="shared" si="91"/>
        <v/>
      </c>
      <c r="BK102" s="39" t="str">
        <f t="shared" si="91"/>
        <v/>
      </c>
      <c r="BL102" s="39" t="str">
        <f t="shared" si="91"/>
        <v/>
      </c>
      <c r="BM102" s="39" t="str">
        <f t="shared" si="91"/>
        <v/>
      </c>
      <c r="BN102" s="39" t="str">
        <f t="shared" si="91"/>
        <v/>
      </c>
      <c r="BO102" s="39" t="str">
        <f t="shared" si="91"/>
        <v/>
      </c>
      <c r="BP102" s="39" t="str">
        <f t="shared" si="91"/>
        <v/>
      </c>
      <c r="BQ102" s="39" t="str">
        <f t="shared" si="91"/>
        <v/>
      </c>
      <c r="BR102" s="39" t="str">
        <f t="shared" si="91"/>
        <v/>
      </c>
      <c r="BS102" s="39" t="str">
        <f t="shared" si="91"/>
        <v/>
      </c>
      <c r="BT102" s="39" t="str">
        <f t="shared" si="91"/>
        <v/>
      </c>
      <c r="BU102" s="39" t="str">
        <f t="shared" si="91"/>
        <v/>
      </c>
      <c r="BV102" s="39" t="str">
        <f t="shared" si="101"/>
        <v/>
      </c>
      <c r="BW102" s="39" t="str">
        <f t="shared" si="101"/>
        <v/>
      </c>
      <c r="BX102" s="39" t="str">
        <f t="shared" si="101"/>
        <v/>
      </c>
      <c r="BY102" s="39" t="str">
        <f t="shared" si="101"/>
        <v/>
      </c>
      <c r="BZ102" s="39" t="str">
        <f t="shared" si="101"/>
        <v/>
      </c>
      <c r="CA102" s="39" t="str">
        <f t="shared" si="101"/>
        <v/>
      </c>
      <c r="CB102" s="39" t="str">
        <f t="shared" si="101"/>
        <v/>
      </c>
      <c r="CC102" s="39" t="str">
        <f t="shared" si="101"/>
        <v/>
      </c>
      <c r="CD102" s="39" t="str">
        <f t="shared" si="101"/>
        <v/>
      </c>
      <c r="CE102" s="39" t="str">
        <f t="shared" si="101"/>
        <v/>
      </c>
      <c r="CF102" s="39" t="str">
        <f t="shared" si="101"/>
        <v/>
      </c>
      <c r="CG102" s="39" t="str">
        <f t="shared" si="101"/>
        <v/>
      </c>
      <c r="CH102" s="39" t="str">
        <f t="shared" si="102"/>
        <v/>
      </c>
      <c r="CI102" s="39" t="str">
        <f t="shared" si="102"/>
        <v/>
      </c>
      <c r="CJ102" s="39" t="str">
        <f t="shared" si="102"/>
        <v/>
      </c>
      <c r="CK102" s="39" t="str">
        <f t="shared" si="102"/>
        <v/>
      </c>
      <c r="CL102" s="39" t="str">
        <f t="shared" si="102"/>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si="102"/>
        <v/>
      </c>
      <c r="CW102" s="39" t="str">
        <f t="shared" si="102"/>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H102" s="39" t="str">
        <f t="shared" si="103"/>
        <v/>
      </c>
      <c r="DQ102" s="57"/>
      <c r="DR102" s="127"/>
    </row>
    <row r="103" spans="1:122" ht="24.75" hidden="1" customHeight="1" x14ac:dyDescent="0.4">
      <c r="A103" s="126">
        <v>91</v>
      </c>
      <c r="B103" s="206" t="str">
        <f>IFERROR(VLOOKUP(A103,'wk（～5.7）'!$A$3:$J$122, 2, 0)&amp;"", "")</f>
        <v/>
      </c>
      <c r="C103" s="41" t="str">
        <f>IFERROR(VLOOKUP(A103,'wk（～5.7）'!$A$3:$J$122, 4, 0), "")</f>
        <v/>
      </c>
      <c r="D103" s="41" t="str">
        <f>IFERROR(VLOOKUP(A103,'wk（～5.7）'!$A$3:$J$122, 5, 0), "")</f>
        <v/>
      </c>
      <c r="E103" s="41" t="str">
        <f>IFERROR(VLOOKUP(A103,'wk（～5.7）'!$A$3:$J$122, 6, 0), "")</f>
        <v/>
      </c>
      <c r="F103" s="41" t="str">
        <f>IFERROR(VLOOKUP(A103,'wk（～5.7）'!$A$3:$J$122, 7, 0), "")</f>
        <v/>
      </c>
      <c r="G103" s="41" t="str">
        <f>IFERROR(VLOOKUP(A103,'wk（～5.7）'!$A$3:$J$122, 8, 0), "")</f>
        <v/>
      </c>
      <c r="H103" s="41" t="str">
        <f>IFERROR(VLOOKUP(A103,'wk（～5.7）'!$A$3:$J$122, 9, 0), "")</f>
        <v/>
      </c>
      <c r="I103" s="41" t="str">
        <f>IFERROR(VLOOKUP(A103,'wk（～5.7）'!$A$3:$J$122, 10, 0), "")</f>
        <v/>
      </c>
      <c r="J103" s="42">
        <f t="shared" si="73"/>
        <v>0</v>
      </c>
      <c r="K103" s="39" t="str">
        <f t="shared" si="105"/>
        <v/>
      </c>
      <c r="L103" s="39" t="str">
        <f t="shared" si="105"/>
        <v/>
      </c>
      <c r="M103" s="39" t="str">
        <f t="shared" si="105"/>
        <v/>
      </c>
      <c r="N103" s="39" t="str">
        <f t="shared" si="105"/>
        <v/>
      </c>
      <c r="O103" s="39" t="str">
        <f t="shared" si="105"/>
        <v/>
      </c>
      <c r="P103" s="39" t="str">
        <f t="shared" si="105"/>
        <v/>
      </c>
      <c r="Q103" s="39" t="str">
        <f t="shared" si="105"/>
        <v/>
      </c>
      <c r="R103" s="39" t="str">
        <f t="shared" si="105"/>
        <v/>
      </c>
      <c r="S103" s="39" t="str">
        <f t="shared" si="105"/>
        <v/>
      </c>
      <c r="T103" s="39" t="str">
        <f t="shared" si="105"/>
        <v/>
      </c>
      <c r="U103" s="39" t="str">
        <f t="shared" si="105"/>
        <v/>
      </c>
      <c r="V103" s="39" t="str">
        <f t="shared" si="105"/>
        <v/>
      </c>
      <c r="W103" s="39" t="str">
        <f t="shared" si="105"/>
        <v/>
      </c>
      <c r="X103" s="39" t="str">
        <f t="shared" si="105"/>
        <v/>
      </c>
      <c r="Y103" s="39" t="str">
        <f t="shared" si="105"/>
        <v/>
      </c>
      <c r="Z103" s="39" t="str">
        <f t="shared" si="105"/>
        <v/>
      </c>
      <c r="AA103" s="39" t="str">
        <f t="shared" si="90"/>
        <v/>
      </c>
      <c r="AB103" s="39" t="str">
        <f t="shared" si="90"/>
        <v/>
      </c>
      <c r="AC103" s="39" t="str">
        <f t="shared" si="90"/>
        <v/>
      </c>
      <c r="AD103" s="39" t="str">
        <f t="shared" si="90"/>
        <v/>
      </c>
      <c r="AE103" s="39" t="str">
        <f t="shared" si="90"/>
        <v/>
      </c>
      <c r="AF103" s="39" t="str">
        <f t="shared" si="90"/>
        <v/>
      </c>
      <c r="AG103" s="39" t="str">
        <f t="shared" si="90"/>
        <v/>
      </c>
      <c r="AH103" s="39" t="str">
        <f t="shared" si="90"/>
        <v/>
      </c>
      <c r="AI103" s="39" t="str">
        <f t="shared" si="90"/>
        <v/>
      </c>
      <c r="AJ103" s="39" t="str">
        <f t="shared" si="90"/>
        <v/>
      </c>
      <c r="AK103" s="39" t="str">
        <f t="shared" si="90"/>
        <v/>
      </c>
      <c r="AL103" s="39" t="str">
        <f t="shared" si="90"/>
        <v/>
      </c>
      <c r="AM103" s="39" t="str">
        <f t="shared" si="90"/>
        <v/>
      </c>
      <c r="AN103" s="39" t="str">
        <f t="shared" si="90"/>
        <v/>
      </c>
      <c r="AO103" s="39" t="str">
        <f t="shared" si="90"/>
        <v/>
      </c>
      <c r="AP103" s="39" t="str">
        <f t="shared" si="90"/>
        <v/>
      </c>
      <c r="AQ103" s="39" t="str">
        <f t="shared" ref="AQ103:BF118" si="106">IF(AND($C103&lt;&gt;"", AQ$12&gt;=$C103, AQ$12&lt;=$I103), IF($F103&lt;&gt;"", IF(OR(AND(AQ$12=$C103, AQ$12=$F103), AND(AQ$12&gt;$F103, AQ$12&lt;$G103)), "入院中", 1), 1), "")</f>
        <v/>
      </c>
      <c r="AR103" s="39" t="str">
        <f t="shared" si="106"/>
        <v/>
      </c>
      <c r="AS103" s="39" t="str">
        <f t="shared" si="106"/>
        <v/>
      </c>
      <c r="AT103" s="39" t="str">
        <f t="shared" si="106"/>
        <v/>
      </c>
      <c r="AU103" s="39" t="str">
        <f t="shared" si="106"/>
        <v/>
      </c>
      <c r="AV103" s="39" t="str">
        <f t="shared" si="106"/>
        <v/>
      </c>
      <c r="AW103" s="39" t="str">
        <f t="shared" si="106"/>
        <v/>
      </c>
      <c r="AX103" s="39" t="str">
        <f t="shared" si="106"/>
        <v/>
      </c>
      <c r="AY103" s="39" t="str">
        <f t="shared" si="106"/>
        <v/>
      </c>
      <c r="AZ103" s="39" t="str">
        <f t="shared" si="106"/>
        <v/>
      </c>
      <c r="BA103" s="39" t="str">
        <f t="shared" si="106"/>
        <v/>
      </c>
      <c r="BB103" s="39" t="str">
        <f t="shared" si="106"/>
        <v/>
      </c>
      <c r="BC103" s="39" t="str">
        <f t="shared" si="106"/>
        <v/>
      </c>
      <c r="BD103" s="39" t="str">
        <f t="shared" si="106"/>
        <v/>
      </c>
      <c r="BE103" s="39" t="str">
        <f t="shared" si="106"/>
        <v/>
      </c>
      <c r="BF103" s="39" t="str">
        <f t="shared" si="106"/>
        <v/>
      </c>
      <c r="BG103" s="39" t="str">
        <f t="shared" si="91"/>
        <v/>
      </c>
      <c r="BH103" s="39" t="str">
        <f t="shared" si="91"/>
        <v/>
      </c>
      <c r="BI103" s="39" t="str">
        <f t="shared" si="91"/>
        <v/>
      </c>
      <c r="BJ103" s="39" t="str">
        <f t="shared" si="91"/>
        <v/>
      </c>
      <c r="BK103" s="39" t="str">
        <f t="shared" si="91"/>
        <v/>
      </c>
      <c r="BL103" s="39" t="str">
        <f t="shared" si="91"/>
        <v/>
      </c>
      <c r="BM103" s="39" t="str">
        <f t="shared" si="91"/>
        <v/>
      </c>
      <c r="BN103" s="39" t="str">
        <f t="shared" si="91"/>
        <v/>
      </c>
      <c r="BO103" s="39" t="str">
        <f t="shared" si="91"/>
        <v/>
      </c>
      <c r="BP103" s="39" t="str">
        <f t="shared" si="91"/>
        <v/>
      </c>
      <c r="BQ103" s="39" t="str">
        <f t="shared" si="91"/>
        <v/>
      </c>
      <c r="BR103" s="39" t="str">
        <f t="shared" si="91"/>
        <v/>
      </c>
      <c r="BS103" s="39" t="str">
        <f t="shared" si="91"/>
        <v/>
      </c>
      <c r="BT103" s="39" t="str">
        <f t="shared" si="91"/>
        <v/>
      </c>
      <c r="BU103" s="39" t="str">
        <f t="shared" si="91"/>
        <v/>
      </c>
      <c r="BV103" s="39" t="str">
        <f t="shared" si="101"/>
        <v/>
      </c>
      <c r="BW103" s="39" t="str">
        <f t="shared" si="101"/>
        <v/>
      </c>
      <c r="BX103" s="39" t="str">
        <f t="shared" si="101"/>
        <v/>
      </c>
      <c r="BY103" s="39" t="str">
        <f t="shared" si="101"/>
        <v/>
      </c>
      <c r="BZ103" s="39" t="str">
        <f t="shared" si="101"/>
        <v/>
      </c>
      <c r="CA103" s="39" t="str">
        <f t="shared" si="101"/>
        <v/>
      </c>
      <c r="CB103" s="39" t="str">
        <f t="shared" si="101"/>
        <v/>
      </c>
      <c r="CC103" s="39" t="str">
        <f t="shared" si="101"/>
        <v/>
      </c>
      <c r="CD103" s="39" t="str">
        <f t="shared" si="101"/>
        <v/>
      </c>
      <c r="CE103" s="39" t="str">
        <f t="shared" si="101"/>
        <v/>
      </c>
      <c r="CF103" s="39" t="str">
        <f t="shared" si="101"/>
        <v/>
      </c>
      <c r="CG103" s="39" t="str">
        <f t="shared" si="101"/>
        <v/>
      </c>
      <c r="CH103" s="39" t="str">
        <f t="shared" si="102"/>
        <v/>
      </c>
      <c r="CI103" s="39" t="str">
        <f t="shared" si="102"/>
        <v/>
      </c>
      <c r="CJ103" s="39" t="str">
        <f t="shared" si="102"/>
        <v/>
      </c>
      <c r="CK103" s="39" t="str">
        <f t="shared" si="102"/>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2"/>
        <v/>
      </c>
      <c r="CW103" s="39" t="str">
        <f t="shared" si="102"/>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H103" s="39" t="str">
        <f t="shared" si="103"/>
        <v/>
      </c>
      <c r="DQ103" s="57"/>
      <c r="DR103" s="127"/>
    </row>
    <row r="104" spans="1:122" ht="24.75" hidden="1" customHeight="1" x14ac:dyDescent="0.4">
      <c r="A104" s="126">
        <v>92</v>
      </c>
      <c r="B104" s="206" t="str">
        <f>IFERROR(VLOOKUP(A104,'wk（～5.7）'!$A$3:$J$122, 2, 0)&amp;"", "")</f>
        <v/>
      </c>
      <c r="C104" s="41" t="str">
        <f>IFERROR(VLOOKUP(A104,'wk（～5.7）'!$A$3:$J$122, 4, 0), "")</f>
        <v/>
      </c>
      <c r="D104" s="41" t="str">
        <f>IFERROR(VLOOKUP(A104,'wk（～5.7）'!$A$3:$J$122, 5, 0), "")</f>
        <v/>
      </c>
      <c r="E104" s="41" t="str">
        <f>IFERROR(VLOOKUP(A104,'wk（～5.7）'!$A$3:$J$122, 6, 0), "")</f>
        <v/>
      </c>
      <c r="F104" s="41" t="str">
        <f>IFERROR(VLOOKUP(A104,'wk（～5.7）'!$A$3:$J$122, 7, 0), "")</f>
        <v/>
      </c>
      <c r="G104" s="41" t="str">
        <f>IFERROR(VLOOKUP(A104,'wk（～5.7）'!$A$3:$J$122, 8, 0), "")</f>
        <v/>
      </c>
      <c r="H104" s="41" t="str">
        <f>IFERROR(VLOOKUP(A104,'wk（～5.7）'!$A$3:$J$122, 9, 0), "")</f>
        <v/>
      </c>
      <c r="I104" s="41" t="str">
        <f>IFERROR(VLOOKUP(A104,'wk（～5.7）'!$A$3:$J$122, 10, 0), "")</f>
        <v/>
      </c>
      <c r="J104" s="42">
        <f t="shared" si="73"/>
        <v>0</v>
      </c>
      <c r="K104" s="39" t="str">
        <f t="shared" si="105"/>
        <v/>
      </c>
      <c r="L104" s="39" t="str">
        <f t="shared" si="105"/>
        <v/>
      </c>
      <c r="M104" s="39" t="str">
        <f t="shared" si="105"/>
        <v/>
      </c>
      <c r="N104" s="39" t="str">
        <f t="shared" si="105"/>
        <v/>
      </c>
      <c r="O104" s="39" t="str">
        <f t="shared" si="105"/>
        <v/>
      </c>
      <c r="P104" s="39" t="str">
        <f t="shared" si="105"/>
        <v/>
      </c>
      <c r="Q104" s="39" t="str">
        <f t="shared" si="105"/>
        <v/>
      </c>
      <c r="R104" s="39" t="str">
        <f t="shared" si="105"/>
        <v/>
      </c>
      <c r="S104" s="39" t="str">
        <f t="shared" si="105"/>
        <v/>
      </c>
      <c r="T104" s="39" t="str">
        <f t="shared" si="105"/>
        <v/>
      </c>
      <c r="U104" s="39" t="str">
        <f t="shared" si="105"/>
        <v/>
      </c>
      <c r="V104" s="39" t="str">
        <f t="shared" si="105"/>
        <v/>
      </c>
      <c r="W104" s="39" t="str">
        <f t="shared" si="105"/>
        <v/>
      </c>
      <c r="X104" s="39" t="str">
        <f t="shared" si="105"/>
        <v/>
      </c>
      <c r="Y104" s="39" t="str">
        <f t="shared" si="105"/>
        <v/>
      </c>
      <c r="Z104" s="39" t="str">
        <f t="shared" si="105"/>
        <v/>
      </c>
      <c r="AA104" s="39" t="str">
        <f t="shared" ref="AA104:AP119" si="107">IF(AND($C104&lt;&gt;"", AA$12&gt;=$C104, AA$12&lt;=$I104), IF($F104&lt;&gt;"", IF(OR(AND(AA$12=$C104, AA$12=$F104), AND(AA$12&gt;$F104, AA$12&lt;$G104)), "入院中", 1), 1), "")</f>
        <v/>
      </c>
      <c r="AB104" s="39" t="str">
        <f t="shared" si="107"/>
        <v/>
      </c>
      <c r="AC104" s="39" t="str">
        <f t="shared" si="107"/>
        <v/>
      </c>
      <c r="AD104" s="39" t="str">
        <f t="shared" si="107"/>
        <v/>
      </c>
      <c r="AE104" s="39" t="str">
        <f t="shared" si="107"/>
        <v/>
      </c>
      <c r="AF104" s="39" t="str">
        <f t="shared" si="107"/>
        <v/>
      </c>
      <c r="AG104" s="39" t="str">
        <f t="shared" si="107"/>
        <v/>
      </c>
      <c r="AH104" s="39" t="str">
        <f t="shared" si="107"/>
        <v/>
      </c>
      <c r="AI104" s="39" t="str">
        <f t="shared" si="107"/>
        <v/>
      </c>
      <c r="AJ104" s="39" t="str">
        <f t="shared" si="107"/>
        <v/>
      </c>
      <c r="AK104" s="39" t="str">
        <f t="shared" si="107"/>
        <v/>
      </c>
      <c r="AL104" s="39" t="str">
        <f t="shared" si="107"/>
        <v/>
      </c>
      <c r="AM104" s="39" t="str">
        <f t="shared" si="107"/>
        <v/>
      </c>
      <c r="AN104" s="39" t="str">
        <f t="shared" si="107"/>
        <v/>
      </c>
      <c r="AO104" s="39" t="str">
        <f t="shared" si="107"/>
        <v/>
      </c>
      <c r="AP104" s="39" t="str">
        <f t="shared" si="107"/>
        <v/>
      </c>
      <c r="AQ104" s="39" t="str">
        <f t="shared" si="106"/>
        <v/>
      </c>
      <c r="AR104" s="39" t="str">
        <f t="shared" si="106"/>
        <v/>
      </c>
      <c r="AS104" s="39" t="str">
        <f t="shared" si="106"/>
        <v/>
      </c>
      <c r="AT104" s="39" t="str">
        <f t="shared" si="106"/>
        <v/>
      </c>
      <c r="AU104" s="39" t="str">
        <f t="shared" si="106"/>
        <v/>
      </c>
      <c r="AV104" s="39" t="str">
        <f t="shared" si="106"/>
        <v/>
      </c>
      <c r="AW104" s="39" t="str">
        <f t="shared" si="106"/>
        <v/>
      </c>
      <c r="AX104" s="39" t="str">
        <f t="shared" si="106"/>
        <v/>
      </c>
      <c r="AY104" s="39" t="str">
        <f t="shared" si="106"/>
        <v/>
      </c>
      <c r="AZ104" s="39" t="str">
        <f t="shared" si="106"/>
        <v/>
      </c>
      <c r="BA104" s="39" t="str">
        <f t="shared" si="106"/>
        <v/>
      </c>
      <c r="BB104" s="39" t="str">
        <f t="shared" si="106"/>
        <v/>
      </c>
      <c r="BC104" s="39" t="str">
        <f t="shared" si="106"/>
        <v/>
      </c>
      <c r="BD104" s="39" t="str">
        <f t="shared" si="106"/>
        <v/>
      </c>
      <c r="BE104" s="39" t="str">
        <f t="shared" si="106"/>
        <v/>
      </c>
      <c r="BF104" s="39" t="str">
        <f t="shared" si="106"/>
        <v/>
      </c>
      <c r="BG104" s="39" t="str">
        <f t="shared" si="91"/>
        <v/>
      </c>
      <c r="BH104" s="39" t="str">
        <f t="shared" si="91"/>
        <v/>
      </c>
      <c r="BI104" s="39" t="str">
        <f t="shared" si="91"/>
        <v/>
      </c>
      <c r="BJ104" s="39" t="str">
        <f t="shared" si="91"/>
        <v/>
      </c>
      <c r="BK104" s="39" t="str">
        <f t="shared" si="91"/>
        <v/>
      </c>
      <c r="BL104" s="39" t="str">
        <f t="shared" si="91"/>
        <v/>
      </c>
      <c r="BM104" s="39" t="str">
        <f t="shared" si="91"/>
        <v/>
      </c>
      <c r="BN104" s="39" t="str">
        <f t="shared" si="91"/>
        <v/>
      </c>
      <c r="BO104" s="39" t="str">
        <f t="shared" si="91"/>
        <v/>
      </c>
      <c r="BP104" s="39" t="str">
        <f t="shared" si="91"/>
        <v/>
      </c>
      <c r="BQ104" s="39" t="str">
        <f t="shared" si="91"/>
        <v/>
      </c>
      <c r="BR104" s="39" t="str">
        <f t="shared" si="91"/>
        <v/>
      </c>
      <c r="BS104" s="39" t="str">
        <f t="shared" si="91"/>
        <v/>
      </c>
      <c r="BT104" s="39" t="str">
        <f t="shared" si="91"/>
        <v/>
      </c>
      <c r="BU104" s="39" t="str">
        <f t="shared" si="91"/>
        <v/>
      </c>
      <c r="BV104" s="39" t="str">
        <f t="shared" si="101"/>
        <v/>
      </c>
      <c r="BW104" s="39" t="str">
        <f t="shared" si="101"/>
        <v/>
      </c>
      <c r="BX104" s="39" t="str">
        <f t="shared" si="101"/>
        <v/>
      </c>
      <c r="BY104" s="39" t="str">
        <f t="shared" si="101"/>
        <v/>
      </c>
      <c r="BZ104" s="39" t="str">
        <f t="shared" si="101"/>
        <v/>
      </c>
      <c r="CA104" s="39" t="str">
        <f t="shared" si="101"/>
        <v/>
      </c>
      <c r="CB104" s="39" t="str">
        <f t="shared" si="101"/>
        <v/>
      </c>
      <c r="CC104" s="39" t="str">
        <f t="shared" si="101"/>
        <v/>
      </c>
      <c r="CD104" s="39" t="str">
        <f t="shared" si="101"/>
        <v/>
      </c>
      <c r="CE104" s="39" t="str">
        <f t="shared" si="101"/>
        <v/>
      </c>
      <c r="CF104" s="39" t="str">
        <f t="shared" si="101"/>
        <v/>
      </c>
      <c r="CG104" s="39" t="str">
        <f t="shared" si="101"/>
        <v/>
      </c>
      <c r="CH104" s="39" t="str">
        <f t="shared" si="102"/>
        <v/>
      </c>
      <c r="CI104" s="39" t="str">
        <f t="shared" si="102"/>
        <v/>
      </c>
      <c r="CJ104" s="39" t="str">
        <f t="shared" si="102"/>
        <v/>
      </c>
      <c r="CK104" s="39" t="str">
        <f t="shared" si="102"/>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2"/>
        <v/>
      </c>
      <c r="CW104" s="39" t="str">
        <f t="shared" si="102"/>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H104" s="39" t="str">
        <f t="shared" si="103"/>
        <v/>
      </c>
      <c r="DQ104" s="57"/>
      <c r="DR104" s="127"/>
    </row>
    <row r="105" spans="1:122" ht="24.75" hidden="1" customHeight="1" x14ac:dyDescent="0.4">
      <c r="A105" s="126">
        <v>93</v>
      </c>
      <c r="B105" s="206" t="str">
        <f>IFERROR(VLOOKUP(A105,'wk（～5.7）'!$A$3:$J$122, 2, 0)&amp;"", "")</f>
        <v/>
      </c>
      <c r="C105" s="41" t="str">
        <f>IFERROR(VLOOKUP(A105,'wk（～5.7）'!$A$3:$J$122, 4, 0), "")</f>
        <v/>
      </c>
      <c r="D105" s="41" t="str">
        <f>IFERROR(VLOOKUP(A105,'wk（～5.7）'!$A$3:$J$122, 5, 0), "")</f>
        <v/>
      </c>
      <c r="E105" s="41" t="str">
        <f>IFERROR(VLOOKUP(A105,'wk（～5.7）'!$A$3:$J$122, 6, 0), "")</f>
        <v/>
      </c>
      <c r="F105" s="41" t="str">
        <f>IFERROR(VLOOKUP(A105,'wk（～5.7）'!$A$3:$J$122, 7, 0), "")</f>
        <v/>
      </c>
      <c r="G105" s="41" t="str">
        <f>IFERROR(VLOOKUP(A105,'wk（～5.7）'!$A$3:$J$122, 8, 0), "")</f>
        <v/>
      </c>
      <c r="H105" s="41" t="str">
        <f>IFERROR(VLOOKUP(A105,'wk（～5.7）'!$A$3:$J$122, 9, 0), "")</f>
        <v/>
      </c>
      <c r="I105" s="41" t="str">
        <f>IFERROR(VLOOKUP(A105,'wk（～5.7）'!$A$3:$J$122, 10, 0), "")</f>
        <v/>
      </c>
      <c r="J105" s="42">
        <f t="shared" si="73"/>
        <v>0</v>
      </c>
      <c r="K105" s="39" t="str">
        <f t="shared" si="105"/>
        <v/>
      </c>
      <c r="L105" s="39" t="str">
        <f t="shared" si="105"/>
        <v/>
      </c>
      <c r="M105" s="39" t="str">
        <f t="shared" si="105"/>
        <v/>
      </c>
      <c r="N105" s="39" t="str">
        <f t="shared" si="105"/>
        <v/>
      </c>
      <c r="O105" s="39" t="str">
        <f t="shared" si="105"/>
        <v/>
      </c>
      <c r="P105" s="39" t="str">
        <f t="shared" si="105"/>
        <v/>
      </c>
      <c r="Q105" s="39" t="str">
        <f t="shared" si="105"/>
        <v/>
      </c>
      <c r="R105" s="39" t="str">
        <f t="shared" si="105"/>
        <v/>
      </c>
      <c r="S105" s="39" t="str">
        <f t="shared" si="105"/>
        <v/>
      </c>
      <c r="T105" s="39" t="str">
        <f t="shared" si="105"/>
        <v/>
      </c>
      <c r="U105" s="39" t="str">
        <f t="shared" si="105"/>
        <v/>
      </c>
      <c r="V105" s="39" t="str">
        <f t="shared" si="105"/>
        <v/>
      </c>
      <c r="W105" s="39" t="str">
        <f t="shared" si="105"/>
        <v/>
      </c>
      <c r="X105" s="39" t="str">
        <f t="shared" si="105"/>
        <v/>
      </c>
      <c r="Y105" s="39" t="str">
        <f t="shared" si="105"/>
        <v/>
      </c>
      <c r="Z105" s="39" t="str">
        <f t="shared" si="105"/>
        <v/>
      </c>
      <c r="AA105" s="39" t="str">
        <f t="shared" si="107"/>
        <v/>
      </c>
      <c r="AB105" s="39" t="str">
        <f t="shared" si="107"/>
        <v/>
      </c>
      <c r="AC105" s="39" t="str">
        <f t="shared" si="107"/>
        <v/>
      </c>
      <c r="AD105" s="39" t="str">
        <f t="shared" si="107"/>
        <v/>
      </c>
      <c r="AE105" s="39" t="str">
        <f t="shared" si="107"/>
        <v/>
      </c>
      <c r="AF105" s="39" t="str">
        <f t="shared" si="107"/>
        <v/>
      </c>
      <c r="AG105" s="39" t="str">
        <f t="shared" si="107"/>
        <v/>
      </c>
      <c r="AH105" s="39" t="str">
        <f t="shared" si="107"/>
        <v/>
      </c>
      <c r="AI105" s="39" t="str">
        <f t="shared" si="107"/>
        <v/>
      </c>
      <c r="AJ105" s="39" t="str">
        <f t="shared" si="107"/>
        <v/>
      </c>
      <c r="AK105" s="39" t="str">
        <f t="shared" si="107"/>
        <v/>
      </c>
      <c r="AL105" s="39" t="str">
        <f t="shared" si="107"/>
        <v/>
      </c>
      <c r="AM105" s="39" t="str">
        <f t="shared" si="107"/>
        <v/>
      </c>
      <c r="AN105" s="39" t="str">
        <f t="shared" si="107"/>
        <v/>
      </c>
      <c r="AO105" s="39" t="str">
        <f t="shared" si="107"/>
        <v/>
      </c>
      <c r="AP105" s="39" t="str">
        <f t="shared" si="107"/>
        <v/>
      </c>
      <c r="AQ105" s="39" t="str">
        <f t="shared" si="106"/>
        <v/>
      </c>
      <c r="AR105" s="39" t="str">
        <f t="shared" si="106"/>
        <v/>
      </c>
      <c r="AS105" s="39" t="str">
        <f t="shared" si="106"/>
        <v/>
      </c>
      <c r="AT105" s="39" t="str">
        <f t="shared" si="106"/>
        <v/>
      </c>
      <c r="AU105" s="39" t="str">
        <f t="shared" si="106"/>
        <v/>
      </c>
      <c r="AV105" s="39" t="str">
        <f t="shared" si="106"/>
        <v/>
      </c>
      <c r="AW105" s="39" t="str">
        <f t="shared" si="106"/>
        <v/>
      </c>
      <c r="AX105" s="39" t="str">
        <f t="shared" si="106"/>
        <v/>
      </c>
      <c r="AY105" s="39" t="str">
        <f t="shared" si="106"/>
        <v/>
      </c>
      <c r="AZ105" s="39" t="str">
        <f t="shared" si="106"/>
        <v/>
      </c>
      <c r="BA105" s="39" t="str">
        <f t="shared" si="106"/>
        <v/>
      </c>
      <c r="BB105" s="39" t="str">
        <f t="shared" si="106"/>
        <v/>
      </c>
      <c r="BC105" s="39" t="str">
        <f t="shared" si="106"/>
        <v/>
      </c>
      <c r="BD105" s="39" t="str">
        <f t="shared" si="106"/>
        <v/>
      </c>
      <c r="BE105" s="39" t="str">
        <f t="shared" si="106"/>
        <v/>
      </c>
      <c r="BF105" s="39" t="str">
        <f t="shared" si="106"/>
        <v/>
      </c>
      <c r="BG105" s="39" t="str">
        <f t="shared" si="91"/>
        <v/>
      </c>
      <c r="BH105" s="39" t="str">
        <f t="shared" si="91"/>
        <v/>
      </c>
      <c r="BI105" s="39" t="str">
        <f t="shared" si="91"/>
        <v/>
      </c>
      <c r="BJ105" s="39" t="str">
        <f t="shared" si="91"/>
        <v/>
      </c>
      <c r="BK105" s="39" t="str">
        <f t="shared" si="91"/>
        <v/>
      </c>
      <c r="BL105" s="39" t="str">
        <f t="shared" si="91"/>
        <v/>
      </c>
      <c r="BM105" s="39" t="str">
        <f t="shared" si="91"/>
        <v/>
      </c>
      <c r="BN105" s="39" t="str">
        <f t="shared" si="91"/>
        <v/>
      </c>
      <c r="BO105" s="39" t="str">
        <f t="shared" si="91"/>
        <v/>
      </c>
      <c r="BP105" s="39" t="str">
        <f t="shared" si="91"/>
        <v/>
      </c>
      <c r="BQ105" s="39" t="str">
        <f t="shared" si="91"/>
        <v/>
      </c>
      <c r="BR105" s="39" t="str">
        <f t="shared" si="91"/>
        <v/>
      </c>
      <c r="BS105" s="39" t="str">
        <f t="shared" si="91"/>
        <v/>
      </c>
      <c r="BT105" s="39" t="str">
        <f t="shared" si="91"/>
        <v/>
      </c>
      <c r="BU105" s="39" t="str">
        <f t="shared" si="91"/>
        <v/>
      </c>
      <c r="BV105" s="39" t="str">
        <f t="shared" si="101"/>
        <v/>
      </c>
      <c r="BW105" s="39" t="str">
        <f t="shared" si="101"/>
        <v/>
      </c>
      <c r="BX105" s="39" t="str">
        <f t="shared" si="101"/>
        <v/>
      </c>
      <c r="BY105" s="39" t="str">
        <f t="shared" si="101"/>
        <v/>
      </c>
      <c r="BZ105" s="39" t="str">
        <f t="shared" si="101"/>
        <v/>
      </c>
      <c r="CA105" s="39" t="str">
        <f t="shared" si="101"/>
        <v/>
      </c>
      <c r="CB105" s="39" t="str">
        <f t="shared" si="101"/>
        <v/>
      </c>
      <c r="CC105" s="39" t="str">
        <f t="shared" si="101"/>
        <v/>
      </c>
      <c r="CD105" s="39" t="str">
        <f t="shared" si="101"/>
        <v/>
      </c>
      <c r="CE105" s="39" t="str">
        <f t="shared" si="101"/>
        <v/>
      </c>
      <c r="CF105" s="39" t="str">
        <f t="shared" si="101"/>
        <v/>
      </c>
      <c r="CG105" s="39" t="str">
        <f t="shared" si="101"/>
        <v/>
      </c>
      <c r="CH105" s="39" t="str">
        <f t="shared" si="102"/>
        <v/>
      </c>
      <c r="CI105" s="39" t="str">
        <f t="shared" si="102"/>
        <v/>
      </c>
      <c r="CJ105" s="39" t="str">
        <f t="shared" si="102"/>
        <v/>
      </c>
      <c r="CK105" s="39" t="str">
        <f t="shared" si="102"/>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2"/>
        <v/>
      </c>
      <c r="CW105" s="39" t="str">
        <f t="shared" si="102"/>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H105" s="39" t="str">
        <f t="shared" si="103"/>
        <v/>
      </c>
      <c r="DQ105" s="57"/>
      <c r="DR105" s="127"/>
    </row>
    <row r="106" spans="1:122" ht="24.75" hidden="1" customHeight="1" x14ac:dyDescent="0.4">
      <c r="A106" s="126">
        <v>94</v>
      </c>
      <c r="B106" s="206" t="str">
        <f>IFERROR(VLOOKUP(A106,'wk（～5.7）'!$A$3:$J$122, 2, 0)&amp;"", "")</f>
        <v/>
      </c>
      <c r="C106" s="41" t="str">
        <f>IFERROR(VLOOKUP(A106,'wk（～5.7）'!$A$3:$J$122, 4, 0), "")</f>
        <v/>
      </c>
      <c r="D106" s="41" t="str">
        <f>IFERROR(VLOOKUP(A106,'wk（～5.7）'!$A$3:$J$122, 5, 0), "")</f>
        <v/>
      </c>
      <c r="E106" s="41" t="str">
        <f>IFERROR(VLOOKUP(A106,'wk（～5.7）'!$A$3:$J$122, 6, 0), "")</f>
        <v/>
      </c>
      <c r="F106" s="41" t="str">
        <f>IFERROR(VLOOKUP(A106,'wk（～5.7）'!$A$3:$J$122, 7, 0), "")</f>
        <v/>
      </c>
      <c r="G106" s="41" t="str">
        <f>IFERROR(VLOOKUP(A106,'wk（～5.7）'!$A$3:$J$122, 8, 0), "")</f>
        <v/>
      </c>
      <c r="H106" s="41" t="str">
        <f>IFERROR(VLOOKUP(A106,'wk（～5.7）'!$A$3:$J$122, 9, 0), "")</f>
        <v/>
      </c>
      <c r="I106" s="41" t="str">
        <f>IFERROR(VLOOKUP(A106,'wk（～5.7）'!$A$3:$J$122, 10, 0), "")</f>
        <v/>
      </c>
      <c r="J106" s="42">
        <f t="shared" si="73"/>
        <v>0</v>
      </c>
      <c r="K106" s="39" t="str">
        <f t="shared" si="105"/>
        <v/>
      </c>
      <c r="L106" s="39" t="str">
        <f t="shared" si="105"/>
        <v/>
      </c>
      <c r="M106" s="39" t="str">
        <f t="shared" si="105"/>
        <v/>
      </c>
      <c r="N106" s="39" t="str">
        <f t="shared" si="105"/>
        <v/>
      </c>
      <c r="O106" s="39" t="str">
        <f t="shared" si="105"/>
        <v/>
      </c>
      <c r="P106" s="39" t="str">
        <f t="shared" si="105"/>
        <v/>
      </c>
      <c r="Q106" s="39" t="str">
        <f t="shared" si="105"/>
        <v/>
      </c>
      <c r="R106" s="39" t="str">
        <f t="shared" si="105"/>
        <v/>
      </c>
      <c r="S106" s="39" t="str">
        <f t="shared" si="105"/>
        <v/>
      </c>
      <c r="T106" s="39" t="str">
        <f t="shared" si="105"/>
        <v/>
      </c>
      <c r="U106" s="39" t="str">
        <f t="shared" si="105"/>
        <v/>
      </c>
      <c r="V106" s="39" t="str">
        <f t="shared" si="105"/>
        <v/>
      </c>
      <c r="W106" s="39" t="str">
        <f t="shared" si="105"/>
        <v/>
      </c>
      <c r="X106" s="39" t="str">
        <f t="shared" si="105"/>
        <v/>
      </c>
      <c r="Y106" s="39" t="str">
        <f t="shared" si="105"/>
        <v/>
      </c>
      <c r="Z106" s="39" t="str">
        <f t="shared" si="105"/>
        <v/>
      </c>
      <c r="AA106" s="39" t="str">
        <f t="shared" si="107"/>
        <v/>
      </c>
      <c r="AB106" s="39" t="str">
        <f t="shared" si="107"/>
        <v/>
      </c>
      <c r="AC106" s="39" t="str">
        <f t="shared" si="107"/>
        <v/>
      </c>
      <c r="AD106" s="39" t="str">
        <f t="shared" si="107"/>
        <v/>
      </c>
      <c r="AE106" s="39" t="str">
        <f t="shared" si="107"/>
        <v/>
      </c>
      <c r="AF106" s="39" t="str">
        <f t="shared" si="107"/>
        <v/>
      </c>
      <c r="AG106" s="39" t="str">
        <f t="shared" si="107"/>
        <v/>
      </c>
      <c r="AH106" s="39" t="str">
        <f t="shared" si="107"/>
        <v/>
      </c>
      <c r="AI106" s="39" t="str">
        <f t="shared" si="107"/>
        <v/>
      </c>
      <c r="AJ106" s="39" t="str">
        <f t="shared" si="107"/>
        <v/>
      </c>
      <c r="AK106" s="39" t="str">
        <f t="shared" si="107"/>
        <v/>
      </c>
      <c r="AL106" s="39" t="str">
        <f t="shared" si="107"/>
        <v/>
      </c>
      <c r="AM106" s="39" t="str">
        <f t="shared" si="107"/>
        <v/>
      </c>
      <c r="AN106" s="39" t="str">
        <f t="shared" si="107"/>
        <v/>
      </c>
      <c r="AO106" s="39" t="str">
        <f t="shared" si="107"/>
        <v/>
      </c>
      <c r="AP106" s="39" t="str">
        <f t="shared" si="107"/>
        <v/>
      </c>
      <c r="AQ106" s="39" t="str">
        <f t="shared" si="106"/>
        <v/>
      </c>
      <c r="AR106" s="39" t="str">
        <f t="shared" si="106"/>
        <v/>
      </c>
      <c r="AS106" s="39" t="str">
        <f t="shared" si="106"/>
        <v/>
      </c>
      <c r="AT106" s="39" t="str">
        <f t="shared" si="106"/>
        <v/>
      </c>
      <c r="AU106" s="39" t="str">
        <f t="shared" si="106"/>
        <v/>
      </c>
      <c r="AV106" s="39" t="str">
        <f t="shared" si="106"/>
        <v/>
      </c>
      <c r="AW106" s="39" t="str">
        <f t="shared" si="106"/>
        <v/>
      </c>
      <c r="AX106" s="39" t="str">
        <f t="shared" si="106"/>
        <v/>
      </c>
      <c r="AY106" s="39" t="str">
        <f t="shared" si="106"/>
        <v/>
      </c>
      <c r="AZ106" s="39" t="str">
        <f t="shared" si="106"/>
        <v/>
      </c>
      <c r="BA106" s="39" t="str">
        <f t="shared" si="106"/>
        <v/>
      </c>
      <c r="BB106" s="39" t="str">
        <f t="shared" si="106"/>
        <v/>
      </c>
      <c r="BC106" s="39" t="str">
        <f t="shared" si="106"/>
        <v/>
      </c>
      <c r="BD106" s="39" t="str">
        <f t="shared" si="106"/>
        <v/>
      </c>
      <c r="BE106" s="39" t="str">
        <f t="shared" si="106"/>
        <v/>
      </c>
      <c r="BF106" s="39" t="str">
        <f t="shared" si="106"/>
        <v/>
      </c>
      <c r="BG106" s="39" t="str">
        <f t="shared" si="91"/>
        <v/>
      </c>
      <c r="BH106" s="39" t="str">
        <f t="shared" si="91"/>
        <v/>
      </c>
      <c r="BI106" s="39" t="str">
        <f t="shared" si="91"/>
        <v/>
      </c>
      <c r="BJ106" s="39" t="str">
        <f t="shared" si="91"/>
        <v/>
      </c>
      <c r="BK106" s="39" t="str">
        <f t="shared" si="91"/>
        <v/>
      </c>
      <c r="BL106" s="39" t="str">
        <f t="shared" si="91"/>
        <v/>
      </c>
      <c r="BM106" s="39" t="str">
        <f t="shared" si="91"/>
        <v/>
      </c>
      <c r="BN106" s="39" t="str">
        <f t="shared" si="91"/>
        <v/>
      </c>
      <c r="BO106" s="39" t="str">
        <f t="shared" si="91"/>
        <v/>
      </c>
      <c r="BP106" s="39" t="str">
        <f t="shared" si="91"/>
        <v/>
      </c>
      <c r="BQ106" s="39" t="str">
        <f t="shared" si="91"/>
        <v/>
      </c>
      <c r="BR106" s="39" t="str">
        <f t="shared" si="91"/>
        <v/>
      </c>
      <c r="BS106" s="39" t="str">
        <f t="shared" si="91"/>
        <v/>
      </c>
      <c r="BT106" s="39" t="str">
        <f t="shared" si="91"/>
        <v/>
      </c>
      <c r="BU106" s="39" t="str">
        <f t="shared" si="91"/>
        <v/>
      </c>
      <c r="BV106" s="39" t="str">
        <f t="shared" si="101"/>
        <v/>
      </c>
      <c r="BW106" s="39" t="str">
        <f t="shared" si="101"/>
        <v/>
      </c>
      <c r="BX106" s="39" t="str">
        <f t="shared" si="101"/>
        <v/>
      </c>
      <c r="BY106" s="39" t="str">
        <f t="shared" si="101"/>
        <v/>
      </c>
      <c r="BZ106" s="39" t="str">
        <f t="shared" si="101"/>
        <v/>
      </c>
      <c r="CA106" s="39" t="str">
        <f t="shared" si="101"/>
        <v/>
      </c>
      <c r="CB106" s="39" t="str">
        <f t="shared" si="101"/>
        <v/>
      </c>
      <c r="CC106" s="39" t="str">
        <f t="shared" si="101"/>
        <v/>
      </c>
      <c r="CD106" s="39" t="str">
        <f t="shared" si="101"/>
        <v/>
      </c>
      <c r="CE106" s="39" t="str">
        <f t="shared" si="101"/>
        <v/>
      </c>
      <c r="CF106" s="39" t="str">
        <f t="shared" si="101"/>
        <v/>
      </c>
      <c r="CG106" s="39" t="str">
        <f t="shared" si="101"/>
        <v/>
      </c>
      <c r="CH106" s="39" t="str">
        <f t="shared" si="102"/>
        <v/>
      </c>
      <c r="CI106" s="39" t="str">
        <f t="shared" si="102"/>
        <v/>
      </c>
      <c r="CJ106" s="39" t="str">
        <f t="shared" si="102"/>
        <v/>
      </c>
      <c r="CK106" s="39" t="str">
        <f t="shared" si="102"/>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2"/>
        <v/>
      </c>
      <c r="CW106" s="39" t="str">
        <f t="shared" si="102"/>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H106" s="39" t="str">
        <f t="shared" si="103"/>
        <v/>
      </c>
      <c r="DQ106" s="57"/>
      <c r="DR106" s="127"/>
    </row>
    <row r="107" spans="1:122" ht="24.75" hidden="1" customHeight="1" x14ac:dyDescent="0.4">
      <c r="A107" s="126">
        <v>95</v>
      </c>
      <c r="B107" s="206" t="str">
        <f>IFERROR(VLOOKUP(A107,'wk（～5.7）'!$A$3:$J$122, 2, 0)&amp;"", "")</f>
        <v/>
      </c>
      <c r="C107" s="41" t="str">
        <f>IFERROR(VLOOKUP(A107,'wk（～5.7）'!$A$3:$J$122, 4, 0), "")</f>
        <v/>
      </c>
      <c r="D107" s="41" t="str">
        <f>IFERROR(VLOOKUP(A107,'wk（～5.7）'!$A$3:$J$122, 5, 0), "")</f>
        <v/>
      </c>
      <c r="E107" s="41" t="str">
        <f>IFERROR(VLOOKUP(A107,'wk（～5.7）'!$A$3:$J$122, 6, 0), "")</f>
        <v/>
      </c>
      <c r="F107" s="41" t="str">
        <f>IFERROR(VLOOKUP(A107,'wk（～5.7）'!$A$3:$J$122, 7, 0), "")</f>
        <v/>
      </c>
      <c r="G107" s="41" t="str">
        <f>IFERROR(VLOOKUP(A107,'wk（～5.7）'!$A$3:$J$122, 8, 0), "")</f>
        <v/>
      </c>
      <c r="H107" s="41" t="str">
        <f>IFERROR(VLOOKUP(A107,'wk（～5.7）'!$A$3:$J$122, 9, 0), "")</f>
        <v/>
      </c>
      <c r="I107" s="41" t="str">
        <f>IFERROR(VLOOKUP(A107,'wk（～5.7）'!$A$3:$J$122, 10, 0), "")</f>
        <v/>
      </c>
      <c r="J107" s="42">
        <f t="shared" si="73"/>
        <v>0</v>
      </c>
      <c r="K107" s="39" t="str">
        <f t="shared" si="105"/>
        <v/>
      </c>
      <c r="L107" s="39" t="str">
        <f t="shared" si="105"/>
        <v/>
      </c>
      <c r="M107" s="39" t="str">
        <f t="shared" si="105"/>
        <v/>
      </c>
      <c r="N107" s="39" t="str">
        <f t="shared" si="105"/>
        <v/>
      </c>
      <c r="O107" s="39" t="str">
        <f t="shared" si="105"/>
        <v/>
      </c>
      <c r="P107" s="39" t="str">
        <f t="shared" si="105"/>
        <v/>
      </c>
      <c r="Q107" s="39" t="str">
        <f t="shared" si="105"/>
        <v/>
      </c>
      <c r="R107" s="39" t="str">
        <f t="shared" si="105"/>
        <v/>
      </c>
      <c r="S107" s="39" t="str">
        <f t="shared" si="105"/>
        <v/>
      </c>
      <c r="T107" s="39" t="str">
        <f t="shared" si="105"/>
        <v/>
      </c>
      <c r="U107" s="39" t="str">
        <f t="shared" si="105"/>
        <v/>
      </c>
      <c r="V107" s="39" t="str">
        <f t="shared" si="105"/>
        <v/>
      </c>
      <c r="W107" s="39" t="str">
        <f t="shared" si="105"/>
        <v/>
      </c>
      <c r="X107" s="39" t="str">
        <f t="shared" si="105"/>
        <v/>
      </c>
      <c r="Y107" s="39" t="str">
        <f t="shared" si="105"/>
        <v/>
      </c>
      <c r="Z107" s="39" t="str">
        <f t="shared" si="105"/>
        <v/>
      </c>
      <c r="AA107" s="39" t="str">
        <f t="shared" si="107"/>
        <v/>
      </c>
      <c r="AB107" s="39" t="str">
        <f t="shared" si="107"/>
        <v/>
      </c>
      <c r="AC107" s="39" t="str">
        <f t="shared" si="107"/>
        <v/>
      </c>
      <c r="AD107" s="39" t="str">
        <f t="shared" si="107"/>
        <v/>
      </c>
      <c r="AE107" s="39" t="str">
        <f t="shared" si="107"/>
        <v/>
      </c>
      <c r="AF107" s="39" t="str">
        <f t="shared" si="107"/>
        <v/>
      </c>
      <c r="AG107" s="39" t="str">
        <f t="shared" si="107"/>
        <v/>
      </c>
      <c r="AH107" s="39" t="str">
        <f t="shared" si="107"/>
        <v/>
      </c>
      <c r="AI107" s="39" t="str">
        <f t="shared" si="107"/>
        <v/>
      </c>
      <c r="AJ107" s="39" t="str">
        <f t="shared" si="107"/>
        <v/>
      </c>
      <c r="AK107" s="39" t="str">
        <f t="shared" si="107"/>
        <v/>
      </c>
      <c r="AL107" s="39" t="str">
        <f t="shared" si="107"/>
        <v/>
      </c>
      <c r="AM107" s="39" t="str">
        <f t="shared" si="107"/>
        <v/>
      </c>
      <c r="AN107" s="39" t="str">
        <f t="shared" si="107"/>
        <v/>
      </c>
      <c r="AO107" s="39" t="str">
        <f t="shared" si="107"/>
        <v/>
      </c>
      <c r="AP107" s="39" t="str">
        <f t="shared" si="107"/>
        <v/>
      </c>
      <c r="AQ107" s="39" t="str">
        <f t="shared" si="106"/>
        <v/>
      </c>
      <c r="AR107" s="39" t="str">
        <f t="shared" si="106"/>
        <v/>
      </c>
      <c r="AS107" s="39" t="str">
        <f t="shared" si="106"/>
        <v/>
      </c>
      <c r="AT107" s="39" t="str">
        <f t="shared" si="106"/>
        <v/>
      </c>
      <c r="AU107" s="39" t="str">
        <f t="shared" si="106"/>
        <v/>
      </c>
      <c r="AV107" s="39" t="str">
        <f t="shared" si="106"/>
        <v/>
      </c>
      <c r="AW107" s="39" t="str">
        <f t="shared" si="106"/>
        <v/>
      </c>
      <c r="AX107" s="39" t="str">
        <f t="shared" si="106"/>
        <v/>
      </c>
      <c r="AY107" s="39" t="str">
        <f t="shared" si="106"/>
        <v/>
      </c>
      <c r="AZ107" s="39" t="str">
        <f t="shared" si="106"/>
        <v/>
      </c>
      <c r="BA107" s="39" t="str">
        <f t="shared" si="106"/>
        <v/>
      </c>
      <c r="BB107" s="39" t="str">
        <f t="shared" si="106"/>
        <v/>
      </c>
      <c r="BC107" s="39" t="str">
        <f t="shared" si="106"/>
        <v/>
      </c>
      <c r="BD107" s="39" t="str">
        <f t="shared" si="106"/>
        <v/>
      </c>
      <c r="BE107" s="39" t="str">
        <f t="shared" si="106"/>
        <v/>
      </c>
      <c r="BF107" s="39" t="str">
        <f t="shared" si="91"/>
        <v/>
      </c>
      <c r="BG107" s="39" t="str">
        <f t="shared" si="91"/>
        <v/>
      </c>
      <c r="BH107" s="39" t="str">
        <f t="shared" si="91"/>
        <v/>
      </c>
      <c r="BI107" s="39" t="str">
        <f t="shared" si="91"/>
        <v/>
      </c>
      <c r="BJ107" s="39" t="str">
        <f t="shared" si="91"/>
        <v/>
      </c>
      <c r="BK107" s="39" t="str">
        <f t="shared" si="91"/>
        <v/>
      </c>
      <c r="BL107" s="39" t="str">
        <f t="shared" si="91"/>
        <v/>
      </c>
      <c r="BM107" s="39" t="str">
        <f t="shared" si="91"/>
        <v/>
      </c>
      <c r="BN107" s="39" t="str">
        <f t="shared" si="91"/>
        <v/>
      </c>
      <c r="BO107" s="39" t="str">
        <f t="shared" si="91"/>
        <v/>
      </c>
      <c r="BP107" s="39" t="str">
        <f t="shared" si="91"/>
        <v/>
      </c>
      <c r="BQ107" s="39" t="str">
        <f t="shared" si="91"/>
        <v/>
      </c>
      <c r="BR107" s="39" t="str">
        <f t="shared" si="91"/>
        <v/>
      </c>
      <c r="BS107" s="39" t="str">
        <f t="shared" si="91"/>
        <v/>
      </c>
      <c r="BT107" s="39" t="str">
        <f t="shared" si="91"/>
        <v/>
      </c>
      <c r="BU107" s="39" t="str">
        <f t="shared" si="91"/>
        <v/>
      </c>
      <c r="BV107" s="39" t="str">
        <f t="shared" si="101"/>
        <v/>
      </c>
      <c r="BW107" s="39" t="str">
        <f t="shared" si="101"/>
        <v/>
      </c>
      <c r="BX107" s="39" t="str">
        <f t="shared" si="101"/>
        <v/>
      </c>
      <c r="BY107" s="39" t="str">
        <f t="shared" si="101"/>
        <v/>
      </c>
      <c r="BZ107" s="39" t="str">
        <f t="shared" si="101"/>
        <v/>
      </c>
      <c r="CA107" s="39" t="str">
        <f t="shared" si="101"/>
        <v/>
      </c>
      <c r="CB107" s="39" t="str">
        <f t="shared" si="101"/>
        <v/>
      </c>
      <c r="CC107" s="39" t="str">
        <f t="shared" si="101"/>
        <v/>
      </c>
      <c r="CD107" s="39" t="str">
        <f t="shared" si="101"/>
        <v/>
      </c>
      <c r="CE107" s="39" t="str">
        <f t="shared" si="101"/>
        <v/>
      </c>
      <c r="CF107" s="39" t="str">
        <f t="shared" si="101"/>
        <v/>
      </c>
      <c r="CG107" s="39" t="str">
        <f t="shared" si="101"/>
        <v/>
      </c>
      <c r="CH107" s="39" t="str">
        <f t="shared" si="102"/>
        <v/>
      </c>
      <c r="CI107" s="39" t="str">
        <f t="shared" si="102"/>
        <v/>
      </c>
      <c r="CJ107" s="39" t="str">
        <f t="shared" si="102"/>
        <v/>
      </c>
      <c r="CK107" s="39" t="str">
        <f t="shared" si="102"/>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2"/>
        <v/>
      </c>
      <c r="CW107" s="39" t="str">
        <f t="shared" ref="CW107:DH125" si="108">IF(AND($C107&lt;&gt;"", CW$12&gt;=$C107, CW$12&lt;=$I107), IF($F107&lt;&gt;"", IF(OR(AND(CW$12=$C107, CW$12=$F107), AND(CW$12&gt;$F107, CW$12&lt;$G107)), "入院中", 1), 1), "")</f>
        <v/>
      </c>
      <c r="CX107" s="39" t="str">
        <f t="shared" si="108"/>
        <v/>
      </c>
      <c r="CY107" s="39" t="str">
        <f t="shared" si="108"/>
        <v/>
      </c>
      <c r="CZ107" s="39" t="str">
        <f t="shared" si="108"/>
        <v/>
      </c>
      <c r="DA107" s="39" t="str">
        <f t="shared" si="108"/>
        <v/>
      </c>
      <c r="DB107" s="39" t="str">
        <f t="shared" si="108"/>
        <v/>
      </c>
      <c r="DC107" s="39" t="str">
        <f t="shared" si="108"/>
        <v/>
      </c>
      <c r="DD107" s="39" t="str">
        <f t="shared" si="108"/>
        <v/>
      </c>
      <c r="DE107" s="39" t="str">
        <f t="shared" si="108"/>
        <v/>
      </c>
      <c r="DF107" s="39" t="str">
        <f t="shared" si="108"/>
        <v/>
      </c>
      <c r="DG107" s="39" t="str">
        <f t="shared" si="108"/>
        <v/>
      </c>
      <c r="DH107" s="39" t="str">
        <f t="shared" si="108"/>
        <v/>
      </c>
      <c r="DQ107" s="57"/>
      <c r="DR107" s="127"/>
    </row>
    <row r="108" spans="1:122" ht="24.75" hidden="1" customHeight="1" x14ac:dyDescent="0.4">
      <c r="A108" s="126">
        <v>96</v>
      </c>
      <c r="B108" s="206" t="str">
        <f>IFERROR(VLOOKUP(A108,'wk（～5.7）'!$A$3:$J$122, 2, 0)&amp;"", "")</f>
        <v/>
      </c>
      <c r="C108" s="41" t="str">
        <f>IFERROR(VLOOKUP(A108,'wk（～5.7）'!$A$3:$J$122, 4, 0), "")</f>
        <v/>
      </c>
      <c r="D108" s="41" t="str">
        <f>IFERROR(VLOOKUP(A108,'wk（～5.7）'!$A$3:$J$122, 5, 0), "")</f>
        <v/>
      </c>
      <c r="E108" s="41" t="str">
        <f>IFERROR(VLOOKUP(A108,'wk（～5.7）'!$A$3:$J$122, 6, 0), "")</f>
        <v/>
      </c>
      <c r="F108" s="41" t="str">
        <f>IFERROR(VLOOKUP(A108,'wk（～5.7）'!$A$3:$J$122, 7, 0), "")</f>
        <v/>
      </c>
      <c r="G108" s="41" t="str">
        <f>IFERROR(VLOOKUP(A108,'wk（～5.7）'!$A$3:$J$122, 8, 0), "")</f>
        <v/>
      </c>
      <c r="H108" s="41" t="str">
        <f>IFERROR(VLOOKUP(A108,'wk（～5.7）'!$A$3:$J$122, 9, 0), "")</f>
        <v/>
      </c>
      <c r="I108" s="41" t="str">
        <f>IFERROR(VLOOKUP(A108,'wk（～5.7）'!$A$3:$J$122, 10, 0), "")</f>
        <v/>
      </c>
      <c r="J108" s="42">
        <f t="shared" si="73"/>
        <v>0</v>
      </c>
      <c r="K108" s="39" t="str">
        <f t="shared" si="105"/>
        <v/>
      </c>
      <c r="L108" s="39" t="str">
        <f t="shared" si="105"/>
        <v/>
      </c>
      <c r="M108" s="39" t="str">
        <f t="shared" si="105"/>
        <v/>
      </c>
      <c r="N108" s="39" t="str">
        <f t="shared" si="105"/>
        <v/>
      </c>
      <c r="O108" s="39" t="str">
        <f t="shared" si="105"/>
        <v/>
      </c>
      <c r="P108" s="39" t="str">
        <f t="shared" si="105"/>
        <v/>
      </c>
      <c r="Q108" s="39" t="str">
        <f t="shared" si="105"/>
        <v/>
      </c>
      <c r="R108" s="39" t="str">
        <f t="shared" si="105"/>
        <v/>
      </c>
      <c r="S108" s="39" t="str">
        <f t="shared" si="105"/>
        <v/>
      </c>
      <c r="T108" s="39" t="str">
        <f t="shared" si="105"/>
        <v/>
      </c>
      <c r="U108" s="39" t="str">
        <f t="shared" si="105"/>
        <v/>
      </c>
      <c r="V108" s="39" t="str">
        <f t="shared" si="105"/>
        <v/>
      </c>
      <c r="W108" s="39" t="str">
        <f t="shared" si="105"/>
        <v/>
      </c>
      <c r="X108" s="39" t="str">
        <f t="shared" si="105"/>
        <v/>
      </c>
      <c r="Y108" s="39" t="str">
        <f t="shared" si="105"/>
        <v/>
      </c>
      <c r="Z108" s="39" t="str">
        <f t="shared" si="105"/>
        <v/>
      </c>
      <c r="AA108" s="39" t="str">
        <f t="shared" si="107"/>
        <v/>
      </c>
      <c r="AB108" s="39" t="str">
        <f t="shared" si="107"/>
        <v/>
      </c>
      <c r="AC108" s="39" t="str">
        <f t="shared" si="107"/>
        <v/>
      </c>
      <c r="AD108" s="39" t="str">
        <f t="shared" si="107"/>
        <v/>
      </c>
      <c r="AE108" s="39" t="str">
        <f t="shared" si="107"/>
        <v/>
      </c>
      <c r="AF108" s="39" t="str">
        <f t="shared" si="107"/>
        <v/>
      </c>
      <c r="AG108" s="39" t="str">
        <f t="shared" si="107"/>
        <v/>
      </c>
      <c r="AH108" s="39" t="str">
        <f t="shared" si="107"/>
        <v/>
      </c>
      <c r="AI108" s="39" t="str">
        <f t="shared" si="107"/>
        <v/>
      </c>
      <c r="AJ108" s="39" t="str">
        <f t="shared" si="107"/>
        <v/>
      </c>
      <c r="AK108" s="39" t="str">
        <f t="shared" si="107"/>
        <v/>
      </c>
      <c r="AL108" s="39" t="str">
        <f t="shared" si="107"/>
        <v/>
      </c>
      <c r="AM108" s="39" t="str">
        <f t="shared" si="107"/>
        <v/>
      </c>
      <c r="AN108" s="39" t="str">
        <f t="shared" si="107"/>
        <v/>
      </c>
      <c r="AO108" s="39" t="str">
        <f t="shared" si="107"/>
        <v/>
      </c>
      <c r="AP108" s="39" t="str">
        <f t="shared" si="107"/>
        <v/>
      </c>
      <c r="AQ108" s="39" t="str">
        <f t="shared" si="106"/>
        <v/>
      </c>
      <c r="AR108" s="39" t="str">
        <f t="shared" si="106"/>
        <v/>
      </c>
      <c r="AS108" s="39" t="str">
        <f t="shared" si="106"/>
        <v/>
      </c>
      <c r="AT108" s="39" t="str">
        <f t="shared" si="106"/>
        <v/>
      </c>
      <c r="AU108" s="39" t="str">
        <f t="shared" si="106"/>
        <v/>
      </c>
      <c r="AV108" s="39" t="str">
        <f t="shared" si="106"/>
        <v/>
      </c>
      <c r="AW108" s="39" t="str">
        <f t="shared" si="106"/>
        <v/>
      </c>
      <c r="AX108" s="39" t="str">
        <f t="shared" si="106"/>
        <v/>
      </c>
      <c r="AY108" s="39" t="str">
        <f t="shared" si="106"/>
        <v/>
      </c>
      <c r="AZ108" s="39" t="str">
        <f t="shared" si="106"/>
        <v/>
      </c>
      <c r="BA108" s="39" t="str">
        <f t="shared" si="106"/>
        <v/>
      </c>
      <c r="BB108" s="39" t="str">
        <f t="shared" si="106"/>
        <v/>
      </c>
      <c r="BC108" s="39" t="str">
        <f t="shared" si="106"/>
        <v/>
      </c>
      <c r="BD108" s="39" t="str">
        <f t="shared" si="106"/>
        <v/>
      </c>
      <c r="BE108" s="39" t="str">
        <f t="shared" si="106"/>
        <v/>
      </c>
      <c r="BF108" s="39" t="str">
        <f t="shared" si="106"/>
        <v/>
      </c>
      <c r="BG108" s="39" t="str">
        <f t="shared" ref="BG108:BV124" si="109">IF(AND($C108&lt;&gt;"", BG$12&gt;=$C108, BG$12&lt;=$I108), IF($F108&lt;&gt;"", IF(OR(AND(BG$12=$C108, BG$12=$F108), AND(BG$12&gt;$F108, BG$12&lt;$G108)), "入院中", 1), 1), "")</f>
        <v/>
      </c>
      <c r="BH108" s="39" t="str">
        <f t="shared" si="109"/>
        <v/>
      </c>
      <c r="BI108" s="39" t="str">
        <f t="shared" si="109"/>
        <v/>
      </c>
      <c r="BJ108" s="39" t="str">
        <f t="shared" si="109"/>
        <v/>
      </c>
      <c r="BK108" s="39" t="str">
        <f t="shared" si="109"/>
        <v/>
      </c>
      <c r="BL108" s="39" t="str">
        <f t="shared" si="109"/>
        <v/>
      </c>
      <c r="BM108" s="39" t="str">
        <f t="shared" si="109"/>
        <v/>
      </c>
      <c r="BN108" s="39" t="str">
        <f t="shared" si="109"/>
        <v/>
      </c>
      <c r="BO108" s="39" t="str">
        <f t="shared" si="109"/>
        <v/>
      </c>
      <c r="BP108" s="39" t="str">
        <f t="shared" si="109"/>
        <v/>
      </c>
      <c r="BQ108" s="39" t="str">
        <f t="shared" si="109"/>
        <v/>
      </c>
      <c r="BR108" s="39" t="str">
        <f t="shared" si="109"/>
        <v/>
      </c>
      <c r="BS108" s="39" t="str">
        <f t="shared" si="109"/>
        <v/>
      </c>
      <c r="BT108" s="39" t="str">
        <f t="shared" si="109"/>
        <v/>
      </c>
      <c r="BU108" s="39" t="str">
        <f t="shared" si="109"/>
        <v/>
      </c>
      <c r="BV108" s="39" t="str">
        <f t="shared" si="109"/>
        <v/>
      </c>
      <c r="BW108" s="39" t="str">
        <f t="shared" si="101"/>
        <v/>
      </c>
      <c r="BX108" s="39" t="str">
        <f t="shared" si="101"/>
        <v/>
      </c>
      <c r="BY108" s="39" t="str">
        <f t="shared" si="101"/>
        <v/>
      </c>
      <c r="BZ108" s="39" t="str">
        <f t="shared" si="101"/>
        <v/>
      </c>
      <c r="CA108" s="39" t="str">
        <f t="shared" si="101"/>
        <v/>
      </c>
      <c r="CB108" s="39" t="str">
        <f t="shared" si="101"/>
        <v/>
      </c>
      <c r="CC108" s="39" t="str">
        <f t="shared" si="101"/>
        <v/>
      </c>
      <c r="CD108" s="39" t="str">
        <f t="shared" si="101"/>
        <v/>
      </c>
      <c r="CE108" s="39" t="str">
        <f t="shared" si="101"/>
        <v/>
      </c>
      <c r="CF108" s="39" t="str">
        <f t="shared" si="101"/>
        <v/>
      </c>
      <c r="CG108" s="39" t="str">
        <f t="shared" si="101"/>
        <v/>
      </c>
      <c r="CH108" s="39" t="str">
        <f t="shared" ref="CH108:CW129" si="110">IF(AND($C108&lt;&gt;"", CH$12&gt;=$C108, CH$12&lt;=$I108), IF($F108&lt;&gt;"", IF(OR(AND(CH$12=$C108, CH$12=$F108), AND(CH$12&gt;$F108, CH$12&lt;$G108)), "入院中", 1), 1), "")</f>
        <v/>
      </c>
      <c r="CI108" s="39" t="str">
        <f t="shared" si="110"/>
        <v/>
      </c>
      <c r="CJ108" s="39" t="str">
        <f t="shared" si="110"/>
        <v/>
      </c>
      <c r="CK108" s="39" t="str">
        <f t="shared" si="110"/>
        <v/>
      </c>
      <c r="CL108" s="39" t="str">
        <f t="shared" si="110"/>
        <v/>
      </c>
      <c r="CM108" s="39" t="str">
        <f t="shared" si="110"/>
        <v/>
      </c>
      <c r="CN108" s="39" t="str">
        <f t="shared" si="110"/>
        <v/>
      </c>
      <c r="CO108" s="39" t="str">
        <f t="shared" si="110"/>
        <v/>
      </c>
      <c r="CP108" s="39" t="str">
        <f t="shared" si="110"/>
        <v/>
      </c>
      <c r="CQ108" s="39" t="str">
        <f t="shared" si="110"/>
        <v/>
      </c>
      <c r="CR108" s="39" t="str">
        <f t="shared" si="110"/>
        <v/>
      </c>
      <c r="CS108" s="39" t="str">
        <f t="shared" si="110"/>
        <v/>
      </c>
      <c r="CT108" s="39" t="str">
        <f t="shared" si="110"/>
        <v/>
      </c>
      <c r="CU108" s="39" t="str">
        <f t="shared" si="110"/>
        <v/>
      </c>
      <c r="CV108" s="39" t="str">
        <f t="shared" si="110"/>
        <v/>
      </c>
      <c r="CW108" s="39" t="str">
        <f t="shared" si="110"/>
        <v/>
      </c>
      <c r="CX108" s="39" t="str">
        <f t="shared" si="108"/>
        <v/>
      </c>
      <c r="CY108" s="39" t="str">
        <f t="shared" si="108"/>
        <v/>
      </c>
      <c r="CZ108" s="39" t="str">
        <f t="shared" si="108"/>
        <v/>
      </c>
      <c r="DA108" s="39" t="str">
        <f t="shared" si="108"/>
        <v/>
      </c>
      <c r="DB108" s="39" t="str">
        <f t="shared" si="108"/>
        <v/>
      </c>
      <c r="DC108" s="39" t="str">
        <f t="shared" si="108"/>
        <v/>
      </c>
      <c r="DD108" s="39" t="str">
        <f t="shared" si="108"/>
        <v/>
      </c>
      <c r="DE108" s="39" t="str">
        <f t="shared" si="108"/>
        <v/>
      </c>
      <c r="DF108" s="39" t="str">
        <f t="shared" si="108"/>
        <v/>
      </c>
      <c r="DG108" s="39" t="str">
        <f t="shared" si="108"/>
        <v/>
      </c>
      <c r="DH108" s="39" t="str">
        <f t="shared" si="108"/>
        <v/>
      </c>
      <c r="DQ108" s="57"/>
      <c r="DR108" s="127"/>
    </row>
    <row r="109" spans="1:122" ht="24.75" hidden="1" customHeight="1" x14ac:dyDescent="0.4">
      <c r="A109" s="126">
        <v>97</v>
      </c>
      <c r="B109" s="206" t="str">
        <f>IFERROR(VLOOKUP(A109,'wk（～5.7）'!$A$3:$J$122, 2, 0)&amp;"", "")</f>
        <v/>
      </c>
      <c r="C109" s="41" t="str">
        <f>IFERROR(VLOOKUP(A109,'wk（～5.7）'!$A$3:$J$122, 4, 0), "")</f>
        <v/>
      </c>
      <c r="D109" s="41" t="str">
        <f>IFERROR(VLOOKUP(A109,'wk（～5.7）'!$A$3:$J$122, 5, 0), "")</f>
        <v/>
      </c>
      <c r="E109" s="41" t="str">
        <f>IFERROR(VLOOKUP(A109,'wk（～5.7）'!$A$3:$J$122, 6, 0), "")</f>
        <v/>
      </c>
      <c r="F109" s="41" t="str">
        <f>IFERROR(VLOOKUP(A109,'wk（～5.7）'!$A$3:$J$122, 7, 0), "")</f>
        <v/>
      </c>
      <c r="G109" s="41" t="str">
        <f>IFERROR(VLOOKUP(A109,'wk（～5.7）'!$A$3:$J$122, 8, 0), "")</f>
        <v/>
      </c>
      <c r="H109" s="41" t="str">
        <f>IFERROR(VLOOKUP(A109,'wk（～5.7）'!$A$3:$J$122, 9, 0), "")</f>
        <v/>
      </c>
      <c r="I109" s="41" t="str">
        <f>IFERROR(VLOOKUP(A109,'wk（～5.7）'!$A$3:$J$122, 10, 0), "")</f>
        <v/>
      </c>
      <c r="J109" s="42">
        <f t="shared" si="73"/>
        <v>0</v>
      </c>
      <c r="K109" s="39" t="str">
        <f t="shared" si="105"/>
        <v/>
      </c>
      <c r="L109" s="39" t="str">
        <f t="shared" si="105"/>
        <v/>
      </c>
      <c r="M109" s="39" t="str">
        <f t="shared" si="105"/>
        <v/>
      </c>
      <c r="N109" s="39" t="str">
        <f t="shared" si="105"/>
        <v/>
      </c>
      <c r="O109" s="39" t="str">
        <f t="shared" si="105"/>
        <v/>
      </c>
      <c r="P109" s="39" t="str">
        <f t="shared" si="105"/>
        <v/>
      </c>
      <c r="Q109" s="39" t="str">
        <f t="shared" si="105"/>
        <v/>
      </c>
      <c r="R109" s="39" t="str">
        <f t="shared" si="105"/>
        <v/>
      </c>
      <c r="S109" s="39" t="str">
        <f t="shared" si="105"/>
        <v/>
      </c>
      <c r="T109" s="39" t="str">
        <f t="shared" si="105"/>
        <v/>
      </c>
      <c r="U109" s="39" t="str">
        <f t="shared" si="105"/>
        <v/>
      </c>
      <c r="V109" s="39" t="str">
        <f t="shared" si="105"/>
        <v/>
      </c>
      <c r="W109" s="39" t="str">
        <f t="shared" si="105"/>
        <v/>
      </c>
      <c r="X109" s="39" t="str">
        <f t="shared" si="105"/>
        <v/>
      </c>
      <c r="Y109" s="39" t="str">
        <f t="shared" si="105"/>
        <v/>
      </c>
      <c r="Z109" s="39" t="str">
        <f t="shared" si="105"/>
        <v/>
      </c>
      <c r="AA109" s="39" t="str">
        <f t="shared" si="107"/>
        <v/>
      </c>
      <c r="AB109" s="39" t="str">
        <f t="shared" si="107"/>
        <v/>
      </c>
      <c r="AC109" s="39" t="str">
        <f t="shared" si="107"/>
        <v/>
      </c>
      <c r="AD109" s="39" t="str">
        <f t="shared" si="107"/>
        <v/>
      </c>
      <c r="AE109" s="39" t="str">
        <f t="shared" si="107"/>
        <v/>
      </c>
      <c r="AF109" s="39" t="str">
        <f t="shared" si="107"/>
        <v/>
      </c>
      <c r="AG109" s="39" t="str">
        <f t="shared" si="107"/>
        <v/>
      </c>
      <c r="AH109" s="39" t="str">
        <f t="shared" si="107"/>
        <v/>
      </c>
      <c r="AI109" s="39" t="str">
        <f t="shared" si="107"/>
        <v/>
      </c>
      <c r="AJ109" s="39" t="str">
        <f t="shared" si="107"/>
        <v/>
      </c>
      <c r="AK109" s="39" t="str">
        <f t="shared" si="107"/>
        <v/>
      </c>
      <c r="AL109" s="39" t="str">
        <f t="shared" si="107"/>
        <v/>
      </c>
      <c r="AM109" s="39" t="str">
        <f t="shared" si="107"/>
        <v/>
      </c>
      <c r="AN109" s="39" t="str">
        <f t="shared" si="107"/>
        <v/>
      </c>
      <c r="AO109" s="39" t="str">
        <f t="shared" si="107"/>
        <v/>
      </c>
      <c r="AP109" s="39" t="str">
        <f t="shared" si="107"/>
        <v/>
      </c>
      <c r="AQ109" s="39" t="str">
        <f t="shared" si="106"/>
        <v/>
      </c>
      <c r="AR109" s="39" t="str">
        <f t="shared" si="106"/>
        <v/>
      </c>
      <c r="AS109" s="39" t="str">
        <f t="shared" si="106"/>
        <v/>
      </c>
      <c r="AT109" s="39" t="str">
        <f t="shared" si="106"/>
        <v/>
      </c>
      <c r="AU109" s="39" t="str">
        <f t="shared" si="106"/>
        <v/>
      </c>
      <c r="AV109" s="39" t="str">
        <f t="shared" si="106"/>
        <v/>
      </c>
      <c r="AW109" s="39" t="str">
        <f t="shared" si="106"/>
        <v/>
      </c>
      <c r="AX109" s="39" t="str">
        <f t="shared" si="106"/>
        <v/>
      </c>
      <c r="AY109" s="39" t="str">
        <f t="shared" si="106"/>
        <v/>
      </c>
      <c r="AZ109" s="39" t="str">
        <f t="shared" si="106"/>
        <v/>
      </c>
      <c r="BA109" s="39" t="str">
        <f t="shared" si="106"/>
        <v/>
      </c>
      <c r="BB109" s="39" t="str">
        <f t="shared" si="106"/>
        <v/>
      </c>
      <c r="BC109" s="39" t="str">
        <f t="shared" si="106"/>
        <v/>
      </c>
      <c r="BD109" s="39" t="str">
        <f t="shared" si="106"/>
        <v/>
      </c>
      <c r="BE109" s="39" t="str">
        <f t="shared" si="106"/>
        <v/>
      </c>
      <c r="BF109" s="39" t="str">
        <f t="shared" si="106"/>
        <v/>
      </c>
      <c r="BG109" s="39" t="str">
        <f t="shared" si="109"/>
        <v/>
      </c>
      <c r="BH109" s="39" t="str">
        <f t="shared" si="109"/>
        <v/>
      </c>
      <c r="BI109" s="39" t="str">
        <f t="shared" si="109"/>
        <v/>
      </c>
      <c r="BJ109" s="39" t="str">
        <f t="shared" si="109"/>
        <v/>
      </c>
      <c r="BK109" s="39" t="str">
        <f t="shared" si="109"/>
        <v/>
      </c>
      <c r="BL109" s="39" t="str">
        <f t="shared" si="109"/>
        <v/>
      </c>
      <c r="BM109" s="39" t="str">
        <f t="shared" si="109"/>
        <v/>
      </c>
      <c r="BN109" s="39" t="str">
        <f t="shared" si="109"/>
        <v/>
      </c>
      <c r="BO109" s="39" t="str">
        <f t="shared" si="109"/>
        <v/>
      </c>
      <c r="BP109" s="39" t="str">
        <f t="shared" si="109"/>
        <v/>
      </c>
      <c r="BQ109" s="39" t="str">
        <f t="shared" si="109"/>
        <v/>
      </c>
      <c r="BR109" s="39" t="str">
        <f t="shared" si="109"/>
        <v/>
      </c>
      <c r="BS109" s="39" t="str">
        <f t="shared" si="109"/>
        <v/>
      </c>
      <c r="BT109" s="39" t="str">
        <f t="shared" si="109"/>
        <v/>
      </c>
      <c r="BU109" s="39" t="str">
        <f t="shared" si="109"/>
        <v/>
      </c>
      <c r="BV109" s="39" t="str">
        <f t="shared" si="109"/>
        <v/>
      </c>
      <c r="BW109" s="39" t="str">
        <f t="shared" si="101"/>
        <v/>
      </c>
      <c r="BX109" s="39" t="str">
        <f t="shared" si="101"/>
        <v/>
      </c>
      <c r="BY109" s="39" t="str">
        <f t="shared" si="101"/>
        <v/>
      </c>
      <c r="BZ109" s="39" t="str">
        <f t="shared" si="101"/>
        <v/>
      </c>
      <c r="CA109" s="39" t="str">
        <f t="shared" si="101"/>
        <v/>
      </c>
      <c r="CB109" s="39" t="str">
        <f t="shared" si="101"/>
        <v/>
      </c>
      <c r="CC109" s="39" t="str">
        <f t="shared" si="101"/>
        <v/>
      </c>
      <c r="CD109" s="39" t="str">
        <f t="shared" si="101"/>
        <v/>
      </c>
      <c r="CE109" s="39" t="str">
        <f t="shared" si="101"/>
        <v/>
      </c>
      <c r="CF109" s="39" t="str">
        <f t="shared" si="101"/>
        <v/>
      </c>
      <c r="CG109" s="39" t="str">
        <f t="shared" si="101"/>
        <v/>
      </c>
      <c r="CH109" s="39" t="str">
        <f t="shared" si="110"/>
        <v/>
      </c>
      <c r="CI109" s="39" t="str">
        <f t="shared" si="110"/>
        <v/>
      </c>
      <c r="CJ109" s="39" t="str">
        <f t="shared" si="110"/>
        <v/>
      </c>
      <c r="CK109" s="39" t="str">
        <f t="shared" si="110"/>
        <v/>
      </c>
      <c r="CL109" s="39" t="str">
        <f t="shared" si="110"/>
        <v/>
      </c>
      <c r="CM109" s="39" t="str">
        <f t="shared" si="110"/>
        <v/>
      </c>
      <c r="CN109" s="39" t="str">
        <f t="shared" si="110"/>
        <v/>
      </c>
      <c r="CO109" s="39" t="str">
        <f t="shared" si="110"/>
        <v/>
      </c>
      <c r="CP109" s="39" t="str">
        <f t="shared" si="110"/>
        <v/>
      </c>
      <c r="CQ109" s="39" t="str">
        <f t="shared" si="110"/>
        <v/>
      </c>
      <c r="CR109" s="39" t="str">
        <f t="shared" si="110"/>
        <v/>
      </c>
      <c r="CS109" s="39" t="str">
        <f t="shared" si="110"/>
        <v/>
      </c>
      <c r="CT109" s="39" t="str">
        <f t="shared" si="110"/>
        <v/>
      </c>
      <c r="CU109" s="39" t="str">
        <f t="shared" si="110"/>
        <v/>
      </c>
      <c r="CV109" s="39" t="str">
        <f t="shared" si="110"/>
        <v/>
      </c>
      <c r="CW109" s="39" t="str">
        <f t="shared" si="110"/>
        <v/>
      </c>
      <c r="CX109" s="39" t="str">
        <f t="shared" si="108"/>
        <v/>
      </c>
      <c r="CY109" s="39" t="str">
        <f t="shared" si="108"/>
        <v/>
      </c>
      <c r="CZ109" s="39" t="str">
        <f t="shared" si="108"/>
        <v/>
      </c>
      <c r="DA109" s="39" t="str">
        <f t="shared" si="108"/>
        <v/>
      </c>
      <c r="DB109" s="39" t="str">
        <f t="shared" si="108"/>
        <v/>
      </c>
      <c r="DC109" s="39" t="str">
        <f t="shared" si="108"/>
        <v/>
      </c>
      <c r="DD109" s="39" t="str">
        <f t="shared" si="108"/>
        <v/>
      </c>
      <c r="DE109" s="39" t="str">
        <f t="shared" si="108"/>
        <v/>
      </c>
      <c r="DF109" s="39" t="str">
        <f t="shared" si="108"/>
        <v/>
      </c>
      <c r="DG109" s="39" t="str">
        <f t="shared" si="108"/>
        <v/>
      </c>
      <c r="DH109" s="39" t="str">
        <f t="shared" si="108"/>
        <v/>
      </c>
      <c r="DQ109" s="57"/>
      <c r="DR109" s="127"/>
    </row>
    <row r="110" spans="1:122" ht="24.75" hidden="1" customHeight="1" x14ac:dyDescent="0.4">
      <c r="A110" s="126">
        <v>98</v>
      </c>
      <c r="B110" s="206" t="str">
        <f>IFERROR(VLOOKUP(A110,'wk（～5.7）'!$A$3:$J$122, 2, 0)&amp;"", "")</f>
        <v/>
      </c>
      <c r="C110" s="41" t="str">
        <f>IFERROR(VLOOKUP(A110,'wk（～5.7）'!$A$3:$J$122, 4, 0), "")</f>
        <v/>
      </c>
      <c r="D110" s="41" t="str">
        <f>IFERROR(VLOOKUP(A110,'wk（～5.7）'!$A$3:$J$122, 5, 0), "")</f>
        <v/>
      </c>
      <c r="E110" s="41" t="str">
        <f>IFERROR(VLOOKUP(A110,'wk（～5.7）'!$A$3:$J$122, 6, 0), "")</f>
        <v/>
      </c>
      <c r="F110" s="41" t="str">
        <f>IFERROR(VLOOKUP(A110,'wk（～5.7）'!$A$3:$J$122, 7, 0), "")</f>
        <v/>
      </c>
      <c r="G110" s="41" t="str">
        <f>IFERROR(VLOOKUP(A110,'wk（～5.7）'!$A$3:$J$122, 8, 0), "")</f>
        <v/>
      </c>
      <c r="H110" s="41" t="str">
        <f>IFERROR(VLOOKUP(A110,'wk（～5.7）'!$A$3:$J$122, 9, 0), "")</f>
        <v/>
      </c>
      <c r="I110" s="41" t="str">
        <f>IFERROR(VLOOKUP(A110,'wk（～5.7）'!$A$3:$J$122, 10, 0), "")</f>
        <v/>
      </c>
      <c r="J110" s="42">
        <f t="shared" si="73"/>
        <v>0</v>
      </c>
      <c r="K110" s="39" t="str">
        <f t="shared" si="105"/>
        <v/>
      </c>
      <c r="L110" s="39" t="str">
        <f t="shared" si="105"/>
        <v/>
      </c>
      <c r="M110" s="39" t="str">
        <f t="shared" si="105"/>
        <v/>
      </c>
      <c r="N110" s="39" t="str">
        <f t="shared" si="105"/>
        <v/>
      </c>
      <c r="O110" s="39" t="str">
        <f t="shared" si="105"/>
        <v/>
      </c>
      <c r="P110" s="39" t="str">
        <f t="shared" si="105"/>
        <v/>
      </c>
      <c r="Q110" s="39" t="str">
        <f t="shared" si="105"/>
        <v/>
      </c>
      <c r="R110" s="39" t="str">
        <f t="shared" si="105"/>
        <v/>
      </c>
      <c r="S110" s="39" t="str">
        <f t="shared" si="105"/>
        <v/>
      </c>
      <c r="T110" s="39" t="str">
        <f t="shared" si="105"/>
        <v/>
      </c>
      <c r="U110" s="39" t="str">
        <f t="shared" si="105"/>
        <v/>
      </c>
      <c r="V110" s="39" t="str">
        <f t="shared" si="105"/>
        <v/>
      </c>
      <c r="W110" s="39" t="str">
        <f t="shared" si="105"/>
        <v/>
      </c>
      <c r="X110" s="39" t="str">
        <f t="shared" si="105"/>
        <v/>
      </c>
      <c r="Y110" s="39" t="str">
        <f t="shared" si="105"/>
        <v/>
      </c>
      <c r="Z110" s="39" t="str">
        <f t="shared" si="105"/>
        <v/>
      </c>
      <c r="AA110" s="39" t="str">
        <f t="shared" si="107"/>
        <v/>
      </c>
      <c r="AB110" s="39" t="str">
        <f t="shared" si="107"/>
        <v/>
      </c>
      <c r="AC110" s="39" t="str">
        <f t="shared" si="107"/>
        <v/>
      </c>
      <c r="AD110" s="39" t="str">
        <f t="shared" si="107"/>
        <v/>
      </c>
      <c r="AE110" s="39" t="str">
        <f t="shared" si="107"/>
        <v/>
      </c>
      <c r="AF110" s="39" t="str">
        <f t="shared" si="107"/>
        <v/>
      </c>
      <c r="AG110" s="39" t="str">
        <f t="shared" si="107"/>
        <v/>
      </c>
      <c r="AH110" s="39" t="str">
        <f t="shared" si="107"/>
        <v/>
      </c>
      <c r="AI110" s="39" t="str">
        <f t="shared" si="107"/>
        <v/>
      </c>
      <c r="AJ110" s="39" t="str">
        <f t="shared" si="107"/>
        <v/>
      </c>
      <c r="AK110" s="39" t="str">
        <f t="shared" si="107"/>
        <v/>
      </c>
      <c r="AL110" s="39" t="str">
        <f t="shared" si="107"/>
        <v/>
      </c>
      <c r="AM110" s="39" t="str">
        <f t="shared" si="107"/>
        <v/>
      </c>
      <c r="AN110" s="39" t="str">
        <f t="shared" si="107"/>
        <v/>
      </c>
      <c r="AO110" s="39" t="str">
        <f t="shared" si="107"/>
        <v/>
      </c>
      <c r="AP110" s="39" t="str">
        <f t="shared" si="107"/>
        <v/>
      </c>
      <c r="AQ110" s="39" t="str">
        <f t="shared" si="106"/>
        <v/>
      </c>
      <c r="AR110" s="39" t="str">
        <f t="shared" si="106"/>
        <v/>
      </c>
      <c r="AS110" s="39" t="str">
        <f t="shared" si="106"/>
        <v/>
      </c>
      <c r="AT110" s="39" t="str">
        <f t="shared" si="106"/>
        <v/>
      </c>
      <c r="AU110" s="39" t="str">
        <f t="shared" si="106"/>
        <v/>
      </c>
      <c r="AV110" s="39" t="str">
        <f t="shared" si="106"/>
        <v/>
      </c>
      <c r="AW110" s="39" t="str">
        <f t="shared" si="106"/>
        <v/>
      </c>
      <c r="AX110" s="39" t="str">
        <f t="shared" si="106"/>
        <v/>
      </c>
      <c r="AY110" s="39" t="str">
        <f t="shared" si="106"/>
        <v/>
      </c>
      <c r="AZ110" s="39" t="str">
        <f t="shared" si="106"/>
        <v/>
      </c>
      <c r="BA110" s="39" t="str">
        <f t="shared" si="106"/>
        <v/>
      </c>
      <c r="BB110" s="39" t="str">
        <f t="shared" si="106"/>
        <v/>
      </c>
      <c r="BC110" s="39" t="str">
        <f t="shared" si="106"/>
        <v/>
      </c>
      <c r="BD110" s="39" t="str">
        <f t="shared" si="106"/>
        <v/>
      </c>
      <c r="BE110" s="39" t="str">
        <f t="shared" si="106"/>
        <v/>
      </c>
      <c r="BF110" s="39" t="str">
        <f t="shared" si="106"/>
        <v/>
      </c>
      <c r="BG110" s="39" t="str">
        <f t="shared" si="109"/>
        <v/>
      </c>
      <c r="BH110" s="39" t="str">
        <f t="shared" si="109"/>
        <v/>
      </c>
      <c r="BI110" s="39" t="str">
        <f t="shared" si="109"/>
        <v/>
      </c>
      <c r="BJ110" s="39" t="str">
        <f t="shared" si="109"/>
        <v/>
      </c>
      <c r="BK110" s="39" t="str">
        <f t="shared" si="109"/>
        <v/>
      </c>
      <c r="BL110" s="39" t="str">
        <f t="shared" si="109"/>
        <v/>
      </c>
      <c r="BM110" s="39" t="str">
        <f t="shared" si="109"/>
        <v/>
      </c>
      <c r="BN110" s="39" t="str">
        <f t="shared" si="109"/>
        <v/>
      </c>
      <c r="BO110" s="39" t="str">
        <f t="shared" si="109"/>
        <v/>
      </c>
      <c r="BP110" s="39" t="str">
        <f t="shared" si="109"/>
        <v/>
      </c>
      <c r="BQ110" s="39" t="str">
        <f t="shared" si="109"/>
        <v/>
      </c>
      <c r="BR110" s="39" t="str">
        <f t="shared" si="109"/>
        <v/>
      </c>
      <c r="BS110" s="39" t="str">
        <f t="shared" si="109"/>
        <v/>
      </c>
      <c r="BT110" s="39" t="str">
        <f t="shared" si="109"/>
        <v/>
      </c>
      <c r="BU110" s="39" t="str">
        <f t="shared" si="109"/>
        <v/>
      </c>
      <c r="BV110" s="39" t="str">
        <f t="shared" si="109"/>
        <v/>
      </c>
      <c r="BW110" s="39" t="str">
        <f t="shared" si="101"/>
        <v/>
      </c>
      <c r="BX110" s="39" t="str">
        <f t="shared" si="101"/>
        <v/>
      </c>
      <c r="BY110" s="39" t="str">
        <f t="shared" si="101"/>
        <v/>
      </c>
      <c r="BZ110" s="39" t="str">
        <f t="shared" si="101"/>
        <v/>
      </c>
      <c r="CA110" s="39" t="str">
        <f t="shared" si="101"/>
        <v/>
      </c>
      <c r="CB110" s="39" t="str">
        <f t="shared" si="101"/>
        <v/>
      </c>
      <c r="CC110" s="39" t="str">
        <f t="shared" si="101"/>
        <v/>
      </c>
      <c r="CD110" s="39" t="str">
        <f t="shared" si="101"/>
        <v/>
      </c>
      <c r="CE110" s="39" t="str">
        <f t="shared" si="101"/>
        <v/>
      </c>
      <c r="CF110" s="39" t="str">
        <f t="shared" si="101"/>
        <v/>
      </c>
      <c r="CG110" s="39" t="str">
        <f t="shared" si="101"/>
        <v/>
      </c>
      <c r="CH110" s="39" t="str">
        <f t="shared" si="110"/>
        <v/>
      </c>
      <c r="CI110" s="39" t="str">
        <f t="shared" si="110"/>
        <v/>
      </c>
      <c r="CJ110" s="39" t="str">
        <f t="shared" si="110"/>
        <v/>
      </c>
      <c r="CK110" s="39" t="str">
        <f t="shared" si="110"/>
        <v/>
      </c>
      <c r="CL110" s="39" t="str">
        <f t="shared" si="110"/>
        <v/>
      </c>
      <c r="CM110" s="39" t="str">
        <f t="shared" si="110"/>
        <v/>
      </c>
      <c r="CN110" s="39" t="str">
        <f t="shared" si="110"/>
        <v/>
      </c>
      <c r="CO110" s="39" t="str">
        <f t="shared" si="110"/>
        <v/>
      </c>
      <c r="CP110" s="39" t="str">
        <f t="shared" si="110"/>
        <v/>
      </c>
      <c r="CQ110" s="39" t="str">
        <f t="shared" si="110"/>
        <v/>
      </c>
      <c r="CR110" s="39" t="str">
        <f t="shared" si="110"/>
        <v/>
      </c>
      <c r="CS110" s="39" t="str">
        <f t="shared" si="110"/>
        <v/>
      </c>
      <c r="CT110" s="39" t="str">
        <f t="shared" si="110"/>
        <v/>
      </c>
      <c r="CU110" s="39" t="str">
        <f t="shared" si="110"/>
        <v/>
      </c>
      <c r="CV110" s="39" t="str">
        <f t="shared" si="110"/>
        <v/>
      </c>
      <c r="CW110" s="39" t="str">
        <f t="shared" si="110"/>
        <v/>
      </c>
      <c r="CX110" s="39" t="str">
        <f t="shared" si="108"/>
        <v/>
      </c>
      <c r="CY110" s="39" t="str">
        <f t="shared" si="108"/>
        <v/>
      </c>
      <c r="CZ110" s="39" t="str">
        <f t="shared" si="108"/>
        <v/>
      </c>
      <c r="DA110" s="39" t="str">
        <f t="shared" si="108"/>
        <v/>
      </c>
      <c r="DB110" s="39" t="str">
        <f t="shared" si="108"/>
        <v/>
      </c>
      <c r="DC110" s="39" t="str">
        <f t="shared" si="108"/>
        <v/>
      </c>
      <c r="DD110" s="39" t="str">
        <f t="shared" si="108"/>
        <v/>
      </c>
      <c r="DE110" s="39" t="str">
        <f t="shared" si="108"/>
        <v/>
      </c>
      <c r="DF110" s="39" t="str">
        <f t="shared" si="108"/>
        <v/>
      </c>
      <c r="DG110" s="39" t="str">
        <f t="shared" si="108"/>
        <v/>
      </c>
      <c r="DH110" s="39" t="str">
        <f t="shared" si="108"/>
        <v/>
      </c>
      <c r="DQ110" s="57"/>
      <c r="DR110" s="127"/>
    </row>
    <row r="111" spans="1:122" ht="24.75" hidden="1" customHeight="1" x14ac:dyDescent="0.4">
      <c r="A111" s="126">
        <v>99</v>
      </c>
      <c r="B111" s="206" t="str">
        <f>IFERROR(VLOOKUP(A111,'wk（～5.7）'!$A$3:$J$122, 2, 0)&amp;"", "")</f>
        <v/>
      </c>
      <c r="C111" s="41" t="str">
        <f>IFERROR(VLOOKUP(A111,'wk（～5.7）'!$A$3:$J$122, 4, 0), "")</f>
        <v/>
      </c>
      <c r="D111" s="41" t="str">
        <f>IFERROR(VLOOKUP(A111,'wk（～5.7）'!$A$3:$J$122, 5, 0), "")</f>
        <v/>
      </c>
      <c r="E111" s="41" t="str">
        <f>IFERROR(VLOOKUP(A111,'wk（～5.7）'!$A$3:$J$122, 6, 0), "")</f>
        <v/>
      </c>
      <c r="F111" s="41" t="str">
        <f>IFERROR(VLOOKUP(A111,'wk（～5.7）'!$A$3:$J$122, 7, 0), "")</f>
        <v/>
      </c>
      <c r="G111" s="41" t="str">
        <f>IFERROR(VLOOKUP(A111,'wk（～5.7）'!$A$3:$J$122, 8, 0), "")</f>
        <v/>
      </c>
      <c r="H111" s="41" t="str">
        <f>IFERROR(VLOOKUP(A111,'wk（～5.7）'!$A$3:$J$122, 9, 0), "")</f>
        <v/>
      </c>
      <c r="I111" s="41" t="str">
        <f>IFERROR(VLOOKUP(A111,'wk（～5.7）'!$A$3:$J$122, 10, 0), "")</f>
        <v/>
      </c>
      <c r="J111" s="42">
        <f t="shared" si="73"/>
        <v>0</v>
      </c>
      <c r="K111" s="39" t="str">
        <f t="shared" si="105"/>
        <v/>
      </c>
      <c r="L111" s="39" t="str">
        <f t="shared" si="105"/>
        <v/>
      </c>
      <c r="M111" s="39" t="str">
        <f t="shared" si="105"/>
        <v/>
      </c>
      <c r="N111" s="39" t="str">
        <f t="shared" si="105"/>
        <v/>
      </c>
      <c r="O111" s="39" t="str">
        <f t="shared" si="105"/>
        <v/>
      </c>
      <c r="P111" s="39" t="str">
        <f t="shared" si="105"/>
        <v/>
      </c>
      <c r="Q111" s="39" t="str">
        <f t="shared" si="105"/>
        <v/>
      </c>
      <c r="R111" s="39" t="str">
        <f t="shared" si="105"/>
        <v/>
      </c>
      <c r="S111" s="39" t="str">
        <f t="shared" si="105"/>
        <v/>
      </c>
      <c r="T111" s="39" t="str">
        <f t="shared" si="105"/>
        <v/>
      </c>
      <c r="U111" s="39" t="str">
        <f t="shared" si="105"/>
        <v/>
      </c>
      <c r="V111" s="39" t="str">
        <f t="shared" si="105"/>
        <v/>
      </c>
      <c r="W111" s="39" t="str">
        <f t="shared" si="105"/>
        <v/>
      </c>
      <c r="X111" s="39" t="str">
        <f t="shared" si="105"/>
        <v/>
      </c>
      <c r="Y111" s="39" t="str">
        <f t="shared" si="105"/>
        <v/>
      </c>
      <c r="Z111" s="39" t="str">
        <f t="shared" si="105"/>
        <v/>
      </c>
      <c r="AA111" s="39" t="str">
        <f t="shared" si="107"/>
        <v/>
      </c>
      <c r="AB111" s="39" t="str">
        <f t="shared" si="107"/>
        <v/>
      </c>
      <c r="AC111" s="39" t="str">
        <f t="shared" si="107"/>
        <v/>
      </c>
      <c r="AD111" s="39" t="str">
        <f t="shared" si="107"/>
        <v/>
      </c>
      <c r="AE111" s="39" t="str">
        <f t="shared" si="107"/>
        <v/>
      </c>
      <c r="AF111" s="39" t="str">
        <f t="shared" si="107"/>
        <v/>
      </c>
      <c r="AG111" s="39" t="str">
        <f t="shared" si="107"/>
        <v/>
      </c>
      <c r="AH111" s="39" t="str">
        <f t="shared" si="107"/>
        <v/>
      </c>
      <c r="AI111" s="39" t="str">
        <f t="shared" si="107"/>
        <v/>
      </c>
      <c r="AJ111" s="39" t="str">
        <f t="shared" si="107"/>
        <v/>
      </c>
      <c r="AK111" s="39" t="str">
        <f t="shared" si="107"/>
        <v/>
      </c>
      <c r="AL111" s="39" t="str">
        <f t="shared" si="107"/>
        <v/>
      </c>
      <c r="AM111" s="39" t="str">
        <f t="shared" si="107"/>
        <v/>
      </c>
      <c r="AN111" s="39" t="str">
        <f t="shared" si="107"/>
        <v/>
      </c>
      <c r="AO111" s="39" t="str">
        <f t="shared" si="107"/>
        <v/>
      </c>
      <c r="AP111" s="39" t="str">
        <f t="shared" si="107"/>
        <v/>
      </c>
      <c r="AQ111" s="39" t="str">
        <f t="shared" si="106"/>
        <v/>
      </c>
      <c r="AR111" s="39" t="str">
        <f t="shared" si="106"/>
        <v/>
      </c>
      <c r="AS111" s="39" t="str">
        <f t="shared" si="106"/>
        <v/>
      </c>
      <c r="AT111" s="39" t="str">
        <f t="shared" si="106"/>
        <v/>
      </c>
      <c r="AU111" s="39" t="str">
        <f t="shared" si="106"/>
        <v/>
      </c>
      <c r="AV111" s="39" t="str">
        <f t="shared" si="106"/>
        <v/>
      </c>
      <c r="AW111" s="39" t="str">
        <f t="shared" si="106"/>
        <v/>
      </c>
      <c r="AX111" s="39" t="str">
        <f t="shared" si="106"/>
        <v/>
      </c>
      <c r="AY111" s="39" t="str">
        <f t="shared" si="106"/>
        <v/>
      </c>
      <c r="AZ111" s="39" t="str">
        <f t="shared" si="106"/>
        <v/>
      </c>
      <c r="BA111" s="39" t="str">
        <f t="shared" si="106"/>
        <v/>
      </c>
      <c r="BB111" s="39" t="str">
        <f t="shared" si="106"/>
        <v/>
      </c>
      <c r="BC111" s="39" t="str">
        <f t="shared" si="106"/>
        <v/>
      </c>
      <c r="BD111" s="39" t="str">
        <f t="shared" si="106"/>
        <v/>
      </c>
      <c r="BE111" s="39" t="str">
        <f t="shared" si="106"/>
        <v/>
      </c>
      <c r="BF111" s="39" t="str">
        <f t="shared" si="106"/>
        <v/>
      </c>
      <c r="BG111" s="39" t="str">
        <f t="shared" si="109"/>
        <v/>
      </c>
      <c r="BH111" s="39" t="str">
        <f t="shared" si="109"/>
        <v/>
      </c>
      <c r="BI111" s="39" t="str">
        <f t="shared" si="109"/>
        <v/>
      </c>
      <c r="BJ111" s="39" t="str">
        <f t="shared" si="109"/>
        <v/>
      </c>
      <c r="BK111" s="39" t="str">
        <f t="shared" si="109"/>
        <v/>
      </c>
      <c r="BL111" s="39" t="str">
        <f t="shared" si="109"/>
        <v/>
      </c>
      <c r="BM111" s="39" t="str">
        <f t="shared" si="109"/>
        <v/>
      </c>
      <c r="BN111" s="39" t="str">
        <f t="shared" si="109"/>
        <v/>
      </c>
      <c r="BO111" s="39" t="str">
        <f t="shared" si="109"/>
        <v/>
      </c>
      <c r="BP111" s="39" t="str">
        <f t="shared" si="109"/>
        <v/>
      </c>
      <c r="BQ111" s="39" t="str">
        <f t="shared" si="109"/>
        <v/>
      </c>
      <c r="BR111" s="39" t="str">
        <f t="shared" si="109"/>
        <v/>
      </c>
      <c r="BS111" s="39" t="str">
        <f t="shared" si="109"/>
        <v/>
      </c>
      <c r="BT111" s="39" t="str">
        <f t="shared" si="109"/>
        <v/>
      </c>
      <c r="BU111" s="39" t="str">
        <f t="shared" si="109"/>
        <v/>
      </c>
      <c r="BV111" s="39" t="str">
        <f t="shared" si="109"/>
        <v/>
      </c>
      <c r="BW111" s="39" t="str">
        <f t="shared" si="101"/>
        <v/>
      </c>
      <c r="BX111" s="39" t="str">
        <f t="shared" si="101"/>
        <v/>
      </c>
      <c r="BY111" s="39" t="str">
        <f t="shared" si="101"/>
        <v/>
      </c>
      <c r="BZ111" s="39" t="str">
        <f t="shared" si="101"/>
        <v/>
      </c>
      <c r="CA111" s="39" t="str">
        <f t="shared" si="101"/>
        <v/>
      </c>
      <c r="CB111" s="39" t="str">
        <f t="shared" si="101"/>
        <v/>
      </c>
      <c r="CC111" s="39" t="str">
        <f t="shared" si="101"/>
        <v/>
      </c>
      <c r="CD111" s="39" t="str">
        <f t="shared" si="101"/>
        <v/>
      </c>
      <c r="CE111" s="39" t="str">
        <f t="shared" si="101"/>
        <v/>
      </c>
      <c r="CF111" s="39" t="str">
        <f t="shared" si="101"/>
        <v/>
      </c>
      <c r="CG111" s="39" t="str">
        <f t="shared" si="101"/>
        <v/>
      </c>
      <c r="CH111" s="39" t="str">
        <f t="shared" si="110"/>
        <v/>
      </c>
      <c r="CI111" s="39" t="str">
        <f t="shared" si="110"/>
        <v/>
      </c>
      <c r="CJ111" s="39" t="str">
        <f t="shared" si="110"/>
        <v/>
      </c>
      <c r="CK111" s="39" t="str">
        <f t="shared" si="110"/>
        <v/>
      </c>
      <c r="CL111" s="39" t="str">
        <f t="shared" si="110"/>
        <v/>
      </c>
      <c r="CM111" s="39" t="str">
        <f t="shared" si="110"/>
        <v/>
      </c>
      <c r="CN111" s="39" t="str">
        <f t="shared" si="110"/>
        <v/>
      </c>
      <c r="CO111" s="39" t="str">
        <f t="shared" si="110"/>
        <v/>
      </c>
      <c r="CP111" s="39" t="str">
        <f t="shared" si="110"/>
        <v/>
      </c>
      <c r="CQ111" s="39" t="str">
        <f t="shared" si="110"/>
        <v/>
      </c>
      <c r="CR111" s="39" t="str">
        <f t="shared" si="110"/>
        <v/>
      </c>
      <c r="CS111" s="39" t="str">
        <f t="shared" si="110"/>
        <v/>
      </c>
      <c r="CT111" s="39" t="str">
        <f t="shared" si="110"/>
        <v/>
      </c>
      <c r="CU111" s="39" t="str">
        <f t="shared" si="110"/>
        <v/>
      </c>
      <c r="CV111" s="39" t="str">
        <f t="shared" si="110"/>
        <v/>
      </c>
      <c r="CW111" s="39" t="str">
        <f t="shared" si="110"/>
        <v/>
      </c>
      <c r="CX111" s="39" t="str">
        <f t="shared" si="108"/>
        <v/>
      </c>
      <c r="CY111" s="39" t="str">
        <f t="shared" si="108"/>
        <v/>
      </c>
      <c r="CZ111" s="39" t="str">
        <f t="shared" si="108"/>
        <v/>
      </c>
      <c r="DA111" s="39" t="str">
        <f t="shared" si="108"/>
        <v/>
      </c>
      <c r="DB111" s="39" t="str">
        <f t="shared" si="108"/>
        <v/>
      </c>
      <c r="DC111" s="39" t="str">
        <f t="shared" si="108"/>
        <v/>
      </c>
      <c r="DD111" s="39" t="str">
        <f t="shared" si="108"/>
        <v/>
      </c>
      <c r="DE111" s="39" t="str">
        <f t="shared" si="108"/>
        <v/>
      </c>
      <c r="DF111" s="39" t="str">
        <f t="shared" si="108"/>
        <v/>
      </c>
      <c r="DG111" s="39" t="str">
        <f t="shared" si="108"/>
        <v/>
      </c>
      <c r="DH111" s="39" t="str">
        <f t="shared" si="108"/>
        <v/>
      </c>
      <c r="DQ111" s="57"/>
      <c r="DR111" s="127"/>
    </row>
    <row r="112" spans="1:122" ht="24.75" hidden="1" customHeight="1" x14ac:dyDescent="0.4">
      <c r="A112" s="126">
        <v>100</v>
      </c>
      <c r="B112" s="206" t="str">
        <f>IFERROR(VLOOKUP(A112,'wk（～5.7）'!$A$3:$J$122, 2, 0)&amp;"", "")</f>
        <v/>
      </c>
      <c r="C112" s="41" t="str">
        <f>IFERROR(VLOOKUP(A112,'wk（～5.7）'!$A$3:$J$122, 4, 0), "")</f>
        <v/>
      </c>
      <c r="D112" s="41" t="str">
        <f>IFERROR(VLOOKUP(A112,'wk（～5.7）'!$A$3:$J$122, 5, 0), "")</f>
        <v/>
      </c>
      <c r="E112" s="41" t="str">
        <f>IFERROR(VLOOKUP(A112,'wk（～5.7）'!$A$3:$J$122, 6, 0), "")</f>
        <v/>
      </c>
      <c r="F112" s="41" t="str">
        <f>IFERROR(VLOOKUP(A112,'wk（～5.7）'!$A$3:$J$122, 7, 0), "")</f>
        <v/>
      </c>
      <c r="G112" s="41" t="str">
        <f>IFERROR(VLOOKUP(A112,'wk（～5.7）'!$A$3:$J$122, 8, 0), "")</f>
        <v/>
      </c>
      <c r="H112" s="41" t="str">
        <f>IFERROR(VLOOKUP(A112,'wk（～5.7）'!$A$3:$J$122, 9, 0), "")</f>
        <v/>
      </c>
      <c r="I112" s="41" t="str">
        <f>IFERROR(VLOOKUP(A112,'wk（～5.7）'!$A$3:$J$122, 10, 0), "")</f>
        <v/>
      </c>
      <c r="J112" s="42">
        <f t="shared" si="73"/>
        <v>0</v>
      </c>
      <c r="K112" s="39" t="str">
        <f t="shared" si="105"/>
        <v/>
      </c>
      <c r="L112" s="39" t="str">
        <f t="shared" si="105"/>
        <v/>
      </c>
      <c r="M112" s="39" t="str">
        <f t="shared" si="105"/>
        <v/>
      </c>
      <c r="N112" s="39" t="str">
        <f t="shared" si="105"/>
        <v/>
      </c>
      <c r="O112" s="39" t="str">
        <f t="shared" si="105"/>
        <v/>
      </c>
      <c r="P112" s="39" t="str">
        <f t="shared" si="105"/>
        <v/>
      </c>
      <c r="Q112" s="39" t="str">
        <f t="shared" si="105"/>
        <v/>
      </c>
      <c r="R112" s="39" t="str">
        <f t="shared" si="105"/>
        <v/>
      </c>
      <c r="S112" s="39" t="str">
        <f t="shared" si="105"/>
        <v/>
      </c>
      <c r="T112" s="39" t="str">
        <f t="shared" si="105"/>
        <v/>
      </c>
      <c r="U112" s="39" t="str">
        <f t="shared" si="105"/>
        <v/>
      </c>
      <c r="V112" s="39" t="str">
        <f t="shared" si="105"/>
        <v/>
      </c>
      <c r="W112" s="39" t="str">
        <f t="shared" si="105"/>
        <v/>
      </c>
      <c r="X112" s="39" t="str">
        <f t="shared" si="105"/>
        <v/>
      </c>
      <c r="Y112" s="39" t="str">
        <f t="shared" si="105"/>
        <v/>
      </c>
      <c r="Z112" s="39" t="str">
        <f t="shared" si="105"/>
        <v/>
      </c>
      <c r="AA112" s="39" t="str">
        <f t="shared" si="107"/>
        <v/>
      </c>
      <c r="AB112" s="39" t="str">
        <f t="shared" si="107"/>
        <v/>
      </c>
      <c r="AC112" s="39" t="str">
        <f t="shared" si="107"/>
        <v/>
      </c>
      <c r="AD112" s="39" t="str">
        <f t="shared" si="107"/>
        <v/>
      </c>
      <c r="AE112" s="39" t="str">
        <f t="shared" si="107"/>
        <v/>
      </c>
      <c r="AF112" s="39" t="str">
        <f t="shared" si="107"/>
        <v/>
      </c>
      <c r="AG112" s="39" t="str">
        <f t="shared" si="107"/>
        <v/>
      </c>
      <c r="AH112" s="39" t="str">
        <f t="shared" si="107"/>
        <v/>
      </c>
      <c r="AI112" s="39" t="str">
        <f t="shared" si="107"/>
        <v/>
      </c>
      <c r="AJ112" s="39" t="str">
        <f t="shared" si="107"/>
        <v/>
      </c>
      <c r="AK112" s="39" t="str">
        <f t="shared" si="107"/>
        <v/>
      </c>
      <c r="AL112" s="39" t="str">
        <f t="shared" si="107"/>
        <v/>
      </c>
      <c r="AM112" s="39" t="str">
        <f t="shared" si="107"/>
        <v/>
      </c>
      <c r="AN112" s="39" t="str">
        <f t="shared" si="107"/>
        <v/>
      </c>
      <c r="AO112" s="39" t="str">
        <f t="shared" si="107"/>
        <v/>
      </c>
      <c r="AP112" s="39" t="str">
        <f t="shared" si="107"/>
        <v/>
      </c>
      <c r="AQ112" s="39" t="str">
        <f t="shared" si="106"/>
        <v/>
      </c>
      <c r="AR112" s="39" t="str">
        <f t="shared" si="106"/>
        <v/>
      </c>
      <c r="AS112" s="39" t="str">
        <f t="shared" si="106"/>
        <v/>
      </c>
      <c r="AT112" s="39" t="str">
        <f t="shared" si="106"/>
        <v/>
      </c>
      <c r="AU112" s="39" t="str">
        <f t="shared" si="106"/>
        <v/>
      </c>
      <c r="AV112" s="39" t="str">
        <f t="shared" si="106"/>
        <v/>
      </c>
      <c r="AW112" s="39" t="str">
        <f t="shared" si="106"/>
        <v/>
      </c>
      <c r="AX112" s="39" t="str">
        <f t="shared" si="106"/>
        <v/>
      </c>
      <c r="AY112" s="39" t="str">
        <f t="shared" si="106"/>
        <v/>
      </c>
      <c r="AZ112" s="39" t="str">
        <f t="shared" si="106"/>
        <v/>
      </c>
      <c r="BA112" s="39" t="str">
        <f t="shared" si="106"/>
        <v/>
      </c>
      <c r="BB112" s="39" t="str">
        <f t="shared" si="106"/>
        <v/>
      </c>
      <c r="BC112" s="39" t="str">
        <f t="shared" si="106"/>
        <v/>
      </c>
      <c r="BD112" s="39" t="str">
        <f t="shared" si="106"/>
        <v/>
      </c>
      <c r="BE112" s="39" t="str">
        <f t="shared" si="106"/>
        <v/>
      </c>
      <c r="BF112" s="39" t="str">
        <f t="shared" si="106"/>
        <v/>
      </c>
      <c r="BG112" s="39" t="str">
        <f t="shared" si="109"/>
        <v/>
      </c>
      <c r="BH112" s="39" t="str">
        <f t="shared" si="109"/>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si="109"/>
        <v/>
      </c>
      <c r="BS112" s="39" t="str">
        <f t="shared" si="109"/>
        <v/>
      </c>
      <c r="BT112" s="39" t="str">
        <f t="shared" si="109"/>
        <v/>
      </c>
      <c r="BU112" s="39" t="str">
        <f t="shared" si="109"/>
        <v/>
      </c>
      <c r="BV112" s="39" t="str">
        <f t="shared" si="109"/>
        <v/>
      </c>
      <c r="BW112" s="39" t="str">
        <f t="shared" ref="BW112:CL127" si="111">IF(AND($C112&lt;&gt;"", BW$12&gt;=$C112, BW$12&lt;=$I112), IF($F112&lt;&gt;"", IF(OR(AND(BW$12=$C112, BW$12=$F112), AND(BW$12&gt;$F112, BW$12&lt;$G112)), "入院中", 1), 1), "")</f>
        <v/>
      </c>
      <c r="BX112" s="39" t="str">
        <f t="shared" si="111"/>
        <v/>
      </c>
      <c r="BY112" s="39" t="str">
        <f t="shared" si="111"/>
        <v/>
      </c>
      <c r="BZ112" s="39" t="str">
        <f t="shared" si="111"/>
        <v/>
      </c>
      <c r="CA112" s="39" t="str">
        <f t="shared" si="111"/>
        <v/>
      </c>
      <c r="CB112" s="39" t="str">
        <f t="shared" si="111"/>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si="111"/>
        <v/>
      </c>
      <c r="CM112" s="39" t="str">
        <f t="shared" si="110"/>
        <v/>
      </c>
      <c r="CN112" s="39" t="str">
        <f t="shared" si="110"/>
        <v/>
      </c>
      <c r="CO112" s="39" t="str">
        <f t="shared" si="110"/>
        <v/>
      </c>
      <c r="CP112" s="39" t="str">
        <f t="shared" si="110"/>
        <v/>
      </c>
      <c r="CQ112" s="39" t="str">
        <f t="shared" si="110"/>
        <v/>
      </c>
      <c r="CR112" s="39" t="str">
        <f t="shared" si="110"/>
        <v/>
      </c>
      <c r="CS112" s="39" t="str">
        <f t="shared" si="110"/>
        <v/>
      </c>
      <c r="CT112" s="39" t="str">
        <f t="shared" si="110"/>
        <v/>
      </c>
      <c r="CU112" s="39" t="str">
        <f t="shared" si="110"/>
        <v/>
      </c>
      <c r="CV112" s="39" t="str">
        <f t="shared" si="110"/>
        <v/>
      </c>
      <c r="CW112" s="39" t="str">
        <f t="shared" si="110"/>
        <v/>
      </c>
      <c r="CX112" s="39" t="str">
        <f t="shared" si="108"/>
        <v/>
      </c>
      <c r="CY112" s="39" t="str">
        <f t="shared" si="108"/>
        <v/>
      </c>
      <c r="CZ112" s="39" t="str">
        <f t="shared" si="108"/>
        <v/>
      </c>
      <c r="DA112" s="39" t="str">
        <f t="shared" si="108"/>
        <v/>
      </c>
      <c r="DB112" s="39" t="str">
        <f t="shared" si="108"/>
        <v/>
      </c>
      <c r="DC112" s="39" t="str">
        <f t="shared" si="108"/>
        <v/>
      </c>
      <c r="DD112" s="39" t="str">
        <f t="shared" si="108"/>
        <v/>
      </c>
      <c r="DE112" s="39" t="str">
        <f t="shared" si="108"/>
        <v/>
      </c>
      <c r="DF112" s="39" t="str">
        <f t="shared" si="108"/>
        <v/>
      </c>
      <c r="DG112" s="39" t="str">
        <f t="shared" si="108"/>
        <v/>
      </c>
      <c r="DH112" s="39" t="str">
        <f t="shared" si="108"/>
        <v/>
      </c>
      <c r="DQ112" s="57"/>
      <c r="DR112" s="127"/>
    </row>
    <row r="113" spans="1:122" ht="24.75" hidden="1" customHeight="1" x14ac:dyDescent="0.4">
      <c r="A113" s="126">
        <v>101</v>
      </c>
      <c r="B113" s="206" t="str">
        <f>IFERROR(VLOOKUP(A113,'wk（～5.7）'!$A$3:$J$122, 2, 0)&amp;"", "")</f>
        <v/>
      </c>
      <c r="C113" s="41" t="str">
        <f>IFERROR(VLOOKUP(A113,'wk（～5.7）'!$A$3:$J$122, 4, 0), "")</f>
        <v/>
      </c>
      <c r="D113" s="41" t="str">
        <f>IFERROR(VLOOKUP(A113,'wk（～5.7）'!$A$3:$J$122, 5, 0), "")</f>
        <v/>
      </c>
      <c r="E113" s="41" t="str">
        <f>IFERROR(VLOOKUP(A113,'wk（～5.7）'!$A$3:$J$122, 6, 0), "")</f>
        <v/>
      </c>
      <c r="F113" s="41" t="str">
        <f>IFERROR(VLOOKUP(A113,'wk（～5.7）'!$A$3:$J$122, 7, 0), "")</f>
        <v/>
      </c>
      <c r="G113" s="41" t="str">
        <f>IFERROR(VLOOKUP(A113,'wk（～5.7）'!$A$3:$J$122, 8, 0), "")</f>
        <v/>
      </c>
      <c r="H113" s="41" t="str">
        <f>IFERROR(VLOOKUP(A113,'wk（～5.7）'!$A$3:$J$122, 9, 0), "")</f>
        <v/>
      </c>
      <c r="I113" s="41" t="str">
        <f>IFERROR(VLOOKUP(A113,'wk（～5.7）'!$A$3:$J$122, 10, 0), "")</f>
        <v/>
      </c>
      <c r="J113" s="42">
        <f t="shared" si="73"/>
        <v>0</v>
      </c>
      <c r="K113" s="39" t="str">
        <f t="shared" si="105"/>
        <v/>
      </c>
      <c r="L113" s="39" t="str">
        <f t="shared" si="105"/>
        <v/>
      </c>
      <c r="M113" s="39" t="str">
        <f t="shared" si="105"/>
        <v/>
      </c>
      <c r="N113" s="39" t="str">
        <f t="shared" si="105"/>
        <v/>
      </c>
      <c r="O113" s="39" t="str">
        <f t="shared" si="105"/>
        <v/>
      </c>
      <c r="P113" s="39" t="str">
        <f t="shared" si="105"/>
        <v/>
      </c>
      <c r="Q113" s="39" t="str">
        <f t="shared" si="105"/>
        <v/>
      </c>
      <c r="R113" s="39" t="str">
        <f t="shared" si="105"/>
        <v/>
      </c>
      <c r="S113" s="39" t="str">
        <f t="shared" si="105"/>
        <v/>
      </c>
      <c r="T113" s="39" t="str">
        <f t="shared" si="105"/>
        <v/>
      </c>
      <c r="U113" s="39" t="str">
        <f t="shared" si="105"/>
        <v/>
      </c>
      <c r="V113" s="39" t="str">
        <f t="shared" si="105"/>
        <v/>
      </c>
      <c r="W113" s="39" t="str">
        <f t="shared" si="105"/>
        <v/>
      </c>
      <c r="X113" s="39" t="str">
        <f t="shared" si="105"/>
        <v/>
      </c>
      <c r="Y113" s="39" t="str">
        <f t="shared" si="105"/>
        <v/>
      </c>
      <c r="Z113" s="39" t="str">
        <f t="shared" ref="Z113" si="112">IF(AND($C113&lt;&gt;"", Z$12&gt;=$C113, Z$12&lt;=$I113), IF($F113&lt;&gt;"", IF(OR(AND(Z$12=$C113, Z$12=$F113), AND(Z$12&gt;$F113, Z$12&lt;$G113)), "入院中", 1), 1), "")</f>
        <v/>
      </c>
      <c r="AA113" s="39" t="str">
        <f t="shared" si="107"/>
        <v/>
      </c>
      <c r="AB113" s="39" t="str">
        <f t="shared" si="107"/>
        <v/>
      </c>
      <c r="AC113" s="39" t="str">
        <f t="shared" si="107"/>
        <v/>
      </c>
      <c r="AD113" s="39" t="str">
        <f t="shared" si="107"/>
        <v/>
      </c>
      <c r="AE113" s="39" t="str">
        <f t="shared" si="107"/>
        <v/>
      </c>
      <c r="AF113" s="39" t="str">
        <f t="shared" si="107"/>
        <v/>
      </c>
      <c r="AG113" s="39" t="str">
        <f t="shared" si="107"/>
        <v/>
      </c>
      <c r="AH113" s="39" t="str">
        <f t="shared" si="107"/>
        <v/>
      </c>
      <c r="AI113" s="39" t="str">
        <f t="shared" si="107"/>
        <v/>
      </c>
      <c r="AJ113" s="39" t="str">
        <f t="shared" si="107"/>
        <v/>
      </c>
      <c r="AK113" s="39" t="str">
        <f t="shared" si="107"/>
        <v/>
      </c>
      <c r="AL113" s="39" t="str">
        <f t="shared" si="107"/>
        <v/>
      </c>
      <c r="AM113" s="39" t="str">
        <f t="shared" si="107"/>
        <v/>
      </c>
      <c r="AN113" s="39" t="str">
        <f t="shared" si="107"/>
        <v/>
      </c>
      <c r="AO113" s="39" t="str">
        <f t="shared" si="107"/>
        <v/>
      </c>
      <c r="AP113" s="39" t="str">
        <f t="shared" si="107"/>
        <v/>
      </c>
      <c r="AQ113" s="39" t="str">
        <f t="shared" si="106"/>
        <v/>
      </c>
      <c r="AR113" s="39" t="str">
        <f t="shared" si="106"/>
        <v/>
      </c>
      <c r="AS113" s="39" t="str">
        <f t="shared" si="106"/>
        <v/>
      </c>
      <c r="AT113" s="39" t="str">
        <f t="shared" si="106"/>
        <v/>
      </c>
      <c r="AU113" s="39" t="str">
        <f t="shared" si="106"/>
        <v/>
      </c>
      <c r="AV113" s="39" t="str">
        <f t="shared" si="106"/>
        <v/>
      </c>
      <c r="AW113" s="39" t="str">
        <f t="shared" si="106"/>
        <v/>
      </c>
      <c r="AX113" s="39" t="str">
        <f t="shared" si="106"/>
        <v/>
      </c>
      <c r="AY113" s="39" t="str">
        <f t="shared" si="106"/>
        <v/>
      </c>
      <c r="AZ113" s="39" t="str">
        <f t="shared" si="106"/>
        <v/>
      </c>
      <c r="BA113" s="39" t="str">
        <f t="shared" si="106"/>
        <v/>
      </c>
      <c r="BB113" s="39" t="str">
        <f t="shared" si="106"/>
        <v/>
      </c>
      <c r="BC113" s="39" t="str">
        <f t="shared" si="106"/>
        <v/>
      </c>
      <c r="BD113" s="39" t="str">
        <f t="shared" si="106"/>
        <v/>
      </c>
      <c r="BE113" s="39" t="str">
        <f t="shared" si="106"/>
        <v/>
      </c>
      <c r="BF113" s="39" t="str">
        <f t="shared" si="106"/>
        <v/>
      </c>
      <c r="BG113" s="39" t="str">
        <f t="shared" si="109"/>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09"/>
        <v/>
      </c>
      <c r="BS113" s="39" t="str">
        <f t="shared" si="109"/>
        <v/>
      </c>
      <c r="BT113" s="39" t="str">
        <f t="shared" si="109"/>
        <v/>
      </c>
      <c r="BU113" s="39" t="str">
        <f t="shared" si="109"/>
        <v/>
      </c>
      <c r="BV113" s="39" t="str">
        <f t="shared" si="109"/>
        <v/>
      </c>
      <c r="BW113" s="39" t="str">
        <f t="shared" si="111"/>
        <v/>
      </c>
      <c r="BX113" s="39" t="str">
        <f t="shared" si="111"/>
        <v/>
      </c>
      <c r="BY113" s="39" t="str">
        <f t="shared" si="111"/>
        <v/>
      </c>
      <c r="BZ113" s="39" t="str">
        <f t="shared" si="111"/>
        <v/>
      </c>
      <c r="CA113" s="39" t="str">
        <f t="shared" si="111"/>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1"/>
        <v/>
      </c>
      <c r="CM113" s="39" t="str">
        <f t="shared" si="110"/>
        <v/>
      </c>
      <c r="CN113" s="39" t="str">
        <f t="shared" si="110"/>
        <v/>
      </c>
      <c r="CO113" s="39" t="str">
        <f t="shared" si="110"/>
        <v/>
      </c>
      <c r="CP113" s="39" t="str">
        <f t="shared" si="110"/>
        <v/>
      </c>
      <c r="CQ113" s="39" t="str">
        <f t="shared" si="110"/>
        <v/>
      </c>
      <c r="CR113" s="39" t="str">
        <f t="shared" si="110"/>
        <v/>
      </c>
      <c r="CS113" s="39" t="str">
        <f t="shared" si="110"/>
        <v/>
      </c>
      <c r="CT113" s="39" t="str">
        <f t="shared" si="110"/>
        <v/>
      </c>
      <c r="CU113" s="39" t="str">
        <f t="shared" si="110"/>
        <v/>
      </c>
      <c r="CV113" s="39" t="str">
        <f t="shared" si="110"/>
        <v/>
      </c>
      <c r="CW113" s="39" t="str">
        <f t="shared" si="110"/>
        <v/>
      </c>
      <c r="CX113" s="39" t="str">
        <f t="shared" si="108"/>
        <v/>
      </c>
      <c r="CY113" s="39" t="str">
        <f t="shared" si="108"/>
        <v/>
      </c>
      <c r="CZ113" s="39" t="str">
        <f t="shared" si="108"/>
        <v/>
      </c>
      <c r="DA113" s="39" t="str">
        <f t="shared" si="108"/>
        <v/>
      </c>
      <c r="DB113" s="39" t="str">
        <f t="shared" si="108"/>
        <v/>
      </c>
      <c r="DC113" s="39" t="str">
        <f t="shared" si="108"/>
        <v/>
      </c>
      <c r="DD113" s="39" t="str">
        <f t="shared" si="108"/>
        <v/>
      </c>
      <c r="DE113" s="39" t="str">
        <f t="shared" si="108"/>
        <v/>
      </c>
      <c r="DF113" s="39" t="str">
        <f t="shared" si="108"/>
        <v/>
      </c>
      <c r="DG113" s="39" t="str">
        <f t="shared" si="108"/>
        <v/>
      </c>
      <c r="DH113" s="39" t="str">
        <f t="shared" si="108"/>
        <v/>
      </c>
      <c r="DQ113" s="57"/>
      <c r="DR113" s="127"/>
    </row>
    <row r="114" spans="1:122" ht="24.75" hidden="1" customHeight="1" x14ac:dyDescent="0.4">
      <c r="A114" s="126">
        <v>102</v>
      </c>
      <c r="B114" s="206" t="str">
        <f>IFERROR(VLOOKUP(A114,'wk（～5.7）'!$A$3:$J$122, 2, 0)&amp;"", "")</f>
        <v/>
      </c>
      <c r="C114" s="41" t="str">
        <f>IFERROR(VLOOKUP(A114,'wk（～5.7）'!$A$3:$J$122, 4, 0), "")</f>
        <v/>
      </c>
      <c r="D114" s="41" t="str">
        <f>IFERROR(VLOOKUP(A114,'wk（～5.7）'!$A$3:$J$122, 5, 0), "")</f>
        <v/>
      </c>
      <c r="E114" s="41" t="str">
        <f>IFERROR(VLOOKUP(A114,'wk（～5.7）'!$A$3:$J$122, 6, 0), "")</f>
        <v/>
      </c>
      <c r="F114" s="41" t="str">
        <f>IFERROR(VLOOKUP(A114,'wk（～5.7）'!$A$3:$J$122, 7, 0), "")</f>
        <v/>
      </c>
      <c r="G114" s="41" t="str">
        <f>IFERROR(VLOOKUP(A114,'wk（～5.7）'!$A$3:$J$122, 8, 0), "")</f>
        <v/>
      </c>
      <c r="H114" s="41" t="str">
        <f>IFERROR(VLOOKUP(A114,'wk（～5.7）'!$A$3:$J$122, 9, 0), "")</f>
        <v/>
      </c>
      <c r="I114" s="41" t="str">
        <f>IFERROR(VLOOKUP(A114,'wk（～5.7）'!$A$3:$J$122, 10, 0), "")</f>
        <v/>
      </c>
      <c r="J114" s="42">
        <f t="shared" si="73"/>
        <v>0</v>
      </c>
      <c r="K114" s="39" t="str">
        <f t="shared" ref="K114:Z129" si="113">IF(AND($C114&lt;&gt;"", K$12&gt;=$C114, K$12&lt;=$I114), IF($F114&lt;&gt;"", IF(OR(AND(K$12=$C114, K$12=$F114), AND(K$12&gt;$F114, K$12&lt;$G114)), "入院中", 1), 1), "")</f>
        <v/>
      </c>
      <c r="L114" s="39" t="str">
        <f t="shared" si="113"/>
        <v/>
      </c>
      <c r="M114" s="39" t="str">
        <f t="shared" si="113"/>
        <v/>
      </c>
      <c r="N114" s="39" t="str">
        <f t="shared" si="113"/>
        <v/>
      </c>
      <c r="O114" s="39" t="str">
        <f t="shared" si="113"/>
        <v/>
      </c>
      <c r="P114" s="39" t="str">
        <f t="shared" si="113"/>
        <v/>
      </c>
      <c r="Q114" s="39" t="str">
        <f t="shared" si="113"/>
        <v/>
      </c>
      <c r="R114" s="39" t="str">
        <f t="shared" si="113"/>
        <v/>
      </c>
      <c r="S114" s="39" t="str">
        <f t="shared" si="113"/>
        <v/>
      </c>
      <c r="T114" s="39" t="str">
        <f t="shared" si="113"/>
        <v/>
      </c>
      <c r="U114" s="39" t="str">
        <f t="shared" si="113"/>
        <v/>
      </c>
      <c r="V114" s="39" t="str">
        <f t="shared" si="113"/>
        <v/>
      </c>
      <c r="W114" s="39" t="str">
        <f t="shared" si="113"/>
        <v/>
      </c>
      <c r="X114" s="39" t="str">
        <f t="shared" si="113"/>
        <v/>
      </c>
      <c r="Y114" s="39" t="str">
        <f t="shared" si="113"/>
        <v/>
      </c>
      <c r="Z114" s="39" t="str">
        <f t="shared" si="113"/>
        <v/>
      </c>
      <c r="AA114" s="39" t="str">
        <f t="shared" si="107"/>
        <v/>
      </c>
      <c r="AB114" s="39" t="str">
        <f t="shared" si="107"/>
        <v/>
      </c>
      <c r="AC114" s="39" t="str">
        <f t="shared" si="107"/>
        <v/>
      </c>
      <c r="AD114" s="39" t="str">
        <f t="shared" si="107"/>
        <v/>
      </c>
      <c r="AE114" s="39" t="str">
        <f t="shared" si="107"/>
        <v/>
      </c>
      <c r="AF114" s="39" t="str">
        <f t="shared" si="107"/>
        <v/>
      </c>
      <c r="AG114" s="39" t="str">
        <f t="shared" si="107"/>
        <v/>
      </c>
      <c r="AH114" s="39" t="str">
        <f t="shared" si="107"/>
        <v/>
      </c>
      <c r="AI114" s="39" t="str">
        <f t="shared" si="107"/>
        <v/>
      </c>
      <c r="AJ114" s="39" t="str">
        <f t="shared" si="107"/>
        <v/>
      </c>
      <c r="AK114" s="39" t="str">
        <f t="shared" si="107"/>
        <v/>
      </c>
      <c r="AL114" s="39" t="str">
        <f t="shared" si="107"/>
        <v/>
      </c>
      <c r="AM114" s="39" t="str">
        <f t="shared" si="107"/>
        <v/>
      </c>
      <c r="AN114" s="39" t="str">
        <f t="shared" si="107"/>
        <v/>
      </c>
      <c r="AO114" s="39" t="str">
        <f t="shared" si="107"/>
        <v/>
      </c>
      <c r="AP114" s="39" t="str">
        <f t="shared" si="107"/>
        <v/>
      </c>
      <c r="AQ114" s="39" t="str">
        <f t="shared" si="106"/>
        <v/>
      </c>
      <c r="AR114" s="39" t="str">
        <f t="shared" si="106"/>
        <v/>
      </c>
      <c r="AS114" s="39" t="str">
        <f t="shared" si="106"/>
        <v/>
      </c>
      <c r="AT114" s="39" t="str">
        <f t="shared" si="106"/>
        <v/>
      </c>
      <c r="AU114" s="39" t="str">
        <f t="shared" si="106"/>
        <v/>
      </c>
      <c r="AV114" s="39" t="str">
        <f t="shared" si="106"/>
        <v/>
      </c>
      <c r="AW114" s="39" t="str">
        <f t="shared" si="106"/>
        <v/>
      </c>
      <c r="AX114" s="39" t="str">
        <f t="shared" si="106"/>
        <v/>
      </c>
      <c r="AY114" s="39" t="str">
        <f t="shared" si="106"/>
        <v/>
      </c>
      <c r="AZ114" s="39" t="str">
        <f t="shared" si="106"/>
        <v/>
      </c>
      <c r="BA114" s="39" t="str">
        <f t="shared" si="106"/>
        <v/>
      </c>
      <c r="BB114" s="39" t="str">
        <f t="shared" si="106"/>
        <v/>
      </c>
      <c r="BC114" s="39" t="str">
        <f t="shared" si="106"/>
        <v/>
      </c>
      <c r="BD114" s="39" t="str">
        <f t="shared" si="106"/>
        <v/>
      </c>
      <c r="BE114" s="39" t="str">
        <f t="shared" si="106"/>
        <v/>
      </c>
      <c r="BF114" s="39" t="str">
        <f t="shared" si="106"/>
        <v/>
      </c>
      <c r="BG114" s="39" t="str">
        <f t="shared" si="109"/>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09"/>
        <v/>
      </c>
      <c r="BS114" s="39" t="str">
        <f t="shared" si="109"/>
        <v/>
      </c>
      <c r="BT114" s="39" t="str">
        <f t="shared" si="109"/>
        <v/>
      </c>
      <c r="BU114" s="39" t="str">
        <f t="shared" si="109"/>
        <v/>
      </c>
      <c r="BV114" s="39" t="str">
        <f t="shared" si="109"/>
        <v/>
      </c>
      <c r="BW114" s="39" t="str">
        <f t="shared" si="111"/>
        <v/>
      </c>
      <c r="BX114" s="39" t="str">
        <f t="shared" si="111"/>
        <v/>
      </c>
      <c r="BY114" s="39" t="str">
        <f t="shared" si="111"/>
        <v/>
      </c>
      <c r="BZ114" s="39" t="str">
        <f t="shared" si="111"/>
        <v/>
      </c>
      <c r="CA114" s="39" t="str">
        <f t="shared" si="111"/>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1"/>
        <v/>
      </c>
      <c r="CM114" s="39" t="str">
        <f t="shared" si="110"/>
        <v/>
      </c>
      <c r="CN114" s="39" t="str">
        <f t="shared" si="110"/>
        <v/>
      </c>
      <c r="CO114" s="39" t="str">
        <f t="shared" si="110"/>
        <v/>
      </c>
      <c r="CP114" s="39" t="str">
        <f t="shared" si="110"/>
        <v/>
      </c>
      <c r="CQ114" s="39" t="str">
        <f t="shared" si="110"/>
        <v/>
      </c>
      <c r="CR114" s="39" t="str">
        <f t="shared" si="110"/>
        <v/>
      </c>
      <c r="CS114" s="39" t="str">
        <f t="shared" si="110"/>
        <v/>
      </c>
      <c r="CT114" s="39" t="str">
        <f t="shared" si="110"/>
        <v/>
      </c>
      <c r="CU114" s="39" t="str">
        <f t="shared" si="110"/>
        <v/>
      </c>
      <c r="CV114" s="39" t="str">
        <f t="shared" si="110"/>
        <v/>
      </c>
      <c r="CW114" s="39" t="str">
        <f t="shared" si="110"/>
        <v/>
      </c>
      <c r="CX114" s="39" t="str">
        <f t="shared" si="108"/>
        <v/>
      </c>
      <c r="CY114" s="39" t="str">
        <f t="shared" si="108"/>
        <v/>
      </c>
      <c r="CZ114" s="39" t="str">
        <f t="shared" si="108"/>
        <v/>
      </c>
      <c r="DA114" s="39" t="str">
        <f t="shared" si="108"/>
        <v/>
      </c>
      <c r="DB114" s="39" t="str">
        <f t="shared" si="108"/>
        <v/>
      </c>
      <c r="DC114" s="39" t="str">
        <f t="shared" si="108"/>
        <v/>
      </c>
      <c r="DD114" s="39" t="str">
        <f t="shared" si="108"/>
        <v/>
      </c>
      <c r="DE114" s="39" t="str">
        <f t="shared" si="108"/>
        <v/>
      </c>
      <c r="DF114" s="39" t="str">
        <f t="shared" si="108"/>
        <v/>
      </c>
      <c r="DG114" s="39" t="str">
        <f t="shared" si="108"/>
        <v/>
      </c>
      <c r="DH114" s="39" t="str">
        <f t="shared" si="108"/>
        <v/>
      </c>
      <c r="DQ114" s="57"/>
      <c r="DR114" s="127"/>
    </row>
    <row r="115" spans="1:122" ht="24.75" hidden="1" customHeight="1" x14ac:dyDescent="0.4">
      <c r="A115" s="126">
        <v>103</v>
      </c>
      <c r="B115" s="206" t="str">
        <f>IFERROR(VLOOKUP(A115,'wk（～5.7）'!$A$3:$J$122, 2, 0)&amp;"", "")</f>
        <v/>
      </c>
      <c r="C115" s="41" t="str">
        <f>IFERROR(VLOOKUP(A115,'wk（～5.7）'!$A$3:$J$122, 4, 0), "")</f>
        <v/>
      </c>
      <c r="D115" s="41" t="str">
        <f>IFERROR(VLOOKUP(A115,'wk（～5.7）'!$A$3:$J$122, 5, 0), "")</f>
        <v/>
      </c>
      <c r="E115" s="41" t="str">
        <f>IFERROR(VLOOKUP(A115,'wk（～5.7）'!$A$3:$J$122, 6, 0), "")</f>
        <v/>
      </c>
      <c r="F115" s="41" t="str">
        <f>IFERROR(VLOOKUP(A115,'wk（～5.7）'!$A$3:$J$122, 7, 0), "")</f>
        <v/>
      </c>
      <c r="G115" s="41" t="str">
        <f>IFERROR(VLOOKUP(A115,'wk（～5.7）'!$A$3:$J$122, 8, 0), "")</f>
        <v/>
      </c>
      <c r="H115" s="41" t="str">
        <f>IFERROR(VLOOKUP(A115,'wk（～5.7）'!$A$3:$J$122, 9, 0), "")</f>
        <v/>
      </c>
      <c r="I115" s="41" t="str">
        <f>IFERROR(VLOOKUP(A115,'wk（～5.7）'!$A$3:$J$122, 10, 0), "")</f>
        <v/>
      </c>
      <c r="J115" s="42">
        <f t="shared" si="73"/>
        <v>0</v>
      </c>
      <c r="K115" s="39" t="str">
        <f t="shared" si="113"/>
        <v/>
      </c>
      <c r="L115" s="39" t="str">
        <f t="shared" si="113"/>
        <v/>
      </c>
      <c r="M115" s="39" t="str">
        <f t="shared" si="113"/>
        <v/>
      </c>
      <c r="N115" s="39" t="str">
        <f t="shared" si="113"/>
        <v/>
      </c>
      <c r="O115" s="39" t="str">
        <f t="shared" si="113"/>
        <v/>
      </c>
      <c r="P115" s="39" t="str">
        <f t="shared" si="113"/>
        <v/>
      </c>
      <c r="Q115" s="39" t="str">
        <f t="shared" si="113"/>
        <v/>
      </c>
      <c r="R115" s="39" t="str">
        <f t="shared" si="113"/>
        <v/>
      </c>
      <c r="S115" s="39" t="str">
        <f t="shared" si="113"/>
        <v/>
      </c>
      <c r="T115" s="39" t="str">
        <f t="shared" si="113"/>
        <v/>
      </c>
      <c r="U115" s="39" t="str">
        <f t="shared" si="113"/>
        <v/>
      </c>
      <c r="V115" s="39" t="str">
        <f t="shared" si="113"/>
        <v/>
      </c>
      <c r="W115" s="39" t="str">
        <f t="shared" si="113"/>
        <v/>
      </c>
      <c r="X115" s="39" t="str">
        <f t="shared" si="113"/>
        <v/>
      </c>
      <c r="Y115" s="39" t="str">
        <f t="shared" si="113"/>
        <v/>
      </c>
      <c r="Z115" s="39" t="str">
        <f t="shared" si="113"/>
        <v/>
      </c>
      <c r="AA115" s="39" t="str">
        <f t="shared" si="107"/>
        <v/>
      </c>
      <c r="AB115" s="39" t="str">
        <f t="shared" si="107"/>
        <v/>
      </c>
      <c r="AC115" s="39" t="str">
        <f t="shared" si="107"/>
        <v/>
      </c>
      <c r="AD115" s="39" t="str">
        <f t="shared" si="107"/>
        <v/>
      </c>
      <c r="AE115" s="39" t="str">
        <f t="shared" si="107"/>
        <v/>
      </c>
      <c r="AF115" s="39" t="str">
        <f t="shared" si="107"/>
        <v/>
      </c>
      <c r="AG115" s="39" t="str">
        <f t="shared" si="107"/>
        <v/>
      </c>
      <c r="AH115" s="39" t="str">
        <f t="shared" si="107"/>
        <v/>
      </c>
      <c r="AI115" s="39" t="str">
        <f t="shared" si="107"/>
        <v/>
      </c>
      <c r="AJ115" s="39" t="str">
        <f t="shared" si="107"/>
        <v/>
      </c>
      <c r="AK115" s="39" t="str">
        <f t="shared" si="107"/>
        <v/>
      </c>
      <c r="AL115" s="39" t="str">
        <f t="shared" si="107"/>
        <v/>
      </c>
      <c r="AM115" s="39" t="str">
        <f t="shared" si="107"/>
        <v/>
      </c>
      <c r="AN115" s="39" t="str">
        <f t="shared" si="107"/>
        <v/>
      </c>
      <c r="AO115" s="39" t="str">
        <f t="shared" si="107"/>
        <v/>
      </c>
      <c r="AP115" s="39" t="str">
        <f t="shared" si="107"/>
        <v/>
      </c>
      <c r="AQ115" s="39" t="str">
        <f t="shared" si="106"/>
        <v/>
      </c>
      <c r="AR115" s="39" t="str">
        <f t="shared" si="106"/>
        <v/>
      </c>
      <c r="AS115" s="39" t="str">
        <f t="shared" si="106"/>
        <v/>
      </c>
      <c r="AT115" s="39" t="str">
        <f t="shared" si="106"/>
        <v/>
      </c>
      <c r="AU115" s="39" t="str">
        <f t="shared" si="106"/>
        <v/>
      </c>
      <c r="AV115" s="39" t="str">
        <f t="shared" si="106"/>
        <v/>
      </c>
      <c r="AW115" s="39" t="str">
        <f t="shared" si="106"/>
        <v/>
      </c>
      <c r="AX115" s="39" t="str">
        <f t="shared" si="106"/>
        <v/>
      </c>
      <c r="AY115" s="39" t="str">
        <f t="shared" si="106"/>
        <v/>
      </c>
      <c r="AZ115" s="39" t="str">
        <f t="shared" si="106"/>
        <v/>
      </c>
      <c r="BA115" s="39" t="str">
        <f t="shared" si="106"/>
        <v/>
      </c>
      <c r="BB115" s="39" t="str">
        <f t="shared" si="106"/>
        <v/>
      </c>
      <c r="BC115" s="39" t="str">
        <f t="shared" si="106"/>
        <v/>
      </c>
      <c r="BD115" s="39" t="str">
        <f t="shared" si="106"/>
        <v/>
      </c>
      <c r="BE115" s="39" t="str">
        <f t="shared" si="106"/>
        <v/>
      </c>
      <c r="BF115" s="39" t="str">
        <f t="shared" si="106"/>
        <v/>
      </c>
      <c r="BG115" s="39" t="str">
        <f t="shared" si="109"/>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09"/>
        <v/>
      </c>
      <c r="BS115" s="39" t="str">
        <f t="shared" si="109"/>
        <v/>
      </c>
      <c r="BT115" s="39" t="str">
        <f t="shared" si="109"/>
        <v/>
      </c>
      <c r="BU115" s="39" t="str">
        <f t="shared" si="109"/>
        <v/>
      </c>
      <c r="BV115" s="39" t="str">
        <f t="shared" si="109"/>
        <v/>
      </c>
      <c r="BW115" s="39" t="str">
        <f t="shared" si="111"/>
        <v/>
      </c>
      <c r="BX115" s="39" t="str">
        <f t="shared" si="111"/>
        <v/>
      </c>
      <c r="BY115" s="39" t="str">
        <f t="shared" si="111"/>
        <v/>
      </c>
      <c r="BZ115" s="39" t="str">
        <f t="shared" si="111"/>
        <v/>
      </c>
      <c r="CA115" s="39" t="str">
        <f t="shared" si="111"/>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1"/>
        <v/>
      </c>
      <c r="CM115" s="39" t="str">
        <f t="shared" si="110"/>
        <v/>
      </c>
      <c r="CN115" s="39" t="str">
        <f t="shared" si="110"/>
        <v/>
      </c>
      <c r="CO115" s="39" t="str">
        <f t="shared" si="110"/>
        <v/>
      </c>
      <c r="CP115" s="39" t="str">
        <f t="shared" si="110"/>
        <v/>
      </c>
      <c r="CQ115" s="39" t="str">
        <f t="shared" si="110"/>
        <v/>
      </c>
      <c r="CR115" s="39" t="str">
        <f t="shared" si="110"/>
        <v/>
      </c>
      <c r="CS115" s="39" t="str">
        <f t="shared" si="110"/>
        <v/>
      </c>
      <c r="CT115" s="39" t="str">
        <f t="shared" si="110"/>
        <v/>
      </c>
      <c r="CU115" s="39" t="str">
        <f t="shared" si="110"/>
        <v/>
      </c>
      <c r="CV115" s="39" t="str">
        <f t="shared" si="110"/>
        <v/>
      </c>
      <c r="CW115" s="39" t="str">
        <f t="shared" si="110"/>
        <v/>
      </c>
      <c r="CX115" s="39" t="str">
        <f t="shared" si="108"/>
        <v/>
      </c>
      <c r="CY115" s="39" t="str">
        <f t="shared" si="108"/>
        <v/>
      </c>
      <c r="CZ115" s="39" t="str">
        <f t="shared" si="108"/>
        <v/>
      </c>
      <c r="DA115" s="39" t="str">
        <f t="shared" si="108"/>
        <v/>
      </c>
      <c r="DB115" s="39" t="str">
        <f t="shared" si="108"/>
        <v/>
      </c>
      <c r="DC115" s="39" t="str">
        <f t="shared" si="108"/>
        <v/>
      </c>
      <c r="DD115" s="39" t="str">
        <f t="shared" si="108"/>
        <v/>
      </c>
      <c r="DE115" s="39" t="str">
        <f t="shared" si="108"/>
        <v/>
      </c>
      <c r="DF115" s="39" t="str">
        <f t="shared" si="108"/>
        <v/>
      </c>
      <c r="DG115" s="39" t="str">
        <f t="shared" si="108"/>
        <v/>
      </c>
      <c r="DH115" s="39" t="str">
        <f t="shared" si="108"/>
        <v/>
      </c>
      <c r="DQ115" s="57"/>
      <c r="DR115" s="127"/>
    </row>
    <row r="116" spans="1:122" ht="24.75" hidden="1" customHeight="1" x14ac:dyDescent="0.4">
      <c r="A116" s="126">
        <v>104</v>
      </c>
      <c r="B116" s="206" t="str">
        <f>IFERROR(VLOOKUP(A116,'wk（～5.7）'!$A$3:$J$122, 2, 0)&amp;"", "")</f>
        <v/>
      </c>
      <c r="C116" s="41" t="str">
        <f>IFERROR(VLOOKUP(A116,'wk（～5.7）'!$A$3:$J$122, 4, 0), "")</f>
        <v/>
      </c>
      <c r="D116" s="41" t="str">
        <f>IFERROR(VLOOKUP(A116,'wk（～5.7）'!$A$3:$J$122, 5, 0), "")</f>
        <v/>
      </c>
      <c r="E116" s="41" t="str">
        <f>IFERROR(VLOOKUP(A116,'wk（～5.7）'!$A$3:$J$122, 6, 0), "")</f>
        <v/>
      </c>
      <c r="F116" s="41" t="str">
        <f>IFERROR(VLOOKUP(A116,'wk（～5.7）'!$A$3:$J$122, 7, 0), "")</f>
        <v/>
      </c>
      <c r="G116" s="41" t="str">
        <f>IFERROR(VLOOKUP(A116,'wk（～5.7）'!$A$3:$J$122, 8, 0), "")</f>
        <v/>
      </c>
      <c r="H116" s="41" t="str">
        <f>IFERROR(VLOOKUP(A116,'wk（～5.7）'!$A$3:$J$122, 9, 0), "")</f>
        <v/>
      </c>
      <c r="I116" s="41" t="str">
        <f>IFERROR(VLOOKUP(A116,'wk（～5.7）'!$A$3:$J$122, 10, 0), "")</f>
        <v/>
      </c>
      <c r="J116" s="42">
        <f t="shared" si="73"/>
        <v>0</v>
      </c>
      <c r="K116" s="39" t="str">
        <f t="shared" si="113"/>
        <v/>
      </c>
      <c r="L116" s="39" t="str">
        <f t="shared" si="113"/>
        <v/>
      </c>
      <c r="M116" s="39" t="str">
        <f t="shared" si="113"/>
        <v/>
      </c>
      <c r="N116" s="39" t="str">
        <f t="shared" si="113"/>
        <v/>
      </c>
      <c r="O116" s="39" t="str">
        <f t="shared" si="113"/>
        <v/>
      </c>
      <c r="P116" s="39" t="str">
        <f t="shared" si="113"/>
        <v/>
      </c>
      <c r="Q116" s="39" t="str">
        <f t="shared" si="113"/>
        <v/>
      </c>
      <c r="R116" s="39" t="str">
        <f t="shared" si="113"/>
        <v/>
      </c>
      <c r="S116" s="39" t="str">
        <f t="shared" si="113"/>
        <v/>
      </c>
      <c r="T116" s="39" t="str">
        <f t="shared" si="113"/>
        <v/>
      </c>
      <c r="U116" s="39" t="str">
        <f t="shared" si="113"/>
        <v/>
      </c>
      <c r="V116" s="39" t="str">
        <f t="shared" si="113"/>
        <v/>
      </c>
      <c r="W116" s="39" t="str">
        <f t="shared" si="113"/>
        <v/>
      </c>
      <c r="X116" s="39" t="str">
        <f t="shared" si="113"/>
        <v/>
      </c>
      <c r="Y116" s="39" t="str">
        <f t="shared" si="113"/>
        <v/>
      </c>
      <c r="Z116" s="39" t="str">
        <f t="shared" si="113"/>
        <v/>
      </c>
      <c r="AA116" s="39" t="str">
        <f t="shared" si="107"/>
        <v/>
      </c>
      <c r="AB116" s="39" t="str">
        <f t="shared" si="107"/>
        <v/>
      </c>
      <c r="AC116" s="39" t="str">
        <f t="shared" si="107"/>
        <v/>
      </c>
      <c r="AD116" s="39" t="str">
        <f t="shared" si="107"/>
        <v/>
      </c>
      <c r="AE116" s="39" t="str">
        <f t="shared" si="107"/>
        <v/>
      </c>
      <c r="AF116" s="39" t="str">
        <f t="shared" si="107"/>
        <v/>
      </c>
      <c r="AG116" s="39" t="str">
        <f t="shared" si="107"/>
        <v/>
      </c>
      <c r="AH116" s="39" t="str">
        <f t="shared" si="107"/>
        <v/>
      </c>
      <c r="AI116" s="39" t="str">
        <f t="shared" si="107"/>
        <v/>
      </c>
      <c r="AJ116" s="39" t="str">
        <f t="shared" si="107"/>
        <v/>
      </c>
      <c r="AK116" s="39" t="str">
        <f t="shared" si="107"/>
        <v/>
      </c>
      <c r="AL116" s="39" t="str">
        <f t="shared" si="107"/>
        <v/>
      </c>
      <c r="AM116" s="39" t="str">
        <f t="shared" si="107"/>
        <v/>
      </c>
      <c r="AN116" s="39" t="str">
        <f t="shared" si="107"/>
        <v/>
      </c>
      <c r="AO116" s="39" t="str">
        <f t="shared" si="107"/>
        <v/>
      </c>
      <c r="AP116" s="39" t="str">
        <f t="shared" si="107"/>
        <v/>
      </c>
      <c r="AQ116" s="39" t="str">
        <f t="shared" si="106"/>
        <v/>
      </c>
      <c r="AR116" s="39" t="str">
        <f t="shared" si="106"/>
        <v/>
      </c>
      <c r="AS116" s="39" t="str">
        <f t="shared" si="106"/>
        <v/>
      </c>
      <c r="AT116" s="39" t="str">
        <f t="shared" si="106"/>
        <v/>
      </c>
      <c r="AU116" s="39" t="str">
        <f t="shared" si="106"/>
        <v/>
      </c>
      <c r="AV116" s="39" t="str">
        <f t="shared" si="106"/>
        <v/>
      </c>
      <c r="AW116" s="39" t="str">
        <f t="shared" si="106"/>
        <v/>
      </c>
      <c r="AX116" s="39" t="str">
        <f t="shared" si="106"/>
        <v/>
      </c>
      <c r="AY116" s="39" t="str">
        <f t="shared" si="106"/>
        <v/>
      </c>
      <c r="AZ116" s="39" t="str">
        <f t="shared" si="106"/>
        <v/>
      </c>
      <c r="BA116" s="39" t="str">
        <f t="shared" si="106"/>
        <v/>
      </c>
      <c r="BB116" s="39" t="str">
        <f t="shared" si="106"/>
        <v/>
      </c>
      <c r="BC116" s="39" t="str">
        <f t="shared" si="106"/>
        <v/>
      </c>
      <c r="BD116" s="39" t="str">
        <f t="shared" si="106"/>
        <v/>
      </c>
      <c r="BE116" s="39" t="str">
        <f t="shared" si="106"/>
        <v/>
      </c>
      <c r="BF116" s="39" t="str">
        <f t="shared" si="106"/>
        <v/>
      </c>
      <c r="BG116" s="39" t="str">
        <f t="shared" si="109"/>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09"/>
        <v/>
      </c>
      <c r="BS116" s="39" t="str">
        <f t="shared" si="109"/>
        <v/>
      </c>
      <c r="BT116" s="39" t="str">
        <f t="shared" si="109"/>
        <v/>
      </c>
      <c r="BU116" s="39" t="str">
        <f t="shared" si="109"/>
        <v/>
      </c>
      <c r="BV116" s="39" t="str">
        <f t="shared" si="109"/>
        <v/>
      </c>
      <c r="BW116" s="39" t="str">
        <f t="shared" si="111"/>
        <v/>
      </c>
      <c r="BX116" s="39" t="str">
        <f t="shared" si="111"/>
        <v/>
      </c>
      <c r="BY116" s="39" t="str">
        <f t="shared" si="111"/>
        <v/>
      </c>
      <c r="BZ116" s="39" t="str">
        <f t="shared" si="111"/>
        <v/>
      </c>
      <c r="CA116" s="39" t="str">
        <f t="shared" si="111"/>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1"/>
        <v/>
      </c>
      <c r="CM116" s="39" t="str">
        <f t="shared" si="110"/>
        <v/>
      </c>
      <c r="CN116" s="39" t="str">
        <f t="shared" si="110"/>
        <v/>
      </c>
      <c r="CO116" s="39" t="str">
        <f t="shared" si="110"/>
        <v/>
      </c>
      <c r="CP116" s="39" t="str">
        <f t="shared" si="110"/>
        <v/>
      </c>
      <c r="CQ116" s="39" t="str">
        <f t="shared" si="110"/>
        <v/>
      </c>
      <c r="CR116" s="39" t="str">
        <f t="shared" si="110"/>
        <v/>
      </c>
      <c r="CS116" s="39" t="str">
        <f t="shared" si="110"/>
        <v/>
      </c>
      <c r="CT116" s="39" t="str">
        <f t="shared" si="110"/>
        <v/>
      </c>
      <c r="CU116" s="39" t="str">
        <f t="shared" si="110"/>
        <v/>
      </c>
      <c r="CV116" s="39" t="str">
        <f t="shared" si="110"/>
        <v/>
      </c>
      <c r="CW116" s="39" t="str">
        <f t="shared" si="110"/>
        <v/>
      </c>
      <c r="CX116" s="39" t="str">
        <f t="shared" si="108"/>
        <v/>
      </c>
      <c r="CY116" s="39" t="str">
        <f t="shared" si="108"/>
        <v/>
      </c>
      <c r="CZ116" s="39" t="str">
        <f t="shared" si="108"/>
        <v/>
      </c>
      <c r="DA116" s="39" t="str">
        <f t="shared" si="108"/>
        <v/>
      </c>
      <c r="DB116" s="39" t="str">
        <f t="shared" si="108"/>
        <v/>
      </c>
      <c r="DC116" s="39" t="str">
        <f t="shared" si="108"/>
        <v/>
      </c>
      <c r="DD116" s="39" t="str">
        <f t="shared" si="108"/>
        <v/>
      </c>
      <c r="DE116" s="39" t="str">
        <f t="shared" si="108"/>
        <v/>
      </c>
      <c r="DF116" s="39" t="str">
        <f t="shared" si="108"/>
        <v/>
      </c>
      <c r="DG116" s="39" t="str">
        <f t="shared" si="108"/>
        <v/>
      </c>
      <c r="DH116" s="39" t="str">
        <f t="shared" si="108"/>
        <v/>
      </c>
      <c r="DQ116" s="57"/>
      <c r="DR116" s="127"/>
    </row>
    <row r="117" spans="1:122" ht="24.75" hidden="1" customHeight="1" x14ac:dyDescent="0.4">
      <c r="A117" s="126">
        <v>105</v>
      </c>
      <c r="B117" s="206" t="str">
        <f>IFERROR(VLOOKUP(A117,'wk（～5.7）'!$A$3:$J$122, 2, 0)&amp;"", "")</f>
        <v/>
      </c>
      <c r="C117" s="41" t="str">
        <f>IFERROR(VLOOKUP(A117,'wk（～5.7）'!$A$3:$J$122, 4, 0), "")</f>
        <v/>
      </c>
      <c r="D117" s="41" t="str">
        <f>IFERROR(VLOOKUP(A117,'wk（～5.7）'!$A$3:$J$122, 5, 0), "")</f>
        <v/>
      </c>
      <c r="E117" s="41" t="str">
        <f>IFERROR(VLOOKUP(A117,'wk（～5.7）'!$A$3:$J$122, 6, 0), "")</f>
        <v/>
      </c>
      <c r="F117" s="41" t="str">
        <f>IFERROR(VLOOKUP(A117,'wk（～5.7）'!$A$3:$J$122, 7, 0), "")</f>
        <v/>
      </c>
      <c r="G117" s="41" t="str">
        <f>IFERROR(VLOOKUP(A117,'wk（～5.7）'!$A$3:$J$122, 8, 0), "")</f>
        <v/>
      </c>
      <c r="H117" s="41" t="str">
        <f>IFERROR(VLOOKUP(A117,'wk（～5.7）'!$A$3:$J$122, 9, 0), "")</f>
        <v/>
      </c>
      <c r="I117" s="41" t="str">
        <f>IFERROR(VLOOKUP(A117,'wk（～5.7）'!$A$3:$J$122, 10, 0), "")</f>
        <v/>
      </c>
      <c r="J117" s="42">
        <f t="shared" si="73"/>
        <v>0</v>
      </c>
      <c r="K117" s="39" t="str">
        <f t="shared" si="113"/>
        <v/>
      </c>
      <c r="L117" s="39" t="str">
        <f t="shared" si="113"/>
        <v/>
      </c>
      <c r="M117" s="39" t="str">
        <f t="shared" si="113"/>
        <v/>
      </c>
      <c r="N117" s="39" t="str">
        <f t="shared" si="113"/>
        <v/>
      </c>
      <c r="O117" s="39" t="str">
        <f t="shared" si="113"/>
        <v/>
      </c>
      <c r="P117" s="39" t="str">
        <f t="shared" si="113"/>
        <v/>
      </c>
      <c r="Q117" s="39" t="str">
        <f t="shared" si="113"/>
        <v/>
      </c>
      <c r="R117" s="39" t="str">
        <f t="shared" si="113"/>
        <v/>
      </c>
      <c r="S117" s="39" t="str">
        <f t="shared" si="113"/>
        <v/>
      </c>
      <c r="T117" s="39" t="str">
        <f t="shared" si="113"/>
        <v/>
      </c>
      <c r="U117" s="39" t="str">
        <f t="shared" si="113"/>
        <v/>
      </c>
      <c r="V117" s="39" t="str">
        <f t="shared" si="113"/>
        <v/>
      </c>
      <c r="W117" s="39" t="str">
        <f t="shared" si="113"/>
        <v/>
      </c>
      <c r="X117" s="39" t="str">
        <f t="shared" si="113"/>
        <v/>
      </c>
      <c r="Y117" s="39" t="str">
        <f t="shared" si="113"/>
        <v/>
      </c>
      <c r="Z117" s="39" t="str">
        <f t="shared" si="113"/>
        <v/>
      </c>
      <c r="AA117" s="39" t="str">
        <f t="shared" si="107"/>
        <v/>
      </c>
      <c r="AB117" s="39" t="str">
        <f t="shared" si="107"/>
        <v/>
      </c>
      <c r="AC117" s="39" t="str">
        <f t="shared" si="107"/>
        <v/>
      </c>
      <c r="AD117" s="39" t="str">
        <f t="shared" si="107"/>
        <v/>
      </c>
      <c r="AE117" s="39" t="str">
        <f t="shared" si="107"/>
        <v/>
      </c>
      <c r="AF117" s="39" t="str">
        <f t="shared" si="107"/>
        <v/>
      </c>
      <c r="AG117" s="39" t="str">
        <f t="shared" si="107"/>
        <v/>
      </c>
      <c r="AH117" s="39" t="str">
        <f t="shared" si="107"/>
        <v/>
      </c>
      <c r="AI117" s="39" t="str">
        <f t="shared" si="107"/>
        <v/>
      </c>
      <c r="AJ117" s="39" t="str">
        <f t="shared" si="107"/>
        <v/>
      </c>
      <c r="AK117" s="39" t="str">
        <f t="shared" si="107"/>
        <v/>
      </c>
      <c r="AL117" s="39" t="str">
        <f t="shared" si="107"/>
        <v/>
      </c>
      <c r="AM117" s="39" t="str">
        <f t="shared" si="107"/>
        <v/>
      </c>
      <c r="AN117" s="39" t="str">
        <f t="shared" si="107"/>
        <v/>
      </c>
      <c r="AO117" s="39" t="str">
        <f t="shared" si="107"/>
        <v/>
      </c>
      <c r="AP117" s="39" t="str">
        <f t="shared" si="107"/>
        <v/>
      </c>
      <c r="AQ117" s="39" t="str">
        <f t="shared" si="106"/>
        <v/>
      </c>
      <c r="AR117" s="39" t="str">
        <f t="shared" si="106"/>
        <v/>
      </c>
      <c r="AS117" s="39" t="str">
        <f t="shared" si="106"/>
        <v/>
      </c>
      <c r="AT117" s="39" t="str">
        <f t="shared" si="106"/>
        <v/>
      </c>
      <c r="AU117" s="39" t="str">
        <f t="shared" si="106"/>
        <v/>
      </c>
      <c r="AV117" s="39" t="str">
        <f t="shared" si="106"/>
        <v/>
      </c>
      <c r="AW117" s="39" t="str">
        <f t="shared" si="106"/>
        <v/>
      </c>
      <c r="AX117" s="39" t="str">
        <f t="shared" si="106"/>
        <v/>
      </c>
      <c r="AY117" s="39" t="str">
        <f t="shared" si="106"/>
        <v/>
      </c>
      <c r="AZ117" s="39" t="str">
        <f t="shared" si="106"/>
        <v/>
      </c>
      <c r="BA117" s="39" t="str">
        <f t="shared" si="106"/>
        <v/>
      </c>
      <c r="BB117" s="39" t="str">
        <f t="shared" si="106"/>
        <v/>
      </c>
      <c r="BC117" s="39" t="str">
        <f t="shared" si="106"/>
        <v/>
      </c>
      <c r="BD117" s="39" t="str">
        <f t="shared" si="106"/>
        <v/>
      </c>
      <c r="BE117" s="39" t="str">
        <f t="shared" si="106"/>
        <v/>
      </c>
      <c r="BF117" s="39" t="str">
        <f t="shared" si="106"/>
        <v/>
      </c>
      <c r="BG117" s="39" t="str">
        <f t="shared" si="109"/>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09"/>
        <v/>
      </c>
      <c r="BS117" s="39" t="str">
        <f t="shared" si="109"/>
        <v/>
      </c>
      <c r="BT117" s="39" t="str">
        <f t="shared" si="109"/>
        <v/>
      </c>
      <c r="BU117" s="39" t="str">
        <f t="shared" si="109"/>
        <v/>
      </c>
      <c r="BV117" s="39" t="str">
        <f t="shared" si="109"/>
        <v/>
      </c>
      <c r="BW117" s="39" t="str">
        <f t="shared" si="111"/>
        <v/>
      </c>
      <c r="BX117" s="39" t="str">
        <f t="shared" si="111"/>
        <v/>
      </c>
      <c r="BY117" s="39" t="str">
        <f t="shared" si="111"/>
        <v/>
      </c>
      <c r="BZ117" s="39" t="str">
        <f t="shared" si="111"/>
        <v/>
      </c>
      <c r="CA117" s="39" t="str">
        <f t="shared" si="111"/>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1"/>
        <v/>
      </c>
      <c r="CM117" s="39" t="str">
        <f t="shared" si="110"/>
        <v/>
      </c>
      <c r="CN117" s="39" t="str">
        <f t="shared" si="110"/>
        <v/>
      </c>
      <c r="CO117" s="39" t="str">
        <f t="shared" si="110"/>
        <v/>
      </c>
      <c r="CP117" s="39" t="str">
        <f t="shared" si="110"/>
        <v/>
      </c>
      <c r="CQ117" s="39" t="str">
        <f t="shared" si="110"/>
        <v/>
      </c>
      <c r="CR117" s="39" t="str">
        <f t="shared" si="110"/>
        <v/>
      </c>
      <c r="CS117" s="39" t="str">
        <f t="shared" si="110"/>
        <v/>
      </c>
      <c r="CT117" s="39" t="str">
        <f t="shared" si="110"/>
        <v/>
      </c>
      <c r="CU117" s="39" t="str">
        <f t="shared" si="110"/>
        <v/>
      </c>
      <c r="CV117" s="39" t="str">
        <f t="shared" si="110"/>
        <v/>
      </c>
      <c r="CW117" s="39" t="str">
        <f t="shared" si="110"/>
        <v/>
      </c>
      <c r="CX117" s="39" t="str">
        <f t="shared" si="108"/>
        <v/>
      </c>
      <c r="CY117" s="39" t="str">
        <f t="shared" si="108"/>
        <v/>
      </c>
      <c r="CZ117" s="39" t="str">
        <f t="shared" si="108"/>
        <v/>
      </c>
      <c r="DA117" s="39" t="str">
        <f t="shared" si="108"/>
        <v/>
      </c>
      <c r="DB117" s="39" t="str">
        <f t="shared" si="108"/>
        <v/>
      </c>
      <c r="DC117" s="39" t="str">
        <f t="shared" si="108"/>
        <v/>
      </c>
      <c r="DD117" s="39" t="str">
        <f t="shared" si="108"/>
        <v/>
      </c>
      <c r="DE117" s="39" t="str">
        <f t="shared" si="108"/>
        <v/>
      </c>
      <c r="DF117" s="39" t="str">
        <f t="shared" si="108"/>
        <v/>
      </c>
      <c r="DG117" s="39" t="str">
        <f t="shared" si="108"/>
        <v/>
      </c>
      <c r="DH117" s="39" t="str">
        <f t="shared" si="108"/>
        <v/>
      </c>
      <c r="DQ117" s="57"/>
      <c r="DR117" s="127"/>
    </row>
    <row r="118" spans="1:122" ht="24.75" hidden="1" customHeight="1" x14ac:dyDescent="0.4">
      <c r="A118" s="126">
        <v>106</v>
      </c>
      <c r="B118" s="206" t="str">
        <f>IFERROR(VLOOKUP(A118,'wk（～5.7）'!$A$3:$J$122, 2, 0)&amp;"", "")</f>
        <v/>
      </c>
      <c r="C118" s="41" t="str">
        <f>IFERROR(VLOOKUP(A118,'wk（～5.7）'!$A$3:$J$122, 4, 0), "")</f>
        <v/>
      </c>
      <c r="D118" s="41" t="str">
        <f>IFERROR(VLOOKUP(A118,'wk（～5.7）'!$A$3:$J$122, 5, 0), "")</f>
        <v/>
      </c>
      <c r="E118" s="41" t="str">
        <f>IFERROR(VLOOKUP(A118,'wk（～5.7）'!$A$3:$J$122, 6, 0), "")</f>
        <v/>
      </c>
      <c r="F118" s="41" t="str">
        <f>IFERROR(VLOOKUP(A118,'wk（～5.7）'!$A$3:$J$122, 7, 0), "")</f>
        <v/>
      </c>
      <c r="G118" s="41" t="str">
        <f>IFERROR(VLOOKUP(A118,'wk（～5.7）'!$A$3:$J$122, 8, 0), "")</f>
        <v/>
      </c>
      <c r="H118" s="41" t="str">
        <f>IFERROR(VLOOKUP(A118,'wk（～5.7）'!$A$3:$J$122, 9, 0), "")</f>
        <v/>
      </c>
      <c r="I118" s="41" t="str">
        <f>IFERROR(VLOOKUP(A118,'wk（～5.7）'!$A$3:$J$122, 10, 0), "")</f>
        <v/>
      </c>
      <c r="J118" s="42">
        <f t="shared" si="73"/>
        <v>0</v>
      </c>
      <c r="K118" s="39" t="str">
        <f t="shared" si="113"/>
        <v/>
      </c>
      <c r="L118" s="39" t="str">
        <f t="shared" si="113"/>
        <v/>
      </c>
      <c r="M118" s="39" t="str">
        <f t="shared" si="113"/>
        <v/>
      </c>
      <c r="N118" s="39" t="str">
        <f t="shared" si="113"/>
        <v/>
      </c>
      <c r="O118" s="39" t="str">
        <f t="shared" si="113"/>
        <v/>
      </c>
      <c r="P118" s="39" t="str">
        <f t="shared" si="113"/>
        <v/>
      </c>
      <c r="Q118" s="39" t="str">
        <f t="shared" si="113"/>
        <v/>
      </c>
      <c r="R118" s="39" t="str">
        <f t="shared" si="113"/>
        <v/>
      </c>
      <c r="S118" s="39" t="str">
        <f t="shared" si="113"/>
        <v/>
      </c>
      <c r="T118" s="39" t="str">
        <f t="shared" si="113"/>
        <v/>
      </c>
      <c r="U118" s="39" t="str">
        <f t="shared" si="113"/>
        <v/>
      </c>
      <c r="V118" s="39" t="str">
        <f t="shared" si="113"/>
        <v/>
      </c>
      <c r="W118" s="39" t="str">
        <f t="shared" si="113"/>
        <v/>
      </c>
      <c r="X118" s="39" t="str">
        <f t="shared" si="113"/>
        <v/>
      </c>
      <c r="Y118" s="39" t="str">
        <f t="shared" si="113"/>
        <v/>
      </c>
      <c r="Z118" s="39" t="str">
        <f t="shared" si="113"/>
        <v/>
      </c>
      <c r="AA118" s="39" t="str">
        <f t="shared" si="107"/>
        <v/>
      </c>
      <c r="AB118" s="39" t="str">
        <f t="shared" si="107"/>
        <v/>
      </c>
      <c r="AC118" s="39" t="str">
        <f t="shared" si="107"/>
        <v/>
      </c>
      <c r="AD118" s="39" t="str">
        <f t="shared" si="107"/>
        <v/>
      </c>
      <c r="AE118" s="39" t="str">
        <f t="shared" si="107"/>
        <v/>
      </c>
      <c r="AF118" s="39" t="str">
        <f t="shared" si="107"/>
        <v/>
      </c>
      <c r="AG118" s="39" t="str">
        <f t="shared" si="107"/>
        <v/>
      </c>
      <c r="AH118" s="39" t="str">
        <f t="shared" si="107"/>
        <v/>
      </c>
      <c r="AI118" s="39" t="str">
        <f t="shared" si="107"/>
        <v/>
      </c>
      <c r="AJ118" s="39" t="str">
        <f t="shared" si="107"/>
        <v/>
      </c>
      <c r="AK118" s="39" t="str">
        <f t="shared" si="107"/>
        <v/>
      </c>
      <c r="AL118" s="39" t="str">
        <f t="shared" si="107"/>
        <v/>
      </c>
      <c r="AM118" s="39" t="str">
        <f t="shared" si="107"/>
        <v/>
      </c>
      <c r="AN118" s="39" t="str">
        <f t="shared" si="107"/>
        <v/>
      </c>
      <c r="AO118" s="39" t="str">
        <f t="shared" si="107"/>
        <v/>
      </c>
      <c r="AP118" s="39" t="str">
        <f t="shared" si="107"/>
        <v/>
      </c>
      <c r="AQ118" s="39" t="str">
        <f t="shared" si="106"/>
        <v/>
      </c>
      <c r="AR118" s="39" t="str">
        <f t="shared" si="106"/>
        <v/>
      </c>
      <c r="AS118" s="39" t="str">
        <f t="shared" si="106"/>
        <v/>
      </c>
      <c r="AT118" s="39" t="str">
        <f t="shared" si="106"/>
        <v/>
      </c>
      <c r="AU118" s="39" t="str">
        <f t="shared" si="106"/>
        <v/>
      </c>
      <c r="AV118" s="39" t="str">
        <f t="shared" si="106"/>
        <v/>
      </c>
      <c r="AW118" s="39" t="str">
        <f t="shared" si="106"/>
        <v/>
      </c>
      <c r="AX118" s="39" t="str">
        <f t="shared" si="106"/>
        <v/>
      </c>
      <c r="AY118" s="39" t="str">
        <f t="shared" si="106"/>
        <v/>
      </c>
      <c r="AZ118" s="39" t="str">
        <f t="shared" si="106"/>
        <v/>
      </c>
      <c r="BA118" s="39" t="str">
        <f t="shared" si="106"/>
        <v/>
      </c>
      <c r="BB118" s="39" t="str">
        <f t="shared" si="106"/>
        <v/>
      </c>
      <c r="BC118" s="39" t="str">
        <f t="shared" si="106"/>
        <v/>
      </c>
      <c r="BD118" s="39" t="str">
        <f t="shared" si="106"/>
        <v/>
      </c>
      <c r="BE118" s="39" t="str">
        <f t="shared" si="106"/>
        <v/>
      </c>
      <c r="BF118" s="39" t="str">
        <f t="shared" si="106"/>
        <v/>
      </c>
      <c r="BG118" s="39" t="str">
        <f t="shared" si="109"/>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09"/>
        <v/>
      </c>
      <c r="BS118" s="39" t="str">
        <f t="shared" si="109"/>
        <v/>
      </c>
      <c r="BT118" s="39" t="str">
        <f t="shared" si="109"/>
        <v/>
      </c>
      <c r="BU118" s="39" t="str">
        <f t="shared" si="109"/>
        <v/>
      </c>
      <c r="BV118" s="39" t="str">
        <f t="shared" si="109"/>
        <v/>
      </c>
      <c r="BW118" s="39" t="str">
        <f t="shared" si="111"/>
        <v/>
      </c>
      <c r="BX118" s="39" t="str">
        <f t="shared" si="111"/>
        <v/>
      </c>
      <c r="BY118" s="39" t="str">
        <f t="shared" si="111"/>
        <v/>
      </c>
      <c r="BZ118" s="39" t="str">
        <f t="shared" si="111"/>
        <v/>
      </c>
      <c r="CA118" s="39" t="str">
        <f t="shared" si="111"/>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1"/>
        <v/>
      </c>
      <c r="CM118" s="39" t="str">
        <f t="shared" si="110"/>
        <v/>
      </c>
      <c r="CN118" s="39" t="str">
        <f t="shared" si="110"/>
        <v/>
      </c>
      <c r="CO118" s="39" t="str">
        <f t="shared" si="110"/>
        <v/>
      </c>
      <c r="CP118" s="39" t="str">
        <f t="shared" si="110"/>
        <v/>
      </c>
      <c r="CQ118" s="39" t="str">
        <f t="shared" si="110"/>
        <v/>
      </c>
      <c r="CR118" s="39" t="str">
        <f t="shared" si="110"/>
        <v/>
      </c>
      <c r="CS118" s="39" t="str">
        <f t="shared" si="110"/>
        <v/>
      </c>
      <c r="CT118" s="39" t="str">
        <f t="shared" si="110"/>
        <v/>
      </c>
      <c r="CU118" s="39" t="str">
        <f t="shared" si="110"/>
        <v/>
      </c>
      <c r="CV118" s="39" t="str">
        <f t="shared" si="110"/>
        <v/>
      </c>
      <c r="CW118" s="39" t="str">
        <f t="shared" si="110"/>
        <v/>
      </c>
      <c r="CX118" s="39" t="str">
        <f t="shared" si="108"/>
        <v/>
      </c>
      <c r="CY118" s="39" t="str">
        <f t="shared" si="108"/>
        <v/>
      </c>
      <c r="CZ118" s="39" t="str">
        <f t="shared" si="108"/>
        <v/>
      </c>
      <c r="DA118" s="39" t="str">
        <f t="shared" si="108"/>
        <v/>
      </c>
      <c r="DB118" s="39" t="str">
        <f t="shared" si="108"/>
        <v/>
      </c>
      <c r="DC118" s="39" t="str">
        <f t="shared" si="108"/>
        <v/>
      </c>
      <c r="DD118" s="39" t="str">
        <f t="shared" si="108"/>
        <v/>
      </c>
      <c r="DE118" s="39" t="str">
        <f t="shared" si="108"/>
        <v/>
      </c>
      <c r="DF118" s="39" t="str">
        <f t="shared" si="108"/>
        <v/>
      </c>
      <c r="DG118" s="39" t="str">
        <f t="shared" si="108"/>
        <v/>
      </c>
      <c r="DH118" s="39" t="str">
        <f t="shared" si="108"/>
        <v/>
      </c>
      <c r="DQ118" s="57"/>
      <c r="DR118" s="127"/>
    </row>
    <row r="119" spans="1:122" ht="24.75" hidden="1" customHeight="1" x14ac:dyDescent="0.4">
      <c r="A119" s="126">
        <v>107</v>
      </c>
      <c r="B119" s="206" t="str">
        <f>IFERROR(VLOOKUP(A119,'wk（～5.7）'!$A$3:$J$122, 2, 0)&amp;"", "")</f>
        <v/>
      </c>
      <c r="C119" s="41" t="str">
        <f>IFERROR(VLOOKUP(A119,'wk（～5.7）'!$A$3:$J$122, 4, 0), "")</f>
        <v/>
      </c>
      <c r="D119" s="41" t="str">
        <f>IFERROR(VLOOKUP(A119,'wk（～5.7）'!$A$3:$J$122, 5, 0), "")</f>
        <v/>
      </c>
      <c r="E119" s="41" t="str">
        <f>IFERROR(VLOOKUP(A119,'wk（～5.7）'!$A$3:$J$122, 6, 0), "")</f>
        <v/>
      </c>
      <c r="F119" s="41" t="str">
        <f>IFERROR(VLOOKUP(A119,'wk（～5.7）'!$A$3:$J$122, 7, 0), "")</f>
        <v/>
      </c>
      <c r="G119" s="41" t="str">
        <f>IFERROR(VLOOKUP(A119,'wk（～5.7）'!$A$3:$J$122, 8, 0), "")</f>
        <v/>
      </c>
      <c r="H119" s="41" t="str">
        <f>IFERROR(VLOOKUP(A119,'wk（～5.7）'!$A$3:$J$122, 9, 0), "")</f>
        <v/>
      </c>
      <c r="I119" s="41" t="str">
        <f>IFERROR(VLOOKUP(A119,'wk（～5.7）'!$A$3:$J$122, 10, 0), "")</f>
        <v/>
      </c>
      <c r="J119" s="42">
        <f t="shared" si="73"/>
        <v>0</v>
      </c>
      <c r="K119" s="39" t="str">
        <f t="shared" si="113"/>
        <v/>
      </c>
      <c r="L119" s="39" t="str">
        <f t="shared" si="113"/>
        <v/>
      </c>
      <c r="M119" s="39" t="str">
        <f t="shared" si="113"/>
        <v/>
      </c>
      <c r="N119" s="39" t="str">
        <f t="shared" si="113"/>
        <v/>
      </c>
      <c r="O119" s="39" t="str">
        <f t="shared" si="113"/>
        <v/>
      </c>
      <c r="P119" s="39" t="str">
        <f t="shared" si="113"/>
        <v/>
      </c>
      <c r="Q119" s="39" t="str">
        <f t="shared" si="113"/>
        <v/>
      </c>
      <c r="R119" s="39" t="str">
        <f t="shared" si="113"/>
        <v/>
      </c>
      <c r="S119" s="39" t="str">
        <f t="shared" si="113"/>
        <v/>
      </c>
      <c r="T119" s="39" t="str">
        <f t="shared" si="113"/>
        <v/>
      </c>
      <c r="U119" s="39" t="str">
        <f t="shared" si="113"/>
        <v/>
      </c>
      <c r="V119" s="39" t="str">
        <f t="shared" si="113"/>
        <v/>
      </c>
      <c r="W119" s="39" t="str">
        <f t="shared" si="113"/>
        <v/>
      </c>
      <c r="X119" s="39" t="str">
        <f t="shared" si="113"/>
        <v/>
      </c>
      <c r="Y119" s="39" t="str">
        <f t="shared" si="113"/>
        <v/>
      </c>
      <c r="Z119" s="39" t="str">
        <f t="shared" si="113"/>
        <v/>
      </c>
      <c r="AA119" s="39" t="str">
        <f t="shared" si="107"/>
        <v/>
      </c>
      <c r="AB119" s="39" t="str">
        <f t="shared" si="107"/>
        <v/>
      </c>
      <c r="AC119" s="39" t="str">
        <f t="shared" si="107"/>
        <v/>
      </c>
      <c r="AD119" s="39" t="str">
        <f t="shared" si="107"/>
        <v/>
      </c>
      <c r="AE119" s="39" t="str">
        <f t="shared" si="107"/>
        <v/>
      </c>
      <c r="AF119" s="39" t="str">
        <f t="shared" si="107"/>
        <v/>
      </c>
      <c r="AG119" s="39" t="str">
        <f t="shared" si="107"/>
        <v/>
      </c>
      <c r="AH119" s="39" t="str">
        <f t="shared" si="107"/>
        <v/>
      </c>
      <c r="AI119" s="39" t="str">
        <f t="shared" si="107"/>
        <v/>
      </c>
      <c r="AJ119" s="39" t="str">
        <f t="shared" si="107"/>
        <v/>
      </c>
      <c r="AK119" s="39" t="str">
        <f t="shared" si="107"/>
        <v/>
      </c>
      <c r="AL119" s="39" t="str">
        <f t="shared" si="107"/>
        <v/>
      </c>
      <c r="AM119" s="39" t="str">
        <f t="shared" si="107"/>
        <v/>
      </c>
      <c r="AN119" s="39" t="str">
        <f t="shared" si="107"/>
        <v/>
      </c>
      <c r="AO119" s="39" t="str">
        <f t="shared" si="107"/>
        <v/>
      </c>
      <c r="AP119" s="39" t="str">
        <f t="shared" ref="AP119:BE132" si="114">IF(AND($C119&lt;&gt;"", AP$12&gt;=$C119, AP$12&lt;=$I119), IF($F119&lt;&gt;"", IF(OR(AND(AP$12=$C119, AP$12=$F119), AND(AP$12&gt;$F119, AP$12&lt;$G119)), "入院中", 1), 1), "")</f>
        <v/>
      </c>
      <c r="AQ119" s="39" t="str">
        <f t="shared" si="114"/>
        <v/>
      </c>
      <c r="AR119" s="39" t="str">
        <f t="shared" si="114"/>
        <v/>
      </c>
      <c r="AS119" s="39" t="str">
        <f t="shared" si="114"/>
        <v/>
      </c>
      <c r="AT119" s="39" t="str">
        <f t="shared" si="114"/>
        <v/>
      </c>
      <c r="AU119" s="39" t="str">
        <f t="shared" si="114"/>
        <v/>
      </c>
      <c r="AV119" s="39" t="str">
        <f t="shared" si="114"/>
        <v/>
      </c>
      <c r="AW119" s="39" t="str">
        <f t="shared" si="114"/>
        <v/>
      </c>
      <c r="AX119" s="39" t="str">
        <f t="shared" si="114"/>
        <v/>
      </c>
      <c r="AY119" s="39" t="str">
        <f t="shared" si="114"/>
        <v/>
      </c>
      <c r="AZ119" s="39" t="str">
        <f t="shared" si="114"/>
        <v/>
      </c>
      <c r="BA119" s="39" t="str">
        <f t="shared" si="114"/>
        <v/>
      </c>
      <c r="BB119" s="39" t="str">
        <f t="shared" si="114"/>
        <v/>
      </c>
      <c r="BC119" s="39" t="str">
        <f t="shared" si="114"/>
        <v/>
      </c>
      <c r="BD119" s="39" t="str">
        <f t="shared" si="114"/>
        <v/>
      </c>
      <c r="BE119" s="39" t="str">
        <f t="shared" si="114"/>
        <v/>
      </c>
      <c r="BF119" s="39" t="str">
        <f t="shared" ref="BF119:BU132" si="115">IF(AND($C119&lt;&gt;"", BF$12&gt;=$C119, BF$12&lt;=$I119), IF($F119&lt;&gt;"", IF(OR(AND(BF$12=$C119, BF$12=$F119), AND(BF$12&gt;$F119, BF$12&lt;$G119)), "入院中", 1), 1), "")</f>
        <v/>
      </c>
      <c r="BG119" s="39" t="str">
        <f t="shared" si="115"/>
        <v/>
      </c>
      <c r="BH119" s="39" t="str">
        <f t="shared" si="115"/>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09"/>
        <v/>
      </c>
      <c r="BS119" s="39" t="str">
        <f t="shared" si="109"/>
        <v/>
      </c>
      <c r="BT119" s="39" t="str">
        <f t="shared" si="109"/>
        <v/>
      </c>
      <c r="BU119" s="39" t="str">
        <f t="shared" si="109"/>
        <v/>
      </c>
      <c r="BV119" s="39" t="str">
        <f t="shared" si="109"/>
        <v/>
      </c>
      <c r="BW119" s="39" t="str">
        <f t="shared" si="111"/>
        <v/>
      </c>
      <c r="BX119" s="39" t="str">
        <f t="shared" si="111"/>
        <v/>
      </c>
      <c r="BY119" s="39" t="str">
        <f t="shared" si="111"/>
        <v/>
      </c>
      <c r="BZ119" s="39" t="str">
        <f t="shared" si="111"/>
        <v/>
      </c>
      <c r="CA119" s="39" t="str">
        <f t="shared" si="111"/>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1"/>
        <v/>
      </c>
      <c r="CM119" s="39" t="str">
        <f t="shared" si="110"/>
        <v/>
      </c>
      <c r="CN119" s="39" t="str">
        <f t="shared" si="110"/>
        <v/>
      </c>
      <c r="CO119" s="39" t="str">
        <f t="shared" si="110"/>
        <v/>
      </c>
      <c r="CP119" s="39" t="str">
        <f t="shared" si="110"/>
        <v/>
      </c>
      <c r="CQ119" s="39" t="str">
        <f t="shared" si="110"/>
        <v/>
      </c>
      <c r="CR119" s="39" t="str">
        <f t="shared" si="110"/>
        <v/>
      </c>
      <c r="CS119" s="39" t="str">
        <f t="shared" si="110"/>
        <v/>
      </c>
      <c r="CT119" s="39" t="str">
        <f t="shared" si="110"/>
        <v/>
      </c>
      <c r="CU119" s="39" t="str">
        <f t="shared" si="110"/>
        <v/>
      </c>
      <c r="CV119" s="39" t="str">
        <f t="shared" si="110"/>
        <v/>
      </c>
      <c r="CW119" s="39" t="str">
        <f t="shared" si="110"/>
        <v/>
      </c>
      <c r="CX119" s="39" t="str">
        <f t="shared" si="108"/>
        <v/>
      </c>
      <c r="CY119" s="39" t="str">
        <f t="shared" si="108"/>
        <v/>
      </c>
      <c r="CZ119" s="39" t="str">
        <f t="shared" si="108"/>
        <v/>
      </c>
      <c r="DA119" s="39" t="str">
        <f t="shared" si="108"/>
        <v/>
      </c>
      <c r="DB119" s="39" t="str">
        <f t="shared" si="108"/>
        <v/>
      </c>
      <c r="DC119" s="39" t="str">
        <f t="shared" si="108"/>
        <v/>
      </c>
      <c r="DD119" s="39" t="str">
        <f t="shared" si="108"/>
        <v/>
      </c>
      <c r="DE119" s="39" t="str">
        <f t="shared" si="108"/>
        <v/>
      </c>
      <c r="DF119" s="39" t="str">
        <f t="shared" si="108"/>
        <v/>
      </c>
      <c r="DG119" s="39" t="str">
        <f t="shared" si="108"/>
        <v/>
      </c>
      <c r="DH119" s="39" t="str">
        <f t="shared" si="108"/>
        <v/>
      </c>
      <c r="DQ119" s="57"/>
      <c r="DR119" s="127"/>
    </row>
    <row r="120" spans="1:122" ht="24.75" hidden="1" customHeight="1" x14ac:dyDescent="0.4">
      <c r="A120" s="126">
        <v>108</v>
      </c>
      <c r="B120" s="206" t="str">
        <f>IFERROR(VLOOKUP(A120,'wk（～5.7）'!$A$3:$J$122, 2, 0)&amp;"", "")</f>
        <v/>
      </c>
      <c r="C120" s="41" t="str">
        <f>IFERROR(VLOOKUP(A120,'wk（～5.7）'!$A$3:$J$122, 4, 0), "")</f>
        <v/>
      </c>
      <c r="D120" s="41" t="str">
        <f>IFERROR(VLOOKUP(A120,'wk（～5.7）'!$A$3:$J$122, 5, 0), "")</f>
        <v/>
      </c>
      <c r="E120" s="41" t="str">
        <f>IFERROR(VLOOKUP(A120,'wk（～5.7）'!$A$3:$J$122, 6, 0), "")</f>
        <v/>
      </c>
      <c r="F120" s="41" t="str">
        <f>IFERROR(VLOOKUP(A120,'wk（～5.7）'!$A$3:$J$122, 7, 0), "")</f>
        <v/>
      </c>
      <c r="G120" s="41" t="str">
        <f>IFERROR(VLOOKUP(A120,'wk（～5.7）'!$A$3:$J$122, 8, 0), "")</f>
        <v/>
      </c>
      <c r="H120" s="41" t="str">
        <f>IFERROR(VLOOKUP(A120,'wk（～5.7）'!$A$3:$J$122, 9, 0), "")</f>
        <v/>
      </c>
      <c r="I120" s="41" t="str">
        <f>IFERROR(VLOOKUP(A120,'wk（～5.7）'!$A$3:$J$122, 10, 0), "")</f>
        <v/>
      </c>
      <c r="J120" s="42">
        <f t="shared" si="73"/>
        <v>0</v>
      </c>
      <c r="K120" s="39" t="str">
        <f t="shared" si="113"/>
        <v/>
      </c>
      <c r="L120" s="39" t="str">
        <f t="shared" si="113"/>
        <v/>
      </c>
      <c r="M120" s="39" t="str">
        <f t="shared" si="113"/>
        <v/>
      </c>
      <c r="N120" s="39" t="str">
        <f t="shared" si="113"/>
        <v/>
      </c>
      <c r="O120" s="39" t="str">
        <f t="shared" si="113"/>
        <v/>
      </c>
      <c r="P120" s="39" t="str">
        <f t="shared" si="113"/>
        <v/>
      </c>
      <c r="Q120" s="39" t="str">
        <f t="shared" si="113"/>
        <v/>
      </c>
      <c r="R120" s="39" t="str">
        <f t="shared" si="113"/>
        <v/>
      </c>
      <c r="S120" s="39" t="str">
        <f t="shared" si="113"/>
        <v/>
      </c>
      <c r="T120" s="39" t="str">
        <f t="shared" si="113"/>
        <v/>
      </c>
      <c r="U120" s="39" t="str">
        <f t="shared" si="113"/>
        <v/>
      </c>
      <c r="V120" s="39" t="str">
        <f t="shared" si="113"/>
        <v/>
      </c>
      <c r="W120" s="39" t="str">
        <f t="shared" si="113"/>
        <v/>
      </c>
      <c r="X120" s="39" t="str">
        <f t="shared" si="113"/>
        <v/>
      </c>
      <c r="Y120" s="39" t="str">
        <f t="shared" si="113"/>
        <v/>
      </c>
      <c r="Z120" s="39" t="str">
        <f t="shared" si="113"/>
        <v/>
      </c>
      <c r="AA120" s="39" t="str">
        <f t="shared" ref="AA120:AO132" si="116">IF(AND($C120&lt;&gt;"", AA$12&gt;=$C120, AA$12&lt;=$I120), IF($F120&lt;&gt;"", IF(OR(AND(AA$12=$C120, AA$12=$F120), AND(AA$12&gt;$F120, AA$12&lt;$G120)), "入院中", 1), 1), "")</f>
        <v/>
      </c>
      <c r="AB120" s="39" t="str">
        <f t="shared" si="116"/>
        <v/>
      </c>
      <c r="AC120" s="39" t="str">
        <f t="shared" si="116"/>
        <v/>
      </c>
      <c r="AD120" s="39" t="str">
        <f t="shared" si="116"/>
        <v/>
      </c>
      <c r="AE120" s="39" t="str">
        <f t="shared" si="116"/>
        <v/>
      </c>
      <c r="AF120" s="39" t="str">
        <f t="shared" si="116"/>
        <v/>
      </c>
      <c r="AG120" s="39" t="str">
        <f t="shared" si="116"/>
        <v/>
      </c>
      <c r="AH120" s="39" t="str">
        <f t="shared" si="116"/>
        <v/>
      </c>
      <c r="AI120" s="39" t="str">
        <f t="shared" si="116"/>
        <v/>
      </c>
      <c r="AJ120" s="39" t="str">
        <f t="shared" si="116"/>
        <v/>
      </c>
      <c r="AK120" s="39" t="str">
        <f t="shared" si="116"/>
        <v/>
      </c>
      <c r="AL120" s="39" t="str">
        <f t="shared" si="116"/>
        <v/>
      </c>
      <c r="AM120" s="39" t="str">
        <f t="shared" si="116"/>
        <v/>
      </c>
      <c r="AN120" s="39" t="str">
        <f t="shared" si="116"/>
        <v/>
      </c>
      <c r="AO120" s="39" t="str">
        <f t="shared" si="116"/>
        <v/>
      </c>
      <c r="AP120" s="39" t="str">
        <f t="shared" si="114"/>
        <v/>
      </c>
      <c r="AQ120" s="39" t="str">
        <f t="shared" si="114"/>
        <v/>
      </c>
      <c r="AR120" s="39" t="str">
        <f t="shared" si="114"/>
        <v/>
      </c>
      <c r="AS120" s="39" t="str">
        <f t="shared" si="114"/>
        <v/>
      </c>
      <c r="AT120" s="39" t="str">
        <f t="shared" si="114"/>
        <v/>
      </c>
      <c r="AU120" s="39" t="str">
        <f t="shared" si="114"/>
        <v/>
      </c>
      <c r="AV120" s="39" t="str">
        <f t="shared" si="114"/>
        <v/>
      </c>
      <c r="AW120" s="39" t="str">
        <f t="shared" si="114"/>
        <v/>
      </c>
      <c r="AX120" s="39" t="str">
        <f t="shared" si="114"/>
        <v/>
      </c>
      <c r="AY120" s="39" t="str">
        <f t="shared" si="114"/>
        <v/>
      </c>
      <c r="AZ120" s="39" t="str">
        <f t="shared" si="114"/>
        <v/>
      </c>
      <c r="BA120" s="39" t="str">
        <f t="shared" si="114"/>
        <v/>
      </c>
      <c r="BB120" s="39" t="str">
        <f t="shared" si="114"/>
        <v/>
      </c>
      <c r="BC120" s="39" t="str">
        <f t="shared" si="114"/>
        <v/>
      </c>
      <c r="BD120" s="39" t="str">
        <f t="shared" si="114"/>
        <v/>
      </c>
      <c r="BE120" s="39" t="str">
        <f t="shared" si="114"/>
        <v/>
      </c>
      <c r="BF120" s="39" t="str">
        <f t="shared" si="115"/>
        <v/>
      </c>
      <c r="BG120" s="39" t="str">
        <f t="shared" si="115"/>
        <v/>
      </c>
      <c r="BH120" s="39" t="str">
        <f t="shared" si="115"/>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09"/>
        <v/>
      </c>
      <c r="BS120" s="39" t="str">
        <f t="shared" si="109"/>
        <v/>
      </c>
      <c r="BT120" s="39" t="str">
        <f t="shared" si="109"/>
        <v/>
      </c>
      <c r="BU120" s="39" t="str">
        <f t="shared" si="109"/>
        <v/>
      </c>
      <c r="BV120" s="39" t="str">
        <f t="shared" si="109"/>
        <v/>
      </c>
      <c r="BW120" s="39" t="str">
        <f t="shared" si="111"/>
        <v/>
      </c>
      <c r="BX120" s="39" t="str">
        <f t="shared" si="111"/>
        <v/>
      </c>
      <c r="BY120" s="39" t="str">
        <f t="shared" si="111"/>
        <v/>
      </c>
      <c r="BZ120" s="39" t="str">
        <f t="shared" si="111"/>
        <v/>
      </c>
      <c r="CA120" s="39" t="str">
        <f t="shared" si="111"/>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1"/>
        <v/>
      </c>
      <c r="CM120" s="39" t="str">
        <f t="shared" si="110"/>
        <v/>
      </c>
      <c r="CN120" s="39" t="str">
        <f t="shared" si="110"/>
        <v/>
      </c>
      <c r="CO120" s="39" t="str">
        <f t="shared" si="110"/>
        <v/>
      </c>
      <c r="CP120" s="39" t="str">
        <f t="shared" si="110"/>
        <v/>
      </c>
      <c r="CQ120" s="39" t="str">
        <f t="shared" si="110"/>
        <v/>
      </c>
      <c r="CR120" s="39" t="str">
        <f t="shared" si="110"/>
        <v/>
      </c>
      <c r="CS120" s="39" t="str">
        <f t="shared" si="110"/>
        <v/>
      </c>
      <c r="CT120" s="39" t="str">
        <f t="shared" si="110"/>
        <v/>
      </c>
      <c r="CU120" s="39" t="str">
        <f t="shared" si="110"/>
        <v/>
      </c>
      <c r="CV120" s="39" t="str">
        <f t="shared" si="110"/>
        <v/>
      </c>
      <c r="CW120" s="39" t="str">
        <f t="shared" si="110"/>
        <v/>
      </c>
      <c r="CX120" s="39" t="str">
        <f t="shared" si="108"/>
        <v/>
      </c>
      <c r="CY120" s="39" t="str">
        <f t="shared" si="108"/>
        <v/>
      </c>
      <c r="CZ120" s="39" t="str">
        <f t="shared" si="108"/>
        <v/>
      </c>
      <c r="DA120" s="39" t="str">
        <f t="shared" si="108"/>
        <v/>
      </c>
      <c r="DB120" s="39" t="str">
        <f t="shared" si="108"/>
        <v/>
      </c>
      <c r="DC120" s="39" t="str">
        <f t="shared" si="108"/>
        <v/>
      </c>
      <c r="DD120" s="39" t="str">
        <f t="shared" si="108"/>
        <v/>
      </c>
      <c r="DE120" s="39" t="str">
        <f t="shared" si="108"/>
        <v/>
      </c>
      <c r="DF120" s="39" t="str">
        <f t="shared" si="108"/>
        <v/>
      </c>
      <c r="DG120" s="39" t="str">
        <f t="shared" si="108"/>
        <v/>
      </c>
      <c r="DH120" s="39" t="str">
        <f t="shared" si="108"/>
        <v/>
      </c>
      <c r="DQ120" s="57"/>
      <c r="DR120" s="127"/>
    </row>
    <row r="121" spans="1:122" ht="24.75" hidden="1" customHeight="1" x14ac:dyDescent="0.4">
      <c r="A121" s="126">
        <v>109</v>
      </c>
      <c r="B121" s="206" t="str">
        <f>IFERROR(VLOOKUP(A121,'wk（～5.7）'!$A$3:$J$122, 2, 0)&amp;"", "")</f>
        <v/>
      </c>
      <c r="C121" s="41" t="str">
        <f>IFERROR(VLOOKUP(A121,'wk（～5.7）'!$A$3:$J$122, 4, 0), "")</f>
        <v/>
      </c>
      <c r="D121" s="41" t="str">
        <f>IFERROR(VLOOKUP(A121,'wk（～5.7）'!$A$3:$J$122, 5, 0), "")</f>
        <v/>
      </c>
      <c r="E121" s="41" t="str">
        <f>IFERROR(VLOOKUP(A121,'wk（～5.7）'!$A$3:$J$122, 6, 0), "")</f>
        <v/>
      </c>
      <c r="F121" s="41" t="str">
        <f>IFERROR(VLOOKUP(A121,'wk（～5.7）'!$A$3:$J$122, 7, 0), "")</f>
        <v/>
      </c>
      <c r="G121" s="41" t="str">
        <f>IFERROR(VLOOKUP(A121,'wk（～5.7）'!$A$3:$J$122, 8, 0), "")</f>
        <v/>
      </c>
      <c r="H121" s="41" t="str">
        <f>IFERROR(VLOOKUP(A121,'wk（～5.7）'!$A$3:$J$122, 9, 0), "")</f>
        <v/>
      </c>
      <c r="I121" s="41" t="str">
        <f>IFERROR(VLOOKUP(A121,'wk（～5.7）'!$A$3:$J$122, 10, 0), "")</f>
        <v/>
      </c>
      <c r="J121" s="42">
        <f t="shared" si="73"/>
        <v>0</v>
      </c>
      <c r="K121" s="39" t="str">
        <f t="shared" si="113"/>
        <v/>
      </c>
      <c r="L121" s="39" t="str">
        <f t="shared" si="113"/>
        <v/>
      </c>
      <c r="M121" s="39" t="str">
        <f t="shared" si="113"/>
        <v/>
      </c>
      <c r="N121" s="39" t="str">
        <f t="shared" si="113"/>
        <v/>
      </c>
      <c r="O121" s="39" t="str">
        <f t="shared" si="113"/>
        <v/>
      </c>
      <c r="P121" s="39" t="str">
        <f t="shared" si="113"/>
        <v/>
      </c>
      <c r="Q121" s="39" t="str">
        <f t="shared" si="113"/>
        <v/>
      </c>
      <c r="R121" s="39" t="str">
        <f t="shared" si="113"/>
        <v/>
      </c>
      <c r="S121" s="39" t="str">
        <f t="shared" si="113"/>
        <v/>
      </c>
      <c r="T121" s="39" t="str">
        <f t="shared" si="113"/>
        <v/>
      </c>
      <c r="U121" s="39" t="str">
        <f t="shared" si="113"/>
        <v/>
      </c>
      <c r="V121" s="39" t="str">
        <f t="shared" si="113"/>
        <v/>
      </c>
      <c r="W121" s="39" t="str">
        <f t="shared" si="113"/>
        <v/>
      </c>
      <c r="X121" s="39" t="str">
        <f t="shared" si="113"/>
        <v/>
      </c>
      <c r="Y121" s="39" t="str">
        <f t="shared" si="113"/>
        <v/>
      </c>
      <c r="Z121" s="39" t="str">
        <f t="shared" si="113"/>
        <v/>
      </c>
      <c r="AA121" s="39" t="str">
        <f t="shared" si="116"/>
        <v/>
      </c>
      <c r="AB121" s="39" t="str">
        <f t="shared" si="116"/>
        <v/>
      </c>
      <c r="AC121" s="39" t="str">
        <f t="shared" si="116"/>
        <v/>
      </c>
      <c r="AD121" s="39" t="str">
        <f t="shared" si="116"/>
        <v/>
      </c>
      <c r="AE121" s="39" t="str">
        <f t="shared" si="116"/>
        <v/>
      </c>
      <c r="AF121" s="39" t="str">
        <f t="shared" si="116"/>
        <v/>
      </c>
      <c r="AG121" s="39" t="str">
        <f t="shared" si="116"/>
        <v/>
      </c>
      <c r="AH121" s="39" t="str">
        <f t="shared" si="116"/>
        <v/>
      </c>
      <c r="AI121" s="39" t="str">
        <f t="shared" si="116"/>
        <v/>
      </c>
      <c r="AJ121" s="39" t="str">
        <f t="shared" si="116"/>
        <v/>
      </c>
      <c r="AK121" s="39" t="str">
        <f t="shared" si="116"/>
        <v/>
      </c>
      <c r="AL121" s="39" t="str">
        <f t="shared" si="116"/>
        <v/>
      </c>
      <c r="AM121" s="39" t="str">
        <f t="shared" si="116"/>
        <v/>
      </c>
      <c r="AN121" s="39" t="str">
        <f t="shared" si="116"/>
        <v/>
      </c>
      <c r="AO121" s="39" t="str">
        <f t="shared" si="116"/>
        <v/>
      </c>
      <c r="AP121" s="39" t="str">
        <f t="shared" si="114"/>
        <v/>
      </c>
      <c r="AQ121" s="39" t="str">
        <f t="shared" si="114"/>
        <v/>
      </c>
      <c r="AR121" s="39" t="str">
        <f t="shared" si="114"/>
        <v/>
      </c>
      <c r="AS121" s="39" t="str">
        <f t="shared" si="114"/>
        <v/>
      </c>
      <c r="AT121" s="39" t="str">
        <f t="shared" si="114"/>
        <v/>
      </c>
      <c r="AU121" s="39" t="str">
        <f t="shared" si="114"/>
        <v/>
      </c>
      <c r="AV121" s="39" t="str">
        <f t="shared" si="114"/>
        <v/>
      </c>
      <c r="AW121" s="39" t="str">
        <f t="shared" si="114"/>
        <v/>
      </c>
      <c r="AX121" s="39" t="str">
        <f t="shared" si="114"/>
        <v/>
      </c>
      <c r="AY121" s="39" t="str">
        <f t="shared" si="114"/>
        <v/>
      </c>
      <c r="AZ121" s="39" t="str">
        <f t="shared" si="114"/>
        <v/>
      </c>
      <c r="BA121" s="39" t="str">
        <f t="shared" si="114"/>
        <v/>
      </c>
      <c r="BB121" s="39" t="str">
        <f t="shared" si="114"/>
        <v/>
      </c>
      <c r="BC121" s="39" t="str">
        <f t="shared" si="114"/>
        <v/>
      </c>
      <c r="BD121" s="39" t="str">
        <f t="shared" si="114"/>
        <v/>
      </c>
      <c r="BE121" s="39" t="str">
        <f t="shared" si="114"/>
        <v/>
      </c>
      <c r="BF121" s="39" t="str">
        <f t="shared" si="115"/>
        <v/>
      </c>
      <c r="BG121" s="39" t="str">
        <f t="shared" si="115"/>
        <v/>
      </c>
      <c r="BH121" s="39" t="str">
        <f t="shared" si="115"/>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09"/>
        <v/>
      </c>
      <c r="BS121" s="39" t="str">
        <f t="shared" si="109"/>
        <v/>
      </c>
      <c r="BT121" s="39" t="str">
        <f t="shared" si="109"/>
        <v/>
      </c>
      <c r="BU121" s="39" t="str">
        <f t="shared" si="109"/>
        <v/>
      </c>
      <c r="BV121" s="39" t="str">
        <f t="shared" si="109"/>
        <v/>
      </c>
      <c r="BW121" s="39" t="str">
        <f t="shared" si="111"/>
        <v/>
      </c>
      <c r="BX121" s="39" t="str">
        <f t="shared" si="111"/>
        <v/>
      </c>
      <c r="BY121" s="39" t="str">
        <f t="shared" si="111"/>
        <v/>
      </c>
      <c r="BZ121" s="39" t="str">
        <f t="shared" si="111"/>
        <v/>
      </c>
      <c r="CA121" s="39" t="str">
        <f t="shared" si="111"/>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1"/>
        <v/>
      </c>
      <c r="CM121" s="39" t="str">
        <f t="shared" si="110"/>
        <v/>
      </c>
      <c r="CN121" s="39" t="str">
        <f t="shared" si="110"/>
        <v/>
      </c>
      <c r="CO121" s="39" t="str">
        <f t="shared" si="110"/>
        <v/>
      </c>
      <c r="CP121" s="39" t="str">
        <f t="shared" si="110"/>
        <v/>
      </c>
      <c r="CQ121" s="39" t="str">
        <f t="shared" si="110"/>
        <v/>
      </c>
      <c r="CR121" s="39" t="str">
        <f t="shared" si="110"/>
        <v/>
      </c>
      <c r="CS121" s="39" t="str">
        <f t="shared" si="110"/>
        <v/>
      </c>
      <c r="CT121" s="39" t="str">
        <f t="shared" si="110"/>
        <v/>
      </c>
      <c r="CU121" s="39" t="str">
        <f t="shared" si="110"/>
        <v/>
      </c>
      <c r="CV121" s="39" t="str">
        <f t="shared" si="110"/>
        <v/>
      </c>
      <c r="CW121" s="39" t="str">
        <f t="shared" si="110"/>
        <v/>
      </c>
      <c r="CX121" s="39" t="str">
        <f t="shared" si="108"/>
        <v/>
      </c>
      <c r="CY121" s="39" t="str">
        <f t="shared" si="108"/>
        <v/>
      </c>
      <c r="CZ121" s="39" t="str">
        <f t="shared" si="108"/>
        <v/>
      </c>
      <c r="DA121" s="39" t="str">
        <f t="shared" si="108"/>
        <v/>
      </c>
      <c r="DB121" s="39" t="str">
        <f t="shared" si="108"/>
        <v/>
      </c>
      <c r="DC121" s="39" t="str">
        <f t="shared" si="108"/>
        <v/>
      </c>
      <c r="DD121" s="39" t="str">
        <f t="shared" si="108"/>
        <v/>
      </c>
      <c r="DE121" s="39" t="str">
        <f t="shared" si="108"/>
        <v/>
      </c>
      <c r="DF121" s="39" t="str">
        <f t="shared" si="108"/>
        <v/>
      </c>
      <c r="DG121" s="39" t="str">
        <f t="shared" si="108"/>
        <v/>
      </c>
      <c r="DH121" s="39" t="str">
        <f t="shared" si="108"/>
        <v/>
      </c>
      <c r="DQ121" s="57"/>
      <c r="DR121" s="127"/>
    </row>
    <row r="122" spans="1:122" ht="24.75" hidden="1" customHeight="1" x14ac:dyDescent="0.4">
      <c r="A122" s="126">
        <v>110</v>
      </c>
      <c r="B122" s="206" t="str">
        <f>IFERROR(VLOOKUP(A122,'wk（～5.7）'!$A$3:$J$122, 2, 0)&amp;"", "")</f>
        <v/>
      </c>
      <c r="C122" s="41" t="str">
        <f>IFERROR(VLOOKUP(A122,'wk（～5.7）'!$A$3:$J$122, 4, 0), "")</f>
        <v/>
      </c>
      <c r="D122" s="41" t="str">
        <f>IFERROR(VLOOKUP(A122,'wk（～5.7）'!$A$3:$J$122, 5, 0), "")</f>
        <v/>
      </c>
      <c r="E122" s="41" t="str">
        <f>IFERROR(VLOOKUP(A122,'wk（～5.7）'!$A$3:$J$122, 6, 0), "")</f>
        <v/>
      </c>
      <c r="F122" s="41" t="str">
        <f>IFERROR(VLOOKUP(A122,'wk（～5.7）'!$A$3:$J$122, 7, 0), "")</f>
        <v/>
      </c>
      <c r="G122" s="41" t="str">
        <f>IFERROR(VLOOKUP(A122,'wk（～5.7）'!$A$3:$J$122, 8, 0), "")</f>
        <v/>
      </c>
      <c r="H122" s="41" t="str">
        <f>IFERROR(VLOOKUP(A122,'wk（～5.7）'!$A$3:$J$122, 9, 0), "")</f>
        <v/>
      </c>
      <c r="I122" s="41" t="str">
        <f>IFERROR(VLOOKUP(A122,'wk（～5.7）'!$A$3:$J$122, 10, 0), "")</f>
        <v/>
      </c>
      <c r="J122" s="42">
        <f t="shared" si="73"/>
        <v>0</v>
      </c>
      <c r="K122" s="39" t="str">
        <f t="shared" si="113"/>
        <v/>
      </c>
      <c r="L122" s="39" t="str">
        <f t="shared" si="113"/>
        <v/>
      </c>
      <c r="M122" s="39" t="str">
        <f t="shared" si="113"/>
        <v/>
      </c>
      <c r="N122" s="39" t="str">
        <f t="shared" si="113"/>
        <v/>
      </c>
      <c r="O122" s="39" t="str">
        <f t="shared" si="113"/>
        <v/>
      </c>
      <c r="P122" s="39" t="str">
        <f t="shared" si="113"/>
        <v/>
      </c>
      <c r="Q122" s="39" t="str">
        <f t="shared" si="113"/>
        <v/>
      </c>
      <c r="R122" s="39" t="str">
        <f t="shared" si="113"/>
        <v/>
      </c>
      <c r="S122" s="39" t="str">
        <f t="shared" si="113"/>
        <v/>
      </c>
      <c r="T122" s="39" t="str">
        <f t="shared" si="113"/>
        <v/>
      </c>
      <c r="U122" s="39" t="str">
        <f t="shared" si="113"/>
        <v/>
      </c>
      <c r="V122" s="39" t="str">
        <f t="shared" si="113"/>
        <v/>
      </c>
      <c r="W122" s="39" t="str">
        <f t="shared" si="113"/>
        <v/>
      </c>
      <c r="X122" s="39" t="str">
        <f t="shared" si="113"/>
        <v/>
      </c>
      <c r="Y122" s="39" t="str">
        <f t="shared" si="113"/>
        <v/>
      </c>
      <c r="Z122" s="39" t="str">
        <f t="shared" si="113"/>
        <v/>
      </c>
      <c r="AA122" s="39" t="str">
        <f t="shared" si="116"/>
        <v/>
      </c>
      <c r="AB122" s="39" t="str">
        <f t="shared" si="116"/>
        <v/>
      </c>
      <c r="AC122" s="39" t="str">
        <f t="shared" si="116"/>
        <v/>
      </c>
      <c r="AD122" s="39" t="str">
        <f t="shared" si="116"/>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si="116"/>
        <v/>
      </c>
      <c r="AO122" s="39" t="str">
        <f t="shared" si="116"/>
        <v/>
      </c>
      <c r="AP122" s="39" t="str">
        <f t="shared" si="114"/>
        <v/>
      </c>
      <c r="AQ122" s="39" t="str">
        <f t="shared" si="114"/>
        <v/>
      </c>
      <c r="AR122" s="39" t="str">
        <f t="shared" si="114"/>
        <v/>
      </c>
      <c r="AS122" s="39" t="str">
        <f t="shared" si="114"/>
        <v/>
      </c>
      <c r="AT122" s="39" t="str">
        <f t="shared" si="114"/>
        <v/>
      </c>
      <c r="AU122" s="39" t="str">
        <f t="shared" si="114"/>
        <v/>
      </c>
      <c r="AV122" s="39" t="str">
        <f t="shared" si="114"/>
        <v/>
      </c>
      <c r="AW122" s="39" t="str">
        <f t="shared" si="114"/>
        <v/>
      </c>
      <c r="AX122" s="39" t="str">
        <f t="shared" si="114"/>
        <v/>
      </c>
      <c r="AY122" s="39" t="str">
        <f t="shared" si="114"/>
        <v/>
      </c>
      <c r="AZ122" s="39" t="str">
        <f t="shared" si="114"/>
        <v/>
      </c>
      <c r="BA122" s="39" t="str">
        <f t="shared" si="114"/>
        <v/>
      </c>
      <c r="BB122" s="39" t="str">
        <f t="shared" si="114"/>
        <v/>
      </c>
      <c r="BC122" s="39" t="str">
        <f t="shared" si="114"/>
        <v/>
      </c>
      <c r="BD122" s="39" t="str">
        <f t="shared" si="114"/>
        <v/>
      </c>
      <c r="BE122" s="39" t="str">
        <f t="shared" si="114"/>
        <v/>
      </c>
      <c r="BF122" s="39" t="str">
        <f t="shared" si="115"/>
        <v/>
      </c>
      <c r="BG122" s="39" t="str">
        <f t="shared" si="115"/>
        <v/>
      </c>
      <c r="BH122" s="39" t="str">
        <f t="shared" si="115"/>
        <v/>
      </c>
      <c r="BI122" s="39" t="str">
        <f t="shared" si="109"/>
        <v/>
      </c>
      <c r="BJ122" s="39" t="str">
        <f t="shared" si="109"/>
        <v/>
      </c>
      <c r="BK122" s="39" t="str">
        <f t="shared" si="109"/>
        <v/>
      </c>
      <c r="BL122" s="39" t="str">
        <f t="shared" si="109"/>
        <v/>
      </c>
      <c r="BM122" s="39" t="str">
        <f t="shared" si="109"/>
        <v/>
      </c>
      <c r="BN122" s="39" t="str">
        <f t="shared" si="109"/>
        <v/>
      </c>
      <c r="BO122" s="39" t="str">
        <f t="shared" si="109"/>
        <v/>
      </c>
      <c r="BP122" s="39" t="str">
        <f t="shared" si="109"/>
        <v/>
      </c>
      <c r="BQ122" s="39" t="str">
        <f t="shared" si="109"/>
        <v/>
      </c>
      <c r="BR122" s="39" t="str">
        <f t="shared" si="109"/>
        <v/>
      </c>
      <c r="BS122" s="39" t="str">
        <f t="shared" si="109"/>
        <v/>
      </c>
      <c r="BT122" s="39" t="str">
        <f t="shared" si="109"/>
        <v/>
      </c>
      <c r="BU122" s="39" t="str">
        <f t="shared" si="109"/>
        <v/>
      </c>
      <c r="BV122" s="39" t="str">
        <f t="shared" si="109"/>
        <v/>
      </c>
      <c r="BW122" s="39" t="str">
        <f t="shared" si="111"/>
        <v/>
      </c>
      <c r="BX122" s="39" t="str">
        <f t="shared" si="111"/>
        <v/>
      </c>
      <c r="BY122" s="39" t="str">
        <f t="shared" si="111"/>
        <v/>
      </c>
      <c r="BZ122" s="39" t="str">
        <f t="shared" si="111"/>
        <v/>
      </c>
      <c r="CA122" s="39" t="str">
        <f t="shared" si="111"/>
        <v/>
      </c>
      <c r="CB122" s="39" t="str">
        <f t="shared" si="111"/>
        <v/>
      </c>
      <c r="CC122" s="39" t="str">
        <f t="shared" si="111"/>
        <v/>
      </c>
      <c r="CD122" s="39" t="str">
        <f t="shared" si="111"/>
        <v/>
      </c>
      <c r="CE122" s="39" t="str">
        <f t="shared" si="111"/>
        <v/>
      </c>
      <c r="CF122" s="39" t="str">
        <f t="shared" si="111"/>
        <v/>
      </c>
      <c r="CG122" s="39" t="str">
        <f t="shared" si="111"/>
        <v/>
      </c>
      <c r="CH122" s="39" t="str">
        <f t="shared" si="111"/>
        <v/>
      </c>
      <c r="CI122" s="39" t="str">
        <f t="shared" si="111"/>
        <v/>
      </c>
      <c r="CJ122" s="39" t="str">
        <f t="shared" si="111"/>
        <v/>
      </c>
      <c r="CK122" s="39" t="str">
        <f t="shared" si="111"/>
        <v/>
      </c>
      <c r="CL122" s="39" t="str">
        <f t="shared" si="111"/>
        <v/>
      </c>
      <c r="CM122" s="39" t="str">
        <f t="shared" si="110"/>
        <v/>
      </c>
      <c r="CN122" s="39" t="str">
        <f t="shared" si="110"/>
        <v/>
      </c>
      <c r="CO122" s="39" t="str">
        <f t="shared" si="110"/>
        <v/>
      </c>
      <c r="CP122" s="39" t="str">
        <f t="shared" si="110"/>
        <v/>
      </c>
      <c r="CQ122" s="39" t="str">
        <f t="shared" si="110"/>
        <v/>
      </c>
      <c r="CR122" s="39" t="str">
        <f t="shared" si="110"/>
        <v/>
      </c>
      <c r="CS122" s="39" t="str">
        <f t="shared" si="110"/>
        <v/>
      </c>
      <c r="CT122" s="39" t="str">
        <f t="shared" si="110"/>
        <v/>
      </c>
      <c r="CU122" s="39" t="str">
        <f t="shared" si="110"/>
        <v/>
      </c>
      <c r="CV122" s="39" t="str">
        <f t="shared" si="110"/>
        <v/>
      </c>
      <c r="CW122" s="39" t="str">
        <f t="shared" si="110"/>
        <v/>
      </c>
      <c r="CX122" s="39" t="str">
        <f t="shared" si="108"/>
        <v/>
      </c>
      <c r="CY122" s="39" t="str">
        <f t="shared" si="108"/>
        <v/>
      </c>
      <c r="CZ122" s="39" t="str">
        <f t="shared" si="108"/>
        <v/>
      </c>
      <c r="DA122" s="39" t="str">
        <f t="shared" si="108"/>
        <v/>
      </c>
      <c r="DB122" s="39" t="str">
        <f t="shared" si="108"/>
        <v/>
      </c>
      <c r="DC122" s="39" t="str">
        <f t="shared" si="108"/>
        <v/>
      </c>
      <c r="DD122" s="39" t="str">
        <f t="shared" si="108"/>
        <v/>
      </c>
      <c r="DE122" s="39" t="str">
        <f t="shared" si="108"/>
        <v/>
      </c>
      <c r="DF122" s="39" t="str">
        <f t="shared" si="108"/>
        <v/>
      </c>
      <c r="DG122" s="39" t="str">
        <f t="shared" si="108"/>
        <v/>
      </c>
      <c r="DH122" s="39" t="str">
        <f t="shared" si="108"/>
        <v/>
      </c>
      <c r="DQ122" s="57"/>
      <c r="DR122" s="127"/>
    </row>
    <row r="123" spans="1:122" ht="24.75" hidden="1" customHeight="1" x14ac:dyDescent="0.4">
      <c r="A123" s="126">
        <v>111</v>
      </c>
      <c r="B123" s="206" t="str">
        <f>IFERROR(VLOOKUP(A123,'wk（～5.7）'!$A$3:$J$122, 2, 0)&amp;"", "")</f>
        <v/>
      </c>
      <c r="C123" s="41" t="str">
        <f>IFERROR(VLOOKUP(A123,'wk（～5.7）'!$A$3:$J$122, 4, 0), "")</f>
        <v/>
      </c>
      <c r="D123" s="41" t="str">
        <f>IFERROR(VLOOKUP(A123,'wk（～5.7）'!$A$3:$J$122, 5, 0), "")</f>
        <v/>
      </c>
      <c r="E123" s="41" t="str">
        <f>IFERROR(VLOOKUP(A123,'wk（～5.7）'!$A$3:$J$122, 6, 0), "")</f>
        <v/>
      </c>
      <c r="F123" s="41" t="str">
        <f>IFERROR(VLOOKUP(A123,'wk（～5.7）'!$A$3:$J$122, 7, 0), "")</f>
        <v/>
      </c>
      <c r="G123" s="41" t="str">
        <f>IFERROR(VLOOKUP(A123,'wk（～5.7）'!$A$3:$J$122, 8, 0), "")</f>
        <v/>
      </c>
      <c r="H123" s="41" t="str">
        <f>IFERROR(VLOOKUP(A123,'wk（～5.7）'!$A$3:$J$122, 9, 0), "")</f>
        <v/>
      </c>
      <c r="I123" s="41" t="str">
        <f>IFERROR(VLOOKUP(A123,'wk（～5.7）'!$A$3:$J$122, 10, 0), "")</f>
        <v/>
      </c>
      <c r="J123" s="42">
        <f t="shared" si="73"/>
        <v>0</v>
      </c>
      <c r="K123" s="39" t="str">
        <f t="shared" si="113"/>
        <v/>
      </c>
      <c r="L123" s="39" t="str">
        <f t="shared" si="113"/>
        <v/>
      </c>
      <c r="M123" s="39" t="str">
        <f t="shared" si="113"/>
        <v/>
      </c>
      <c r="N123" s="39" t="str">
        <f t="shared" si="113"/>
        <v/>
      </c>
      <c r="O123" s="39" t="str">
        <f t="shared" si="113"/>
        <v/>
      </c>
      <c r="P123" s="39" t="str">
        <f t="shared" si="113"/>
        <v/>
      </c>
      <c r="Q123" s="39" t="str">
        <f t="shared" si="113"/>
        <v/>
      </c>
      <c r="R123" s="39" t="str">
        <f t="shared" si="113"/>
        <v/>
      </c>
      <c r="S123" s="39" t="str">
        <f t="shared" si="113"/>
        <v/>
      </c>
      <c r="T123" s="39" t="str">
        <f t="shared" si="113"/>
        <v/>
      </c>
      <c r="U123" s="39" t="str">
        <f t="shared" si="113"/>
        <v/>
      </c>
      <c r="V123" s="39" t="str">
        <f t="shared" si="113"/>
        <v/>
      </c>
      <c r="W123" s="39" t="str">
        <f t="shared" si="113"/>
        <v/>
      </c>
      <c r="X123" s="39" t="str">
        <f t="shared" si="113"/>
        <v/>
      </c>
      <c r="Y123" s="39" t="str">
        <f t="shared" si="113"/>
        <v/>
      </c>
      <c r="Z123" s="39" t="str">
        <f t="shared" si="113"/>
        <v/>
      </c>
      <c r="AA123" s="39" t="str">
        <f t="shared" si="116"/>
        <v/>
      </c>
      <c r="AB123" s="39" t="str">
        <f t="shared" si="116"/>
        <v/>
      </c>
      <c r="AC123" s="39" t="str">
        <f t="shared" si="116"/>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6"/>
        <v/>
      </c>
      <c r="AO123" s="39" t="str">
        <f t="shared" si="116"/>
        <v/>
      </c>
      <c r="AP123" s="39" t="str">
        <f t="shared" si="114"/>
        <v/>
      </c>
      <c r="AQ123" s="39" t="str">
        <f t="shared" si="114"/>
        <v/>
      </c>
      <c r="AR123" s="39" t="str">
        <f t="shared" si="114"/>
        <v/>
      </c>
      <c r="AS123" s="39" t="str">
        <f t="shared" si="114"/>
        <v/>
      </c>
      <c r="AT123" s="39" t="str">
        <f t="shared" si="114"/>
        <v/>
      </c>
      <c r="AU123" s="39" t="str">
        <f t="shared" si="114"/>
        <v/>
      </c>
      <c r="AV123" s="39" t="str">
        <f t="shared" si="114"/>
        <v/>
      </c>
      <c r="AW123" s="39" t="str">
        <f t="shared" si="114"/>
        <v/>
      </c>
      <c r="AX123" s="39" t="str">
        <f t="shared" si="114"/>
        <v/>
      </c>
      <c r="AY123" s="39" t="str">
        <f t="shared" si="114"/>
        <v/>
      </c>
      <c r="AZ123" s="39" t="str">
        <f t="shared" si="114"/>
        <v/>
      </c>
      <c r="BA123" s="39" t="str">
        <f t="shared" si="114"/>
        <v/>
      </c>
      <c r="BB123" s="39" t="str">
        <f t="shared" si="114"/>
        <v/>
      </c>
      <c r="BC123" s="39" t="str">
        <f t="shared" si="114"/>
        <v/>
      </c>
      <c r="BD123" s="39" t="str">
        <f t="shared" si="114"/>
        <v/>
      </c>
      <c r="BE123" s="39" t="str">
        <f t="shared" si="114"/>
        <v/>
      </c>
      <c r="BF123" s="39" t="str">
        <f t="shared" si="115"/>
        <v/>
      </c>
      <c r="BG123" s="39" t="str">
        <f t="shared" si="115"/>
        <v/>
      </c>
      <c r="BH123" s="39" t="str">
        <f t="shared" si="115"/>
        <v/>
      </c>
      <c r="BI123" s="39" t="str">
        <f t="shared" si="109"/>
        <v/>
      </c>
      <c r="BJ123" s="39" t="str">
        <f t="shared" si="109"/>
        <v/>
      </c>
      <c r="BK123" s="39" t="str">
        <f t="shared" si="109"/>
        <v/>
      </c>
      <c r="BL123" s="39" t="str">
        <f t="shared" si="109"/>
        <v/>
      </c>
      <c r="BM123" s="39" t="str">
        <f t="shared" si="109"/>
        <v/>
      </c>
      <c r="BN123" s="39" t="str">
        <f t="shared" si="109"/>
        <v/>
      </c>
      <c r="BO123" s="39" t="str">
        <f t="shared" si="109"/>
        <v/>
      </c>
      <c r="BP123" s="39" t="str">
        <f t="shared" si="109"/>
        <v/>
      </c>
      <c r="BQ123" s="39" t="str">
        <f t="shared" si="109"/>
        <v/>
      </c>
      <c r="BR123" s="39" t="str">
        <f t="shared" si="109"/>
        <v/>
      </c>
      <c r="BS123" s="39" t="str">
        <f t="shared" si="109"/>
        <v/>
      </c>
      <c r="BT123" s="39" t="str">
        <f t="shared" si="109"/>
        <v/>
      </c>
      <c r="BU123" s="39" t="str">
        <f t="shared" si="109"/>
        <v/>
      </c>
      <c r="BV123" s="39" t="str">
        <f t="shared" si="109"/>
        <v/>
      </c>
      <c r="BW123" s="39" t="str">
        <f t="shared" si="111"/>
        <v/>
      </c>
      <c r="BX123" s="39" t="str">
        <f t="shared" si="111"/>
        <v/>
      </c>
      <c r="BY123" s="39" t="str">
        <f t="shared" si="111"/>
        <v/>
      </c>
      <c r="BZ123" s="39" t="str">
        <f t="shared" si="111"/>
        <v/>
      </c>
      <c r="CA123" s="39" t="str">
        <f t="shared" si="111"/>
        <v/>
      </c>
      <c r="CB123" s="39" t="str">
        <f t="shared" si="111"/>
        <v/>
      </c>
      <c r="CC123" s="39" t="str">
        <f t="shared" si="111"/>
        <v/>
      </c>
      <c r="CD123" s="39" t="str">
        <f t="shared" si="111"/>
        <v/>
      </c>
      <c r="CE123" s="39" t="str">
        <f t="shared" si="111"/>
        <v/>
      </c>
      <c r="CF123" s="39" t="str">
        <f t="shared" si="111"/>
        <v/>
      </c>
      <c r="CG123" s="39" t="str">
        <f t="shared" si="111"/>
        <v/>
      </c>
      <c r="CH123" s="39" t="str">
        <f t="shared" si="111"/>
        <v/>
      </c>
      <c r="CI123" s="39" t="str">
        <f t="shared" si="111"/>
        <v/>
      </c>
      <c r="CJ123" s="39" t="str">
        <f t="shared" si="111"/>
        <v/>
      </c>
      <c r="CK123" s="39" t="str">
        <f t="shared" si="111"/>
        <v/>
      </c>
      <c r="CL123" s="39" t="str">
        <f t="shared" si="111"/>
        <v/>
      </c>
      <c r="CM123" s="39" t="str">
        <f t="shared" si="110"/>
        <v/>
      </c>
      <c r="CN123" s="39" t="str">
        <f t="shared" si="110"/>
        <v/>
      </c>
      <c r="CO123" s="39" t="str">
        <f t="shared" si="110"/>
        <v/>
      </c>
      <c r="CP123" s="39" t="str">
        <f t="shared" si="110"/>
        <v/>
      </c>
      <c r="CQ123" s="39" t="str">
        <f t="shared" si="110"/>
        <v/>
      </c>
      <c r="CR123" s="39" t="str">
        <f t="shared" si="110"/>
        <v/>
      </c>
      <c r="CS123" s="39" t="str">
        <f t="shared" si="110"/>
        <v/>
      </c>
      <c r="CT123" s="39" t="str">
        <f t="shared" si="110"/>
        <v/>
      </c>
      <c r="CU123" s="39" t="str">
        <f t="shared" si="110"/>
        <v/>
      </c>
      <c r="CV123" s="39" t="str">
        <f t="shared" si="110"/>
        <v/>
      </c>
      <c r="CW123" s="39" t="str">
        <f t="shared" si="110"/>
        <v/>
      </c>
      <c r="CX123" s="39" t="str">
        <f t="shared" si="108"/>
        <v/>
      </c>
      <c r="CY123" s="39" t="str">
        <f t="shared" si="108"/>
        <v/>
      </c>
      <c r="CZ123" s="39" t="str">
        <f t="shared" si="108"/>
        <v/>
      </c>
      <c r="DA123" s="39" t="str">
        <f t="shared" si="108"/>
        <v/>
      </c>
      <c r="DB123" s="39" t="str">
        <f t="shared" si="108"/>
        <v/>
      </c>
      <c r="DC123" s="39" t="str">
        <f t="shared" si="108"/>
        <v/>
      </c>
      <c r="DD123" s="39" t="str">
        <f t="shared" si="108"/>
        <v/>
      </c>
      <c r="DE123" s="39" t="str">
        <f t="shared" si="108"/>
        <v/>
      </c>
      <c r="DF123" s="39" t="str">
        <f t="shared" si="108"/>
        <v/>
      </c>
      <c r="DG123" s="39" t="str">
        <f t="shared" si="108"/>
        <v/>
      </c>
      <c r="DH123" s="39" t="str">
        <f t="shared" si="108"/>
        <v/>
      </c>
      <c r="DQ123" s="57"/>
      <c r="DR123" s="127"/>
    </row>
    <row r="124" spans="1:122" ht="24.75" hidden="1" customHeight="1" x14ac:dyDescent="0.4">
      <c r="A124" s="126">
        <v>112</v>
      </c>
      <c r="B124" s="206" t="str">
        <f>IFERROR(VLOOKUP(A124,'wk（～5.7）'!$A$3:$J$122, 2, 0)&amp;"", "")</f>
        <v/>
      </c>
      <c r="C124" s="41" t="str">
        <f>IFERROR(VLOOKUP(A124,'wk（～5.7）'!$A$3:$J$122, 4, 0), "")</f>
        <v/>
      </c>
      <c r="D124" s="41" t="str">
        <f>IFERROR(VLOOKUP(A124,'wk（～5.7）'!$A$3:$J$122, 5, 0), "")</f>
        <v/>
      </c>
      <c r="E124" s="41" t="str">
        <f>IFERROR(VLOOKUP(A124,'wk（～5.7）'!$A$3:$J$122, 6, 0), "")</f>
        <v/>
      </c>
      <c r="F124" s="41" t="str">
        <f>IFERROR(VLOOKUP(A124,'wk（～5.7）'!$A$3:$J$122, 7, 0), "")</f>
        <v/>
      </c>
      <c r="G124" s="41" t="str">
        <f>IFERROR(VLOOKUP(A124,'wk（～5.7）'!$A$3:$J$122, 8, 0), "")</f>
        <v/>
      </c>
      <c r="H124" s="41" t="str">
        <f>IFERROR(VLOOKUP(A124,'wk（～5.7）'!$A$3:$J$122, 9, 0), "")</f>
        <v/>
      </c>
      <c r="I124" s="41" t="str">
        <f>IFERROR(VLOOKUP(A124,'wk（～5.7）'!$A$3:$J$122, 10, 0), "")</f>
        <v/>
      </c>
      <c r="J124" s="42">
        <f t="shared" si="73"/>
        <v>0</v>
      </c>
      <c r="K124" s="39" t="str">
        <f t="shared" si="113"/>
        <v/>
      </c>
      <c r="L124" s="39" t="str">
        <f t="shared" si="113"/>
        <v/>
      </c>
      <c r="M124" s="39" t="str">
        <f t="shared" si="113"/>
        <v/>
      </c>
      <c r="N124" s="39" t="str">
        <f t="shared" si="113"/>
        <v/>
      </c>
      <c r="O124" s="39" t="str">
        <f t="shared" si="113"/>
        <v/>
      </c>
      <c r="P124" s="39" t="str">
        <f t="shared" si="113"/>
        <v/>
      </c>
      <c r="Q124" s="39" t="str">
        <f t="shared" si="113"/>
        <v/>
      </c>
      <c r="R124" s="39" t="str">
        <f t="shared" si="113"/>
        <v/>
      </c>
      <c r="S124" s="39" t="str">
        <f t="shared" si="113"/>
        <v/>
      </c>
      <c r="T124" s="39" t="str">
        <f t="shared" si="113"/>
        <v/>
      </c>
      <c r="U124" s="39" t="str">
        <f t="shared" si="113"/>
        <v/>
      </c>
      <c r="V124" s="39" t="str">
        <f t="shared" si="113"/>
        <v/>
      </c>
      <c r="W124" s="39" t="str">
        <f t="shared" si="113"/>
        <v/>
      </c>
      <c r="X124" s="39" t="str">
        <f t="shared" si="113"/>
        <v/>
      </c>
      <c r="Y124" s="39" t="str">
        <f t="shared" si="113"/>
        <v/>
      </c>
      <c r="Z124" s="39" t="str">
        <f t="shared" si="113"/>
        <v/>
      </c>
      <c r="AA124" s="39" t="str">
        <f t="shared" si="116"/>
        <v/>
      </c>
      <c r="AB124" s="39" t="str">
        <f t="shared" si="116"/>
        <v/>
      </c>
      <c r="AC124" s="39" t="str">
        <f t="shared" si="116"/>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6"/>
        <v/>
      </c>
      <c r="AO124" s="39" t="str">
        <f t="shared" si="116"/>
        <v/>
      </c>
      <c r="AP124" s="39" t="str">
        <f t="shared" si="114"/>
        <v/>
      </c>
      <c r="AQ124" s="39" t="str">
        <f t="shared" si="114"/>
        <v/>
      </c>
      <c r="AR124" s="39" t="str">
        <f t="shared" si="114"/>
        <v/>
      </c>
      <c r="AS124" s="39" t="str">
        <f t="shared" si="114"/>
        <v/>
      </c>
      <c r="AT124" s="39" t="str">
        <f t="shared" si="114"/>
        <v/>
      </c>
      <c r="AU124" s="39" t="str">
        <f t="shared" si="114"/>
        <v/>
      </c>
      <c r="AV124" s="39" t="str">
        <f t="shared" si="114"/>
        <v/>
      </c>
      <c r="AW124" s="39" t="str">
        <f t="shared" si="114"/>
        <v/>
      </c>
      <c r="AX124" s="39" t="str">
        <f t="shared" si="114"/>
        <v/>
      </c>
      <c r="AY124" s="39" t="str">
        <f t="shared" si="114"/>
        <v/>
      </c>
      <c r="AZ124" s="39" t="str">
        <f t="shared" si="114"/>
        <v/>
      </c>
      <c r="BA124" s="39" t="str">
        <f t="shared" si="114"/>
        <v/>
      </c>
      <c r="BB124" s="39" t="str">
        <f t="shared" si="114"/>
        <v/>
      </c>
      <c r="BC124" s="39" t="str">
        <f t="shared" si="114"/>
        <v/>
      </c>
      <c r="BD124" s="39" t="str">
        <f t="shared" si="114"/>
        <v/>
      </c>
      <c r="BE124" s="39" t="str">
        <f t="shared" si="114"/>
        <v/>
      </c>
      <c r="BF124" s="39" t="str">
        <f t="shared" si="115"/>
        <v/>
      </c>
      <c r="BG124" s="39" t="str">
        <f t="shared" si="115"/>
        <v/>
      </c>
      <c r="BH124" s="39" t="str">
        <f t="shared" si="115"/>
        <v/>
      </c>
      <c r="BI124" s="39" t="str">
        <f t="shared" si="109"/>
        <v/>
      </c>
      <c r="BJ124" s="39" t="str">
        <f t="shared" si="109"/>
        <v/>
      </c>
      <c r="BK124" s="39" t="str">
        <f t="shared" si="109"/>
        <v/>
      </c>
      <c r="BL124" s="39" t="str">
        <f t="shared" si="109"/>
        <v/>
      </c>
      <c r="BM124" s="39" t="str">
        <f t="shared" si="109"/>
        <v/>
      </c>
      <c r="BN124" s="39" t="str">
        <f t="shared" si="109"/>
        <v/>
      </c>
      <c r="BO124" s="39" t="str">
        <f t="shared" si="109"/>
        <v/>
      </c>
      <c r="BP124" s="39" t="str">
        <f t="shared" si="109"/>
        <v/>
      </c>
      <c r="BQ124" s="39" t="str">
        <f t="shared" si="109"/>
        <v/>
      </c>
      <c r="BR124" s="39" t="str">
        <f t="shared" ref="BR124:CG132" si="117">IF(AND($C124&lt;&gt;"", BR$12&gt;=$C124, BR$12&lt;=$I124), IF($F124&lt;&gt;"", IF(OR(AND(BR$12=$C124, BR$12=$F124), AND(BR$12&gt;$F124, BR$12&lt;$G124)), "入院中", 1), 1), "")</f>
        <v/>
      </c>
      <c r="BS124" s="39" t="str">
        <f t="shared" si="117"/>
        <v/>
      </c>
      <c r="BT124" s="39" t="str">
        <f t="shared" si="117"/>
        <v/>
      </c>
      <c r="BU124" s="39" t="str">
        <f t="shared" si="117"/>
        <v/>
      </c>
      <c r="BV124" s="39" t="str">
        <f t="shared" si="117"/>
        <v/>
      </c>
      <c r="BW124" s="39" t="str">
        <f t="shared" si="117"/>
        <v/>
      </c>
      <c r="BX124" s="39" t="str">
        <f t="shared" si="117"/>
        <v/>
      </c>
      <c r="BY124" s="39" t="str">
        <f t="shared" si="111"/>
        <v/>
      </c>
      <c r="BZ124" s="39" t="str">
        <f t="shared" si="111"/>
        <v/>
      </c>
      <c r="CA124" s="39" t="str">
        <f t="shared" si="111"/>
        <v/>
      </c>
      <c r="CB124" s="39" t="str">
        <f t="shared" si="111"/>
        <v/>
      </c>
      <c r="CC124" s="39" t="str">
        <f t="shared" si="111"/>
        <v/>
      </c>
      <c r="CD124" s="39" t="str">
        <f t="shared" si="111"/>
        <v/>
      </c>
      <c r="CE124" s="39" t="str">
        <f t="shared" si="111"/>
        <v/>
      </c>
      <c r="CF124" s="39" t="str">
        <f t="shared" si="111"/>
        <v/>
      </c>
      <c r="CG124" s="39" t="str">
        <f t="shared" si="111"/>
        <v/>
      </c>
      <c r="CH124" s="39" t="str">
        <f t="shared" si="111"/>
        <v/>
      </c>
      <c r="CI124" s="39" t="str">
        <f t="shared" si="111"/>
        <v/>
      </c>
      <c r="CJ124" s="39" t="str">
        <f t="shared" si="111"/>
        <v/>
      </c>
      <c r="CK124" s="39" t="str">
        <f t="shared" si="111"/>
        <v/>
      </c>
      <c r="CL124" s="39" t="str">
        <f t="shared" si="111"/>
        <v/>
      </c>
      <c r="CM124" s="39" t="str">
        <f t="shared" si="110"/>
        <v/>
      </c>
      <c r="CN124" s="39" t="str">
        <f t="shared" si="110"/>
        <v/>
      </c>
      <c r="CO124" s="39" t="str">
        <f t="shared" si="110"/>
        <v/>
      </c>
      <c r="CP124" s="39" t="str">
        <f t="shared" si="110"/>
        <v/>
      </c>
      <c r="CQ124" s="39" t="str">
        <f t="shared" si="110"/>
        <v/>
      </c>
      <c r="CR124" s="39" t="str">
        <f t="shared" si="110"/>
        <v/>
      </c>
      <c r="CS124" s="39" t="str">
        <f t="shared" si="110"/>
        <v/>
      </c>
      <c r="CT124" s="39" t="str">
        <f t="shared" si="110"/>
        <v/>
      </c>
      <c r="CU124" s="39" t="str">
        <f t="shared" si="110"/>
        <v/>
      </c>
      <c r="CV124" s="39" t="str">
        <f t="shared" si="110"/>
        <v/>
      </c>
      <c r="CW124" s="39" t="str">
        <f t="shared" si="110"/>
        <v/>
      </c>
      <c r="CX124" s="39" t="str">
        <f t="shared" si="108"/>
        <v/>
      </c>
      <c r="CY124" s="39" t="str">
        <f t="shared" si="108"/>
        <v/>
      </c>
      <c r="CZ124" s="39" t="str">
        <f t="shared" si="108"/>
        <v/>
      </c>
      <c r="DA124" s="39" t="str">
        <f t="shared" si="108"/>
        <v/>
      </c>
      <c r="DB124" s="39" t="str">
        <f t="shared" si="108"/>
        <v/>
      </c>
      <c r="DC124" s="39" t="str">
        <f t="shared" si="108"/>
        <v/>
      </c>
      <c r="DD124" s="39" t="str">
        <f t="shared" si="108"/>
        <v/>
      </c>
      <c r="DE124" s="39" t="str">
        <f t="shared" si="108"/>
        <v/>
      </c>
      <c r="DF124" s="39" t="str">
        <f t="shared" si="108"/>
        <v/>
      </c>
      <c r="DG124" s="39" t="str">
        <f t="shared" si="108"/>
        <v/>
      </c>
      <c r="DH124" s="39" t="str">
        <f t="shared" si="108"/>
        <v/>
      </c>
      <c r="DQ124" s="57"/>
      <c r="DR124" s="127"/>
    </row>
    <row r="125" spans="1:122" ht="24.75" hidden="1" customHeight="1" x14ac:dyDescent="0.4">
      <c r="A125" s="126">
        <v>113</v>
      </c>
      <c r="B125" s="206" t="str">
        <f>IFERROR(VLOOKUP(A125,'wk（～5.7）'!$A$3:$J$122, 2, 0)&amp;"", "")</f>
        <v/>
      </c>
      <c r="C125" s="41" t="str">
        <f>IFERROR(VLOOKUP(A125,'wk（～5.7）'!$A$3:$J$122, 4, 0), "")</f>
        <v/>
      </c>
      <c r="D125" s="41" t="str">
        <f>IFERROR(VLOOKUP(A125,'wk（～5.7）'!$A$3:$J$122, 5, 0), "")</f>
        <v/>
      </c>
      <c r="E125" s="41" t="str">
        <f>IFERROR(VLOOKUP(A125,'wk（～5.7）'!$A$3:$J$122, 6, 0), "")</f>
        <v/>
      </c>
      <c r="F125" s="41" t="str">
        <f>IFERROR(VLOOKUP(A125,'wk（～5.7）'!$A$3:$J$122, 7, 0), "")</f>
        <v/>
      </c>
      <c r="G125" s="41" t="str">
        <f>IFERROR(VLOOKUP(A125,'wk（～5.7）'!$A$3:$J$122, 8, 0), "")</f>
        <v/>
      </c>
      <c r="H125" s="41" t="str">
        <f>IFERROR(VLOOKUP(A125,'wk（～5.7）'!$A$3:$J$122, 9, 0), "")</f>
        <v/>
      </c>
      <c r="I125" s="41" t="str">
        <f>IFERROR(VLOOKUP(A125,'wk（～5.7）'!$A$3:$J$122, 10, 0), "")</f>
        <v/>
      </c>
      <c r="J125" s="42">
        <f t="shared" si="73"/>
        <v>0</v>
      </c>
      <c r="K125" s="39" t="str">
        <f t="shared" si="113"/>
        <v/>
      </c>
      <c r="L125" s="39" t="str">
        <f t="shared" si="113"/>
        <v/>
      </c>
      <c r="M125" s="39" t="str">
        <f t="shared" si="113"/>
        <v/>
      </c>
      <c r="N125" s="39" t="str">
        <f t="shared" si="113"/>
        <v/>
      </c>
      <c r="O125" s="39" t="str">
        <f t="shared" si="113"/>
        <v/>
      </c>
      <c r="P125" s="39" t="str">
        <f t="shared" si="113"/>
        <v/>
      </c>
      <c r="Q125" s="39" t="str">
        <f t="shared" si="113"/>
        <v/>
      </c>
      <c r="R125" s="39" t="str">
        <f t="shared" si="113"/>
        <v/>
      </c>
      <c r="S125" s="39" t="str">
        <f t="shared" si="113"/>
        <v/>
      </c>
      <c r="T125" s="39" t="str">
        <f t="shared" si="113"/>
        <v/>
      </c>
      <c r="U125" s="39" t="str">
        <f t="shared" si="113"/>
        <v/>
      </c>
      <c r="V125" s="39" t="str">
        <f t="shared" si="113"/>
        <v/>
      </c>
      <c r="W125" s="39" t="str">
        <f t="shared" si="113"/>
        <v/>
      </c>
      <c r="X125" s="39" t="str">
        <f t="shared" si="113"/>
        <v/>
      </c>
      <c r="Y125" s="39" t="str">
        <f t="shared" si="113"/>
        <v/>
      </c>
      <c r="Z125" s="39" t="str">
        <f t="shared" si="113"/>
        <v/>
      </c>
      <c r="AA125" s="39" t="str">
        <f t="shared" si="116"/>
        <v/>
      </c>
      <c r="AB125" s="39" t="str">
        <f t="shared" si="116"/>
        <v/>
      </c>
      <c r="AC125" s="39" t="str">
        <f t="shared" si="116"/>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6"/>
        <v/>
      </c>
      <c r="AO125" s="39" t="str">
        <f t="shared" si="116"/>
        <v/>
      </c>
      <c r="AP125" s="39" t="str">
        <f t="shared" si="114"/>
        <v/>
      </c>
      <c r="AQ125" s="39" t="str">
        <f t="shared" si="114"/>
        <v/>
      </c>
      <c r="AR125" s="39" t="str">
        <f t="shared" si="114"/>
        <v/>
      </c>
      <c r="AS125" s="39" t="str">
        <f t="shared" si="114"/>
        <v/>
      </c>
      <c r="AT125" s="39" t="str">
        <f t="shared" si="114"/>
        <v/>
      </c>
      <c r="AU125" s="39" t="str">
        <f t="shared" si="114"/>
        <v/>
      </c>
      <c r="AV125" s="39" t="str">
        <f t="shared" si="114"/>
        <v/>
      </c>
      <c r="AW125" s="39" t="str">
        <f t="shared" si="114"/>
        <v/>
      </c>
      <c r="AX125" s="39" t="str">
        <f t="shared" si="114"/>
        <v/>
      </c>
      <c r="AY125" s="39" t="str">
        <f t="shared" si="114"/>
        <v/>
      </c>
      <c r="AZ125" s="39" t="str">
        <f t="shared" si="114"/>
        <v/>
      </c>
      <c r="BA125" s="39" t="str">
        <f t="shared" si="114"/>
        <v/>
      </c>
      <c r="BB125" s="39" t="str">
        <f t="shared" si="114"/>
        <v/>
      </c>
      <c r="BC125" s="39" t="str">
        <f t="shared" si="114"/>
        <v/>
      </c>
      <c r="BD125" s="39" t="str">
        <f t="shared" si="114"/>
        <v/>
      </c>
      <c r="BE125" s="39" t="str">
        <f t="shared" si="114"/>
        <v/>
      </c>
      <c r="BF125" s="39" t="str">
        <f t="shared" si="115"/>
        <v/>
      </c>
      <c r="BG125" s="39" t="str">
        <f t="shared" si="115"/>
        <v/>
      </c>
      <c r="BH125" s="39" t="str">
        <f t="shared" si="115"/>
        <v/>
      </c>
      <c r="BI125" s="39" t="str">
        <f t="shared" si="115"/>
        <v/>
      </c>
      <c r="BJ125" s="39" t="str">
        <f t="shared" si="115"/>
        <v/>
      </c>
      <c r="BK125" s="39" t="str">
        <f t="shared" si="115"/>
        <v/>
      </c>
      <c r="BL125" s="39" t="str">
        <f t="shared" si="115"/>
        <v/>
      </c>
      <c r="BM125" s="39" t="str">
        <f t="shared" si="115"/>
        <v/>
      </c>
      <c r="BN125" s="39" t="str">
        <f t="shared" si="115"/>
        <v/>
      </c>
      <c r="BO125" s="39" t="str">
        <f t="shared" si="115"/>
        <v/>
      </c>
      <c r="BP125" s="39" t="str">
        <f t="shared" si="115"/>
        <v/>
      </c>
      <c r="BQ125" s="39" t="str">
        <f t="shared" si="115"/>
        <v/>
      </c>
      <c r="BR125" s="39" t="str">
        <f t="shared" si="115"/>
        <v/>
      </c>
      <c r="BS125" s="39" t="str">
        <f t="shared" si="115"/>
        <v/>
      </c>
      <c r="BT125" s="39" t="str">
        <f t="shared" si="115"/>
        <v/>
      </c>
      <c r="BU125" s="39" t="str">
        <f t="shared" si="115"/>
        <v/>
      </c>
      <c r="BV125" s="39" t="str">
        <f t="shared" si="117"/>
        <v/>
      </c>
      <c r="BW125" s="39" t="str">
        <f t="shared" si="117"/>
        <v/>
      </c>
      <c r="BX125" s="39" t="str">
        <f t="shared" si="117"/>
        <v/>
      </c>
      <c r="BY125" s="39" t="str">
        <f t="shared" si="111"/>
        <v/>
      </c>
      <c r="BZ125" s="39" t="str">
        <f t="shared" si="111"/>
        <v/>
      </c>
      <c r="CA125" s="39" t="str">
        <f t="shared" si="111"/>
        <v/>
      </c>
      <c r="CB125" s="39" t="str">
        <f t="shared" si="111"/>
        <v/>
      </c>
      <c r="CC125" s="39" t="str">
        <f t="shared" si="111"/>
        <v/>
      </c>
      <c r="CD125" s="39" t="str">
        <f t="shared" si="111"/>
        <v/>
      </c>
      <c r="CE125" s="39" t="str">
        <f t="shared" si="111"/>
        <v/>
      </c>
      <c r="CF125" s="39" t="str">
        <f t="shared" si="111"/>
        <v/>
      </c>
      <c r="CG125" s="39" t="str">
        <f t="shared" si="111"/>
        <v/>
      </c>
      <c r="CH125" s="39" t="str">
        <f t="shared" si="111"/>
        <v/>
      </c>
      <c r="CI125" s="39" t="str">
        <f t="shared" si="111"/>
        <v/>
      </c>
      <c r="CJ125" s="39" t="str">
        <f t="shared" si="111"/>
        <v/>
      </c>
      <c r="CK125" s="39" t="str">
        <f t="shared" si="111"/>
        <v/>
      </c>
      <c r="CL125" s="39" t="str">
        <f t="shared" si="111"/>
        <v/>
      </c>
      <c r="CM125" s="39" t="str">
        <f t="shared" si="110"/>
        <v/>
      </c>
      <c r="CN125" s="39" t="str">
        <f t="shared" si="110"/>
        <v/>
      </c>
      <c r="CO125" s="39" t="str">
        <f t="shared" si="110"/>
        <v/>
      </c>
      <c r="CP125" s="39" t="str">
        <f t="shared" si="110"/>
        <v/>
      </c>
      <c r="CQ125" s="39" t="str">
        <f t="shared" si="110"/>
        <v/>
      </c>
      <c r="CR125" s="39" t="str">
        <f t="shared" si="110"/>
        <v/>
      </c>
      <c r="CS125" s="39" t="str">
        <f t="shared" si="110"/>
        <v/>
      </c>
      <c r="CT125" s="39" t="str">
        <f t="shared" si="110"/>
        <v/>
      </c>
      <c r="CU125" s="39" t="str">
        <f t="shared" si="110"/>
        <v/>
      </c>
      <c r="CV125" s="39" t="str">
        <f t="shared" si="110"/>
        <v/>
      </c>
      <c r="CW125" s="39" t="str">
        <f t="shared" si="110"/>
        <v/>
      </c>
      <c r="CX125" s="39" t="str">
        <f t="shared" si="108"/>
        <v/>
      </c>
      <c r="CY125" s="39" t="str">
        <f t="shared" si="108"/>
        <v/>
      </c>
      <c r="CZ125" s="39" t="str">
        <f t="shared" si="108"/>
        <v/>
      </c>
      <c r="DA125" s="39" t="str">
        <f t="shared" si="108"/>
        <v/>
      </c>
      <c r="DB125" s="39" t="str">
        <f t="shared" si="108"/>
        <v/>
      </c>
      <c r="DC125" s="39" t="str">
        <f t="shared" si="108"/>
        <v/>
      </c>
      <c r="DD125" s="39" t="str">
        <f t="shared" si="108"/>
        <v/>
      </c>
      <c r="DE125" s="39" t="str">
        <f t="shared" si="108"/>
        <v/>
      </c>
      <c r="DF125" s="39" t="str">
        <f t="shared" si="108"/>
        <v/>
      </c>
      <c r="DG125" s="39" t="str">
        <f t="shared" si="108"/>
        <v/>
      </c>
      <c r="DH125" s="39" t="str">
        <f t="shared" si="108"/>
        <v/>
      </c>
      <c r="DQ125" s="57"/>
      <c r="DR125" s="127"/>
    </row>
    <row r="126" spans="1:122" ht="24.75" hidden="1" customHeight="1" x14ac:dyDescent="0.4">
      <c r="A126" s="126">
        <v>114</v>
      </c>
      <c r="B126" s="206" t="str">
        <f>IFERROR(VLOOKUP(A126,'wk（～5.7）'!$A$3:$J$122, 2, 0)&amp;"", "")</f>
        <v/>
      </c>
      <c r="C126" s="41" t="str">
        <f>IFERROR(VLOOKUP(A126,'wk（～5.7）'!$A$3:$J$122, 4, 0), "")</f>
        <v/>
      </c>
      <c r="D126" s="41" t="str">
        <f>IFERROR(VLOOKUP(A126,'wk（～5.7）'!$A$3:$J$122, 5, 0), "")</f>
        <v/>
      </c>
      <c r="E126" s="41" t="str">
        <f>IFERROR(VLOOKUP(A126,'wk（～5.7）'!$A$3:$J$122, 6, 0), "")</f>
        <v/>
      </c>
      <c r="F126" s="41" t="str">
        <f>IFERROR(VLOOKUP(A126,'wk（～5.7）'!$A$3:$J$122, 7, 0), "")</f>
        <v/>
      </c>
      <c r="G126" s="41" t="str">
        <f>IFERROR(VLOOKUP(A126,'wk（～5.7）'!$A$3:$J$122, 8, 0), "")</f>
        <v/>
      </c>
      <c r="H126" s="41" t="str">
        <f>IFERROR(VLOOKUP(A126,'wk（～5.7）'!$A$3:$J$122, 9, 0), "")</f>
        <v/>
      </c>
      <c r="I126" s="41" t="str">
        <f>IFERROR(VLOOKUP(A126,'wk（～5.7）'!$A$3:$J$122, 10, 0), "")</f>
        <v/>
      </c>
      <c r="J126" s="42">
        <f t="shared" si="73"/>
        <v>0</v>
      </c>
      <c r="K126" s="39" t="str">
        <f t="shared" si="113"/>
        <v/>
      </c>
      <c r="L126" s="39" t="str">
        <f t="shared" si="113"/>
        <v/>
      </c>
      <c r="M126" s="39" t="str">
        <f t="shared" si="113"/>
        <v/>
      </c>
      <c r="N126" s="39" t="str">
        <f t="shared" si="113"/>
        <v/>
      </c>
      <c r="O126" s="39" t="str">
        <f t="shared" si="113"/>
        <v/>
      </c>
      <c r="P126" s="39" t="str">
        <f t="shared" si="113"/>
        <v/>
      </c>
      <c r="Q126" s="39" t="str">
        <f t="shared" si="113"/>
        <v/>
      </c>
      <c r="R126" s="39" t="str">
        <f t="shared" si="113"/>
        <v/>
      </c>
      <c r="S126" s="39" t="str">
        <f t="shared" si="113"/>
        <v/>
      </c>
      <c r="T126" s="39" t="str">
        <f t="shared" si="113"/>
        <v/>
      </c>
      <c r="U126" s="39" t="str">
        <f t="shared" si="113"/>
        <v/>
      </c>
      <c r="V126" s="39" t="str">
        <f t="shared" si="113"/>
        <v/>
      </c>
      <c r="W126" s="39" t="str">
        <f t="shared" si="113"/>
        <v/>
      </c>
      <c r="X126" s="39" t="str">
        <f t="shared" si="113"/>
        <v/>
      </c>
      <c r="Y126" s="39" t="str">
        <f t="shared" si="113"/>
        <v/>
      </c>
      <c r="Z126" s="39" t="str">
        <f t="shared" si="113"/>
        <v/>
      </c>
      <c r="AA126" s="39" t="str">
        <f t="shared" si="116"/>
        <v/>
      </c>
      <c r="AB126" s="39" t="str">
        <f t="shared" si="116"/>
        <v/>
      </c>
      <c r="AC126" s="39" t="str">
        <f t="shared" si="116"/>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6"/>
        <v/>
      </c>
      <c r="AO126" s="39" t="str">
        <f t="shared" si="116"/>
        <v/>
      </c>
      <c r="AP126" s="39" t="str">
        <f t="shared" si="114"/>
        <v/>
      </c>
      <c r="AQ126" s="39" t="str">
        <f t="shared" si="114"/>
        <v/>
      </c>
      <c r="AR126" s="39" t="str">
        <f t="shared" si="114"/>
        <v/>
      </c>
      <c r="AS126" s="39" t="str">
        <f t="shared" si="114"/>
        <v/>
      </c>
      <c r="AT126" s="39" t="str">
        <f t="shared" si="114"/>
        <v/>
      </c>
      <c r="AU126" s="39" t="str">
        <f t="shared" si="114"/>
        <v/>
      </c>
      <c r="AV126" s="39" t="str">
        <f t="shared" si="114"/>
        <v/>
      </c>
      <c r="AW126" s="39" t="str">
        <f t="shared" si="114"/>
        <v/>
      </c>
      <c r="AX126" s="39" t="str">
        <f t="shared" si="114"/>
        <v/>
      </c>
      <c r="AY126" s="39" t="str">
        <f t="shared" si="114"/>
        <v/>
      </c>
      <c r="AZ126" s="39" t="str">
        <f t="shared" si="114"/>
        <v/>
      </c>
      <c r="BA126" s="39" t="str">
        <f t="shared" si="114"/>
        <v/>
      </c>
      <c r="BB126" s="39" t="str">
        <f t="shared" si="114"/>
        <v/>
      </c>
      <c r="BC126" s="39" t="str">
        <f t="shared" si="114"/>
        <v/>
      </c>
      <c r="BD126" s="39" t="str">
        <f t="shared" si="114"/>
        <v/>
      </c>
      <c r="BE126" s="39" t="str">
        <f t="shared" si="114"/>
        <v/>
      </c>
      <c r="BF126" s="39" t="str">
        <f t="shared" si="115"/>
        <v/>
      </c>
      <c r="BG126" s="39" t="str">
        <f t="shared" si="115"/>
        <v/>
      </c>
      <c r="BH126" s="39" t="str">
        <f t="shared" si="115"/>
        <v/>
      </c>
      <c r="BI126" s="39" t="str">
        <f t="shared" si="115"/>
        <v/>
      </c>
      <c r="BJ126" s="39" t="str">
        <f t="shared" si="115"/>
        <v/>
      </c>
      <c r="BK126" s="39" t="str">
        <f t="shared" si="115"/>
        <v/>
      </c>
      <c r="BL126" s="39" t="str">
        <f t="shared" si="115"/>
        <v/>
      </c>
      <c r="BM126" s="39" t="str">
        <f t="shared" si="115"/>
        <v/>
      </c>
      <c r="BN126" s="39" t="str">
        <f t="shared" si="115"/>
        <v/>
      </c>
      <c r="BO126" s="39" t="str">
        <f t="shared" si="115"/>
        <v/>
      </c>
      <c r="BP126" s="39" t="str">
        <f t="shared" si="115"/>
        <v/>
      </c>
      <c r="BQ126" s="39" t="str">
        <f t="shared" si="115"/>
        <v/>
      </c>
      <c r="BR126" s="39" t="str">
        <f t="shared" si="115"/>
        <v/>
      </c>
      <c r="BS126" s="39" t="str">
        <f t="shared" si="115"/>
        <v/>
      </c>
      <c r="BT126" s="39" t="str">
        <f t="shared" si="115"/>
        <v/>
      </c>
      <c r="BU126" s="39" t="str">
        <f t="shared" si="115"/>
        <v/>
      </c>
      <c r="BV126" s="39" t="str">
        <f t="shared" si="117"/>
        <v/>
      </c>
      <c r="BW126" s="39" t="str">
        <f t="shared" si="117"/>
        <v/>
      </c>
      <c r="BX126" s="39" t="str">
        <f t="shared" si="117"/>
        <v/>
      </c>
      <c r="BY126" s="39" t="str">
        <f t="shared" si="111"/>
        <v/>
      </c>
      <c r="BZ126" s="39" t="str">
        <f t="shared" si="111"/>
        <v/>
      </c>
      <c r="CA126" s="39" t="str">
        <f t="shared" si="111"/>
        <v/>
      </c>
      <c r="CB126" s="39" t="str">
        <f t="shared" si="111"/>
        <v/>
      </c>
      <c r="CC126" s="39" t="str">
        <f t="shared" si="111"/>
        <v/>
      </c>
      <c r="CD126" s="39" t="str">
        <f t="shared" si="111"/>
        <v/>
      </c>
      <c r="CE126" s="39" t="str">
        <f t="shared" si="111"/>
        <v/>
      </c>
      <c r="CF126" s="39" t="str">
        <f t="shared" si="111"/>
        <v/>
      </c>
      <c r="CG126" s="39" t="str">
        <f t="shared" si="111"/>
        <v/>
      </c>
      <c r="CH126" s="39" t="str">
        <f t="shared" si="111"/>
        <v/>
      </c>
      <c r="CI126" s="39" t="str">
        <f t="shared" si="111"/>
        <v/>
      </c>
      <c r="CJ126" s="39" t="str">
        <f t="shared" si="111"/>
        <v/>
      </c>
      <c r="CK126" s="39" t="str">
        <f t="shared" si="111"/>
        <v/>
      </c>
      <c r="CL126" s="39" t="str">
        <f t="shared" si="111"/>
        <v/>
      </c>
      <c r="CM126" s="39" t="str">
        <f t="shared" si="110"/>
        <v/>
      </c>
      <c r="CN126" s="39" t="str">
        <f t="shared" si="110"/>
        <v/>
      </c>
      <c r="CO126" s="39" t="str">
        <f t="shared" si="110"/>
        <v/>
      </c>
      <c r="CP126" s="39" t="str">
        <f t="shared" si="110"/>
        <v/>
      </c>
      <c r="CQ126" s="39" t="str">
        <f t="shared" si="110"/>
        <v/>
      </c>
      <c r="CR126" s="39" t="str">
        <f t="shared" si="110"/>
        <v/>
      </c>
      <c r="CS126" s="39" t="str">
        <f t="shared" si="110"/>
        <v/>
      </c>
      <c r="CT126" s="39" t="str">
        <f t="shared" si="110"/>
        <v/>
      </c>
      <c r="CU126" s="39" t="str">
        <f t="shared" si="110"/>
        <v/>
      </c>
      <c r="CV126" s="39" t="str">
        <f t="shared" si="110"/>
        <v/>
      </c>
      <c r="CW126" s="39" t="str">
        <f t="shared" si="110"/>
        <v/>
      </c>
      <c r="CX126" s="39" t="str">
        <f t="shared" ref="CX126:DH128" si="118">IF(AND($C126&lt;&gt;"", CX$12&gt;=$C126, CX$12&lt;=$I126), IF($F126&lt;&gt;"", IF(OR(AND(CX$12=$C126, CX$12=$F126), AND(CX$12&gt;$F126, CX$12&lt;$G126)), "入院中", 1), 1), "")</f>
        <v/>
      </c>
      <c r="CY126" s="39" t="str">
        <f t="shared" si="118"/>
        <v/>
      </c>
      <c r="CZ126" s="39" t="str">
        <f t="shared" si="118"/>
        <v/>
      </c>
      <c r="DA126" s="39" t="str">
        <f t="shared" si="118"/>
        <v/>
      </c>
      <c r="DB126" s="39" t="str">
        <f t="shared" si="118"/>
        <v/>
      </c>
      <c r="DC126" s="39" t="str">
        <f t="shared" si="118"/>
        <v/>
      </c>
      <c r="DD126" s="39" t="str">
        <f t="shared" si="118"/>
        <v/>
      </c>
      <c r="DE126" s="39" t="str">
        <f t="shared" si="118"/>
        <v/>
      </c>
      <c r="DF126" s="39" t="str">
        <f t="shared" si="118"/>
        <v/>
      </c>
      <c r="DG126" s="39" t="str">
        <f t="shared" si="118"/>
        <v/>
      </c>
      <c r="DH126" s="39" t="str">
        <f t="shared" si="118"/>
        <v/>
      </c>
      <c r="DQ126" s="57"/>
      <c r="DR126" s="127"/>
    </row>
    <row r="127" spans="1:122" ht="24.75" hidden="1" customHeight="1" x14ac:dyDescent="0.4">
      <c r="A127" s="126">
        <v>115</v>
      </c>
      <c r="B127" s="206" t="str">
        <f>IFERROR(VLOOKUP(A127,'wk（～5.7）'!$A$3:$J$122, 2, 0)&amp;"", "")</f>
        <v/>
      </c>
      <c r="C127" s="41" t="str">
        <f>IFERROR(VLOOKUP(A127,'wk（～5.7）'!$A$3:$J$122, 4, 0), "")</f>
        <v/>
      </c>
      <c r="D127" s="41" t="str">
        <f>IFERROR(VLOOKUP(A127,'wk（～5.7）'!$A$3:$J$122, 5, 0), "")</f>
        <v/>
      </c>
      <c r="E127" s="41" t="str">
        <f>IFERROR(VLOOKUP(A127,'wk（～5.7）'!$A$3:$J$122, 6, 0), "")</f>
        <v/>
      </c>
      <c r="F127" s="41" t="str">
        <f>IFERROR(VLOOKUP(A127,'wk（～5.7）'!$A$3:$J$122, 7, 0), "")</f>
        <v/>
      </c>
      <c r="G127" s="41" t="str">
        <f>IFERROR(VLOOKUP(A127,'wk（～5.7）'!$A$3:$J$122, 8, 0), "")</f>
        <v/>
      </c>
      <c r="H127" s="41" t="str">
        <f>IFERROR(VLOOKUP(A127,'wk（～5.7）'!$A$3:$J$122, 9, 0), "")</f>
        <v/>
      </c>
      <c r="I127" s="41" t="str">
        <f>IFERROR(VLOOKUP(A127,'wk（～5.7）'!$A$3:$J$122, 10, 0), "")</f>
        <v/>
      </c>
      <c r="J127" s="42">
        <f t="shared" si="73"/>
        <v>0</v>
      </c>
      <c r="K127" s="39" t="str">
        <f t="shared" si="113"/>
        <v/>
      </c>
      <c r="L127" s="39" t="str">
        <f t="shared" si="113"/>
        <v/>
      </c>
      <c r="M127" s="39" t="str">
        <f t="shared" si="113"/>
        <v/>
      </c>
      <c r="N127" s="39" t="str">
        <f t="shared" si="113"/>
        <v/>
      </c>
      <c r="O127" s="39" t="str">
        <f t="shared" si="113"/>
        <v/>
      </c>
      <c r="P127" s="39" t="str">
        <f t="shared" si="113"/>
        <v/>
      </c>
      <c r="Q127" s="39" t="str">
        <f t="shared" si="113"/>
        <v/>
      </c>
      <c r="R127" s="39" t="str">
        <f t="shared" si="113"/>
        <v/>
      </c>
      <c r="S127" s="39" t="str">
        <f t="shared" si="113"/>
        <v/>
      </c>
      <c r="T127" s="39" t="str">
        <f t="shared" si="113"/>
        <v/>
      </c>
      <c r="U127" s="39" t="str">
        <f t="shared" si="113"/>
        <v/>
      </c>
      <c r="V127" s="39" t="str">
        <f t="shared" si="113"/>
        <v/>
      </c>
      <c r="W127" s="39" t="str">
        <f t="shared" si="113"/>
        <v/>
      </c>
      <c r="X127" s="39" t="str">
        <f t="shared" si="113"/>
        <v/>
      </c>
      <c r="Y127" s="39" t="str">
        <f t="shared" si="113"/>
        <v/>
      </c>
      <c r="Z127" s="39" t="str">
        <f t="shared" si="113"/>
        <v/>
      </c>
      <c r="AA127" s="39" t="str">
        <f t="shared" si="116"/>
        <v/>
      </c>
      <c r="AB127" s="39" t="str">
        <f t="shared" si="116"/>
        <v/>
      </c>
      <c r="AC127" s="39" t="str">
        <f t="shared" si="116"/>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6"/>
        <v/>
      </c>
      <c r="AO127" s="39" t="str">
        <f t="shared" si="116"/>
        <v/>
      </c>
      <c r="AP127" s="39" t="str">
        <f t="shared" si="114"/>
        <v/>
      </c>
      <c r="AQ127" s="39" t="str">
        <f t="shared" si="114"/>
        <v/>
      </c>
      <c r="AR127" s="39" t="str">
        <f t="shared" si="114"/>
        <v/>
      </c>
      <c r="AS127" s="39" t="str">
        <f t="shared" si="114"/>
        <v/>
      </c>
      <c r="AT127" s="39" t="str">
        <f t="shared" si="114"/>
        <v/>
      </c>
      <c r="AU127" s="39" t="str">
        <f t="shared" si="114"/>
        <v/>
      </c>
      <c r="AV127" s="39" t="str">
        <f t="shared" si="114"/>
        <v/>
      </c>
      <c r="AW127" s="39" t="str">
        <f t="shared" si="114"/>
        <v/>
      </c>
      <c r="AX127" s="39" t="str">
        <f t="shared" si="114"/>
        <v/>
      </c>
      <c r="AY127" s="39" t="str">
        <f t="shared" si="114"/>
        <v/>
      </c>
      <c r="AZ127" s="39" t="str">
        <f t="shared" si="114"/>
        <v/>
      </c>
      <c r="BA127" s="39" t="str">
        <f t="shared" si="114"/>
        <v/>
      </c>
      <c r="BB127" s="39" t="str">
        <f t="shared" si="114"/>
        <v/>
      </c>
      <c r="BC127" s="39" t="str">
        <f t="shared" si="114"/>
        <v/>
      </c>
      <c r="BD127" s="39" t="str">
        <f t="shared" si="114"/>
        <v/>
      </c>
      <c r="BE127" s="39" t="str">
        <f t="shared" si="114"/>
        <v/>
      </c>
      <c r="BF127" s="39" t="str">
        <f t="shared" si="115"/>
        <v/>
      </c>
      <c r="BG127" s="39" t="str">
        <f t="shared" si="115"/>
        <v/>
      </c>
      <c r="BH127" s="39" t="str">
        <f t="shared" si="115"/>
        <v/>
      </c>
      <c r="BI127" s="39" t="str">
        <f t="shared" si="115"/>
        <v/>
      </c>
      <c r="BJ127" s="39" t="str">
        <f t="shared" si="115"/>
        <v/>
      </c>
      <c r="BK127" s="39" t="str">
        <f t="shared" si="115"/>
        <v/>
      </c>
      <c r="BL127" s="39" t="str">
        <f t="shared" si="115"/>
        <v/>
      </c>
      <c r="BM127" s="39" t="str">
        <f t="shared" si="115"/>
        <v/>
      </c>
      <c r="BN127" s="39" t="str">
        <f t="shared" si="115"/>
        <v/>
      </c>
      <c r="BO127" s="39" t="str">
        <f t="shared" si="115"/>
        <v/>
      </c>
      <c r="BP127" s="39" t="str">
        <f t="shared" si="115"/>
        <v/>
      </c>
      <c r="BQ127" s="39" t="str">
        <f t="shared" si="115"/>
        <v/>
      </c>
      <c r="BR127" s="39" t="str">
        <f t="shared" si="115"/>
        <v/>
      </c>
      <c r="BS127" s="39" t="str">
        <f t="shared" si="115"/>
        <v/>
      </c>
      <c r="BT127" s="39" t="str">
        <f t="shared" si="115"/>
        <v/>
      </c>
      <c r="BU127" s="39" t="str">
        <f t="shared" si="115"/>
        <v/>
      </c>
      <c r="BV127" s="39" t="str">
        <f t="shared" si="117"/>
        <v/>
      </c>
      <c r="BW127" s="39" t="str">
        <f t="shared" si="117"/>
        <v/>
      </c>
      <c r="BX127" s="39" t="str">
        <f t="shared" si="117"/>
        <v/>
      </c>
      <c r="BY127" s="39" t="str">
        <f t="shared" si="111"/>
        <v/>
      </c>
      <c r="BZ127" s="39" t="str">
        <f t="shared" si="111"/>
        <v/>
      </c>
      <c r="CA127" s="39" t="str">
        <f t="shared" si="111"/>
        <v/>
      </c>
      <c r="CB127" s="39" t="str">
        <f t="shared" si="111"/>
        <v/>
      </c>
      <c r="CC127" s="39" t="str">
        <f t="shared" si="111"/>
        <v/>
      </c>
      <c r="CD127" s="39" t="str">
        <f t="shared" si="111"/>
        <v/>
      </c>
      <c r="CE127" s="39" t="str">
        <f t="shared" si="111"/>
        <v/>
      </c>
      <c r="CF127" s="39" t="str">
        <f t="shared" si="111"/>
        <v/>
      </c>
      <c r="CG127" s="39" t="str">
        <f t="shared" si="111"/>
        <v/>
      </c>
      <c r="CH127" s="39" t="str">
        <f t="shared" si="111"/>
        <v/>
      </c>
      <c r="CI127" s="39" t="str">
        <f t="shared" si="111"/>
        <v/>
      </c>
      <c r="CJ127" s="39" t="str">
        <f t="shared" si="111"/>
        <v/>
      </c>
      <c r="CK127" s="39" t="str">
        <f t="shared" si="111"/>
        <v/>
      </c>
      <c r="CL127" s="39" t="str">
        <f t="shared" si="111"/>
        <v/>
      </c>
      <c r="CM127" s="39" t="str">
        <f t="shared" si="110"/>
        <v/>
      </c>
      <c r="CN127" s="39" t="str">
        <f t="shared" si="110"/>
        <v/>
      </c>
      <c r="CO127" s="39" t="str">
        <f t="shared" si="110"/>
        <v/>
      </c>
      <c r="CP127" s="39" t="str">
        <f t="shared" si="110"/>
        <v/>
      </c>
      <c r="CQ127" s="39" t="str">
        <f t="shared" si="110"/>
        <v/>
      </c>
      <c r="CR127" s="39" t="str">
        <f t="shared" si="110"/>
        <v/>
      </c>
      <c r="CS127" s="39" t="str">
        <f t="shared" si="110"/>
        <v/>
      </c>
      <c r="CT127" s="39" t="str">
        <f t="shared" si="110"/>
        <v/>
      </c>
      <c r="CU127" s="39" t="str">
        <f t="shared" si="110"/>
        <v/>
      </c>
      <c r="CV127" s="39" t="str">
        <f t="shared" si="110"/>
        <v/>
      </c>
      <c r="CW127" s="39" t="str">
        <f t="shared" si="110"/>
        <v/>
      </c>
      <c r="CX127" s="39" t="str">
        <f t="shared" si="118"/>
        <v/>
      </c>
      <c r="CY127" s="39" t="str">
        <f t="shared" si="118"/>
        <v/>
      </c>
      <c r="CZ127" s="39" t="str">
        <f t="shared" si="118"/>
        <v/>
      </c>
      <c r="DA127" s="39" t="str">
        <f t="shared" si="118"/>
        <v/>
      </c>
      <c r="DB127" s="39" t="str">
        <f t="shared" si="118"/>
        <v/>
      </c>
      <c r="DC127" s="39" t="str">
        <f t="shared" si="118"/>
        <v/>
      </c>
      <c r="DD127" s="39" t="str">
        <f t="shared" si="118"/>
        <v/>
      </c>
      <c r="DE127" s="39" t="str">
        <f t="shared" si="118"/>
        <v/>
      </c>
      <c r="DF127" s="39" t="str">
        <f t="shared" si="118"/>
        <v/>
      </c>
      <c r="DG127" s="39" t="str">
        <f t="shared" si="118"/>
        <v/>
      </c>
      <c r="DH127" s="39" t="str">
        <f t="shared" si="118"/>
        <v/>
      </c>
      <c r="DQ127" s="57"/>
      <c r="DR127" s="127"/>
    </row>
    <row r="128" spans="1:122" ht="24.75" hidden="1" customHeight="1" x14ac:dyDescent="0.4">
      <c r="A128" s="126">
        <v>116</v>
      </c>
      <c r="B128" s="206" t="str">
        <f>IFERROR(VLOOKUP(A128,'wk（～5.7）'!$A$3:$J$122, 2, 0)&amp;"", "")</f>
        <v/>
      </c>
      <c r="C128" s="41" t="str">
        <f>IFERROR(VLOOKUP(A128,'wk（～5.7）'!$A$3:$J$122, 4, 0), "")</f>
        <v/>
      </c>
      <c r="D128" s="41" t="str">
        <f>IFERROR(VLOOKUP(A128,'wk（～5.7）'!$A$3:$J$122, 5, 0), "")</f>
        <v/>
      </c>
      <c r="E128" s="41" t="str">
        <f>IFERROR(VLOOKUP(A128,'wk（～5.7）'!$A$3:$J$122, 6, 0), "")</f>
        <v/>
      </c>
      <c r="F128" s="41" t="str">
        <f>IFERROR(VLOOKUP(A128,'wk（～5.7）'!$A$3:$J$122, 7, 0), "")</f>
        <v/>
      </c>
      <c r="G128" s="41" t="str">
        <f>IFERROR(VLOOKUP(A128,'wk（～5.7）'!$A$3:$J$122, 8, 0), "")</f>
        <v/>
      </c>
      <c r="H128" s="41" t="str">
        <f>IFERROR(VLOOKUP(A128,'wk（～5.7）'!$A$3:$J$122, 9, 0), "")</f>
        <v/>
      </c>
      <c r="I128" s="41" t="str">
        <f>IFERROR(VLOOKUP(A128,'wk（～5.7）'!$A$3:$J$122, 10, 0), "")</f>
        <v/>
      </c>
      <c r="J128" s="42">
        <f t="shared" si="73"/>
        <v>0</v>
      </c>
      <c r="K128" s="39" t="str">
        <f t="shared" si="113"/>
        <v/>
      </c>
      <c r="L128" s="39" t="str">
        <f t="shared" si="113"/>
        <v/>
      </c>
      <c r="M128" s="39" t="str">
        <f t="shared" si="113"/>
        <v/>
      </c>
      <c r="N128" s="39" t="str">
        <f t="shared" si="113"/>
        <v/>
      </c>
      <c r="O128" s="39" t="str">
        <f t="shared" si="113"/>
        <v/>
      </c>
      <c r="P128" s="39" t="str">
        <f t="shared" si="113"/>
        <v/>
      </c>
      <c r="Q128" s="39" t="str">
        <f t="shared" si="113"/>
        <v/>
      </c>
      <c r="R128" s="39" t="str">
        <f t="shared" si="113"/>
        <v/>
      </c>
      <c r="S128" s="39" t="str">
        <f t="shared" si="113"/>
        <v/>
      </c>
      <c r="T128" s="39" t="str">
        <f t="shared" si="113"/>
        <v/>
      </c>
      <c r="U128" s="39" t="str">
        <f t="shared" si="113"/>
        <v/>
      </c>
      <c r="V128" s="39" t="str">
        <f t="shared" si="113"/>
        <v/>
      </c>
      <c r="W128" s="39" t="str">
        <f t="shared" si="113"/>
        <v/>
      </c>
      <c r="X128" s="39" t="str">
        <f t="shared" si="113"/>
        <v/>
      </c>
      <c r="Y128" s="39" t="str">
        <f t="shared" si="113"/>
        <v/>
      </c>
      <c r="Z128" s="39" t="str">
        <f t="shared" si="113"/>
        <v/>
      </c>
      <c r="AA128" s="39" t="str">
        <f t="shared" si="116"/>
        <v/>
      </c>
      <c r="AB128" s="39" t="str">
        <f t="shared" si="116"/>
        <v/>
      </c>
      <c r="AC128" s="39" t="str">
        <f t="shared" si="116"/>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6"/>
        <v/>
      </c>
      <c r="AO128" s="39" t="str">
        <f t="shared" si="116"/>
        <v/>
      </c>
      <c r="AP128" s="39" t="str">
        <f t="shared" si="114"/>
        <v/>
      </c>
      <c r="AQ128" s="39" t="str">
        <f t="shared" si="114"/>
        <v/>
      </c>
      <c r="AR128" s="39" t="str">
        <f t="shared" si="114"/>
        <v/>
      </c>
      <c r="AS128" s="39" t="str">
        <f t="shared" si="114"/>
        <v/>
      </c>
      <c r="AT128" s="39" t="str">
        <f t="shared" si="114"/>
        <v/>
      </c>
      <c r="AU128" s="39" t="str">
        <f t="shared" si="114"/>
        <v/>
      </c>
      <c r="AV128" s="39" t="str">
        <f t="shared" si="114"/>
        <v/>
      </c>
      <c r="AW128" s="39" t="str">
        <f t="shared" si="114"/>
        <v/>
      </c>
      <c r="AX128" s="39" t="str">
        <f t="shared" si="114"/>
        <v/>
      </c>
      <c r="AY128" s="39" t="str">
        <f t="shared" si="114"/>
        <v/>
      </c>
      <c r="AZ128" s="39" t="str">
        <f t="shared" si="114"/>
        <v/>
      </c>
      <c r="BA128" s="39" t="str">
        <f t="shared" si="114"/>
        <v/>
      </c>
      <c r="BB128" s="39" t="str">
        <f t="shared" si="114"/>
        <v/>
      </c>
      <c r="BC128" s="39" t="str">
        <f t="shared" si="114"/>
        <v/>
      </c>
      <c r="BD128" s="39" t="str">
        <f t="shared" si="114"/>
        <v/>
      </c>
      <c r="BE128" s="39" t="str">
        <f t="shared" si="114"/>
        <v/>
      </c>
      <c r="BF128" s="39" t="str">
        <f t="shared" si="115"/>
        <v/>
      </c>
      <c r="BG128" s="39" t="str">
        <f t="shared" si="115"/>
        <v/>
      </c>
      <c r="BH128" s="39" t="str">
        <f t="shared" si="115"/>
        <v/>
      </c>
      <c r="BI128" s="39" t="str">
        <f t="shared" si="115"/>
        <v/>
      </c>
      <c r="BJ128" s="39" t="str">
        <f t="shared" si="115"/>
        <v/>
      </c>
      <c r="BK128" s="39" t="str">
        <f t="shared" si="115"/>
        <v/>
      </c>
      <c r="BL128" s="39" t="str">
        <f t="shared" si="115"/>
        <v/>
      </c>
      <c r="BM128" s="39" t="str">
        <f t="shared" si="115"/>
        <v/>
      </c>
      <c r="BN128" s="39" t="str">
        <f t="shared" si="115"/>
        <v/>
      </c>
      <c r="BO128" s="39" t="str">
        <f t="shared" si="115"/>
        <v/>
      </c>
      <c r="BP128" s="39" t="str">
        <f t="shared" si="115"/>
        <v/>
      </c>
      <c r="BQ128" s="39" t="str">
        <f t="shared" si="115"/>
        <v/>
      </c>
      <c r="BR128" s="39" t="str">
        <f t="shared" si="115"/>
        <v/>
      </c>
      <c r="BS128" s="39" t="str">
        <f t="shared" si="115"/>
        <v/>
      </c>
      <c r="BT128" s="39" t="str">
        <f t="shared" si="115"/>
        <v/>
      </c>
      <c r="BU128" s="39" t="str">
        <f t="shared" si="115"/>
        <v/>
      </c>
      <c r="BV128" s="39" t="str">
        <f t="shared" si="117"/>
        <v/>
      </c>
      <c r="BW128" s="39" t="str">
        <f t="shared" si="117"/>
        <v/>
      </c>
      <c r="BX128" s="39" t="str">
        <f t="shared" si="117"/>
        <v/>
      </c>
      <c r="BY128" s="39" t="str">
        <f t="shared" si="117"/>
        <v/>
      </c>
      <c r="BZ128" s="39" t="str">
        <f t="shared" si="117"/>
        <v/>
      </c>
      <c r="CA128" s="39" t="str">
        <f t="shared" si="117"/>
        <v/>
      </c>
      <c r="CB128" s="39" t="str">
        <f t="shared" si="117"/>
        <v/>
      </c>
      <c r="CC128" s="39" t="str">
        <f t="shared" si="117"/>
        <v/>
      </c>
      <c r="CD128" s="39" t="str">
        <f t="shared" si="117"/>
        <v/>
      </c>
      <c r="CE128" s="39" t="str">
        <f t="shared" si="117"/>
        <v/>
      </c>
      <c r="CF128" s="39" t="str">
        <f t="shared" si="117"/>
        <v/>
      </c>
      <c r="CG128" s="39" t="str">
        <f t="shared" si="117"/>
        <v/>
      </c>
      <c r="CH128" s="39" t="str">
        <f t="shared" ref="CH128:CT132" si="119">IF(AND($C128&lt;&gt;"", CH$12&gt;=$C128, CH$12&lt;=$I128), IF($F128&lt;&gt;"", IF(OR(AND(CH$12=$C128, CH$12=$F128), AND(CH$12&gt;$F128, CH$12&lt;$G128)), "入院中", 1), 1), "")</f>
        <v/>
      </c>
      <c r="CI128" s="39" t="str">
        <f t="shared" si="119"/>
        <v/>
      </c>
      <c r="CJ128" s="39" t="str">
        <f t="shared" si="119"/>
        <v/>
      </c>
      <c r="CK128" s="39" t="str">
        <f t="shared" si="119"/>
        <v/>
      </c>
      <c r="CL128" s="39" t="str">
        <f t="shared" si="119"/>
        <v/>
      </c>
      <c r="CM128" s="39" t="str">
        <f t="shared" si="119"/>
        <v/>
      </c>
      <c r="CN128" s="39" t="str">
        <f t="shared" si="110"/>
        <v/>
      </c>
      <c r="CO128" s="39" t="str">
        <f t="shared" si="110"/>
        <v/>
      </c>
      <c r="CP128" s="39" t="str">
        <f t="shared" si="110"/>
        <v/>
      </c>
      <c r="CQ128" s="39" t="str">
        <f t="shared" si="110"/>
        <v/>
      </c>
      <c r="CR128" s="39" t="str">
        <f t="shared" si="110"/>
        <v/>
      </c>
      <c r="CS128" s="39" t="str">
        <f t="shared" si="110"/>
        <v/>
      </c>
      <c r="CT128" s="39" t="str">
        <f t="shared" si="110"/>
        <v/>
      </c>
      <c r="CU128" s="39" t="str">
        <f t="shared" si="110"/>
        <v/>
      </c>
      <c r="CV128" s="39" t="str">
        <f t="shared" si="110"/>
        <v/>
      </c>
      <c r="CW128" s="39" t="str">
        <f t="shared" si="110"/>
        <v/>
      </c>
      <c r="CX128" s="39" t="str">
        <f t="shared" si="118"/>
        <v/>
      </c>
      <c r="CY128" s="39" t="str">
        <f t="shared" si="118"/>
        <v/>
      </c>
      <c r="CZ128" s="39" t="str">
        <f t="shared" si="118"/>
        <v/>
      </c>
      <c r="DA128" s="39" t="str">
        <f t="shared" si="118"/>
        <v/>
      </c>
      <c r="DB128" s="39" t="str">
        <f t="shared" si="118"/>
        <v/>
      </c>
      <c r="DC128" s="39" t="str">
        <f t="shared" si="118"/>
        <v/>
      </c>
      <c r="DD128" s="39" t="str">
        <f t="shared" si="118"/>
        <v/>
      </c>
      <c r="DE128" s="39" t="str">
        <f t="shared" si="118"/>
        <v/>
      </c>
      <c r="DF128" s="39" t="str">
        <f t="shared" si="118"/>
        <v/>
      </c>
      <c r="DG128" s="39" t="str">
        <f t="shared" si="118"/>
        <v/>
      </c>
      <c r="DH128" s="39" t="str">
        <f t="shared" si="118"/>
        <v/>
      </c>
      <c r="DQ128" s="57"/>
      <c r="DR128" s="127"/>
    </row>
    <row r="129" spans="1:122" ht="24.75" hidden="1" customHeight="1" x14ac:dyDescent="0.4">
      <c r="A129" s="126">
        <v>117</v>
      </c>
      <c r="B129" s="206" t="str">
        <f>IFERROR(VLOOKUP(A129,'wk（～5.7）'!$A$3:$J$122, 2, 0)&amp;"", "")</f>
        <v/>
      </c>
      <c r="C129" s="41" t="str">
        <f>IFERROR(VLOOKUP(A129,'wk（～5.7）'!$A$3:$J$122, 4, 0), "")</f>
        <v/>
      </c>
      <c r="D129" s="41" t="str">
        <f>IFERROR(VLOOKUP(A129,'wk（～5.7）'!$A$3:$J$122, 5, 0), "")</f>
        <v/>
      </c>
      <c r="E129" s="41" t="str">
        <f>IFERROR(VLOOKUP(A129,'wk（～5.7）'!$A$3:$J$122, 6, 0), "")</f>
        <v/>
      </c>
      <c r="F129" s="41" t="str">
        <f>IFERROR(VLOOKUP(A129,'wk（～5.7）'!$A$3:$J$122, 7, 0), "")</f>
        <v/>
      </c>
      <c r="G129" s="41" t="str">
        <f>IFERROR(VLOOKUP(A129,'wk（～5.7）'!$A$3:$J$122, 8, 0), "")</f>
        <v/>
      </c>
      <c r="H129" s="41" t="str">
        <f>IFERROR(VLOOKUP(A129,'wk（～5.7）'!$A$3:$J$122, 9, 0), "")</f>
        <v/>
      </c>
      <c r="I129" s="41" t="str">
        <f>IFERROR(VLOOKUP(A129,'wk（～5.7）'!$A$3:$J$122, 10, 0), "")</f>
        <v/>
      </c>
      <c r="J129" s="42">
        <f t="shared" si="73"/>
        <v>0</v>
      </c>
      <c r="K129" s="39" t="str">
        <f t="shared" si="113"/>
        <v/>
      </c>
      <c r="L129" s="39" t="str">
        <f t="shared" si="113"/>
        <v/>
      </c>
      <c r="M129" s="39" t="str">
        <f t="shared" si="113"/>
        <v/>
      </c>
      <c r="N129" s="39" t="str">
        <f t="shared" si="113"/>
        <v/>
      </c>
      <c r="O129" s="39" t="str">
        <f t="shared" si="113"/>
        <v/>
      </c>
      <c r="P129" s="39" t="str">
        <f t="shared" si="113"/>
        <v/>
      </c>
      <c r="Q129" s="39" t="str">
        <f t="shared" si="113"/>
        <v/>
      </c>
      <c r="R129" s="39" t="str">
        <f t="shared" si="113"/>
        <v/>
      </c>
      <c r="S129" s="39" t="str">
        <f t="shared" si="113"/>
        <v/>
      </c>
      <c r="T129" s="39" t="str">
        <f t="shared" si="113"/>
        <v/>
      </c>
      <c r="U129" s="39" t="str">
        <f t="shared" si="113"/>
        <v/>
      </c>
      <c r="V129" s="39" t="str">
        <f t="shared" si="113"/>
        <v/>
      </c>
      <c r="W129" s="39" t="str">
        <f t="shared" si="113"/>
        <v/>
      </c>
      <c r="X129" s="39" t="str">
        <f t="shared" si="113"/>
        <v/>
      </c>
      <c r="Y129" s="39" t="str">
        <f t="shared" si="113"/>
        <v/>
      </c>
      <c r="Z129" s="39" t="str">
        <f t="shared" ref="Z129" si="120">IF(AND($C129&lt;&gt;"", Z$12&gt;=$C129, Z$12&lt;=$I129), IF($F129&lt;&gt;"", IF(OR(AND(Z$12=$C129, Z$12=$F129), AND(Z$12&gt;$F129, Z$12&lt;$G129)), "入院中", 1), 1), "")</f>
        <v/>
      </c>
      <c r="AA129" s="39" t="str">
        <f t="shared" si="116"/>
        <v/>
      </c>
      <c r="AB129" s="39" t="str">
        <f t="shared" si="116"/>
        <v/>
      </c>
      <c r="AC129" s="39" t="str">
        <f t="shared" si="116"/>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6"/>
        <v/>
      </c>
      <c r="AO129" s="39" t="str">
        <f t="shared" si="116"/>
        <v/>
      </c>
      <c r="AP129" s="39" t="str">
        <f t="shared" si="114"/>
        <v/>
      </c>
      <c r="AQ129" s="39" t="str">
        <f t="shared" si="114"/>
        <v/>
      </c>
      <c r="AR129" s="39" t="str">
        <f t="shared" si="114"/>
        <v/>
      </c>
      <c r="AS129" s="39" t="str">
        <f t="shared" si="114"/>
        <v/>
      </c>
      <c r="AT129" s="39" t="str">
        <f t="shared" si="114"/>
        <v/>
      </c>
      <c r="AU129" s="39" t="str">
        <f t="shared" si="114"/>
        <v/>
      </c>
      <c r="AV129" s="39" t="str">
        <f t="shared" si="114"/>
        <v/>
      </c>
      <c r="AW129" s="39" t="str">
        <f t="shared" si="114"/>
        <v/>
      </c>
      <c r="AX129" s="39" t="str">
        <f t="shared" si="114"/>
        <v/>
      </c>
      <c r="AY129" s="39" t="str">
        <f t="shared" si="114"/>
        <v/>
      </c>
      <c r="AZ129" s="39" t="str">
        <f t="shared" si="114"/>
        <v/>
      </c>
      <c r="BA129" s="39" t="str">
        <f t="shared" si="114"/>
        <v/>
      </c>
      <c r="BB129" s="39" t="str">
        <f t="shared" si="114"/>
        <v/>
      </c>
      <c r="BC129" s="39" t="str">
        <f t="shared" si="114"/>
        <v/>
      </c>
      <c r="BD129" s="39" t="str">
        <f t="shared" si="114"/>
        <v/>
      </c>
      <c r="BE129" s="39" t="str">
        <f t="shared" si="114"/>
        <v/>
      </c>
      <c r="BF129" s="39" t="str">
        <f t="shared" si="115"/>
        <v/>
      </c>
      <c r="BG129" s="39" t="str">
        <f t="shared" si="115"/>
        <v/>
      </c>
      <c r="BH129" s="39" t="str">
        <f t="shared" si="115"/>
        <v/>
      </c>
      <c r="BI129" s="39" t="str">
        <f t="shared" si="115"/>
        <v/>
      </c>
      <c r="BJ129" s="39" t="str">
        <f t="shared" si="115"/>
        <v/>
      </c>
      <c r="BK129" s="39" t="str">
        <f t="shared" si="115"/>
        <v/>
      </c>
      <c r="BL129" s="39" t="str">
        <f t="shared" si="115"/>
        <v/>
      </c>
      <c r="BM129" s="39" t="str">
        <f t="shared" si="115"/>
        <v/>
      </c>
      <c r="BN129" s="39" t="str">
        <f t="shared" si="115"/>
        <v/>
      </c>
      <c r="BO129" s="39" t="str">
        <f t="shared" si="115"/>
        <v/>
      </c>
      <c r="BP129" s="39" t="str">
        <f t="shared" si="115"/>
        <v/>
      </c>
      <c r="BQ129" s="39" t="str">
        <f t="shared" si="115"/>
        <v/>
      </c>
      <c r="BR129" s="39" t="str">
        <f t="shared" si="115"/>
        <v/>
      </c>
      <c r="BS129" s="39" t="str">
        <f t="shared" si="115"/>
        <v/>
      </c>
      <c r="BT129" s="39" t="str">
        <f t="shared" si="115"/>
        <v/>
      </c>
      <c r="BU129" s="39" t="str">
        <f t="shared" si="115"/>
        <v/>
      </c>
      <c r="BV129" s="39" t="str">
        <f t="shared" si="117"/>
        <v/>
      </c>
      <c r="BW129" s="39" t="str">
        <f t="shared" si="117"/>
        <v/>
      </c>
      <c r="BX129" s="39" t="str">
        <f t="shared" si="117"/>
        <v/>
      </c>
      <c r="BY129" s="39" t="str">
        <f t="shared" si="117"/>
        <v/>
      </c>
      <c r="BZ129" s="39" t="str">
        <f t="shared" si="117"/>
        <v/>
      </c>
      <c r="CA129" s="39" t="str">
        <f t="shared" si="117"/>
        <v/>
      </c>
      <c r="CB129" s="39" t="str">
        <f t="shared" si="117"/>
        <v/>
      </c>
      <c r="CC129" s="39" t="str">
        <f t="shared" si="117"/>
        <v/>
      </c>
      <c r="CD129" s="39" t="str">
        <f t="shared" si="117"/>
        <v/>
      </c>
      <c r="CE129" s="39" t="str">
        <f t="shared" si="117"/>
        <v/>
      </c>
      <c r="CF129" s="39" t="str">
        <f t="shared" si="117"/>
        <v/>
      </c>
      <c r="CG129" s="39" t="str">
        <f t="shared" si="117"/>
        <v/>
      </c>
      <c r="CH129" s="39" t="str">
        <f t="shared" si="119"/>
        <v/>
      </c>
      <c r="CI129" s="39" t="str">
        <f t="shared" si="119"/>
        <v/>
      </c>
      <c r="CJ129" s="39" t="str">
        <f t="shared" si="119"/>
        <v/>
      </c>
      <c r="CK129" s="39" t="str">
        <f t="shared" si="119"/>
        <v/>
      </c>
      <c r="CL129" s="39" t="str">
        <f t="shared" si="119"/>
        <v/>
      </c>
      <c r="CM129" s="39" t="str">
        <f t="shared" si="119"/>
        <v/>
      </c>
      <c r="CN129" s="39" t="str">
        <f t="shared" si="110"/>
        <v/>
      </c>
      <c r="CO129" s="39" t="str">
        <f t="shared" si="110"/>
        <v/>
      </c>
      <c r="CP129" s="39" t="str">
        <f t="shared" si="110"/>
        <v/>
      </c>
      <c r="CQ129" s="39" t="str">
        <f t="shared" si="110"/>
        <v/>
      </c>
      <c r="CR129" s="39" t="str">
        <f t="shared" si="110"/>
        <v/>
      </c>
      <c r="CS129" s="39" t="str">
        <f t="shared" ref="CS129:DH132" si="121">IF(AND($C129&lt;&gt;"", CS$12&gt;=$C129, CS$12&lt;=$I129), IF($F129&lt;&gt;"", IF(OR(AND(CS$12=$C129, CS$12=$F129), AND(CS$12&gt;$F129, CS$12&lt;$G129)), "入院中", 1), 1), "")</f>
        <v/>
      </c>
      <c r="CT129" s="39" t="str">
        <f t="shared" si="121"/>
        <v/>
      </c>
      <c r="CU129" s="39" t="str">
        <f t="shared" si="121"/>
        <v/>
      </c>
      <c r="CV129" s="39" t="str">
        <f t="shared" si="121"/>
        <v/>
      </c>
      <c r="CW129" s="39" t="str">
        <f t="shared" si="121"/>
        <v/>
      </c>
      <c r="CX129" s="39" t="str">
        <f t="shared" si="121"/>
        <v/>
      </c>
      <c r="CY129" s="39" t="str">
        <f t="shared" si="121"/>
        <v/>
      </c>
      <c r="CZ129" s="39" t="str">
        <f t="shared" si="121"/>
        <v/>
      </c>
      <c r="DA129" s="39" t="str">
        <f t="shared" si="121"/>
        <v/>
      </c>
      <c r="DB129" s="39" t="str">
        <f t="shared" si="121"/>
        <v/>
      </c>
      <c r="DC129" s="39" t="str">
        <f t="shared" si="121"/>
        <v/>
      </c>
      <c r="DD129" s="39" t="str">
        <f t="shared" si="121"/>
        <v/>
      </c>
      <c r="DE129" s="39" t="str">
        <f t="shared" si="121"/>
        <v/>
      </c>
      <c r="DF129" s="39" t="str">
        <f t="shared" si="121"/>
        <v/>
      </c>
      <c r="DG129" s="39" t="str">
        <f t="shared" si="121"/>
        <v/>
      </c>
      <c r="DH129" s="39" t="str">
        <f t="shared" si="121"/>
        <v/>
      </c>
      <c r="DQ129" s="57"/>
      <c r="DR129" s="127"/>
    </row>
    <row r="130" spans="1:122" ht="24.75" hidden="1" customHeight="1" x14ac:dyDescent="0.4">
      <c r="A130" s="126">
        <v>118</v>
      </c>
      <c r="B130" s="206" t="str">
        <f>IFERROR(VLOOKUP(A130,'wk（～5.7）'!$A$3:$J$122, 2, 0)&amp;"", "")</f>
        <v/>
      </c>
      <c r="C130" s="41" t="str">
        <f>IFERROR(VLOOKUP(A130,'wk（～5.7）'!$A$3:$J$122, 4, 0), "")</f>
        <v/>
      </c>
      <c r="D130" s="41" t="str">
        <f>IFERROR(VLOOKUP(A130,'wk（～5.7）'!$A$3:$J$122, 5, 0), "")</f>
        <v/>
      </c>
      <c r="E130" s="41" t="str">
        <f>IFERROR(VLOOKUP(A130,'wk（～5.7）'!$A$3:$J$122, 6, 0), "")</f>
        <v/>
      </c>
      <c r="F130" s="41" t="str">
        <f>IFERROR(VLOOKUP(A130,'wk（～5.7）'!$A$3:$J$122, 7, 0), "")</f>
        <v/>
      </c>
      <c r="G130" s="41" t="str">
        <f>IFERROR(VLOOKUP(A130,'wk（～5.7）'!$A$3:$J$122, 8, 0), "")</f>
        <v/>
      </c>
      <c r="H130" s="41" t="str">
        <f>IFERROR(VLOOKUP(A130,'wk（～5.7）'!$A$3:$J$122, 9, 0), "")</f>
        <v/>
      </c>
      <c r="I130" s="41" t="str">
        <f>IFERROR(VLOOKUP(A130,'wk（～5.7）'!$A$3:$J$122, 10, 0), "")</f>
        <v/>
      </c>
      <c r="J130" s="42">
        <f t="shared" si="73"/>
        <v>0</v>
      </c>
      <c r="K130" s="39" t="str">
        <f t="shared" ref="K130:Z132" si="122">IF(AND($C130&lt;&gt;"", K$12&gt;=$C130, K$12&lt;=$I130), IF($F130&lt;&gt;"", IF(OR(AND(K$12=$C130, K$12=$F130), AND(K$12&gt;$F130, K$12&lt;$G130)), "入院中", 1), 1), "")</f>
        <v/>
      </c>
      <c r="L130" s="39" t="str">
        <f t="shared" si="122"/>
        <v/>
      </c>
      <c r="M130" s="39" t="str">
        <f t="shared" si="122"/>
        <v/>
      </c>
      <c r="N130" s="39" t="str">
        <f t="shared" si="122"/>
        <v/>
      </c>
      <c r="O130" s="39" t="str">
        <f t="shared" si="122"/>
        <v/>
      </c>
      <c r="P130" s="39" t="str">
        <f t="shared" si="122"/>
        <v/>
      </c>
      <c r="Q130" s="39" t="str">
        <f t="shared" si="122"/>
        <v/>
      </c>
      <c r="R130" s="39" t="str">
        <f t="shared" si="122"/>
        <v/>
      </c>
      <c r="S130" s="39" t="str">
        <f t="shared" si="122"/>
        <v/>
      </c>
      <c r="T130" s="39" t="str">
        <f t="shared" si="122"/>
        <v/>
      </c>
      <c r="U130" s="39" t="str">
        <f t="shared" si="122"/>
        <v/>
      </c>
      <c r="V130" s="39" t="str">
        <f t="shared" si="122"/>
        <v/>
      </c>
      <c r="W130" s="39" t="str">
        <f t="shared" si="122"/>
        <v/>
      </c>
      <c r="X130" s="39" t="str">
        <f t="shared" si="122"/>
        <v/>
      </c>
      <c r="Y130" s="39" t="str">
        <f t="shared" si="122"/>
        <v/>
      </c>
      <c r="Z130" s="39" t="str">
        <f t="shared" si="122"/>
        <v/>
      </c>
      <c r="AA130" s="39" t="str">
        <f t="shared" si="116"/>
        <v/>
      </c>
      <c r="AB130" s="39" t="str">
        <f t="shared" si="116"/>
        <v/>
      </c>
      <c r="AC130" s="39" t="str">
        <f t="shared" si="116"/>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6"/>
        <v/>
      </c>
      <c r="AO130" s="39" t="str">
        <f t="shared" si="116"/>
        <v/>
      </c>
      <c r="AP130" s="39" t="str">
        <f t="shared" si="114"/>
        <v/>
      </c>
      <c r="AQ130" s="39" t="str">
        <f t="shared" si="114"/>
        <v/>
      </c>
      <c r="AR130" s="39" t="str">
        <f t="shared" si="114"/>
        <v/>
      </c>
      <c r="AS130" s="39" t="str">
        <f t="shared" si="114"/>
        <v/>
      </c>
      <c r="AT130" s="39" t="str">
        <f t="shared" si="114"/>
        <v/>
      </c>
      <c r="AU130" s="39" t="str">
        <f t="shared" si="114"/>
        <v/>
      </c>
      <c r="AV130" s="39" t="str">
        <f t="shared" si="114"/>
        <v/>
      </c>
      <c r="AW130" s="39" t="str">
        <f t="shared" si="114"/>
        <v/>
      </c>
      <c r="AX130" s="39" t="str">
        <f t="shared" si="114"/>
        <v/>
      </c>
      <c r="AY130" s="39" t="str">
        <f t="shared" si="114"/>
        <v/>
      </c>
      <c r="AZ130" s="39" t="str">
        <f t="shared" si="114"/>
        <v/>
      </c>
      <c r="BA130" s="39" t="str">
        <f t="shared" si="114"/>
        <v/>
      </c>
      <c r="BB130" s="39" t="str">
        <f t="shared" si="114"/>
        <v/>
      </c>
      <c r="BC130" s="39" t="str">
        <f t="shared" si="114"/>
        <v/>
      </c>
      <c r="BD130" s="39" t="str">
        <f t="shared" si="114"/>
        <v/>
      </c>
      <c r="BE130" s="39" t="str">
        <f t="shared" si="114"/>
        <v/>
      </c>
      <c r="BF130" s="39" t="str">
        <f t="shared" si="115"/>
        <v/>
      </c>
      <c r="BG130" s="39" t="str">
        <f t="shared" si="115"/>
        <v/>
      </c>
      <c r="BH130" s="39" t="str">
        <f t="shared" si="115"/>
        <v/>
      </c>
      <c r="BI130" s="39" t="str">
        <f t="shared" si="115"/>
        <v/>
      </c>
      <c r="BJ130" s="39" t="str">
        <f t="shared" si="115"/>
        <v/>
      </c>
      <c r="BK130" s="39" t="str">
        <f t="shared" si="115"/>
        <v/>
      </c>
      <c r="BL130" s="39" t="str">
        <f t="shared" si="115"/>
        <v/>
      </c>
      <c r="BM130" s="39" t="str">
        <f t="shared" si="115"/>
        <v/>
      </c>
      <c r="BN130" s="39" t="str">
        <f t="shared" si="115"/>
        <v/>
      </c>
      <c r="BO130" s="39" t="str">
        <f t="shared" si="115"/>
        <v/>
      </c>
      <c r="BP130" s="39" t="str">
        <f t="shared" si="115"/>
        <v/>
      </c>
      <c r="BQ130" s="39" t="str">
        <f t="shared" si="115"/>
        <v/>
      </c>
      <c r="BR130" s="39" t="str">
        <f t="shared" si="115"/>
        <v/>
      </c>
      <c r="BS130" s="39" t="str">
        <f t="shared" si="115"/>
        <v/>
      </c>
      <c r="BT130" s="39" t="str">
        <f t="shared" si="115"/>
        <v/>
      </c>
      <c r="BU130" s="39" t="str">
        <f t="shared" si="115"/>
        <v/>
      </c>
      <c r="BV130" s="39" t="str">
        <f t="shared" si="117"/>
        <v/>
      </c>
      <c r="BW130" s="39" t="str">
        <f t="shared" si="117"/>
        <v/>
      </c>
      <c r="BX130" s="39" t="str">
        <f t="shared" si="117"/>
        <v/>
      </c>
      <c r="BY130" s="39" t="str">
        <f t="shared" si="117"/>
        <v/>
      </c>
      <c r="BZ130" s="39" t="str">
        <f t="shared" si="117"/>
        <v/>
      </c>
      <c r="CA130" s="39" t="str">
        <f t="shared" si="117"/>
        <v/>
      </c>
      <c r="CB130" s="39" t="str">
        <f t="shared" si="117"/>
        <v/>
      </c>
      <c r="CC130" s="39" t="str">
        <f t="shared" si="117"/>
        <v/>
      </c>
      <c r="CD130" s="39" t="str">
        <f t="shared" si="117"/>
        <v/>
      </c>
      <c r="CE130" s="39" t="str">
        <f t="shared" si="117"/>
        <v/>
      </c>
      <c r="CF130" s="39" t="str">
        <f t="shared" si="117"/>
        <v/>
      </c>
      <c r="CG130" s="39" t="str">
        <f t="shared" si="117"/>
        <v/>
      </c>
      <c r="CH130" s="39" t="str">
        <f t="shared" si="119"/>
        <v/>
      </c>
      <c r="CI130" s="39" t="str">
        <f t="shared" si="119"/>
        <v/>
      </c>
      <c r="CJ130" s="39" t="str">
        <f t="shared" si="119"/>
        <v/>
      </c>
      <c r="CK130" s="39" t="str">
        <f t="shared" si="119"/>
        <v/>
      </c>
      <c r="CL130" s="39" t="str">
        <f t="shared" si="119"/>
        <v/>
      </c>
      <c r="CM130" s="39" t="str">
        <f t="shared" si="119"/>
        <v/>
      </c>
      <c r="CN130" s="39" t="str">
        <f t="shared" si="119"/>
        <v/>
      </c>
      <c r="CO130" s="39" t="str">
        <f t="shared" si="119"/>
        <v/>
      </c>
      <c r="CP130" s="39" t="str">
        <f t="shared" si="119"/>
        <v/>
      </c>
      <c r="CQ130" s="39" t="str">
        <f t="shared" si="119"/>
        <v/>
      </c>
      <c r="CR130" s="39" t="str">
        <f t="shared" si="119"/>
        <v/>
      </c>
      <c r="CS130" s="39" t="str">
        <f t="shared" si="119"/>
        <v/>
      </c>
      <c r="CT130" s="39" t="str">
        <f t="shared" si="119"/>
        <v/>
      </c>
      <c r="CU130" s="39" t="str">
        <f t="shared" si="121"/>
        <v/>
      </c>
      <c r="CV130" s="39" t="str">
        <f t="shared" si="121"/>
        <v/>
      </c>
      <c r="CW130" s="39" t="str">
        <f t="shared" si="121"/>
        <v/>
      </c>
      <c r="CX130" s="39" t="str">
        <f t="shared" si="121"/>
        <v/>
      </c>
      <c r="CY130" s="39" t="str">
        <f t="shared" si="121"/>
        <v/>
      </c>
      <c r="CZ130" s="39" t="str">
        <f t="shared" si="121"/>
        <v/>
      </c>
      <c r="DA130" s="39" t="str">
        <f t="shared" si="121"/>
        <v/>
      </c>
      <c r="DB130" s="39" t="str">
        <f t="shared" si="121"/>
        <v/>
      </c>
      <c r="DC130" s="39" t="str">
        <f t="shared" si="121"/>
        <v/>
      </c>
      <c r="DD130" s="39" t="str">
        <f t="shared" si="121"/>
        <v/>
      </c>
      <c r="DE130" s="39" t="str">
        <f t="shared" si="121"/>
        <v/>
      </c>
      <c r="DF130" s="39" t="str">
        <f t="shared" si="121"/>
        <v/>
      </c>
      <c r="DG130" s="39" t="str">
        <f t="shared" si="121"/>
        <v/>
      </c>
      <c r="DH130" s="39" t="str">
        <f t="shared" si="121"/>
        <v/>
      </c>
      <c r="DQ130" s="57"/>
      <c r="DR130" s="127"/>
    </row>
    <row r="131" spans="1:122" ht="24.75" hidden="1" customHeight="1" x14ac:dyDescent="0.4">
      <c r="A131" s="126">
        <v>119</v>
      </c>
      <c r="B131" s="206" t="str">
        <f>IFERROR(VLOOKUP(A131,'wk（～5.7）'!$A$3:$J$122, 2, 0)&amp;"", "")</f>
        <v/>
      </c>
      <c r="C131" s="41" t="str">
        <f>IFERROR(VLOOKUP(A131,'wk（～5.7）'!$A$3:$J$122, 4, 0), "")</f>
        <v/>
      </c>
      <c r="D131" s="41" t="str">
        <f>IFERROR(VLOOKUP(A131,'wk（～5.7）'!$A$3:$J$122, 5, 0), "")</f>
        <v/>
      </c>
      <c r="E131" s="41" t="str">
        <f>IFERROR(VLOOKUP(A131,'wk（～5.7）'!$A$3:$J$122, 6, 0), "")</f>
        <v/>
      </c>
      <c r="F131" s="41" t="str">
        <f>IFERROR(VLOOKUP(A131,'wk（～5.7）'!$A$3:$J$122, 7, 0), "")</f>
        <v/>
      </c>
      <c r="G131" s="41" t="str">
        <f>IFERROR(VLOOKUP(A131,'wk（～5.7）'!$A$3:$J$122, 8, 0), "")</f>
        <v/>
      </c>
      <c r="H131" s="41" t="str">
        <f>IFERROR(VLOOKUP(A131,'wk（～5.7）'!$A$3:$J$122, 9, 0), "")</f>
        <v/>
      </c>
      <c r="I131" s="41" t="str">
        <f>IFERROR(VLOOKUP(A131,'wk（～5.7）'!$A$3:$J$122, 10, 0), "")</f>
        <v/>
      </c>
      <c r="J131" s="42">
        <f t="shared" si="73"/>
        <v>0</v>
      </c>
      <c r="K131" s="39" t="str">
        <f t="shared" si="122"/>
        <v/>
      </c>
      <c r="L131" s="39" t="str">
        <f t="shared" si="122"/>
        <v/>
      </c>
      <c r="M131" s="39" t="str">
        <f t="shared" si="122"/>
        <v/>
      </c>
      <c r="N131" s="39" t="str">
        <f t="shared" si="122"/>
        <v/>
      </c>
      <c r="O131" s="39" t="str">
        <f t="shared" si="122"/>
        <v/>
      </c>
      <c r="P131" s="39" t="str">
        <f t="shared" si="122"/>
        <v/>
      </c>
      <c r="Q131" s="39" t="str">
        <f t="shared" si="122"/>
        <v/>
      </c>
      <c r="R131" s="39" t="str">
        <f t="shared" si="122"/>
        <v/>
      </c>
      <c r="S131" s="39" t="str">
        <f t="shared" si="122"/>
        <v/>
      </c>
      <c r="T131" s="39" t="str">
        <f t="shared" si="122"/>
        <v/>
      </c>
      <c r="U131" s="39" t="str">
        <f t="shared" si="122"/>
        <v/>
      </c>
      <c r="V131" s="39" t="str">
        <f t="shared" si="122"/>
        <v/>
      </c>
      <c r="W131" s="39" t="str">
        <f t="shared" si="122"/>
        <v/>
      </c>
      <c r="X131" s="39" t="str">
        <f t="shared" si="122"/>
        <v/>
      </c>
      <c r="Y131" s="39" t="str">
        <f t="shared" si="122"/>
        <v/>
      </c>
      <c r="Z131" s="39" t="str">
        <f t="shared" si="122"/>
        <v/>
      </c>
      <c r="AA131" s="39" t="str">
        <f t="shared" si="116"/>
        <v/>
      </c>
      <c r="AB131" s="39" t="str">
        <f t="shared" si="116"/>
        <v/>
      </c>
      <c r="AC131" s="39" t="str">
        <f t="shared" si="116"/>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6"/>
        <v/>
      </c>
      <c r="AO131" s="39" t="str">
        <f t="shared" si="116"/>
        <v/>
      </c>
      <c r="AP131" s="39" t="str">
        <f t="shared" si="114"/>
        <v/>
      </c>
      <c r="AQ131" s="39" t="str">
        <f t="shared" si="114"/>
        <v/>
      </c>
      <c r="AR131" s="39" t="str">
        <f t="shared" si="114"/>
        <v/>
      </c>
      <c r="AS131" s="39" t="str">
        <f t="shared" si="114"/>
        <v/>
      </c>
      <c r="AT131" s="39" t="str">
        <f t="shared" si="114"/>
        <v/>
      </c>
      <c r="AU131" s="39" t="str">
        <f t="shared" si="114"/>
        <v/>
      </c>
      <c r="AV131" s="39" t="str">
        <f t="shared" si="114"/>
        <v/>
      </c>
      <c r="AW131" s="39" t="str">
        <f t="shared" si="114"/>
        <v/>
      </c>
      <c r="AX131" s="39" t="str">
        <f t="shared" si="114"/>
        <v/>
      </c>
      <c r="AY131" s="39" t="str">
        <f t="shared" si="114"/>
        <v/>
      </c>
      <c r="AZ131" s="39" t="str">
        <f t="shared" si="114"/>
        <v/>
      </c>
      <c r="BA131" s="39" t="str">
        <f t="shared" si="114"/>
        <v/>
      </c>
      <c r="BB131" s="39" t="str">
        <f t="shared" si="114"/>
        <v/>
      </c>
      <c r="BC131" s="39" t="str">
        <f t="shared" si="114"/>
        <v/>
      </c>
      <c r="BD131" s="39" t="str">
        <f t="shared" si="114"/>
        <v/>
      </c>
      <c r="BE131" s="39" t="str">
        <f t="shared" si="114"/>
        <v/>
      </c>
      <c r="BF131" s="39" t="str">
        <f t="shared" si="115"/>
        <v/>
      </c>
      <c r="BG131" s="39" t="str">
        <f t="shared" si="115"/>
        <v/>
      </c>
      <c r="BH131" s="39" t="str">
        <f t="shared" si="115"/>
        <v/>
      </c>
      <c r="BI131" s="39" t="str">
        <f t="shared" si="115"/>
        <v/>
      </c>
      <c r="BJ131" s="39" t="str">
        <f t="shared" si="115"/>
        <v/>
      </c>
      <c r="BK131" s="39" t="str">
        <f t="shared" si="115"/>
        <v/>
      </c>
      <c r="BL131" s="39" t="str">
        <f t="shared" si="115"/>
        <v/>
      </c>
      <c r="BM131" s="39" t="str">
        <f t="shared" si="115"/>
        <v/>
      </c>
      <c r="BN131" s="39" t="str">
        <f t="shared" si="115"/>
        <v/>
      </c>
      <c r="BO131" s="39" t="str">
        <f t="shared" si="115"/>
        <v/>
      </c>
      <c r="BP131" s="39" t="str">
        <f t="shared" si="115"/>
        <v/>
      </c>
      <c r="BQ131" s="39" t="str">
        <f t="shared" si="115"/>
        <v/>
      </c>
      <c r="BR131" s="39" t="str">
        <f t="shared" si="115"/>
        <v/>
      </c>
      <c r="BS131" s="39" t="str">
        <f t="shared" si="115"/>
        <v/>
      </c>
      <c r="BT131" s="39" t="str">
        <f t="shared" si="115"/>
        <v/>
      </c>
      <c r="BU131" s="39" t="str">
        <f t="shared" si="115"/>
        <v/>
      </c>
      <c r="BV131" s="39" t="str">
        <f t="shared" si="117"/>
        <v/>
      </c>
      <c r="BW131" s="39" t="str">
        <f t="shared" si="117"/>
        <v/>
      </c>
      <c r="BX131" s="39" t="str">
        <f t="shared" si="117"/>
        <v/>
      </c>
      <c r="BY131" s="39" t="str">
        <f t="shared" si="117"/>
        <v/>
      </c>
      <c r="BZ131" s="39" t="str">
        <f t="shared" si="117"/>
        <v/>
      </c>
      <c r="CA131" s="39" t="str">
        <f t="shared" si="117"/>
        <v/>
      </c>
      <c r="CB131" s="39" t="str">
        <f t="shared" si="117"/>
        <v/>
      </c>
      <c r="CC131" s="39" t="str">
        <f t="shared" si="117"/>
        <v/>
      </c>
      <c r="CD131" s="39" t="str">
        <f t="shared" si="117"/>
        <v/>
      </c>
      <c r="CE131" s="39" t="str">
        <f t="shared" si="117"/>
        <v/>
      </c>
      <c r="CF131" s="39" t="str">
        <f t="shared" si="117"/>
        <v/>
      </c>
      <c r="CG131" s="39" t="str">
        <f t="shared" si="117"/>
        <v/>
      </c>
      <c r="CH131" s="39" t="str">
        <f t="shared" si="119"/>
        <v/>
      </c>
      <c r="CI131" s="39" t="str">
        <f t="shared" si="119"/>
        <v/>
      </c>
      <c r="CJ131" s="39" t="str">
        <f t="shared" si="119"/>
        <v/>
      </c>
      <c r="CK131" s="39" t="str">
        <f t="shared" si="119"/>
        <v/>
      </c>
      <c r="CL131" s="39" t="str">
        <f t="shared" si="119"/>
        <v/>
      </c>
      <c r="CM131" s="39" t="str">
        <f t="shared" si="119"/>
        <v/>
      </c>
      <c r="CN131" s="39" t="str">
        <f t="shared" si="119"/>
        <v/>
      </c>
      <c r="CO131" s="39" t="str">
        <f t="shared" si="119"/>
        <v/>
      </c>
      <c r="CP131" s="39" t="str">
        <f t="shared" si="119"/>
        <v/>
      </c>
      <c r="CQ131" s="39" t="str">
        <f t="shared" si="119"/>
        <v/>
      </c>
      <c r="CR131" s="39" t="str">
        <f t="shared" si="119"/>
        <v/>
      </c>
      <c r="CS131" s="39" t="str">
        <f t="shared" si="119"/>
        <v/>
      </c>
      <c r="CT131" s="39" t="str">
        <f t="shared" si="119"/>
        <v/>
      </c>
      <c r="CU131" s="39" t="str">
        <f t="shared" si="121"/>
        <v/>
      </c>
      <c r="CV131" s="39" t="str">
        <f t="shared" si="121"/>
        <v/>
      </c>
      <c r="CW131" s="39" t="str">
        <f t="shared" si="121"/>
        <v/>
      </c>
      <c r="CX131" s="39" t="str">
        <f t="shared" si="121"/>
        <v/>
      </c>
      <c r="CY131" s="39" t="str">
        <f t="shared" si="121"/>
        <v/>
      </c>
      <c r="CZ131" s="39" t="str">
        <f t="shared" si="121"/>
        <v/>
      </c>
      <c r="DA131" s="39" t="str">
        <f t="shared" si="121"/>
        <v/>
      </c>
      <c r="DB131" s="39" t="str">
        <f t="shared" si="121"/>
        <v/>
      </c>
      <c r="DC131" s="39" t="str">
        <f t="shared" si="121"/>
        <v/>
      </c>
      <c r="DD131" s="39" t="str">
        <f t="shared" si="121"/>
        <v/>
      </c>
      <c r="DE131" s="39" t="str">
        <f t="shared" si="121"/>
        <v/>
      </c>
      <c r="DF131" s="39" t="str">
        <f t="shared" si="121"/>
        <v/>
      </c>
      <c r="DG131" s="39" t="str">
        <f t="shared" si="121"/>
        <v/>
      </c>
      <c r="DH131" s="39" t="str">
        <f t="shared" si="121"/>
        <v/>
      </c>
      <c r="DQ131" s="57"/>
      <c r="DR131" s="127"/>
    </row>
    <row r="132" spans="1:122" ht="24.75" hidden="1" customHeight="1" x14ac:dyDescent="0.4">
      <c r="A132" s="126">
        <v>120</v>
      </c>
      <c r="B132" s="206" t="str">
        <f>IFERROR(VLOOKUP(A132,'wk（～5.7）'!$A$3:$J$122, 2, 0)&amp;"", "")</f>
        <v/>
      </c>
      <c r="C132" s="41" t="str">
        <f>IFERROR(VLOOKUP(A132,'wk（～5.7）'!$A$3:$J$122, 4, 0), "")</f>
        <v/>
      </c>
      <c r="D132" s="41" t="str">
        <f>IFERROR(VLOOKUP(A132,'wk（～5.7）'!$A$3:$J$122, 5, 0), "")</f>
        <v/>
      </c>
      <c r="E132" s="41" t="str">
        <f>IFERROR(VLOOKUP(A132,'wk（～5.7）'!$A$3:$J$122, 6, 0), "")</f>
        <v/>
      </c>
      <c r="F132" s="41" t="str">
        <f>IFERROR(VLOOKUP(A132,'wk（～5.7）'!$A$3:$J$122, 7, 0), "")</f>
        <v/>
      </c>
      <c r="G132" s="41" t="str">
        <f>IFERROR(VLOOKUP(A132,'wk（～5.7）'!$A$3:$J$122, 8, 0), "")</f>
        <v/>
      </c>
      <c r="H132" s="41" t="str">
        <f>IFERROR(VLOOKUP(A132,'wk（～5.7）'!$A$3:$J$122, 9, 0), "")</f>
        <v/>
      </c>
      <c r="I132" s="41" t="str">
        <f>IFERROR(VLOOKUP(A132,'wk（～5.7）'!$A$3:$J$122, 10, 0), "")</f>
        <v/>
      </c>
      <c r="J132" s="42">
        <f t="shared" si="73"/>
        <v>0</v>
      </c>
      <c r="K132" s="39" t="str">
        <f t="shared" si="122"/>
        <v/>
      </c>
      <c r="L132" s="39" t="str">
        <f t="shared" si="122"/>
        <v/>
      </c>
      <c r="M132" s="39" t="str">
        <f t="shared" si="122"/>
        <v/>
      </c>
      <c r="N132" s="39" t="str">
        <f t="shared" si="122"/>
        <v/>
      </c>
      <c r="O132" s="39" t="str">
        <f t="shared" si="122"/>
        <v/>
      </c>
      <c r="P132" s="39" t="str">
        <f t="shared" si="122"/>
        <v/>
      </c>
      <c r="Q132" s="39" t="str">
        <f t="shared" si="122"/>
        <v/>
      </c>
      <c r="R132" s="39" t="str">
        <f t="shared" si="122"/>
        <v/>
      </c>
      <c r="S132" s="39" t="str">
        <f t="shared" si="122"/>
        <v/>
      </c>
      <c r="T132" s="39" t="str">
        <f t="shared" si="122"/>
        <v/>
      </c>
      <c r="U132" s="39" t="str">
        <f t="shared" si="122"/>
        <v/>
      </c>
      <c r="V132" s="39" t="str">
        <f t="shared" si="122"/>
        <v/>
      </c>
      <c r="W132" s="39" t="str">
        <f t="shared" si="122"/>
        <v/>
      </c>
      <c r="X132" s="39" t="str">
        <f t="shared" si="122"/>
        <v/>
      </c>
      <c r="Y132" s="39" t="str">
        <f t="shared" si="122"/>
        <v/>
      </c>
      <c r="Z132" s="39" t="str">
        <f t="shared" si="122"/>
        <v/>
      </c>
      <c r="AA132" s="39" t="str">
        <f t="shared" si="116"/>
        <v/>
      </c>
      <c r="AB132" s="39" t="str">
        <f t="shared" si="116"/>
        <v/>
      </c>
      <c r="AC132" s="39" t="str">
        <f t="shared" si="116"/>
        <v/>
      </c>
      <c r="AD132" s="39" t="str">
        <f t="shared" si="116"/>
        <v/>
      </c>
      <c r="AE132" s="39" t="str">
        <f t="shared" si="116"/>
        <v/>
      </c>
      <c r="AF132" s="39" t="str">
        <f t="shared" si="116"/>
        <v/>
      </c>
      <c r="AG132" s="39" t="str">
        <f t="shared" si="116"/>
        <v/>
      </c>
      <c r="AH132" s="39" t="str">
        <f t="shared" si="116"/>
        <v/>
      </c>
      <c r="AI132" s="39" t="str">
        <f t="shared" si="116"/>
        <v/>
      </c>
      <c r="AJ132" s="39" t="str">
        <f t="shared" si="116"/>
        <v/>
      </c>
      <c r="AK132" s="39" t="str">
        <f t="shared" si="116"/>
        <v/>
      </c>
      <c r="AL132" s="39" t="str">
        <f t="shared" si="116"/>
        <v/>
      </c>
      <c r="AM132" s="39" t="str">
        <f t="shared" si="116"/>
        <v/>
      </c>
      <c r="AN132" s="39" t="str">
        <f t="shared" si="116"/>
        <v/>
      </c>
      <c r="AO132" s="39" t="str">
        <f t="shared" si="116"/>
        <v/>
      </c>
      <c r="AP132" s="39" t="str">
        <f t="shared" si="114"/>
        <v/>
      </c>
      <c r="AQ132" s="39" t="str">
        <f t="shared" si="114"/>
        <v/>
      </c>
      <c r="AR132" s="39" t="str">
        <f t="shared" si="114"/>
        <v/>
      </c>
      <c r="AS132" s="39" t="str">
        <f t="shared" si="114"/>
        <v/>
      </c>
      <c r="AT132" s="39" t="str">
        <f t="shared" si="114"/>
        <v/>
      </c>
      <c r="AU132" s="39" t="str">
        <f t="shared" si="114"/>
        <v/>
      </c>
      <c r="AV132" s="39" t="str">
        <f t="shared" si="114"/>
        <v/>
      </c>
      <c r="AW132" s="39" t="str">
        <f t="shared" si="114"/>
        <v/>
      </c>
      <c r="AX132" s="39" t="str">
        <f t="shared" si="114"/>
        <v/>
      </c>
      <c r="AY132" s="39" t="str">
        <f t="shared" si="114"/>
        <v/>
      </c>
      <c r="AZ132" s="39" t="str">
        <f t="shared" si="114"/>
        <v/>
      </c>
      <c r="BA132" s="39" t="str">
        <f t="shared" si="114"/>
        <v/>
      </c>
      <c r="BB132" s="39" t="str">
        <f t="shared" si="114"/>
        <v/>
      </c>
      <c r="BC132" s="39" t="str">
        <f t="shared" si="114"/>
        <v/>
      </c>
      <c r="BD132" s="39" t="str">
        <f t="shared" si="114"/>
        <v/>
      </c>
      <c r="BE132" s="39" t="str">
        <f t="shared" si="114"/>
        <v/>
      </c>
      <c r="BF132" s="39" t="str">
        <f t="shared" si="115"/>
        <v/>
      </c>
      <c r="BG132" s="39" t="str">
        <f t="shared" si="115"/>
        <v/>
      </c>
      <c r="BH132" s="39" t="str">
        <f t="shared" si="115"/>
        <v/>
      </c>
      <c r="BI132" s="39" t="str">
        <f t="shared" si="115"/>
        <v/>
      </c>
      <c r="BJ132" s="39" t="str">
        <f t="shared" si="115"/>
        <v/>
      </c>
      <c r="BK132" s="39" t="str">
        <f t="shared" si="115"/>
        <v/>
      </c>
      <c r="BL132" s="39" t="str">
        <f t="shared" si="115"/>
        <v/>
      </c>
      <c r="BM132" s="39" t="str">
        <f t="shared" si="115"/>
        <v/>
      </c>
      <c r="BN132" s="39" t="str">
        <f t="shared" si="115"/>
        <v/>
      </c>
      <c r="BO132" s="39" t="str">
        <f t="shared" si="115"/>
        <v/>
      </c>
      <c r="BP132" s="39" t="str">
        <f t="shared" si="115"/>
        <v/>
      </c>
      <c r="BQ132" s="39" t="str">
        <f t="shared" si="115"/>
        <v/>
      </c>
      <c r="BR132" s="39" t="str">
        <f t="shared" si="115"/>
        <v/>
      </c>
      <c r="BS132" s="39" t="str">
        <f t="shared" si="115"/>
        <v/>
      </c>
      <c r="BT132" s="39" t="str">
        <f t="shared" si="115"/>
        <v/>
      </c>
      <c r="BU132" s="39" t="str">
        <f t="shared" si="115"/>
        <v/>
      </c>
      <c r="BV132" s="39" t="str">
        <f t="shared" si="117"/>
        <v/>
      </c>
      <c r="BW132" s="39" t="str">
        <f t="shared" si="117"/>
        <v/>
      </c>
      <c r="BX132" s="39" t="str">
        <f t="shared" si="117"/>
        <v/>
      </c>
      <c r="BY132" s="39" t="str">
        <f t="shared" si="117"/>
        <v/>
      </c>
      <c r="BZ132" s="39" t="str">
        <f t="shared" si="117"/>
        <v/>
      </c>
      <c r="CA132" s="39" t="str">
        <f t="shared" si="117"/>
        <v/>
      </c>
      <c r="CB132" s="39" t="str">
        <f t="shared" si="117"/>
        <v/>
      </c>
      <c r="CC132" s="39" t="str">
        <f t="shared" si="117"/>
        <v/>
      </c>
      <c r="CD132" s="39" t="str">
        <f t="shared" si="117"/>
        <v/>
      </c>
      <c r="CE132" s="39" t="str">
        <f t="shared" si="117"/>
        <v/>
      </c>
      <c r="CF132" s="39" t="str">
        <f t="shared" si="117"/>
        <v/>
      </c>
      <c r="CG132" s="39" t="str">
        <f t="shared" si="117"/>
        <v/>
      </c>
      <c r="CH132" s="39" t="str">
        <f t="shared" si="119"/>
        <v/>
      </c>
      <c r="CI132" s="39" t="str">
        <f t="shared" si="119"/>
        <v/>
      </c>
      <c r="CJ132" s="39" t="str">
        <f t="shared" si="119"/>
        <v/>
      </c>
      <c r="CK132" s="39" t="str">
        <f t="shared" si="119"/>
        <v/>
      </c>
      <c r="CL132" s="39" t="str">
        <f t="shared" si="119"/>
        <v/>
      </c>
      <c r="CM132" s="39" t="str">
        <f t="shared" si="119"/>
        <v/>
      </c>
      <c r="CN132" s="39" t="str">
        <f t="shared" si="119"/>
        <v/>
      </c>
      <c r="CO132" s="39" t="str">
        <f t="shared" si="119"/>
        <v/>
      </c>
      <c r="CP132" s="39" t="str">
        <f t="shared" si="119"/>
        <v/>
      </c>
      <c r="CQ132" s="39" t="str">
        <f t="shared" si="119"/>
        <v/>
      </c>
      <c r="CR132" s="39" t="str">
        <f t="shared" si="119"/>
        <v/>
      </c>
      <c r="CS132" s="39" t="str">
        <f t="shared" si="119"/>
        <v/>
      </c>
      <c r="CT132" s="39" t="str">
        <f t="shared" si="119"/>
        <v/>
      </c>
      <c r="CU132" s="39" t="str">
        <f t="shared" si="121"/>
        <v/>
      </c>
      <c r="CV132" s="39" t="str">
        <f t="shared" si="121"/>
        <v/>
      </c>
      <c r="CW132" s="39" t="str">
        <f t="shared" si="121"/>
        <v/>
      </c>
      <c r="CX132" s="39" t="str">
        <f t="shared" si="121"/>
        <v/>
      </c>
      <c r="CY132" s="39" t="str">
        <f t="shared" si="121"/>
        <v/>
      </c>
      <c r="CZ132" s="39" t="str">
        <f t="shared" si="121"/>
        <v/>
      </c>
      <c r="DA132" s="39" t="str">
        <f t="shared" si="121"/>
        <v/>
      </c>
      <c r="DB132" s="39" t="str">
        <f t="shared" si="121"/>
        <v/>
      </c>
      <c r="DC132" s="39" t="str">
        <f t="shared" si="121"/>
        <v/>
      </c>
      <c r="DD132" s="39" t="str">
        <f t="shared" si="121"/>
        <v/>
      </c>
      <c r="DE132" s="39" t="str">
        <f t="shared" si="121"/>
        <v/>
      </c>
      <c r="DF132" s="39" t="str">
        <f t="shared" si="121"/>
        <v/>
      </c>
      <c r="DG132" s="39" t="str">
        <f t="shared" si="121"/>
        <v/>
      </c>
      <c r="DH132" s="39" t="str">
        <f t="shared" si="121"/>
        <v/>
      </c>
      <c r="DQ132" s="57"/>
      <c r="DR132" s="127"/>
    </row>
    <row r="133" spans="1:122" collapsed="1" x14ac:dyDescent="0.4">
      <c r="E133" s="167"/>
      <c r="J133" s="11" t="s">
        <v>41</v>
      </c>
      <c r="K133" s="205">
        <f t="shared" ref="K133:AP133" si="123">IF(OR(K12="", K12&lt;$J$139, K12&gt;$J$142),0, SUM(K13:K132))</f>
        <v>0</v>
      </c>
      <c r="L133" s="205">
        <f t="shared" si="123"/>
        <v>0</v>
      </c>
      <c r="M133" s="205">
        <f t="shared" si="123"/>
        <v>0</v>
      </c>
      <c r="N133" s="205">
        <f t="shared" si="123"/>
        <v>0</v>
      </c>
      <c r="O133" s="205">
        <f t="shared" si="123"/>
        <v>0</v>
      </c>
      <c r="P133" s="205">
        <f t="shared" si="123"/>
        <v>0</v>
      </c>
      <c r="Q133" s="205">
        <f t="shared" si="123"/>
        <v>0</v>
      </c>
      <c r="R133" s="205">
        <f t="shared" si="123"/>
        <v>0</v>
      </c>
      <c r="S133" s="205">
        <f t="shared" si="123"/>
        <v>0</v>
      </c>
      <c r="T133" s="205">
        <f t="shared" si="123"/>
        <v>0</v>
      </c>
      <c r="U133" s="205">
        <f t="shared" si="123"/>
        <v>0</v>
      </c>
      <c r="V133" s="205">
        <f t="shared" si="123"/>
        <v>0</v>
      </c>
      <c r="W133" s="205">
        <f t="shared" si="123"/>
        <v>0</v>
      </c>
      <c r="X133" s="205">
        <f t="shared" si="123"/>
        <v>0</v>
      </c>
      <c r="Y133" s="205">
        <f t="shared" si="123"/>
        <v>0</v>
      </c>
      <c r="Z133" s="205">
        <f t="shared" si="123"/>
        <v>0</v>
      </c>
      <c r="AA133" s="205">
        <f t="shared" si="123"/>
        <v>0</v>
      </c>
      <c r="AB133" s="205">
        <f t="shared" si="123"/>
        <v>0</v>
      </c>
      <c r="AC133" s="205">
        <f t="shared" si="123"/>
        <v>0</v>
      </c>
      <c r="AD133" s="205">
        <f t="shared" si="123"/>
        <v>0</v>
      </c>
      <c r="AE133" s="205">
        <f t="shared" si="123"/>
        <v>0</v>
      </c>
      <c r="AF133" s="205">
        <f t="shared" si="123"/>
        <v>0</v>
      </c>
      <c r="AG133" s="205">
        <f t="shared" si="123"/>
        <v>0</v>
      </c>
      <c r="AH133" s="205">
        <f t="shared" si="123"/>
        <v>0</v>
      </c>
      <c r="AI133" s="205">
        <f t="shared" si="123"/>
        <v>0</v>
      </c>
      <c r="AJ133" s="205">
        <f t="shared" si="123"/>
        <v>0</v>
      </c>
      <c r="AK133" s="205">
        <f t="shared" si="123"/>
        <v>0</v>
      </c>
      <c r="AL133" s="205">
        <f t="shared" si="123"/>
        <v>0</v>
      </c>
      <c r="AM133" s="205">
        <f t="shared" si="123"/>
        <v>0</v>
      </c>
      <c r="AN133" s="205">
        <f t="shared" si="123"/>
        <v>0</v>
      </c>
      <c r="AO133" s="205">
        <f t="shared" si="123"/>
        <v>0</v>
      </c>
      <c r="AP133" s="205">
        <f t="shared" si="123"/>
        <v>0</v>
      </c>
      <c r="AQ133" s="205">
        <f t="shared" ref="AQ133:BV133" si="124">IF(OR(AQ12="", AQ12&lt;$J$139, AQ12&gt;$J$142),0, SUM(AQ13:AQ132))</f>
        <v>0</v>
      </c>
      <c r="AR133" s="205">
        <f t="shared" si="124"/>
        <v>0</v>
      </c>
      <c r="AS133" s="205">
        <f t="shared" si="124"/>
        <v>0</v>
      </c>
      <c r="AT133" s="205">
        <f t="shared" si="124"/>
        <v>0</v>
      </c>
      <c r="AU133" s="205">
        <f t="shared" si="124"/>
        <v>0</v>
      </c>
      <c r="AV133" s="205">
        <f t="shared" si="124"/>
        <v>0</v>
      </c>
      <c r="AW133" s="205">
        <f t="shared" si="124"/>
        <v>0</v>
      </c>
      <c r="AX133" s="205">
        <f t="shared" si="124"/>
        <v>0</v>
      </c>
      <c r="AY133" s="205">
        <f t="shared" si="124"/>
        <v>0</v>
      </c>
      <c r="AZ133" s="205">
        <f t="shared" si="124"/>
        <v>0</v>
      </c>
      <c r="BA133" s="205">
        <f t="shared" si="124"/>
        <v>0</v>
      </c>
      <c r="BB133" s="205">
        <f t="shared" si="124"/>
        <v>0</v>
      </c>
      <c r="BC133" s="205">
        <f t="shared" si="124"/>
        <v>0</v>
      </c>
      <c r="BD133" s="205">
        <f t="shared" si="124"/>
        <v>0</v>
      </c>
      <c r="BE133" s="205">
        <f t="shared" si="124"/>
        <v>0</v>
      </c>
      <c r="BF133" s="205">
        <f t="shared" si="124"/>
        <v>0</v>
      </c>
      <c r="BG133" s="205">
        <f t="shared" si="124"/>
        <v>0</v>
      </c>
      <c r="BH133" s="205">
        <f t="shared" si="124"/>
        <v>0</v>
      </c>
      <c r="BI133" s="205">
        <f t="shared" si="124"/>
        <v>0</v>
      </c>
      <c r="BJ133" s="205">
        <f t="shared" si="124"/>
        <v>0</v>
      </c>
      <c r="BK133" s="205">
        <f t="shared" si="124"/>
        <v>0</v>
      </c>
      <c r="BL133" s="205">
        <f t="shared" si="124"/>
        <v>0</v>
      </c>
      <c r="BM133" s="205">
        <f t="shared" si="124"/>
        <v>0</v>
      </c>
      <c r="BN133" s="205">
        <f t="shared" si="124"/>
        <v>0</v>
      </c>
      <c r="BO133" s="205">
        <f t="shared" si="124"/>
        <v>0</v>
      </c>
      <c r="BP133" s="205">
        <f t="shared" si="124"/>
        <v>0</v>
      </c>
      <c r="BQ133" s="205">
        <f t="shared" si="124"/>
        <v>0</v>
      </c>
      <c r="BR133" s="205">
        <f t="shared" si="124"/>
        <v>0</v>
      </c>
      <c r="BS133" s="205">
        <f t="shared" si="124"/>
        <v>0</v>
      </c>
      <c r="BT133" s="205">
        <f t="shared" si="124"/>
        <v>0</v>
      </c>
      <c r="BU133" s="205">
        <f t="shared" si="124"/>
        <v>0</v>
      </c>
      <c r="BV133" s="205">
        <f t="shared" si="124"/>
        <v>0</v>
      </c>
      <c r="BW133" s="205">
        <f t="shared" ref="BW133:DB133" si="125">IF(OR(BW12="", BW12&lt;$J$139, BW12&gt;$J$142),0, SUM(BW13:BW132))</f>
        <v>0</v>
      </c>
      <c r="BX133" s="205">
        <f t="shared" si="125"/>
        <v>0</v>
      </c>
      <c r="BY133" s="205">
        <f t="shared" si="125"/>
        <v>0</v>
      </c>
      <c r="BZ133" s="205">
        <f t="shared" si="125"/>
        <v>0</v>
      </c>
      <c r="CA133" s="205">
        <f t="shared" si="125"/>
        <v>0</v>
      </c>
      <c r="CB133" s="205">
        <f t="shared" si="125"/>
        <v>0</v>
      </c>
      <c r="CC133" s="205">
        <f t="shared" si="125"/>
        <v>0</v>
      </c>
      <c r="CD133" s="205">
        <f t="shared" si="125"/>
        <v>0</v>
      </c>
      <c r="CE133" s="205">
        <f t="shared" si="125"/>
        <v>0</v>
      </c>
      <c r="CF133" s="205">
        <f t="shared" si="125"/>
        <v>0</v>
      </c>
      <c r="CG133" s="205">
        <f t="shared" si="125"/>
        <v>0</v>
      </c>
      <c r="CH133" s="205">
        <f t="shared" si="125"/>
        <v>0</v>
      </c>
      <c r="CI133" s="205">
        <f t="shared" si="125"/>
        <v>0</v>
      </c>
      <c r="CJ133" s="205">
        <f t="shared" si="125"/>
        <v>0</v>
      </c>
      <c r="CK133" s="205">
        <f t="shared" si="125"/>
        <v>0</v>
      </c>
      <c r="CL133" s="205">
        <f t="shared" si="125"/>
        <v>0</v>
      </c>
      <c r="CM133" s="205">
        <f t="shared" si="125"/>
        <v>0</v>
      </c>
      <c r="CN133" s="205">
        <f t="shared" si="125"/>
        <v>0</v>
      </c>
      <c r="CO133" s="205">
        <f t="shared" si="125"/>
        <v>0</v>
      </c>
      <c r="CP133" s="205">
        <f t="shared" si="125"/>
        <v>0</v>
      </c>
      <c r="CQ133" s="205">
        <f t="shared" si="125"/>
        <v>0</v>
      </c>
      <c r="CR133" s="205">
        <f t="shared" si="125"/>
        <v>0</v>
      </c>
      <c r="CS133" s="205">
        <f t="shared" si="125"/>
        <v>0</v>
      </c>
      <c r="CT133" s="205">
        <f t="shared" si="125"/>
        <v>0</v>
      </c>
      <c r="CU133" s="205">
        <f t="shared" si="125"/>
        <v>0</v>
      </c>
      <c r="CV133" s="205">
        <f t="shared" si="125"/>
        <v>0</v>
      </c>
      <c r="CW133" s="205">
        <f t="shared" si="125"/>
        <v>0</v>
      </c>
      <c r="CX133" s="205">
        <f t="shared" si="125"/>
        <v>0</v>
      </c>
      <c r="CY133" s="205">
        <f t="shared" si="125"/>
        <v>0</v>
      </c>
      <c r="CZ133" s="205">
        <f t="shared" si="125"/>
        <v>0</v>
      </c>
      <c r="DA133" s="205">
        <f t="shared" si="125"/>
        <v>0</v>
      </c>
      <c r="DB133" s="205">
        <f t="shared" si="125"/>
        <v>0</v>
      </c>
      <c r="DC133" s="205">
        <f t="shared" ref="DC133:DH133" si="126">IF(OR(DC12="", DC12&lt;$J$139, DC12&gt;$J$142),0, SUM(DC13:DC132))</f>
        <v>0</v>
      </c>
      <c r="DD133" s="205">
        <f t="shared" si="126"/>
        <v>0</v>
      </c>
      <c r="DE133" s="205">
        <f t="shared" si="126"/>
        <v>0</v>
      </c>
      <c r="DF133" s="205">
        <f t="shared" si="126"/>
        <v>0</v>
      </c>
      <c r="DG133" s="205">
        <f t="shared" si="126"/>
        <v>0</v>
      </c>
      <c r="DH133" s="205">
        <f t="shared" si="126"/>
        <v>0</v>
      </c>
    </row>
    <row r="134" spans="1:122" x14ac:dyDescent="0.4">
      <c r="E134" s="167"/>
      <c r="J134" s="12" t="s">
        <v>42</v>
      </c>
      <c r="K134" s="205" t="str">
        <f t="shared" ref="K134:AP134" si="127">IF(OR(K12="", K12&lt;$J$139,K12&gt;$J$142),"",IF($J$5&gt;=30,IF(K133&gt;=5,K133,""),IF(K133&gt;=2,K133,"")))</f>
        <v/>
      </c>
      <c r="L134" s="205" t="str">
        <f t="shared" si="127"/>
        <v/>
      </c>
      <c r="M134" s="205" t="str">
        <f t="shared" si="127"/>
        <v/>
      </c>
      <c r="N134" s="205" t="str">
        <f t="shared" si="127"/>
        <v/>
      </c>
      <c r="O134" s="205" t="str">
        <f t="shared" si="127"/>
        <v/>
      </c>
      <c r="P134" s="205" t="str">
        <f t="shared" si="127"/>
        <v/>
      </c>
      <c r="Q134" s="205" t="str">
        <f t="shared" si="127"/>
        <v/>
      </c>
      <c r="R134" s="205" t="str">
        <f t="shared" si="127"/>
        <v/>
      </c>
      <c r="S134" s="205" t="str">
        <f t="shared" si="127"/>
        <v/>
      </c>
      <c r="T134" s="205" t="str">
        <f t="shared" si="127"/>
        <v/>
      </c>
      <c r="U134" s="205" t="str">
        <f t="shared" si="127"/>
        <v/>
      </c>
      <c r="V134" s="205" t="str">
        <f t="shared" si="127"/>
        <v/>
      </c>
      <c r="W134" s="205" t="str">
        <f t="shared" si="127"/>
        <v/>
      </c>
      <c r="X134" s="205" t="str">
        <f t="shared" si="127"/>
        <v/>
      </c>
      <c r="Y134" s="205" t="str">
        <f t="shared" si="127"/>
        <v/>
      </c>
      <c r="Z134" s="205" t="str">
        <f t="shared" si="127"/>
        <v/>
      </c>
      <c r="AA134" s="205" t="str">
        <f t="shared" si="127"/>
        <v/>
      </c>
      <c r="AB134" s="205" t="str">
        <f t="shared" si="127"/>
        <v/>
      </c>
      <c r="AC134" s="205" t="str">
        <f t="shared" si="127"/>
        <v/>
      </c>
      <c r="AD134" s="205" t="str">
        <f t="shared" si="127"/>
        <v/>
      </c>
      <c r="AE134" s="205" t="str">
        <f t="shared" si="127"/>
        <v/>
      </c>
      <c r="AF134" s="205" t="str">
        <f t="shared" si="127"/>
        <v/>
      </c>
      <c r="AG134" s="205" t="str">
        <f t="shared" si="127"/>
        <v/>
      </c>
      <c r="AH134" s="205" t="str">
        <f t="shared" si="127"/>
        <v/>
      </c>
      <c r="AI134" s="205" t="str">
        <f t="shared" si="127"/>
        <v/>
      </c>
      <c r="AJ134" s="205" t="str">
        <f t="shared" si="127"/>
        <v/>
      </c>
      <c r="AK134" s="205" t="str">
        <f t="shared" si="127"/>
        <v/>
      </c>
      <c r="AL134" s="205" t="str">
        <f t="shared" si="127"/>
        <v/>
      </c>
      <c r="AM134" s="205" t="str">
        <f t="shared" si="127"/>
        <v/>
      </c>
      <c r="AN134" s="205" t="str">
        <f t="shared" si="127"/>
        <v/>
      </c>
      <c r="AO134" s="205" t="str">
        <f t="shared" si="127"/>
        <v/>
      </c>
      <c r="AP134" s="205" t="str">
        <f t="shared" si="127"/>
        <v/>
      </c>
      <c r="AQ134" s="205" t="str">
        <f t="shared" ref="AQ134:BV134" si="128">IF(OR(AQ12="", AQ12&lt;$J$139,AQ12&gt;$J$142),"",IF($J$5&gt;=30,IF(AQ133&gt;=5,AQ133,""),IF(AQ133&gt;=2,AQ133,"")))</f>
        <v/>
      </c>
      <c r="AR134" s="205" t="str">
        <f t="shared" si="128"/>
        <v/>
      </c>
      <c r="AS134" s="205" t="str">
        <f t="shared" si="128"/>
        <v/>
      </c>
      <c r="AT134" s="205" t="str">
        <f t="shared" si="128"/>
        <v/>
      </c>
      <c r="AU134" s="205" t="str">
        <f t="shared" si="128"/>
        <v/>
      </c>
      <c r="AV134" s="205" t="str">
        <f t="shared" si="128"/>
        <v/>
      </c>
      <c r="AW134" s="205" t="str">
        <f t="shared" si="128"/>
        <v/>
      </c>
      <c r="AX134" s="205" t="str">
        <f t="shared" si="128"/>
        <v/>
      </c>
      <c r="AY134" s="205" t="str">
        <f t="shared" si="128"/>
        <v/>
      </c>
      <c r="AZ134" s="205" t="str">
        <f t="shared" si="128"/>
        <v/>
      </c>
      <c r="BA134" s="205" t="str">
        <f t="shared" si="128"/>
        <v/>
      </c>
      <c r="BB134" s="205" t="str">
        <f t="shared" si="128"/>
        <v/>
      </c>
      <c r="BC134" s="205" t="str">
        <f t="shared" si="128"/>
        <v/>
      </c>
      <c r="BD134" s="205" t="str">
        <f t="shared" si="128"/>
        <v/>
      </c>
      <c r="BE134" s="205" t="str">
        <f t="shared" si="128"/>
        <v/>
      </c>
      <c r="BF134" s="205" t="str">
        <f t="shared" si="128"/>
        <v/>
      </c>
      <c r="BG134" s="205" t="str">
        <f t="shared" si="128"/>
        <v/>
      </c>
      <c r="BH134" s="205" t="str">
        <f t="shared" si="128"/>
        <v/>
      </c>
      <c r="BI134" s="205" t="str">
        <f t="shared" si="128"/>
        <v/>
      </c>
      <c r="BJ134" s="205" t="str">
        <f t="shared" si="128"/>
        <v/>
      </c>
      <c r="BK134" s="205" t="str">
        <f t="shared" si="128"/>
        <v/>
      </c>
      <c r="BL134" s="205" t="str">
        <f t="shared" si="128"/>
        <v/>
      </c>
      <c r="BM134" s="205" t="str">
        <f t="shared" si="128"/>
        <v/>
      </c>
      <c r="BN134" s="205" t="str">
        <f t="shared" si="128"/>
        <v/>
      </c>
      <c r="BO134" s="205" t="str">
        <f t="shared" si="128"/>
        <v/>
      </c>
      <c r="BP134" s="205" t="str">
        <f t="shared" si="128"/>
        <v/>
      </c>
      <c r="BQ134" s="205" t="str">
        <f t="shared" si="128"/>
        <v/>
      </c>
      <c r="BR134" s="205" t="str">
        <f t="shared" si="128"/>
        <v/>
      </c>
      <c r="BS134" s="205" t="str">
        <f t="shared" si="128"/>
        <v/>
      </c>
      <c r="BT134" s="205" t="str">
        <f t="shared" si="128"/>
        <v/>
      </c>
      <c r="BU134" s="205" t="str">
        <f t="shared" si="128"/>
        <v/>
      </c>
      <c r="BV134" s="205" t="str">
        <f t="shared" si="128"/>
        <v/>
      </c>
      <c r="BW134" s="205" t="str">
        <f t="shared" ref="BW134:DB134" si="129">IF(OR(BW12="", BW12&lt;$J$139,BW12&gt;$J$142),"",IF($J$5&gt;=30,IF(BW133&gt;=5,BW133,""),IF(BW133&gt;=2,BW133,"")))</f>
        <v/>
      </c>
      <c r="BX134" s="205" t="str">
        <f t="shared" si="129"/>
        <v/>
      </c>
      <c r="BY134" s="205" t="str">
        <f t="shared" si="129"/>
        <v/>
      </c>
      <c r="BZ134" s="205" t="str">
        <f t="shared" si="129"/>
        <v/>
      </c>
      <c r="CA134" s="205" t="str">
        <f t="shared" si="129"/>
        <v/>
      </c>
      <c r="CB134" s="205" t="str">
        <f t="shared" si="129"/>
        <v/>
      </c>
      <c r="CC134" s="205" t="str">
        <f t="shared" si="129"/>
        <v/>
      </c>
      <c r="CD134" s="205" t="str">
        <f t="shared" si="129"/>
        <v/>
      </c>
      <c r="CE134" s="205" t="str">
        <f t="shared" si="129"/>
        <v/>
      </c>
      <c r="CF134" s="205" t="str">
        <f t="shared" si="129"/>
        <v/>
      </c>
      <c r="CG134" s="205" t="str">
        <f t="shared" si="129"/>
        <v/>
      </c>
      <c r="CH134" s="205" t="str">
        <f t="shared" si="129"/>
        <v/>
      </c>
      <c r="CI134" s="205" t="str">
        <f t="shared" si="129"/>
        <v/>
      </c>
      <c r="CJ134" s="205" t="str">
        <f t="shared" si="129"/>
        <v/>
      </c>
      <c r="CK134" s="205" t="str">
        <f t="shared" si="129"/>
        <v/>
      </c>
      <c r="CL134" s="205" t="str">
        <f t="shared" si="129"/>
        <v/>
      </c>
      <c r="CM134" s="205" t="str">
        <f t="shared" si="129"/>
        <v/>
      </c>
      <c r="CN134" s="205" t="str">
        <f t="shared" si="129"/>
        <v/>
      </c>
      <c r="CO134" s="205" t="str">
        <f t="shared" si="129"/>
        <v/>
      </c>
      <c r="CP134" s="205" t="str">
        <f t="shared" si="129"/>
        <v/>
      </c>
      <c r="CQ134" s="205" t="str">
        <f t="shared" si="129"/>
        <v/>
      </c>
      <c r="CR134" s="205" t="str">
        <f t="shared" si="129"/>
        <v/>
      </c>
      <c r="CS134" s="205" t="str">
        <f t="shared" si="129"/>
        <v/>
      </c>
      <c r="CT134" s="205" t="str">
        <f t="shared" si="129"/>
        <v/>
      </c>
      <c r="CU134" s="205" t="str">
        <f t="shared" si="129"/>
        <v/>
      </c>
      <c r="CV134" s="205" t="str">
        <f t="shared" si="129"/>
        <v/>
      </c>
      <c r="CW134" s="205" t="str">
        <f t="shared" si="129"/>
        <v/>
      </c>
      <c r="CX134" s="205" t="str">
        <f t="shared" si="129"/>
        <v/>
      </c>
      <c r="CY134" s="205" t="str">
        <f t="shared" si="129"/>
        <v/>
      </c>
      <c r="CZ134" s="205" t="str">
        <f t="shared" si="129"/>
        <v/>
      </c>
      <c r="DA134" s="205" t="str">
        <f t="shared" si="129"/>
        <v/>
      </c>
      <c r="DB134" s="205" t="str">
        <f t="shared" si="129"/>
        <v/>
      </c>
      <c r="DC134" s="205" t="str">
        <f t="shared" ref="DC134:DH134" si="130">IF(OR(DC12="", DC12&lt;$J$139,DC12&gt;$J$142),"",IF($J$5&gt;=30,IF(DC133&gt;=5,DC133,""),IF(DC133&gt;=2,DC133,"")))</f>
        <v/>
      </c>
      <c r="DD134" s="205" t="str">
        <f t="shared" si="130"/>
        <v/>
      </c>
      <c r="DE134" s="205" t="str">
        <f t="shared" si="130"/>
        <v/>
      </c>
      <c r="DF134" s="205" t="str">
        <f t="shared" si="130"/>
        <v/>
      </c>
      <c r="DG134" s="205" t="str">
        <f t="shared" si="130"/>
        <v/>
      </c>
      <c r="DH134" s="205" t="str">
        <f t="shared" si="130"/>
        <v/>
      </c>
    </row>
    <row r="135" spans="1:122" x14ac:dyDescent="0.4">
      <c r="B135" s="13" t="s">
        <v>43</v>
      </c>
      <c r="C135" s="13"/>
      <c r="D135" s="13"/>
      <c r="E135" s="168"/>
      <c r="F135" s="13"/>
      <c r="G135" s="13"/>
      <c r="H135" s="13"/>
      <c r="I135" s="13"/>
      <c r="J135" s="14">
        <f>SUM(K135:DH135)</f>
        <v>0</v>
      </c>
      <c r="K135" s="15" t="str">
        <f>IFERROR(K134*10000,"")</f>
        <v/>
      </c>
      <c r="L135" s="15" t="str">
        <f>IFERROR(L134*10000,"")</f>
        <v/>
      </c>
      <c r="M135" s="15" t="str">
        <f t="shared" ref="M135:BX135" si="131">IFERROR(M134*10000,"")</f>
        <v/>
      </c>
      <c r="N135" s="15" t="str">
        <f t="shared" si="131"/>
        <v/>
      </c>
      <c r="O135" s="15" t="str">
        <f t="shared" si="131"/>
        <v/>
      </c>
      <c r="P135" s="15" t="str">
        <f t="shared" si="131"/>
        <v/>
      </c>
      <c r="Q135" s="15" t="str">
        <f t="shared" si="131"/>
        <v/>
      </c>
      <c r="R135" s="15" t="str">
        <f t="shared" si="131"/>
        <v/>
      </c>
      <c r="S135" s="15" t="str">
        <f t="shared" si="131"/>
        <v/>
      </c>
      <c r="T135" s="15" t="str">
        <f t="shared" si="131"/>
        <v/>
      </c>
      <c r="U135" s="15" t="str">
        <f t="shared" si="131"/>
        <v/>
      </c>
      <c r="V135" s="15" t="str">
        <f t="shared" si="131"/>
        <v/>
      </c>
      <c r="W135" s="15" t="str">
        <f t="shared" si="131"/>
        <v/>
      </c>
      <c r="X135" s="15" t="str">
        <f t="shared" si="131"/>
        <v/>
      </c>
      <c r="Y135" s="15" t="str">
        <f t="shared" si="131"/>
        <v/>
      </c>
      <c r="Z135" s="15" t="str">
        <f t="shared" si="131"/>
        <v/>
      </c>
      <c r="AA135" s="15" t="str">
        <f t="shared" si="131"/>
        <v/>
      </c>
      <c r="AB135" s="15" t="str">
        <f t="shared" si="131"/>
        <v/>
      </c>
      <c r="AC135" s="15" t="str">
        <f t="shared" si="131"/>
        <v/>
      </c>
      <c r="AD135" s="15" t="str">
        <f t="shared" si="131"/>
        <v/>
      </c>
      <c r="AE135" s="15" t="str">
        <f t="shared" si="131"/>
        <v/>
      </c>
      <c r="AF135" s="15" t="str">
        <f t="shared" si="131"/>
        <v/>
      </c>
      <c r="AG135" s="15" t="str">
        <f t="shared" si="131"/>
        <v/>
      </c>
      <c r="AH135" s="15" t="str">
        <f t="shared" si="131"/>
        <v/>
      </c>
      <c r="AI135" s="15" t="str">
        <f t="shared" si="131"/>
        <v/>
      </c>
      <c r="AJ135" s="15" t="str">
        <f t="shared" si="131"/>
        <v/>
      </c>
      <c r="AK135" s="15" t="str">
        <f t="shared" si="131"/>
        <v/>
      </c>
      <c r="AL135" s="15" t="str">
        <f t="shared" si="131"/>
        <v/>
      </c>
      <c r="AM135" s="15" t="str">
        <f t="shared" si="131"/>
        <v/>
      </c>
      <c r="AN135" s="15" t="str">
        <f t="shared" si="131"/>
        <v/>
      </c>
      <c r="AO135" s="15" t="str">
        <f t="shared" si="131"/>
        <v/>
      </c>
      <c r="AP135" s="15" t="str">
        <f t="shared" si="131"/>
        <v/>
      </c>
      <c r="AQ135" s="15" t="str">
        <f t="shared" si="131"/>
        <v/>
      </c>
      <c r="AR135" s="15" t="str">
        <f t="shared" si="131"/>
        <v/>
      </c>
      <c r="AS135" s="15" t="str">
        <f t="shared" si="131"/>
        <v/>
      </c>
      <c r="AT135" s="15" t="str">
        <f t="shared" si="131"/>
        <v/>
      </c>
      <c r="AU135" s="15" t="str">
        <f t="shared" si="131"/>
        <v/>
      </c>
      <c r="AV135" s="15" t="str">
        <f t="shared" si="131"/>
        <v/>
      </c>
      <c r="AW135" s="15" t="str">
        <f t="shared" si="131"/>
        <v/>
      </c>
      <c r="AX135" s="15" t="str">
        <f t="shared" si="131"/>
        <v/>
      </c>
      <c r="AY135" s="15" t="str">
        <f t="shared" si="131"/>
        <v/>
      </c>
      <c r="AZ135" s="15" t="str">
        <f t="shared" si="131"/>
        <v/>
      </c>
      <c r="BA135" s="15" t="str">
        <f t="shared" si="131"/>
        <v/>
      </c>
      <c r="BB135" s="15" t="str">
        <f t="shared" si="131"/>
        <v/>
      </c>
      <c r="BC135" s="15" t="str">
        <f t="shared" si="131"/>
        <v/>
      </c>
      <c r="BD135" s="15" t="str">
        <f t="shared" si="131"/>
        <v/>
      </c>
      <c r="BE135" s="15" t="str">
        <f t="shared" si="131"/>
        <v/>
      </c>
      <c r="BF135" s="15" t="str">
        <f t="shared" si="131"/>
        <v/>
      </c>
      <c r="BG135" s="15" t="str">
        <f t="shared" si="131"/>
        <v/>
      </c>
      <c r="BH135" s="15" t="str">
        <f t="shared" si="131"/>
        <v/>
      </c>
      <c r="BI135" s="15" t="str">
        <f t="shared" si="131"/>
        <v/>
      </c>
      <c r="BJ135" s="15" t="str">
        <f t="shared" si="131"/>
        <v/>
      </c>
      <c r="BK135" s="15" t="str">
        <f t="shared" si="131"/>
        <v/>
      </c>
      <c r="BL135" s="15" t="str">
        <f t="shared" si="131"/>
        <v/>
      </c>
      <c r="BM135" s="15" t="str">
        <f t="shared" si="131"/>
        <v/>
      </c>
      <c r="BN135" s="15" t="str">
        <f t="shared" si="131"/>
        <v/>
      </c>
      <c r="BO135" s="15" t="str">
        <f t="shared" si="131"/>
        <v/>
      </c>
      <c r="BP135" s="15" t="str">
        <f t="shared" si="131"/>
        <v/>
      </c>
      <c r="BQ135" s="15" t="str">
        <f t="shared" si="131"/>
        <v/>
      </c>
      <c r="BR135" s="15" t="str">
        <f t="shared" si="131"/>
        <v/>
      </c>
      <c r="BS135" s="15" t="str">
        <f t="shared" si="131"/>
        <v/>
      </c>
      <c r="BT135" s="15" t="str">
        <f t="shared" si="131"/>
        <v/>
      </c>
      <c r="BU135" s="15" t="str">
        <f t="shared" si="131"/>
        <v/>
      </c>
      <c r="BV135" s="15" t="str">
        <f t="shared" si="131"/>
        <v/>
      </c>
      <c r="BW135" s="15" t="str">
        <f t="shared" si="131"/>
        <v/>
      </c>
      <c r="BX135" s="15" t="str">
        <f t="shared" si="131"/>
        <v/>
      </c>
      <c r="BY135" s="15" t="str">
        <f t="shared" ref="BY135:DH135" si="132">IFERROR(BY134*10000,"")</f>
        <v/>
      </c>
      <c r="BZ135" s="15" t="str">
        <f t="shared" si="132"/>
        <v/>
      </c>
      <c r="CA135" s="15" t="str">
        <f t="shared" si="132"/>
        <v/>
      </c>
      <c r="CB135" s="15" t="str">
        <f t="shared" si="132"/>
        <v/>
      </c>
      <c r="CC135" s="15" t="str">
        <f t="shared" si="132"/>
        <v/>
      </c>
      <c r="CD135" s="15" t="str">
        <f t="shared" si="132"/>
        <v/>
      </c>
      <c r="CE135" s="15" t="str">
        <f t="shared" si="132"/>
        <v/>
      </c>
      <c r="CF135" s="15" t="str">
        <f t="shared" si="132"/>
        <v/>
      </c>
      <c r="CG135" s="15" t="str">
        <f t="shared" si="132"/>
        <v/>
      </c>
      <c r="CH135" s="15" t="str">
        <f t="shared" si="132"/>
        <v/>
      </c>
      <c r="CI135" s="15" t="str">
        <f t="shared" si="132"/>
        <v/>
      </c>
      <c r="CJ135" s="15" t="str">
        <f t="shared" si="132"/>
        <v/>
      </c>
      <c r="CK135" s="15" t="str">
        <f t="shared" si="132"/>
        <v/>
      </c>
      <c r="CL135" s="15" t="str">
        <f t="shared" si="132"/>
        <v/>
      </c>
      <c r="CM135" s="15" t="str">
        <f t="shared" si="132"/>
        <v/>
      </c>
      <c r="CN135" s="15" t="str">
        <f t="shared" si="132"/>
        <v/>
      </c>
      <c r="CO135" s="15" t="str">
        <f t="shared" si="132"/>
        <v/>
      </c>
      <c r="CP135" s="15" t="str">
        <f t="shared" si="132"/>
        <v/>
      </c>
      <c r="CQ135" s="15" t="str">
        <f t="shared" si="132"/>
        <v/>
      </c>
      <c r="CR135" s="15" t="str">
        <f t="shared" si="132"/>
        <v/>
      </c>
      <c r="CS135" s="15" t="str">
        <f t="shared" si="132"/>
        <v/>
      </c>
      <c r="CT135" s="15" t="str">
        <f t="shared" si="132"/>
        <v/>
      </c>
      <c r="CU135" s="15" t="str">
        <f t="shared" si="132"/>
        <v/>
      </c>
      <c r="CV135" s="15" t="str">
        <f t="shared" si="132"/>
        <v/>
      </c>
      <c r="CW135" s="15" t="str">
        <f t="shared" si="132"/>
        <v/>
      </c>
      <c r="CX135" s="15" t="str">
        <f t="shared" si="132"/>
        <v/>
      </c>
      <c r="CY135" s="15" t="str">
        <f t="shared" si="132"/>
        <v/>
      </c>
      <c r="CZ135" s="15" t="str">
        <f t="shared" si="132"/>
        <v/>
      </c>
      <c r="DA135" s="15" t="str">
        <f t="shared" si="132"/>
        <v/>
      </c>
      <c r="DB135" s="15" t="str">
        <f t="shared" si="132"/>
        <v/>
      </c>
      <c r="DC135" s="15" t="str">
        <f t="shared" si="132"/>
        <v/>
      </c>
      <c r="DD135" s="15" t="str">
        <f t="shared" si="132"/>
        <v/>
      </c>
      <c r="DE135" s="15" t="str">
        <f t="shared" si="132"/>
        <v/>
      </c>
      <c r="DF135" s="15" t="str">
        <f t="shared" si="132"/>
        <v/>
      </c>
      <c r="DG135" s="15" t="str">
        <f t="shared" si="132"/>
        <v/>
      </c>
      <c r="DH135" s="15" t="str">
        <f t="shared" si="132"/>
        <v/>
      </c>
    </row>
    <row r="136" spans="1:122" x14ac:dyDescent="0.4">
      <c r="B136" s="12" t="s">
        <v>37</v>
      </c>
      <c r="C136" s="12"/>
      <c r="D136" s="12"/>
      <c r="E136" s="166" t="str">
        <f>IFERROR(VLOOKUP(A136,'wk（～5.7）'!$A$3:$J$122, 6, 0), "")</f>
        <v/>
      </c>
      <c r="F136" s="12"/>
      <c r="G136" s="12"/>
      <c r="H136" s="12"/>
      <c r="I136" s="12"/>
      <c r="J136" s="128">
        <f>SUMIF(K12:DH12,"&lt;="&amp;J141,K135:DH135)</f>
        <v>0</v>
      </c>
    </row>
    <row r="137" spans="1:122" x14ac:dyDescent="0.4">
      <c r="B137" s="12" t="s">
        <v>83</v>
      </c>
      <c r="C137" s="12"/>
      <c r="D137" s="12"/>
      <c r="E137" s="41" t="str">
        <f>IFERROR(VLOOKUP(A137,'wk（～5.7）'!$A$3:$J$122, 6, 0), "")</f>
        <v/>
      </c>
      <c r="F137" s="12"/>
      <c r="G137" s="12"/>
      <c r="H137" s="12"/>
      <c r="I137" s="12"/>
      <c r="J137" s="128">
        <f>SUMIFS(K135:DH135, K12:DH12,"&gt;"&amp;J141, K12:DH12,"&lt;="&amp;J142)</f>
        <v>0</v>
      </c>
      <c r="L137" s="205" t="s">
        <v>16</v>
      </c>
    </row>
    <row r="138" spans="1:122" x14ac:dyDescent="0.4">
      <c r="B138" s="205" t="s">
        <v>44</v>
      </c>
      <c r="E138" s="41" t="str">
        <f>IFERROR(VLOOKUP(A138,'wk（～5.7）'!$A$3:$J$122, 6, 0), "")</f>
        <v/>
      </c>
      <c r="J138" s="129">
        <f>IF(J5&gt;=30, 5000000, 2000000)</f>
        <v>2000000</v>
      </c>
      <c r="L138" s="205" t="s">
        <v>45</v>
      </c>
    </row>
    <row r="139" spans="1:122" x14ac:dyDescent="0.4">
      <c r="E139" s="41" t="str">
        <f>IFERROR(VLOOKUP(A139,'wk（～5.7）'!$A$3:$J$122, 6, 0), "")</f>
        <v/>
      </c>
      <c r="J139" s="130">
        <v>44652</v>
      </c>
      <c r="L139" s="205" t="s">
        <v>54</v>
      </c>
    </row>
    <row r="140" spans="1:122" x14ac:dyDescent="0.4">
      <c r="E140" s="41" t="str">
        <f>IFERROR(VLOOKUP(A140,'wk（～5.7）'!$A$3:$J$122, 6, 0), "")</f>
        <v/>
      </c>
      <c r="J140" s="130"/>
      <c r="L140" s="205" t="s">
        <v>55</v>
      </c>
    </row>
    <row r="141" spans="1:122" x14ac:dyDescent="0.4">
      <c r="E141" s="41" t="str">
        <f>IFERROR(VLOOKUP(A141,'wk（～5.7）'!$A$3:$J$122, 6, 0), "")</f>
        <v/>
      </c>
      <c r="J141" s="130">
        <v>45016</v>
      </c>
      <c r="L141" s="205" t="s">
        <v>56</v>
      </c>
    </row>
    <row r="142" spans="1:122" x14ac:dyDescent="0.4">
      <c r="E142" s="41" t="str">
        <f>IFERROR(VLOOKUP(A142,'wk（～5.7）'!$A$3:$J$122, 6, 0), "")</f>
        <v/>
      </c>
      <c r="J142" s="130">
        <v>45382</v>
      </c>
      <c r="L142" s="205" t="s">
        <v>57</v>
      </c>
    </row>
    <row r="143" spans="1:122" x14ac:dyDescent="0.4">
      <c r="E143" s="41" t="str">
        <f>IFERROR(VLOOKUP(A143,'wk（～5.7）'!$A$3:$J$122, 6, 0), "")</f>
        <v/>
      </c>
      <c r="L143" s="205" t="s">
        <v>58</v>
      </c>
    </row>
    <row r="144" spans="1:122" x14ac:dyDescent="0.4">
      <c r="E144" s="41" t="str">
        <f>IFERROR(VLOOKUP(A144,'wk（～5.7）'!$A$3:$J$122, 6, 0), "")</f>
        <v/>
      </c>
      <c r="L144" s="205" t="s">
        <v>59</v>
      </c>
    </row>
    <row r="145" spans="5:12" x14ac:dyDescent="0.4">
      <c r="E145" s="41" t="str">
        <f>IFERROR(VLOOKUP(A145,'wk（～5.7）'!$A$3:$J$122, 6, 0), "")</f>
        <v/>
      </c>
      <c r="L145" s="205" t="s">
        <v>60</v>
      </c>
    </row>
    <row r="146" spans="5:12" x14ac:dyDescent="0.4">
      <c r="E146" s="41" t="str">
        <f>IFERROR(VLOOKUP(A146,'wk（～5.7）'!$A$3:$J$122, 6, 0), "")</f>
        <v/>
      </c>
      <c r="L146" s="205" t="s">
        <v>61</v>
      </c>
    </row>
    <row r="147" spans="5:12" x14ac:dyDescent="0.4">
      <c r="E147" s="41" t="str">
        <f>IFERROR(VLOOKUP(A147,'wk（～5.7）'!$A$3:$J$122, 6, 0), "")</f>
        <v/>
      </c>
      <c r="L147" s="205" t="s">
        <v>46</v>
      </c>
    </row>
    <row r="148" spans="5:12" x14ac:dyDescent="0.4">
      <c r="E148" s="41" t="str">
        <f>IFERROR(VLOOKUP(A148,'wk（～5.7）'!$A$3:$J$122, 6, 0), "")</f>
        <v/>
      </c>
      <c r="L148" s="205" t="s">
        <v>47</v>
      </c>
    </row>
    <row r="149" spans="5:12" x14ac:dyDescent="0.4">
      <c r="E149" s="41" t="str">
        <f>IFERROR(VLOOKUP(A149,'wk（～5.7）'!$A$3:$J$122, 6, 0), "")</f>
        <v/>
      </c>
      <c r="L149" s="205" t="s">
        <v>48</v>
      </c>
    </row>
    <row r="150" spans="5:12" x14ac:dyDescent="0.4">
      <c r="E150" s="41" t="str">
        <f>IFERROR(VLOOKUP(A150,'wk（～5.7）'!$A$3:$J$122, 6, 0), "")</f>
        <v/>
      </c>
      <c r="L150" s="205" t="s">
        <v>49</v>
      </c>
    </row>
    <row r="151" spans="5:12" x14ac:dyDescent="0.4">
      <c r="E151" s="41" t="str">
        <f>IFERROR(VLOOKUP(A151,'wk（～5.7）'!$A$3:$J$122, 6, 0), "")</f>
        <v/>
      </c>
      <c r="L151" s="205" t="s">
        <v>50</v>
      </c>
    </row>
    <row r="152" spans="5:12" x14ac:dyDescent="0.4">
      <c r="E152" s="41" t="str">
        <f>IFERROR(VLOOKUP(A152,'wk（～5.7）'!$A$3:$J$122, 6, 0), "")</f>
        <v/>
      </c>
      <c r="L152" s="205" t="s">
        <v>51</v>
      </c>
    </row>
    <row r="153" spans="5:12" x14ac:dyDescent="0.4">
      <c r="E153" s="41" t="str">
        <f>IFERROR(VLOOKUP(A153,'wk（～5.7）'!$A$3:$J$122, 6, 0), "")</f>
        <v/>
      </c>
      <c r="L153" s="205" t="s">
        <v>52</v>
      </c>
    </row>
  </sheetData>
  <sheetProtection password="D2DD" sheet="1" objects="1" scenarios="1" selectLockedCells="1" selectUnlockedCells="1"/>
  <mergeCells count="10">
    <mergeCell ref="B11:O11"/>
    <mergeCell ref="S1:T1"/>
    <mergeCell ref="L9:M9"/>
    <mergeCell ref="O9:P9"/>
    <mergeCell ref="J3:P3"/>
    <mergeCell ref="J4:P4"/>
    <mergeCell ref="J7:K7"/>
    <mergeCell ref="L8:M8"/>
    <mergeCell ref="O8:P8"/>
    <mergeCell ref="S2:T3"/>
  </mergeCells>
  <phoneticPr fontId="1"/>
  <conditionalFormatting sqref="J13:J132">
    <cfRule type="expression" dxfId="5" priority="2">
      <formula>J13="エラー"</formula>
    </cfRule>
  </conditionalFormatting>
  <conditionalFormatting sqref="K13:DH132">
    <cfRule type="cellIs" dxfId="4" priority="1" operator="equal">
      <formula>1</formula>
    </cfRule>
  </conditionalFormatting>
  <dataValidations count="1">
    <dataValidation imeMode="hiragana" allowBlank="1" showInputMessage="1" showErrorMessage="1" sqref="B8:C8 F8:I8 D9:E9"/>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チェックリスト</vt:lpstr>
      <vt:lpstr>申請額集計表</vt:lpstr>
      <vt:lpstr>対象者リスト (R5年5月7日以前)</vt:lpstr>
      <vt:lpstr>対象者リスト (R5年5月8日～9月30日)</vt:lpstr>
      <vt:lpstr>対象者リスト (R5年10月1日以降)</vt:lpstr>
      <vt:lpstr>wk（～5.7）</vt:lpstr>
      <vt:lpstr>wk (5.8～9.30)</vt:lpstr>
      <vt:lpstr>wk (10.1～)</vt:lpstr>
      <vt:lpstr>追加補助（R5年5月7日以前）</vt:lpstr>
      <vt:lpstr>追加補助 (R5年5月8日～9月30日）</vt:lpstr>
      <vt:lpstr>追加補助 (R5年10月1日以降)</vt:lpstr>
      <vt:lpstr>入力例</vt:lpstr>
      <vt:lpstr>チェックリスト!Print_Area</vt:lpstr>
      <vt:lpstr>申請額集計表!Print_Area</vt:lpstr>
      <vt:lpstr>'対象者リスト (R5年10月1日以降)'!Print_Area</vt:lpstr>
      <vt:lpstr>'対象者リスト (R5年5月7日以前)'!Print_Area</vt:lpstr>
      <vt:lpstr>'対象者リスト (R5年5月8日～9月30日)'!Print_Area</vt:lpstr>
      <vt:lpstr>'追加補助 (R5年10月1日以降)'!Print_Area</vt:lpstr>
      <vt:lpstr>'追加補助 (R5年5月8日～9月30日）'!Print_Area</vt:lpstr>
      <vt:lpstr>'追加補助（R5年5月7日以前）'!Print_Area</vt:lpstr>
      <vt:lpstr>'対象者リスト (R5年10月1日以降)'!Print_Titles</vt:lpstr>
      <vt:lpstr>'対象者リスト (R5年5月7日以前)'!Print_Titles</vt:lpstr>
      <vt:lpstr>'対象者リスト (R5年5月8日～9月30日)'!Print_Titles</vt:lpstr>
      <vt:lpstr>'追加補助 (R5年10月1日以降)'!Print_Titles</vt:lpstr>
      <vt:lpstr>'追加補助 (R5年5月8日～9月30日）'!Print_Titles</vt:lpstr>
      <vt:lpstr>'追加補助（R5年5月7日以前）'!Print_Titles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R0202-1xxx</cp:lastModifiedBy>
  <cp:lastPrinted>2023-12-12T01:16:39Z</cp:lastPrinted>
  <dcterms:created xsi:type="dcterms:W3CDTF">2021-05-18T00:46:21Z</dcterms:created>
  <dcterms:modified xsi:type="dcterms:W3CDTF">2023-12-12T01:18:22Z</dcterms:modified>
</cp:coreProperties>
</file>