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水田利用研究室\☆令和６年度\R6櫻井\●事務\20240614_農研HP更新（水稲生育予測モデル）\"/>
    </mc:Choice>
  </mc:AlternateContent>
  <bookViews>
    <workbookView xWindow="0" yWindow="0" windowWidth="28800" windowHeight="11835"/>
  </bookViews>
  <sheets>
    <sheet name="予測シート" sheetId="4" r:id="rId1"/>
    <sheet name="計算用" sheetId="6" r:id="rId2"/>
    <sheet name="データ（気象）" sheetId="5" r:id="rId3"/>
    <sheet name="データ（他）" sheetId="1" r:id="rId4"/>
  </sheets>
  <externalReferences>
    <externalReference r:id="rId5"/>
  </externalReferences>
  <definedNames>
    <definedName name="a">'データ（他）'!$P$2</definedName>
    <definedName name="b">'データ（他）'!$Q$2</definedName>
    <definedName name="dvs_tp">'データ（他）'!$K$2</definedName>
    <definedName name="gv">'データ（他）'!$M$2</definedName>
    <definedName name="lc">'データ（他）'!$O$2</definedName>
    <definedName name="tb">'データ（他）'!$S$2</definedName>
    <definedName name="th">'データ（他）'!$N$2</definedName>
    <definedName name="tsum">'データ（他）'!$R$2</definedName>
    <definedName name="つくば館野">'データ（他）'!$E$12</definedName>
    <definedName name="リスト_品種ごとのパラメータ">'データ（他）'!$J$5:$S$10</definedName>
    <definedName name="移植日">予測シート!$E$11</definedName>
    <definedName name="移植日前日">'データ（他）'!$A$7</definedName>
    <definedName name="下館">'データ（他）'!$E$9</definedName>
    <definedName name="下妻">'データ（他）'!$E$10</definedName>
    <definedName name="下妻仮dvs">[1]出穂用気象等!$M$3:$Q$2924</definedName>
    <definedName name="我孫子">'データ（他）'!$E$16</definedName>
    <definedName name="笠間">'データ（他）'!$E$6</definedName>
    <definedName name="古河">'データ（他）'!$E$8</definedName>
    <definedName name="古河仮dvs">[1]出穂用気象等!$S$3:$W$2924</definedName>
    <definedName name="鹿嶋">'データ（他）'!$E$14</definedName>
    <definedName name="実測出穂期">予測シート!$E$14</definedName>
    <definedName name="実測出穂期前日">'データ（他）'!$A$13</definedName>
    <definedName name="実測値_品種">予測シート!$E$8</definedName>
    <definedName name="小山">'データ（他）'!$E$17</definedName>
    <definedName name="常陸大宮">'データ（他）'!$E$4</definedName>
    <definedName name="水戸">'データ（他）'!$E$7</definedName>
    <definedName name="水戸仮dvs">[1]出穂用気象等!$A$3:$E$2924</definedName>
    <definedName name="大子">'データ（他）'!$E$3</definedName>
    <definedName name="土浦">'データ（他）'!$E$13</definedName>
    <definedName name="日立">'データ（他）'!$E$5</definedName>
    <definedName name="鉾田">'データ（他）'!$E$11</definedName>
    <definedName name="北茨城">'データ（他）'!$E$2</definedName>
    <definedName name="予測結果出力">計算用!$K$7:$O$220</definedName>
    <definedName name="予測実施日">'データ（他）'!$A$2</definedName>
    <definedName name="予測出穂期">計算用!$O$1</definedName>
    <definedName name="予測出穂期前日">'データ（他）'!$A$10</definedName>
    <definedName name="予測成熟期A">計算用!$O$2</definedName>
    <definedName name="予測成熟期B">計算用!$O$3</definedName>
    <definedName name="予測地域">予測シート!$E$5</definedName>
    <definedName name="予測年度_西暦">'データ（他）'!$A$3</definedName>
    <definedName name="予測年度_和暦">'データ（他）'!$A$4</definedName>
    <definedName name="龍ケ崎">'データ（他）'!$E$15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 l="1"/>
  <c r="R2" i="1" l="1"/>
  <c r="J2" i="1" l="1"/>
  <c r="K2" i="1"/>
  <c r="A13" i="1" l="1"/>
  <c r="E7" i="6"/>
  <c r="A7" i="1" l="1"/>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73" i="6"/>
  <c r="C74" i="6"/>
  <c r="C75" i="6"/>
  <c r="C76" i="6"/>
  <c r="C77" i="6"/>
  <c r="C78" i="6"/>
  <c r="C79" i="6"/>
  <c r="C80" i="6"/>
  <c r="C81" i="6"/>
  <c r="C82" i="6"/>
  <c r="C83" i="6"/>
  <c r="C84" i="6"/>
  <c r="C85" i="6"/>
  <c r="C86" i="6"/>
  <c r="C87" i="6"/>
  <c r="C88" i="6"/>
  <c r="C89" i="6"/>
  <c r="C90" i="6"/>
  <c r="C91" i="6"/>
  <c r="C92" i="6"/>
  <c r="C93" i="6"/>
  <c r="C94" i="6"/>
  <c r="C95" i="6"/>
  <c r="C56" i="6"/>
  <c r="C57" i="6"/>
  <c r="C58" i="6"/>
  <c r="C59" i="6"/>
  <c r="C60" i="6"/>
  <c r="C61" i="6"/>
  <c r="C62" i="6"/>
  <c r="C63" i="6"/>
  <c r="C64" i="6"/>
  <c r="C65" i="6"/>
  <c r="C66" i="6"/>
  <c r="C67" i="6"/>
  <c r="C68" i="6"/>
  <c r="C69" i="6"/>
  <c r="C70" i="6"/>
  <c r="C71" i="6"/>
  <c r="C72" i="6"/>
  <c r="C42" i="6"/>
  <c r="C43" i="6"/>
  <c r="C44" i="6"/>
  <c r="C45" i="6"/>
  <c r="C46" i="6"/>
  <c r="C47" i="6"/>
  <c r="C48" i="6"/>
  <c r="C49" i="6"/>
  <c r="C50" i="6"/>
  <c r="C51" i="6"/>
  <c r="C52" i="6"/>
  <c r="C53" i="6"/>
  <c r="C54" i="6"/>
  <c r="C55" i="6"/>
  <c r="C33" i="6"/>
  <c r="C34" i="6"/>
  <c r="C35" i="6"/>
  <c r="C36" i="6"/>
  <c r="C37" i="6"/>
  <c r="C38" i="6"/>
  <c r="C39" i="6"/>
  <c r="C40" i="6"/>
  <c r="C41" i="6"/>
  <c r="C27" i="6"/>
  <c r="C28" i="6"/>
  <c r="C29" i="6"/>
  <c r="C30" i="6"/>
  <c r="C31" i="6"/>
  <c r="C32" i="6"/>
  <c r="C10" i="6"/>
  <c r="C11" i="6"/>
  <c r="C12" i="6"/>
  <c r="C13" i="6"/>
  <c r="C14" i="6"/>
  <c r="C15" i="6"/>
  <c r="C16" i="6"/>
  <c r="C17" i="6"/>
  <c r="C18" i="6"/>
  <c r="C19" i="6"/>
  <c r="C20" i="6"/>
  <c r="C21" i="6"/>
  <c r="C22" i="6"/>
  <c r="C23" i="6"/>
  <c r="C24" i="6"/>
  <c r="C25" i="6"/>
  <c r="C26" i="6"/>
  <c r="C8" i="6"/>
  <c r="C9" i="6"/>
  <c r="C7" i="6"/>
  <c r="Q2" i="5"/>
  <c r="AI2" i="5"/>
  <c r="AH2" i="5"/>
  <c r="AG2" i="5"/>
  <c r="AF2" i="5"/>
  <c r="AE2" i="5"/>
  <c r="AD2" i="5"/>
  <c r="AC2" i="5"/>
  <c r="AB2" i="5"/>
  <c r="AA2" i="5"/>
  <c r="Z2" i="5"/>
  <c r="Y2" i="5"/>
  <c r="X2" i="5"/>
  <c r="W2" i="5"/>
  <c r="V2" i="5"/>
  <c r="U2" i="5"/>
  <c r="T2" i="5"/>
  <c r="E9" i="6" l="1"/>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8" i="6"/>
  <c r="P2" i="5" l="1"/>
  <c r="O2" i="5"/>
  <c r="N2" i="5"/>
  <c r="M2" i="5"/>
  <c r="L2" i="5"/>
  <c r="K2" i="5"/>
  <c r="J2" i="5"/>
  <c r="I2" i="5"/>
  <c r="H2" i="5"/>
  <c r="G2" i="5"/>
  <c r="F2" i="5"/>
  <c r="E2" i="5"/>
  <c r="D2" i="5"/>
  <c r="C2" i="5"/>
  <c r="B2" i="5"/>
  <c r="B7" i="6" l="1"/>
  <c r="D7" i="6" s="1"/>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S2" i="1" l="1"/>
  <c r="H7" i="6" s="1"/>
  <c r="Q2" i="1"/>
  <c r="P2" i="1"/>
  <c r="O2" i="1"/>
  <c r="N2" i="1"/>
  <c r="M2" i="1"/>
  <c r="L2" i="1"/>
  <c r="D8" i="6"/>
  <c r="D9" i="6"/>
  <c r="D10" i="6"/>
  <c r="D11" i="6"/>
  <c r="D12" i="6"/>
  <c r="D13" i="6"/>
  <c r="D14" i="6"/>
  <c r="D15" i="6"/>
  <c r="D16" i="6"/>
  <c r="D18" i="6"/>
  <c r="D19" i="6"/>
  <c r="D20" i="6"/>
  <c r="D21" i="6"/>
  <c r="D22" i="6"/>
  <c r="D23" i="6"/>
  <c r="D24" i="6"/>
  <c r="D25" i="6"/>
  <c r="D26" i="6"/>
  <c r="D27" i="6"/>
  <c r="D28" i="6"/>
  <c r="D29" i="6"/>
  <c r="D30" i="6"/>
  <c r="D31" i="6"/>
  <c r="D32" i="6"/>
  <c r="D17" i="6"/>
  <c r="F7" i="6" l="1"/>
  <c r="H27" i="6"/>
  <c r="F17" i="6"/>
  <c r="H17" i="6"/>
  <c r="F19" i="6"/>
  <c r="H19" i="6"/>
  <c r="F11" i="6"/>
  <c r="H11" i="6"/>
  <c r="F20" i="6"/>
  <c r="H20" i="6"/>
  <c r="F10" i="6"/>
  <c r="H10" i="6"/>
  <c r="F18" i="6"/>
  <c r="H18" i="6"/>
  <c r="F27" i="6"/>
  <c r="F26" i="6"/>
  <c r="H26" i="6"/>
  <c r="F9" i="6"/>
  <c r="H9" i="6"/>
  <c r="F32" i="6"/>
  <c r="H32" i="6"/>
  <c r="F24" i="6"/>
  <c r="H24" i="6"/>
  <c r="F16" i="6"/>
  <c r="H16" i="6"/>
  <c r="F8" i="6"/>
  <c r="H8" i="6"/>
  <c r="F31" i="6"/>
  <c r="H31" i="6"/>
  <c r="F23" i="6"/>
  <c r="H23" i="6"/>
  <c r="F15" i="6"/>
  <c r="H15" i="6"/>
  <c r="F30" i="6"/>
  <c r="H30" i="6"/>
  <c r="F22" i="6"/>
  <c r="H22" i="6"/>
  <c r="F14" i="6"/>
  <c r="H14" i="6"/>
  <c r="F25" i="6"/>
  <c r="H25" i="6"/>
  <c r="F29" i="6"/>
  <c r="H29" i="6"/>
  <c r="F21" i="6"/>
  <c r="H21" i="6"/>
  <c r="F13" i="6"/>
  <c r="H13" i="6"/>
  <c r="F28" i="6"/>
  <c r="H28" i="6"/>
  <c r="F12" i="6"/>
  <c r="H12" i="6"/>
  <c r="A4" i="1"/>
  <c r="M5" i="4" s="1"/>
  <c r="A3" i="1"/>
  <c r="N5" i="4" s="1"/>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H168" i="6" s="1"/>
  <c r="D169" i="6"/>
  <c r="D170" i="6"/>
  <c r="D171" i="6"/>
  <c r="D172" i="6"/>
  <c r="D173" i="6"/>
  <c r="D174" i="6"/>
  <c r="D175" i="6"/>
  <c r="D176" i="6"/>
  <c r="D177" i="6"/>
  <c r="D178" i="6"/>
  <c r="D179" i="6"/>
  <c r="D180" i="6"/>
  <c r="D181" i="6"/>
  <c r="D182" i="6"/>
  <c r="D183" i="6"/>
  <c r="D184" i="6"/>
  <c r="D185" i="6"/>
  <c r="D186" i="6"/>
  <c r="D187" i="6"/>
  <c r="D188" i="6"/>
  <c r="D189" i="6"/>
  <c r="B190" i="6"/>
  <c r="D190" i="6" s="1"/>
  <c r="B191" i="6"/>
  <c r="D191" i="6" s="1"/>
  <c r="B192" i="6"/>
  <c r="D192" i="6" s="1"/>
  <c r="B193" i="6"/>
  <c r="D193" i="6" s="1"/>
  <c r="B194" i="6"/>
  <c r="D194" i="6" s="1"/>
  <c r="B195" i="6"/>
  <c r="D195" i="6" s="1"/>
  <c r="B196" i="6"/>
  <c r="D196" i="6" s="1"/>
  <c r="B197" i="6"/>
  <c r="D197" i="6" s="1"/>
  <c r="B198" i="6"/>
  <c r="D198" i="6" s="1"/>
  <c r="B199" i="6"/>
  <c r="D199" i="6" s="1"/>
  <c r="B200" i="6"/>
  <c r="D200" i="6" s="1"/>
  <c r="B201" i="6"/>
  <c r="D201" i="6" s="1"/>
  <c r="B202" i="6"/>
  <c r="D202" i="6" s="1"/>
  <c r="B203" i="6"/>
  <c r="D203" i="6" s="1"/>
  <c r="B204" i="6"/>
  <c r="D204" i="6" s="1"/>
  <c r="B205" i="6"/>
  <c r="D205" i="6" s="1"/>
  <c r="B206" i="6"/>
  <c r="D206" i="6" s="1"/>
  <c r="B207" i="6"/>
  <c r="D207" i="6" s="1"/>
  <c r="B208" i="6"/>
  <c r="D208" i="6" s="1"/>
  <c r="B209" i="6"/>
  <c r="D209" i="6" s="1"/>
  <c r="B210" i="6"/>
  <c r="D210" i="6" s="1"/>
  <c r="B211" i="6"/>
  <c r="D211" i="6" s="1"/>
  <c r="B212" i="6"/>
  <c r="D212" i="6" s="1"/>
  <c r="B213" i="6"/>
  <c r="D213" i="6" s="1"/>
  <c r="B214" i="6"/>
  <c r="D214" i="6" s="1"/>
  <c r="B215" i="6"/>
  <c r="D215" i="6" s="1"/>
  <c r="B216" i="6"/>
  <c r="D216" i="6" s="1"/>
  <c r="B217" i="6"/>
  <c r="D217" i="6" s="1"/>
  <c r="B218" i="6"/>
  <c r="D218" i="6" s="1"/>
  <c r="B219" i="6"/>
  <c r="D219" i="6" s="1"/>
  <c r="B220" i="6"/>
  <c r="D220" i="6" s="1"/>
  <c r="F218" i="6" l="1"/>
  <c r="H218" i="6"/>
  <c r="F210" i="6"/>
  <c r="H210" i="6"/>
  <c r="F202" i="6"/>
  <c r="H202" i="6"/>
  <c r="F194" i="6"/>
  <c r="H194" i="6"/>
  <c r="F186" i="6"/>
  <c r="H186" i="6"/>
  <c r="F178" i="6"/>
  <c r="H178" i="6"/>
  <c r="F170" i="6"/>
  <c r="H170" i="6"/>
  <c r="F162" i="6"/>
  <c r="H162" i="6"/>
  <c r="F154" i="6"/>
  <c r="H154" i="6"/>
  <c r="F146" i="6"/>
  <c r="H146" i="6"/>
  <c r="F138" i="6"/>
  <c r="H138" i="6"/>
  <c r="F130" i="6"/>
  <c r="H130" i="6"/>
  <c r="F122" i="6"/>
  <c r="H122" i="6"/>
  <c r="F114" i="6"/>
  <c r="H114" i="6"/>
  <c r="F106" i="6"/>
  <c r="H106" i="6"/>
  <c r="F98" i="6"/>
  <c r="H98" i="6"/>
  <c r="F90" i="6"/>
  <c r="H90" i="6"/>
  <c r="F82" i="6"/>
  <c r="H82" i="6"/>
  <c r="F74" i="6"/>
  <c r="H74" i="6"/>
  <c r="F66" i="6"/>
  <c r="H66" i="6"/>
  <c r="F58" i="6"/>
  <c r="H58" i="6"/>
  <c r="F50" i="6"/>
  <c r="H50" i="6"/>
  <c r="F42" i="6"/>
  <c r="H42" i="6"/>
  <c r="F34" i="6"/>
  <c r="H34" i="6"/>
  <c r="F201" i="6"/>
  <c r="H201" i="6"/>
  <c r="F185" i="6"/>
  <c r="H185" i="6"/>
  <c r="F177" i="6"/>
  <c r="H177" i="6"/>
  <c r="F169" i="6"/>
  <c r="H169" i="6"/>
  <c r="F161" i="6"/>
  <c r="H161" i="6"/>
  <c r="F153" i="6"/>
  <c r="H153" i="6"/>
  <c r="F145" i="6"/>
  <c r="H145" i="6"/>
  <c r="F137" i="6"/>
  <c r="H137" i="6"/>
  <c r="F129" i="6"/>
  <c r="H129" i="6"/>
  <c r="F121" i="6"/>
  <c r="H121" i="6"/>
  <c r="F113" i="6"/>
  <c r="H113" i="6"/>
  <c r="F105" i="6"/>
  <c r="H105" i="6"/>
  <c r="F97" i="6"/>
  <c r="H97" i="6"/>
  <c r="F89" i="6"/>
  <c r="H89" i="6"/>
  <c r="F81" i="6"/>
  <c r="H81" i="6"/>
  <c r="F73" i="6"/>
  <c r="H73" i="6"/>
  <c r="F65" i="6"/>
  <c r="H65" i="6"/>
  <c r="F57" i="6"/>
  <c r="H57" i="6"/>
  <c r="F49" i="6"/>
  <c r="H49" i="6"/>
  <c r="F41" i="6"/>
  <c r="H41" i="6"/>
  <c r="F33" i="6"/>
  <c r="H33" i="6"/>
  <c r="F193" i="6"/>
  <c r="H193" i="6"/>
  <c r="F216" i="6"/>
  <c r="H216" i="6"/>
  <c r="F208" i="6"/>
  <c r="H208" i="6"/>
  <c r="F200" i="6"/>
  <c r="H200" i="6"/>
  <c r="F192" i="6"/>
  <c r="H192" i="6"/>
  <c r="F184" i="6"/>
  <c r="H184" i="6"/>
  <c r="F176" i="6"/>
  <c r="H176" i="6"/>
  <c r="F168" i="6"/>
  <c r="F160" i="6"/>
  <c r="H160" i="6"/>
  <c r="F152" i="6"/>
  <c r="H152" i="6"/>
  <c r="F144" i="6"/>
  <c r="H144" i="6"/>
  <c r="F136" i="6"/>
  <c r="H136" i="6"/>
  <c r="F128" i="6"/>
  <c r="H128" i="6"/>
  <c r="F120" i="6"/>
  <c r="H120" i="6"/>
  <c r="F112" i="6"/>
  <c r="H112" i="6"/>
  <c r="F104" i="6"/>
  <c r="H104" i="6"/>
  <c r="F96" i="6"/>
  <c r="H96" i="6"/>
  <c r="F88" i="6"/>
  <c r="H88" i="6"/>
  <c r="F80" i="6"/>
  <c r="H80" i="6"/>
  <c r="F72" i="6"/>
  <c r="H72" i="6"/>
  <c r="F64" i="6"/>
  <c r="H64" i="6"/>
  <c r="F56" i="6"/>
  <c r="H56" i="6"/>
  <c r="F48" i="6"/>
  <c r="H48" i="6"/>
  <c r="F40" i="6"/>
  <c r="H40" i="6"/>
  <c r="F217" i="6"/>
  <c r="H217" i="6"/>
  <c r="F207" i="6"/>
  <c r="H207" i="6"/>
  <c r="F183" i="6"/>
  <c r="H183" i="6"/>
  <c r="F167" i="6"/>
  <c r="H167" i="6"/>
  <c r="F159" i="6"/>
  <c r="H159" i="6"/>
  <c r="F151" i="6"/>
  <c r="H151" i="6"/>
  <c r="F143" i="6"/>
  <c r="H143" i="6"/>
  <c r="F135" i="6"/>
  <c r="H135" i="6"/>
  <c r="F127" i="6"/>
  <c r="H127" i="6"/>
  <c r="F119" i="6"/>
  <c r="H119" i="6"/>
  <c r="F111" i="6"/>
  <c r="H111" i="6"/>
  <c r="F103" i="6"/>
  <c r="H103" i="6"/>
  <c r="F95" i="6"/>
  <c r="H95" i="6"/>
  <c r="F87" i="6"/>
  <c r="H87" i="6"/>
  <c r="F79" i="6"/>
  <c r="H79" i="6"/>
  <c r="F71" i="6"/>
  <c r="H71" i="6"/>
  <c r="F63" i="6"/>
  <c r="H63" i="6"/>
  <c r="F55" i="6"/>
  <c r="H55" i="6"/>
  <c r="F47" i="6"/>
  <c r="H47" i="6"/>
  <c r="F39" i="6"/>
  <c r="H39" i="6"/>
  <c r="F219" i="6"/>
  <c r="H219" i="6"/>
  <c r="F214" i="6"/>
  <c r="H214" i="6"/>
  <c r="F206" i="6"/>
  <c r="H206" i="6"/>
  <c r="F198" i="6"/>
  <c r="H198" i="6"/>
  <c r="F190" i="6"/>
  <c r="H190" i="6"/>
  <c r="F182" i="6"/>
  <c r="H182" i="6"/>
  <c r="F174" i="6"/>
  <c r="H174" i="6"/>
  <c r="F166" i="6"/>
  <c r="H166" i="6"/>
  <c r="F158" i="6"/>
  <c r="H158" i="6"/>
  <c r="F150" i="6"/>
  <c r="H150" i="6"/>
  <c r="F142" i="6"/>
  <c r="H142" i="6"/>
  <c r="F134" i="6"/>
  <c r="H134" i="6"/>
  <c r="F126" i="6"/>
  <c r="H126" i="6"/>
  <c r="F118" i="6"/>
  <c r="H118" i="6"/>
  <c r="F110" i="6"/>
  <c r="H110" i="6"/>
  <c r="F102" i="6"/>
  <c r="H102" i="6"/>
  <c r="F94" i="6"/>
  <c r="H94" i="6"/>
  <c r="F86" i="6"/>
  <c r="H86" i="6"/>
  <c r="F78" i="6"/>
  <c r="H78" i="6"/>
  <c r="F70" i="6"/>
  <c r="H70" i="6"/>
  <c r="F62" i="6"/>
  <c r="H62" i="6"/>
  <c r="F54" i="6"/>
  <c r="H54" i="6"/>
  <c r="F46" i="6"/>
  <c r="H46" i="6"/>
  <c r="F38" i="6"/>
  <c r="H38" i="6"/>
  <c r="F215" i="6"/>
  <c r="H215" i="6"/>
  <c r="F199" i="6"/>
  <c r="H199" i="6"/>
  <c r="F175" i="6"/>
  <c r="H175" i="6"/>
  <c r="F205" i="6"/>
  <c r="H205" i="6"/>
  <c r="F189" i="6"/>
  <c r="H189" i="6"/>
  <c r="F181" i="6"/>
  <c r="H181" i="6"/>
  <c r="F173" i="6"/>
  <c r="H173" i="6"/>
  <c r="F165" i="6"/>
  <c r="H165" i="6"/>
  <c r="F157" i="6"/>
  <c r="H157" i="6"/>
  <c r="F149" i="6"/>
  <c r="H149" i="6"/>
  <c r="F141" i="6"/>
  <c r="H141" i="6"/>
  <c r="F133" i="6"/>
  <c r="H133" i="6"/>
  <c r="F125" i="6"/>
  <c r="H125" i="6"/>
  <c r="F117" i="6"/>
  <c r="H117" i="6"/>
  <c r="F109" i="6"/>
  <c r="H109" i="6"/>
  <c r="F101" i="6"/>
  <c r="H101" i="6"/>
  <c r="F93" i="6"/>
  <c r="H93" i="6"/>
  <c r="F85" i="6"/>
  <c r="H85" i="6"/>
  <c r="F77" i="6"/>
  <c r="H77" i="6"/>
  <c r="F69" i="6"/>
  <c r="H69" i="6"/>
  <c r="F61" i="6"/>
  <c r="H61" i="6"/>
  <c r="F53" i="6"/>
  <c r="H53" i="6"/>
  <c r="F45" i="6"/>
  <c r="H45" i="6"/>
  <c r="F37" i="6"/>
  <c r="H37" i="6"/>
  <c r="F209" i="6"/>
  <c r="H209" i="6"/>
  <c r="F191" i="6"/>
  <c r="H191" i="6"/>
  <c r="F213" i="6"/>
  <c r="H213" i="6"/>
  <c r="F197" i="6"/>
  <c r="H197" i="6"/>
  <c r="F220" i="6"/>
  <c r="H220" i="6"/>
  <c r="F212" i="6"/>
  <c r="H212" i="6"/>
  <c r="F204" i="6"/>
  <c r="H204" i="6"/>
  <c r="F196" i="6"/>
  <c r="H196" i="6"/>
  <c r="F188" i="6"/>
  <c r="H188" i="6"/>
  <c r="F180" i="6"/>
  <c r="H180" i="6"/>
  <c r="F172" i="6"/>
  <c r="H172" i="6"/>
  <c r="F164" i="6"/>
  <c r="H164" i="6"/>
  <c r="F156" i="6"/>
  <c r="H156" i="6"/>
  <c r="F148" i="6"/>
  <c r="H148" i="6"/>
  <c r="F140" i="6"/>
  <c r="H140" i="6"/>
  <c r="F132" i="6"/>
  <c r="H132" i="6"/>
  <c r="F124" i="6"/>
  <c r="H124" i="6"/>
  <c r="F116" i="6"/>
  <c r="H116" i="6"/>
  <c r="F108" i="6"/>
  <c r="H108" i="6"/>
  <c r="F100" i="6"/>
  <c r="H100" i="6"/>
  <c r="F92" i="6"/>
  <c r="H92" i="6"/>
  <c r="F84" i="6"/>
  <c r="H84" i="6"/>
  <c r="F76" i="6"/>
  <c r="H76" i="6"/>
  <c r="F68" i="6"/>
  <c r="H68" i="6"/>
  <c r="F60" i="6"/>
  <c r="H60" i="6"/>
  <c r="F52" i="6"/>
  <c r="H52" i="6"/>
  <c r="F44" i="6"/>
  <c r="H44" i="6"/>
  <c r="F36" i="6"/>
  <c r="H36" i="6"/>
  <c r="F211" i="6"/>
  <c r="H211" i="6"/>
  <c r="F203" i="6"/>
  <c r="H203" i="6"/>
  <c r="F195" i="6"/>
  <c r="H195" i="6"/>
  <c r="F187" i="6"/>
  <c r="H187" i="6"/>
  <c r="F179" i="6"/>
  <c r="H179" i="6"/>
  <c r="F171" i="6"/>
  <c r="H171" i="6"/>
  <c r="F163" i="6"/>
  <c r="H163" i="6"/>
  <c r="F155" i="6"/>
  <c r="H155" i="6"/>
  <c r="F147" i="6"/>
  <c r="H147" i="6"/>
  <c r="F139" i="6"/>
  <c r="H139" i="6"/>
  <c r="F131" i="6"/>
  <c r="H131" i="6"/>
  <c r="F123" i="6"/>
  <c r="H123" i="6"/>
  <c r="F115" i="6"/>
  <c r="H115" i="6"/>
  <c r="F107" i="6"/>
  <c r="H107" i="6"/>
  <c r="F99" i="6"/>
  <c r="H99" i="6"/>
  <c r="F91" i="6"/>
  <c r="H91" i="6"/>
  <c r="F83" i="6"/>
  <c r="H83" i="6"/>
  <c r="F75" i="6"/>
  <c r="H75" i="6"/>
  <c r="F67" i="6"/>
  <c r="H67" i="6"/>
  <c r="F59" i="6"/>
  <c r="H59" i="6"/>
  <c r="F51" i="6"/>
  <c r="H51" i="6"/>
  <c r="F43" i="6"/>
  <c r="H43" i="6"/>
  <c r="F35" i="6"/>
  <c r="H35" i="6"/>
  <c r="O5" i="4"/>
  <c r="C2" i="1"/>
  <c r="S3" i="5" s="1"/>
  <c r="A3" i="5" l="1"/>
  <c r="O7" i="6"/>
  <c r="A7" i="6"/>
  <c r="J7" i="6" s="1"/>
  <c r="C186" i="1"/>
  <c r="S187" i="5" s="1"/>
  <c r="C194" i="1"/>
  <c r="S195" i="5" s="1"/>
  <c r="C202" i="1"/>
  <c r="S203" i="5" s="1"/>
  <c r="C210" i="1"/>
  <c r="S211" i="5" s="1"/>
  <c r="C187" i="1"/>
  <c r="S188" i="5" s="1"/>
  <c r="C195" i="1"/>
  <c r="S196" i="5" s="1"/>
  <c r="C203" i="1"/>
  <c r="S204" i="5" s="1"/>
  <c r="C211" i="1"/>
  <c r="S212" i="5" s="1"/>
  <c r="C188" i="1"/>
  <c r="S189" i="5" s="1"/>
  <c r="C196" i="1"/>
  <c r="S197" i="5" s="1"/>
  <c r="C204" i="1"/>
  <c r="S205" i="5" s="1"/>
  <c r="C212" i="1"/>
  <c r="S213" i="5" s="1"/>
  <c r="C208" i="1"/>
  <c r="S209" i="5" s="1"/>
  <c r="C189" i="1"/>
  <c r="S190" i="5" s="1"/>
  <c r="C197" i="1"/>
  <c r="S198" i="5" s="1"/>
  <c r="C205" i="1"/>
  <c r="S206" i="5" s="1"/>
  <c r="C213" i="1"/>
  <c r="S214" i="5" s="1"/>
  <c r="C190" i="1"/>
  <c r="S191" i="5" s="1"/>
  <c r="C198" i="1"/>
  <c r="S199" i="5" s="1"/>
  <c r="C206" i="1"/>
  <c r="S207" i="5" s="1"/>
  <c r="C214" i="1"/>
  <c r="S215" i="5" s="1"/>
  <c r="C200" i="1"/>
  <c r="S201" i="5" s="1"/>
  <c r="C191" i="1"/>
  <c r="S192" i="5" s="1"/>
  <c r="C199" i="1"/>
  <c r="S200" i="5" s="1"/>
  <c r="C207" i="1"/>
  <c r="S208" i="5" s="1"/>
  <c r="C215" i="1"/>
  <c r="S216" i="5" s="1"/>
  <c r="C192" i="1"/>
  <c r="S193" i="5" s="1"/>
  <c r="C193" i="1"/>
  <c r="S194" i="5" s="1"/>
  <c r="C201" i="1"/>
  <c r="S202" i="5" s="1"/>
  <c r="C209" i="1"/>
  <c r="S210" i="5" s="1"/>
  <c r="C3" i="1"/>
  <c r="S4" i="5" s="1"/>
  <c r="C4" i="1"/>
  <c r="S5" i="5" s="1"/>
  <c r="C44" i="1"/>
  <c r="S45" i="5" s="1"/>
  <c r="C92" i="1"/>
  <c r="S93" i="5" s="1"/>
  <c r="C140" i="1"/>
  <c r="S141" i="5" s="1"/>
  <c r="C5" i="1"/>
  <c r="S6" i="5" s="1"/>
  <c r="C13" i="1"/>
  <c r="S14" i="5" s="1"/>
  <c r="C21" i="1"/>
  <c r="S22" i="5" s="1"/>
  <c r="C29" i="1"/>
  <c r="S30" i="5" s="1"/>
  <c r="C37" i="1"/>
  <c r="S38" i="5" s="1"/>
  <c r="C45" i="1"/>
  <c r="S46" i="5" s="1"/>
  <c r="C53" i="1"/>
  <c r="S54" i="5" s="1"/>
  <c r="C61" i="1"/>
  <c r="S62" i="5" s="1"/>
  <c r="C69" i="1"/>
  <c r="S70" i="5" s="1"/>
  <c r="C77" i="1"/>
  <c r="S78" i="5" s="1"/>
  <c r="C85" i="1"/>
  <c r="S86" i="5" s="1"/>
  <c r="C93" i="1"/>
  <c r="S94" i="5" s="1"/>
  <c r="C101" i="1"/>
  <c r="S102" i="5" s="1"/>
  <c r="C109" i="1"/>
  <c r="S110" i="5" s="1"/>
  <c r="C117" i="1"/>
  <c r="S118" i="5" s="1"/>
  <c r="C125" i="1"/>
  <c r="S126" i="5" s="1"/>
  <c r="C133" i="1"/>
  <c r="S134" i="5" s="1"/>
  <c r="C141" i="1"/>
  <c r="S142" i="5" s="1"/>
  <c r="C149" i="1"/>
  <c r="S150" i="5" s="1"/>
  <c r="C157" i="1"/>
  <c r="S158" i="5" s="1"/>
  <c r="C165" i="1"/>
  <c r="S166" i="5" s="1"/>
  <c r="C173" i="1"/>
  <c r="S174" i="5" s="1"/>
  <c r="C181" i="1"/>
  <c r="S182" i="5" s="1"/>
  <c r="C15" i="1"/>
  <c r="S16" i="5" s="1"/>
  <c r="C23" i="1"/>
  <c r="S24" i="5" s="1"/>
  <c r="C39" i="1"/>
  <c r="S40" i="5" s="1"/>
  <c r="C47" i="1"/>
  <c r="S48" i="5" s="1"/>
  <c r="C63" i="1"/>
  <c r="S64" i="5" s="1"/>
  <c r="C79" i="1"/>
  <c r="S80" i="5" s="1"/>
  <c r="C87" i="1"/>
  <c r="S88" i="5" s="1"/>
  <c r="C103" i="1"/>
  <c r="S104" i="5" s="1"/>
  <c r="C119" i="1"/>
  <c r="S120" i="5" s="1"/>
  <c r="C135" i="1"/>
  <c r="S136" i="5" s="1"/>
  <c r="C151" i="1"/>
  <c r="S152" i="5" s="1"/>
  <c r="C159" i="1"/>
  <c r="S160" i="5" s="1"/>
  <c r="C183" i="1"/>
  <c r="S184" i="5" s="1"/>
  <c r="C137" i="1"/>
  <c r="S138" i="5" s="1"/>
  <c r="C161" i="1"/>
  <c r="S162" i="5" s="1"/>
  <c r="C185" i="1"/>
  <c r="S186" i="5" s="1"/>
  <c r="C26" i="1"/>
  <c r="S27" i="5" s="1"/>
  <c r="C74" i="1"/>
  <c r="S75" i="5" s="1"/>
  <c r="C106" i="1"/>
  <c r="S107" i="5" s="1"/>
  <c r="C130" i="1"/>
  <c r="S131" i="5" s="1"/>
  <c r="C154" i="1"/>
  <c r="S155" i="5" s="1"/>
  <c r="C178" i="1"/>
  <c r="S179" i="5" s="1"/>
  <c r="C27" i="1"/>
  <c r="S28" i="5" s="1"/>
  <c r="C43" i="1"/>
  <c r="S44" i="5" s="1"/>
  <c r="C67" i="1"/>
  <c r="S68" i="5" s="1"/>
  <c r="C91" i="1"/>
  <c r="S92" i="5" s="1"/>
  <c r="C107" i="1"/>
  <c r="S108" i="5" s="1"/>
  <c r="C131" i="1"/>
  <c r="S132" i="5" s="1"/>
  <c r="C155" i="1"/>
  <c r="S156" i="5" s="1"/>
  <c r="C179" i="1"/>
  <c r="S180" i="5" s="1"/>
  <c r="C36" i="1"/>
  <c r="S37" i="5" s="1"/>
  <c r="C60" i="1"/>
  <c r="S61" i="5" s="1"/>
  <c r="C84" i="1"/>
  <c r="S85" i="5" s="1"/>
  <c r="C108" i="1"/>
  <c r="S109" i="5" s="1"/>
  <c r="C148" i="1"/>
  <c r="S149" i="5" s="1"/>
  <c r="C6" i="1"/>
  <c r="S7" i="5" s="1"/>
  <c r="C14" i="1"/>
  <c r="S15" i="5" s="1"/>
  <c r="C22" i="1"/>
  <c r="S23" i="5" s="1"/>
  <c r="C30" i="1"/>
  <c r="S31" i="5" s="1"/>
  <c r="C38" i="1"/>
  <c r="S39" i="5" s="1"/>
  <c r="C46" i="1"/>
  <c r="S47" i="5" s="1"/>
  <c r="C54" i="1"/>
  <c r="S55" i="5" s="1"/>
  <c r="C62" i="1"/>
  <c r="S63" i="5" s="1"/>
  <c r="C70" i="1"/>
  <c r="S71" i="5" s="1"/>
  <c r="C78" i="1"/>
  <c r="S79" i="5" s="1"/>
  <c r="C86" i="1"/>
  <c r="S87" i="5" s="1"/>
  <c r="C94" i="1"/>
  <c r="S95" i="5" s="1"/>
  <c r="C102" i="1"/>
  <c r="S103" i="5" s="1"/>
  <c r="C110" i="1"/>
  <c r="S111" i="5" s="1"/>
  <c r="C118" i="1"/>
  <c r="S119" i="5" s="1"/>
  <c r="C126" i="1"/>
  <c r="S127" i="5" s="1"/>
  <c r="C134" i="1"/>
  <c r="S135" i="5" s="1"/>
  <c r="C142" i="1"/>
  <c r="S143" i="5" s="1"/>
  <c r="C150" i="1"/>
  <c r="S151" i="5" s="1"/>
  <c r="C158" i="1"/>
  <c r="S159" i="5" s="1"/>
  <c r="C166" i="1"/>
  <c r="S167" i="5" s="1"/>
  <c r="C174" i="1"/>
  <c r="S175" i="5" s="1"/>
  <c r="C182" i="1"/>
  <c r="S183" i="5" s="1"/>
  <c r="C7" i="1"/>
  <c r="S8" i="5" s="1"/>
  <c r="C31" i="1"/>
  <c r="S32" i="5" s="1"/>
  <c r="C55" i="1"/>
  <c r="S56" i="5" s="1"/>
  <c r="C71" i="1"/>
  <c r="S72" i="5" s="1"/>
  <c r="C95" i="1"/>
  <c r="S96" i="5" s="1"/>
  <c r="C111" i="1"/>
  <c r="S112" i="5" s="1"/>
  <c r="C127" i="1"/>
  <c r="S128" i="5" s="1"/>
  <c r="C143" i="1"/>
  <c r="S144" i="5" s="1"/>
  <c r="C167" i="1"/>
  <c r="S168" i="5" s="1"/>
  <c r="C175" i="1"/>
  <c r="S176" i="5" s="1"/>
  <c r="C129" i="1"/>
  <c r="S130" i="5" s="1"/>
  <c r="C153" i="1"/>
  <c r="S154" i="5" s="1"/>
  <c r="C177" i="1"/>
  <c r="S178" i="5" s="1"/>
  <c r="C10" i="1"/>
  <c r="S11" i="5" s="1"/>
  <c r="C34" i="1"/>
  <c r="S35" i="5" s="1"/>
  <c r="C50" i="1"/>
  <c r="S51" i="5" s="1"/>
  <c r="C66" i="1"/>
  <c r="S67" i="5" s="1"/>
  <c r="C98" i="1"/>
  <c r="S99" i="5" s="1"/>
  <c r="C122" i="1"/>
  <c r="S123" i="5" s="1"/>
  <c r="C138" i="1"/>
  <c r="S139" i="5" s="1"/>
  <c r="C162" i="1"/>
  <c r="S163" i="5" s="1"/>
  <c r="C19" i="1"/>
  <c r="S20" i="5" s="1"/>
  <c r="C51" i="1"/>
  <c r="S52" i="5" s="1"/>
  <c r="C83" i="1"/>
  <c r="S84" i="5" s="1"/>
  <c r="C99" i="1"/>
  <c r="S100" i="5" s="1"/>
  <c r="C123" i="1"/>
  <c r="S124" i="5" s="1"/>
  <c r="C147" i="1"/>
  <c r="S148" i="5" s="1"/>
  <c r="C171" i="1"/>
  <c r="S172" i="5" s="1"/>
  <c r="C28" i="1"/>
  <c r="S29" i="5" s="1"/>
  <c r="C76" i="1"/>
  <c r="S77" i="5" s="1"/>
  <c r="C116" i="1"/>
  <c r="S117" i="5" s="1"/>
  <c r="C156" i="1"/>
  <c r="S157" i="5" s="1"/>
  <c r="C180" i="1"/>
  <c r="S181" i="5" s="1"/>
  <c r="C8" i="1"/>
  <c r="S9" i="5" s="1"/>
  <c r="C16" i="1"/>
  <c r="S17" i="5" s="1"/>
  <c r="C24" i="1"/>
  <c r="S25" i="5" s="1"/>
  <c r="C32" i="1"/>
  <c r="S33" i="5" s="1"/>
  <c r="C40" i="1"/>
  <c r="S41" i="5" s="1"/>
  <c r="C48" i="1"/>
  <c r="S49" i="5" s="1"/>
  <c r="C56" i="1"/>
  <c r="S57" i="5" s="1"/>
  <c r="C64" i="1"/>
  <c r="S65" i="5" s="1"/>
  <c r="C72" i="1"/>
  <c r="S73" i="5" s="1"/>
  <c r="C80" i="1"/>
  <c r="S81" i="5" s="1"/>
  <c r="C88" i="1"/>
  <c r="S89" i="5" s="1"/>
  <c r="C96" i="1"/>
  <c r="S97" i="5" s="1"/>
  <c r="C104" i="1"/>
  <c r="S105" i="5" s="1"/>
  <c r="C112" i="1"/>
  <c r="S113" i="5" s="1"/>
  <c r="C120" i="1"/>
  <c r="S121" i="5" s="1"/>
  <c r="C128" i="1"/>
  <c r="S129" i="5" s="1"/>
  <c r="C136" i="1"/>
  <c r="S137" i="5" s="1"/>
  <c r="C144" i="1"/>
  <c r="S145" i="5" s="1"/>
  <c r="C152" i="1"/>
  <c r="S153" i="5" s="1"/>
  <c r="C160" i="1"/>
  <c r="S161" i="5" s="1"/>
  <c r="C168" i="1"/>
  <c r="S169" i="5" s="1"/>
  <c r="C176" i="1"/>
  <c r="S177" i="5" s="1"/>
  <c r="C184" i="1"/>
  <c r="S185" i="5" s="1"/>
  <c r="C9" i="1"/>
  <c r="S10" i="5" s="1"/>
  <c r="C17" i="1"/>
  <c r="S18" i="5" s="1"/>
  <c r="C25" i="1"/>
  <c r="S26" i="5" s="1"/>
  <c r="C33" i="1"/>
  <c r="S34" i="5" s="1"/>
  <c r="C41" i="1"/>
  <c r="S42" i="5" s="1"/>
  <c r="C49" i="1"/>
  <c r="S50" i="5" s="1"/>
  <c r="C57" i="1"/>
  <c r="S58" i="5" s="1"/>
  <c r="C65" i="1"/>
  <c r="S66" i="5" s="1"/>
  <c r="C73" i="1"/>
  <c r="S74" i="5" s="1"/>
  <c r="C81" i="1"/>
  <c r="S82" i="5" s="1"/>
  <c r="C89" i="1"/>
  <c r="S90" i="5" s="1"/>
  <c r="C97" i="1"/>
  <c r="S98" i="5" s="1"/>
  <c r="C105" i="1"/>
  <c r="S106" i="5" s="1"/>
  <c r="C113" i="1"/>
  <c r="S114" i="5" s="1"/>
  <c r="C121" i="1"/>
  <c r="S122" i="5" s="1"/>
  <c r="C145" i="1"/>
  <c r="S146" i="5" s="1"/>
  <c r="C169" i="1"/>
  <c r="S170" i="5" s="1"/>
  <c r="C18" i="1"/>
  <c r="S19" i="5" s="1"/>
  <c r="C42" i="1"/>
  <c r="S43" i="5" s="1"/>
  <c r="C58" i="1"/>
  <c r="S59" i="5" s="1"/>
  <c r="C82" i="1"/>
  <c r="S83" i="5" s="1"/>
  <c r="C114" i="1"/>
  <c r="S115" i="5" s="1"/>
  <c r="C146" i="1"/>
  <c r="S147" i="5" s="1"/>
  <c r="C170" i="1"/>
  <c r="S171" i="5" s="1"/>
  <c r="C11" i="1"/>
  <c r="S12" i="5" s="1"/>
  <c r="C35" i="1"/>
  <c r="S36" i="5" s="1"/>
  <c r="C59" i="1"/>
  <c r="S60" i="5" s="1"/>
  <c r="C75" i="1"/>
  <c r="S76" i="5" s="1"/>
  <c r="C115" i="1"/>
  <c r="S116" i="5" s="1"/>
  <c r="C139" i="1"/>
  <c r="S140" i="5" s="1"/>
  <c r="C163" i="1"/>
  <c r="S164" i="5" s="1"/>
  <c r="C20" i="1"/>
  <c r="S21" i="5" s="1"/>
  <c r="C52" i="1"/>
  <c r="S53" i="5" s="1"/>
  <c r="C100" i="1"/>
  <c r="S101" i="5" s="1"/>
  <c r="C132" i="1"/>
  <c r="S133" i="5" s="1"/>
  <c r="C164" i="1"/>
  <c r="S165" i="5" s="1"/>
  <c r="C90" i="1"/>
  <c r="S91" i="5" s="1"/>
  <c r="C12" i="1"/>
  <c r="S13" i="5" s="1"/>
  <c r="C68" i="1"/>
  <c r="S69" i="5" s="1"/>
  <c r="C124" i="1"/>
  <c r="S125" i="5" s="1"/>
  <c r="C172" i="1"/>
  <c r="S173" i="5" s="1"/>
  <c r="G7" i="6" l="1"/>
  <c r="N7" i="6"/>
  <c r="O219" i="6"/>
  <c r="A215" i="5"/>
  <c r="O217" i="6"/>
  <c r="A213" i="5"/>
  <c r="O220" i="6"/>
  <c r="A216" i="5"/>
  <c r="O218" i="6"/>
  <c r="A214" i="5"/>
  <c r="O216" i="6"/>
  <c r="A212" i="5"/>
  <c r="O25" i="6"/>
  <c r="A21" i="5"/>
  <c r="O151" i="6"/>
  <c r="A147" i="5"/>
  <c r="O118" i="6"/>
  <c r="A114" i="5"/>
  <c r="O120" i="6"/>
  <c r="A116" i="5"/>
  <c r="O165" i="6"/>
  <c r="A161" i="5"/>
  <c r="O169" i="6"/>
  <c r="A165" i="5"/>
  <c r="O102" i="6"/>
  <c r="A98" i="5"/>
  <c r="O176" i="6"/>
  <c r="A172" i="5"/>
  <c r="O76" i="6"/>
  <c r="A72" i="5"/>
  <c r="O184" i="6"/>
  <c r="A180" i="5"/>
  <c r="O84" i="6"/>
  <c r="A80" i="5"/>
  <c r="O9" i="6"/>
  <c r="A5" i="5"/>
  <c r="O47" i="6"/>
  <c r="A43" i="5"/>
  <c r="O149" i="6"/>
  <c r="A145" i="5"/>
  <c r="O21" i="6"/>
  <c r="A17" i="5"/>
  <c r="O134" i="6"/>
  <c r="A130" i="5"/>
  <c r="O83" i="6"/>
  <c r="A79" i="5"/>
  <c r="O159" i="6"/>
  <c r="A155" i="5"/>
  <c r="O162" i="6"/>
  <c r="A158" i="5"/>
  <c r="O8" i="6"/>
  <c r="A4" i="5"/>
  <c r="O202" i="6"/>
  <c r="A198" i="5"/>
  <c r="O105" i="6"/>
  <c r="A101" i="5"/>
  <c r="O40" i="6"/>
  <c r="A36" i="5"/>
  <c r="O23" i="6"/>
  <c r="A19" i="5"/>
  <c r="O86" i="6"/>
  <c r="A82" i="5"/>
  <c r="O22" i="6"/>
  <c r="A18" i="5"/>
  <c r="O141" i="6"/>
  <c r="A137" i="5"/>
  <c r="O77" i="6"/>
  <c r="A73" i="5"/>
  <c r="O13" i="6"/>
  <c r="A9" i="5"/>
  <c r="O128" i="6"/>
  <c r="A124" i="5"/>
  <c r="O103" i="6"/>
  <c r="A99" i="5"/>
  <c r="O180" i="6"/>
  <c r="A176" i="5"/>
  <c r="O36" i="6"/>
  <c r="A32" i="5"/>
  <c r="O139" i="6"/>
  <c r="A135" i="5"/>
  <c r="O75" i="6"/>
  <c r="A71" i="5"/>
  <c r="O11" i="6"/>
  <c r="A7" i="5"/>
  <c r="O136" i="6"/>
  <c r="A132" i="5"/>
  <c r="O135" i="6"/>
  <c r="A131" i="5"/>
  <c r="O164" i="6"/>
  <c r="A160" i="5"/>
  <c r="O52" i="6"/>
  <c r="A48" i="5"/>
  <c r="O154" i="6"/>
  <c r="A150" i="5"/>
  <c r="O90" i="6"/>
  <c r="A86" i="5"/>
  <c r="O26" i="6"/>
  <c r="A22" i="5"/>
  <c r="O214" i="6"/>
  <c r="A210" i="5"/>
  <c r="O205" i="6"/>
  <c r="A201" i="5"/>
  <c r="O194" i="6"/>
  <c r="A190" i="5"/>
  <c r="O200" i="6"/>
  <c r="A196" i="5"/>
  <c r="O129" i="6"/>
  <c r="A125" i="5"/>
  <c r="O62" i="6"/>
  <c r="A58" i="5"/>
  <c r="O54" i="6"/>
  <c r="A50" i="5"/>
  <c r="O87" i="6"/>
  <c r="A83" i="5"/>
  <c r="O37" i="6"/>
  <c r="A33" i="5"/>
  <c r="O80" i="6"/>
  <c r="A76" i="5"/>
  <c r="O157" i="6"/>
  <c r="A153" i="5"/>
  <c r="O93" i="6"/>
  <c r="A89" i="5"/>
  <c r="O158" i="6"/>
  <c r="A154" i="5"/>
  <c r="O27" i="6"/>
  <c r="A23" i="5"/>
  <c r="O142" i="6"/>
  <c r="A138" i="5"/>
  <c r="O42" i="6"/>
  <c r="A38" i="5"/>
  <c r="O210" i="6"/>
  <c r="A206" i="5"/>
  <c r="O137" i="6"/>
  <c r="A133" i="5"/>
  <c r="O94" i="6"/>
  <c r="A90" i="5"/>
  <c r="O85" i="6"/>
  <c r="A81" i="5"/>
  <c r="O127" i="6"/>
  <c r="A123" i="5"/>
  <c r="O60" i="6"/>
  <c r="A56" i="5"/>
  <c r="O19" i="6"/>
  <c r="A15" i="5"/>
  <c r="O188" i="6"/>
  <c r="A184" i="5"/>
  <c r="O68" i="6"/>
  <c r="A64" i="5"/>
  <c r="O34" i="6"/>
  <c r="A30" i="5"/>
  <c r="O196" i="6"/>
  <c r="A192" i="5"/>
  <c r="O177" i="6"/>
  <c r="A173" i="5"/>
  <c r="O57" i="6"/>
  <c r="A53" i="5"/>
  <c r="O16" i="6"/>
  <c r="A12" i="5"/>
  <c r="O174" i="6"/>
  <c r="A170" i="5"/>
  <c r="O78" i="6"/>
  <c r="A74" i="5"/>
  <c r="O14" i="6"/>
  <c r="A10" i="5"/>
  <c r="O133" i="6"/>
  <c r="A129" i="5"/>
  <c r="O69" i="6"/>
  <c r="A65" i="5"/>
  <c r="O185" i="6"/>
  <c r="A181" i="5"/>
  <c r="O104" i="6"/>
  <c r="A100" i="5"/>
  <c r="O71" i="6"/>
  <c r="A67" i="5"/>
  <c r="O172" i="6"/>
  <c r="A168" i="5"/>
  <c r="O12" i="6"/>
  <c r="A8" i="5"/>
  <c r="O131" i="6"/>
  <c r="A127" i="5"/>
  <c r="O67" i="6"/>
  <c r="A63" i="5"/>
  <c r="O153" i="6"/>
  <c r="A149" i="5"/>
  <c r="O112" i="6"/>
  <c r="A108" i="5"/>
  <c r="O111" i="6"/>
  <c r="A107" i="5"/>
  <c r="O156" i="6"/>
  <c r="A152" i="5"/>
  <c r="O44" i="6"/>
  <c r="A40" i="5"/>
  <c r="O146" i="6"/>
  <c r="A142" i="5"/>
  <c r="O82" i="6"/>
  <c r="A78" i="5"/>
  <c r="O18" i="6"/>
  <c r="A14" i="5"/>
  <c r="O206" i="6"/>
  <c r="A202" i="5"/>
  <c r="O213" i="6"/>
  <c r="A209" i="5"/>
  <c r="O192" i="6"/>
  <c r="A188" i="5"/>
  <c r="O189" i="6"/>
  <c r="A185" i="5"/>
  <c r="O125" i="6"/>
  <c r="A121" i="5"/>
  <c r="O61" i="6"/>
  <c r="A57" i="5"/>
  <c r="O161" i="6"/>
  <c r="A157" i="5"/>
  <c r="O88" i="6"/>
  <c r="A84" i="5"/>
  <c r="O55" i="6"/>
  <c r="A51" i="5"/>
  <c r="O148" i="6"/>
  <c r="A144" i="5"/>
  <c r="O187" i="6"/>
  <c r="A183" i="5"/>
  <c r="O123" i="6"/>
  <c r="A119" i="5"/>
  <c r="O59" i="6"/>
  <c r="A55" i="5"/>
  <c r="O113" i="6"/>
  <c r="A109" i="5"/>
  <c r="O96" i="6"/>
  <c r="A92" i="5"/>
  <c r="O79" i="6"/>
  <c r="A75" i="5"/>
  <c r="O140" i="6"/>
  <c r="A136" i="5"/>
  <c r="O28" i="6"/>
  <c r="A24" i="5"/>
  <c r="O138" i="6"/>
  <c r="A134" i="5"/>
  <c r="O74" i="6"/>
  <c r="A70" i="5"/>
  <c r="O10" i="6"/>
  <c r="A6" i="5"/>
  <c r="O198" i="6"/>
  <c r="A194" i="5"/>
  <c r="O211" i="6"/>
  <c r="A207" i="5"/>
  <c r="O215" i="6"/>
  <c r="A211" i="5"/>
  <c r="O70" i="6"/>
  <c r="A66" i="5"/>
  <c r="O181" i="6"/>
  <c r="A177" i="5"/>
  <c r="O117" i="6"/>
  <c r="A113" i="5"/>
  <c r="O53" i="6"/>
  <c r="A49" i="5"/>
  <c r="O121" i="6"/>
  <c r="A117" i="5"/>
  <c r="O56" i="6"/>
  <c r="A52" i="5"/>
  <c r="O39" i="6"/>
  <c r="A35" i="5"/>
  <c r="O132" i="6"/>
  <c r="A128" i="5"/>
  <c r="O179" i="6"/>
  <c r="A175" i="5"/>
  <c r="O115" i="6"/>
  <c r="A111" i="5"/>
  <c r="O51" i="6"/>
  <c r="A47" i="5"/>
  <c r="O89" i="6"/>
  <c r="A85" i="5"/>
  <c r="O72" i="6"/>
  <c r="A68" i="5"/>
  <c r="O31" i="6"/>
  <c r="A27" i="5"/>
  <c r="O124" i="6"/>
  <c r="A120" i="5"/>
  <c r="O20" i="6"/>
  <c r="A16" i="5"/>
  <c r="O130" i="6"/>
  <c r="A126" i="5"/>
  <c r="O66" i="6"/>
  <c r="A62" i="5"/>
  <c r="O145" i="6"/>
  <c r="A141" i="5"/>
  <c r="O197" i="6"/>
  <c r="A193" i="5"/>
  <c r="O203" i="6"/>
  <c r="A199" i="5"/>
  <c r="O209" i="6"/>
  <c r="A205" i="5"/>
  <c r="O207" i="6"/>
  <c r="A203" i="5"/>
  <c r="O150" i="6"/>
  <c r="A146" i="5"/>
  <c r="O17" i="6"/>
  <c r="A13" i="5"/>
  <c r="O109" i="6"/>
  <c r="A105" i="5"/>
  <c r="O81" i="6"/>
  <c r="A77" i="5"/>
  <c r="O24" i="6"/>
  <c r="A20" i="5"/>
  <c r="O15" i="6"/>
  <c r="A11" i="5"/>
  <c r="O116" i="6"/>
  <c r="A112" i="5"/>
  <c r="O171" i="6"/>
  <c r="A167" i="5"/>
  <c r="O107" i="6"/>
  <c r="A103" i="5"/>
  <c r="O43" i="6"/>
  <c r="A39" i="5"/>
  <c r="O65" i="6"/>
  <c r="A61" i="5"/>
  <c r="O48" i="6"/>
  <c r="A44" i="5"/>
  <c r="O190" i="6"/>
  <c r="A186" i="5"/>
  <c r="O108" i="6"/>
  <c r="A104" i="5"/>
  <c r="O186" i="6"/>
  <c r="A182" i="5"/>
  <c r="O122" i="6"/>
  <c r="A118" i="5"/>
  <c r="O58" i="6"/>
  <c r="A54" i="5"/>
  <c r="O97" i="6"/>
  <c r="A93" i="5"/>
  <c r="O195" i="6"/>
  <c r="A191" i="5"/>
  <c r="O201" i="6"/>
  <c r="A197" i="5"/>
  <c r="O199" i="6"/>
  <c r="A195" i="5"/>
  <c r="O168" i="6"/>
  <c r="A164" i="5"/>
  <c r="O119" i="6"/>
  <c r="A115" i="5"/>
  <c r="O95" i="6"/>
  <c r="A91" i="5"/>
  <c r="O101" i="6"/>
  <c r="A97" i="5"/>
  <c r="O182" i="6"/>
  <c r="A178" i="5"/>
  <c r="O100" i="6"/>
  <c r="A96" i="5"/>
  <c r="O163" i="6"/>
  <c r="A159" i="5"/>
  <c r="O99" i="6"/>
  <c r="A95" i="5"/>
  <c r="O35" i="6"/>
  <c r="A31" i="5"/>
  <c r="O41" i="6"/>
  <c r="A37" i="5"/>
  <c r="O32" i="6"/>
  <c r="A28" i="5"/>
  <c r="O166" i="6"/>
  <c r="A162" i="5"/>
  <c r="O92" i="6"/>
  <c r="A88" i="5"/>
  <c r="O178" i="6"/>
  <c r="A174" i="5"/>
  <c r="O114" i="6"/>
  <c r="A110" i="5"/>
  <c r="O50" i="6"/>
  <c r="A46" i="5"/>
  <c r="O49" i="6"/>
  <c r="A45" i="5"/>
  <c r="O212" i="6"/>
  <c r="A208" i="5"/>
  <c r="O193" i="6"/>
  <c r="A189" i="5"/>
  <c r="O191" i="6"/>
  <c r="A187" i="5"/>
  <c r="O175" i="6"/>
  <c r="A171" i="5"/>
  <c r="O126" i="6"/>
  <c r="A122" i="5"/>
  <c r="O173" i="6"/>
  <c r="A169" i="5"/>
  <c r="O110" i="6"/>
  <c r="A106" i="5"/>
  <c r="O33" i="6"/>
  <c r="A29" i="5"/>
  <c r="O63" i="6"/>
  <c r="A59" i="5"/>
  <c r="O29" i="6"/>
  <c r="A25" i="5"/>
  <c r="O91" i="6"/>
  <c r="A87" i="5"/>
  <c r="O170" i="6"/>
  <c r="A166" i="5"/>
  <c r="O73" i="6"/>
  <c r="A69" i="5"/>
  <c r="O144" i="6"/>
  <c r="A140" i="5"/>
  <c r="O45" i="6"/>
  <c r="A41" i="5"/>
  <c r="O46" i="6"/>
  <c r="A42" i="5"/>
  <c r="O167" i="6"/>
  <c r="A163" i="5"/>
  <c r="O38" i="6"/>
  <c r="A34" i="5"/>
  <c r="O143" i="6"/>
  <c r="A139" i="5"/>
  <c r="O155" i="6"/>
  <c r="A151" i="5"/>
  <c r="O183" i="6"/>
  <c r="A179" i="5"/>
  <c r="O106" i="6"/>
  <c r="A102" i="5"/>
  <c r="O204" i="6"/>
  <c r="A200" i="5"/>
  <c r="O64" i="6"/>
  <c r="A60" i="5"/>
  <c r="O30" i="6"/>
  <c r="A26" i="5"/>
  <c r="O152" i="6"/>
  <c r="A148" i="5"/>
  <c r="O147" i="6"/>
  <c r="A143" i="5"/>
  <c r="O160" i="6"/>
  <c r="A156" i="5"/>
  <c r="O98" i="6"/>
  <c r="A94" i="5"/>
  <c r="O208" i="6"/>
  <c r="A204" i="5"/>
  <c r="A64" i="6"/>
  <c r="B62" i="4"/>
  <c r="A47" i="6"/>
  <c r="B45" i="4"/>
  <c r="A94" i="6"/>
  <c r="B92" i="4"/>
  <c r="A30" i="6"/>
  <c r="B28" i="4"/>
  <c r="A149" i="6"/>
  <c r="B147" i="4"/>
  <c r="A85" i="6"/>
  <c r="B83" i="4"/>
  <c r="A21" i="6"/>
  <c r="B19" i="4"/>
  <c r="A152" i="6"/>
  <c r="B150" i="4"/>
  <c r="A127" i="6"/>
  <c r="B125" i="4"/>
  <c r="A134" i="6"/>
  <c r="B132" i="4"/>
  <c r="A60" i="6"/>
  <c r="B58" i="4"/>
  <c r="A147" i="6"/>
  <c r="B145" i="4"/>
  <c r="A83" i="6"/>
  <c r="B81" i="4"/>
  <c r="A19" i="6"/>
  <c r="B17" i="4"/>
  <c r="A160" i="6"/>
  <c r="B158" i="4"/>
  <c r="A159" i="6"/>
  <c r="B157" i="4"/>
  <c r="A188" i="6"/>
  <c r="B186" i="4"/>
  <c r="A68" i="6"/>
  <c r="B66" i="4"/>
  <c r="A162" i="6"/>
  <c r="B160" i="4"/>
  <c r="A98" i="6"/>
  <c r="B96" i="4"/>
  <c r="A34" i="6"/>
  <c r="B32" i="4"/>
  <c r="A8" i="6"/>
  <c r="J8" i="6" s="1"/>
  <c r="B6" i="4"/>
  <c r="A204" i="6"/>
  <c r="B202" i="4"/>
  <c r="A210" i="6"/>
  <c r="B208" i="4"/>
  <c r="A216" i="6"/>
  <c r="B214" i="4"/>
  <c r="A105" i="6"/>
  <c r="B103" i="4"/>
  <c r="A40" i="6"/>
  <c r="B38" i="4"/>
  <c r="A23" i="6"/>
  <c r="B21" i="4"/>
  <c r="A86" i="6"/>
  <c r="B84" i="4"/>
  <c r="A22" i="6"/>
  <c r="B20" i="4"/>
  <c r="A141" i="6"/>
  <c r="B139" i="4"/>
  <c r="A77" i="6"/>
  <c r="B75" i="4"/>
  <c r="A13" i="6"/>
  <c r="B11" i="4"/>
  <c r="A128" i="6"/>
  <c r="B126" i="4"/>
  <c r="A103" i="6"/>
  <c r="B101" i="4"/>
  <c r="A180" i="6"/>
  <c r="B178" i="4"/>
  <c r="A36" i="6"/>
  <c r="B34" i="4"/>
  <c r="A139" i="6"/>
  <c r="B137" i="4"/>
  <c r="A75" i="6"/>
  <c r="B73" i="4"/>
  <c r="A11" i="6"/>
  <c r="B9" i="4"/>
  <c r="A136" i="6"/>
  <c r="B134" i="4"/>
  <c r="A135" i="6"/>
  <c r="B133" i="4"/>
  <c r="A164" i="6"/>
  <c r="B162" i="4"/>
  <c r="A52" i="6"/>
  <c r="B50" i="4"/>
  <c r="A154" i="6"/>
  <c r="B152" i="4"/>
  <c r="A90" i="6"/>
  <c r="B88" i="4"/>
  <c r="A26" i="6"/>
  <c r="B24" i="4"/>
  <c r="B5" i="4"/>
  <c r="A196" i="6"/>
  <c r="B194" i="4"/>
  <c r="A202" i="6"/>
  <c r="B200" i="4"/>
  <c r="A208" i="6"/>
  <c r="B206" i="4"/>
  <c r="A57" i="6"/>
  <c r="B55" i="4"/>
  <c r="A16" i="6"/>
  <c r="B14" i="4"/>
  <c r="A174" i="6"/>
  <c r="B172" i="4"/>
  <c r="A78" i="6"/>
  <c r="B76" i="4"/>
  <c r="A14" i="6"/>
  <c r="B12" i="4"/>
  <c r="A133" i="6"/>
  <c r="B131" i="4"/>
  <c r="A69" i="6"/>
  <c r="B67" i="4"/>
  <c r="A185" i="6"/>
  <c r="B183" i="4"/>
  <c r="A104" i="6"/>
  <c r="B102" i="4"/>
  <c r="A71" i="6"/>
  <c r="B69" i="4"/>
  <c r="A172" i="6"/>
  <c r="B170" i="4"/>
  <c r="A12" i="6"/>
  <c r="B10" i="4"/>
  <c r="A131" i="6"/>
  <c r="B129" i="4"/>
  <c r="A67" i="6"/>
  <c r="B65" i="4"/>
  <c r="A153" i="6"/>
  <c r="B151" i="4"/>
  <c r="A112" i="6"/>
  <c r="B110" i="4"/>
  <c r="A111" i="6"/>
  <c r="B109" i="4"/>
  <c r="A156" i="6"/>
  <c r="B154" i="4"/>
  <c r="A44" i="6"/>
  <c r="B42" i="4"/>
  <c r="A146" i="6"/>
  <c r="B144" i="4"/>
  <c r="A82" i="6"/>
  <c r="B80" i="4"/>
  <c r="A18" i="6"/>
  <c r="B16" i="4"/>
  <c r="A214" i="6"/>
  <c r="B212" i="4"/>
  <c r="A205" i="6"/>
  <c r="B203" i="4"/>
  <c r="A194" i="6"/>
  <c r="B192" i="4"/>
  <c r="A200" i="6"/>
  <c r="B198" i="4"/>
  <c r="A129" i="6"/>
  <c r="B127" i="4"/>
  <c r="A25" i="6"/>
  <c r="B23" i="4"/>
  <c r="A175" i="6"/>
  <c r="B173" i="4"/>
  <c r="A150" i="6"/>
  <c r="B148" i="4"/>
  <c r="A70" i="6"/>
  <c r="B68" i="4"/>
  <c r="A189" i="6"/>
  <c r="B187" i="4"/>
  <c r="A125" i="6"/>
  <c r="B123" i="4"/>
  <c r="A61" i="6"/>
  <c r="B59" i="4"/>
  <c r="A161" i="6"/>
  <c r="B159" i="4"/>
  <c r="A88" i="6"/>
  <c r="B86" i="4"/>
  <c r="A55" i="6"/>
  <c r="B53" i="4"/>
  <c r="A148" i="6"/>
  <c r="B146" i="4"/>
  <c r="A187" i="6"/>
  <c r="B185" i="4"/>
  <c r="A123" i="6"/>
  <c r="B121" i="4"/>
  <c r="A59" i="6"/>
  <c r="B57" i="4"/>
  <c r="A113" i="6"/>
  <c r="B111" i="4"/>
  <c r="A96" i="6"/>
  <c r="B94" i="4"/>
  <c r="A79" i="6"/>
  <c r="B77" i="4"/>
  <c r="A140" i="6"/>
  <c r="B138" i="4"/>
  <c r="A28" i="6"/>
  <c r="B26" i="4"/>
  <c r="A138" i="6"/>
  <c r="B136" i="4"/>
  <c r="A74" i="6"/>
  <c r="B72" i="4"/>
  <c r="A10" i="6"/>
  <c r="B8" i="4"/>
  <c r="A206" i="6"/>
  <c r="B204" i="4"/>
  <c r="A219" i="6"/>
  <c r="B217" i="4"/>
  <c r="A213" i="6"/>
  <c r="B211" i="4"/>
  <c r="A192" i="6"/>
  <c r="B190" i="4"/>
  <c r="A137" i="6"/>
  <c r="B135" i="4"/>
  <c r="A73" i="6"/>
  <c r="B71" i="4"/>
  <c r="A168" i="6"/>
  <c r="B166" i="4"/>
  <c r="A151" i="6"/>
  <c r="B149" i="4"/>
  <c r="A126" i="6"/>
  <c r="B124" i="4"/>
  <c r="A62" i="6"/>
  <c r="B60" i="4"/>
  <c r="A181" i="6"/>
  <c r="B179" i="4"/>
  <c r="A117" i="6"/>
  <c r="B115" i="4"/>
  <c r="A53" i="6"/>
  <c r="B51" i="4"/>
  <c r="A121" i="6"/>
  <c r="B119" i="4"/>
  <c r="A56" i="6"/>
  <c r="B54" i="4"/>
  <c r="A39" i="6"/>
  <c r="B37" i="4"/>
  <c r="A132" i="6"/>
  <c r="B130" i="4"/>
  <c r="A179" i="6"/>
  <c r="B177" i="4"/>
  <c r="A115" i="6"/>
  <c r="B113" i="4"/>
  <c r="A51" i="6"/>
  <c r="B49" i="4"/>
  <c r="A89" i="6"/>
  <c r="B87" i="4"/>
  <c r="A72" i="6"/>
  <c r="B70" i="4"/>
  <c r="A31" i="6"/>
  <c r="B29" i="4"/>
  <c r="A124" i="6"/>
  <c r="B122" i="4"/>
  <c r="A20" i="6"/>
  <c r="B18" i="4"/>
  <c r="A130" i="6"/>
  <c r="B128" i="4"/>
  <c r="A66" i="6"/>
  <c r="B64" i="4"/>
  <c r="A145" i="6"/>
  <c r="B143" i="4"/>
  <c r="A198" i="6"/>
  <c r="B196" i="4"/>
  <c r="A211" i="6"/>
  <c r="B209" i="4"/>
  <c r="A217" i="6"/>
  <c r="B215" i="4"/>
  <c r="A215" i="6"/>
  <c r="B213" i="4"/>
  <c r="A17" i="6"/>
  <c r="B15" i="4"/>
  <c r="A144" i="6"/>
  <c r="B142" i="4"/>
  <c r="A119" i="6"/>
  <c r="B117" i="4"/>
  <c r="A118" i="6"/>
  <c r="B116" i="4"/>
  <c r="A54" i="6"/>
  <c r="B52" i="4"/>
  <c r="A173" i="6"/>
  <c r="B171" i="4"/>
  <c r="A109" i="6"/>
  <c r="B107" i="4"/>
  <c r="A45" i="6"/>
  <c r="B43" i="4"/>
  <c r="A81" i="6"/>
  <c r="B79" i="4"/>
  <c r="A24" i="6"/>
  <c r="B22" i="4"/>
  <c r="A15" i="6"/>
  <c r="B13" i="4"/>
  <c r="A116" i="6"/>
  <c r="B114" i="4"/>
  <c r="A171" i="6"/>
  <c r="B169" i="4"/>
  <c r="A107" i="6"/>
  <c r="B105" i="4"/>
  <c r="A43" i="6"/>
  <c r="B41" i="4"/>
  <c r="A65" i="6"/>
  <c r="B63" i="4"/>
  <c r="A48" i="6"/>
  <c r="B46" i="4"/>
  <c r="A190" i="6"/>
  <c r="B188" i="4"/>
  <c r="A108" i="6"/>
  <c r="B106" i="4"/>
  <c r="A186" i="6"/>
  <c r="B184" i="4"/>
  <c r="A122" i="6"/>
  <c r="B120" i="4"/>
  <c r="A58" i="6"/>
  <c r="B56" i="4"/>
  <c r="A97" i="6"/>
  <c r="B95" i="4"/>
  <c r="A197" i="6"/>
  <c r="B195" i="4"/>
  <c r="A203" i="6"/>
  <c r="B201" i="4"/>
  <c r="A209" i="6"/>
  <c r="B207" i="4"/>
  <c r="A207" i="6"/>
  <c r="B205" i="4"/>
  <c r="A95" i="6"/>
  <c r="B93" i="4"/>
  <c r="A120" i="6"/>
  <c r="B118" i="4"/>
  <c r="A87" i="6"/>
  <c r="B85" i="4"/>
  <c r="A110" i="6"/>
  <c r="B108" i="4"/>
  <c r="A46" i="6"/>
  <c r="B44" i="4"/>
  <c r="A165" i="6"/>
  <c r="B163" i="4"/>
  <c r="A101" i="6"/>
  <c r="B99" i="4"/>
  <c r="A37" i="6"/>
  <c r="B35" i="4"/>
  <c r="A33" i="6"/>
  <c r="B31" i="4"/>
  <c r="A167" i="6"/>
  <c r="B165" i="4"/>
  <c r="A182" i="6"/>
  <c r="B180" i="4"/>
  <c r="A100" i="6"/>
  <c r="B98" i="4"/>
  <c r="A163" i="6"/>
  <c r="B161" i="4"/>
  <c r="A99" i="6"/>
  <c r="B97" i="4"/>
  <c r="A35" i="6"/>
  <c r="B33" i="4"/>
  <c r="A41" i="6"/>
  <c r="B39" i="4"/>
  <c r="A32" i="6"/>
  <c r="B30" i="4"/>
  <c r="A166" i="6"/>
  <c r="B164" i="4"/>
  <c r="A92" i="6"/>
  <c r="B90" i="4"/>
  <c r="A178" i="6"/>
  <c r="B176" i="4"/>
  <c r="A114" i="6"/>
  <c r="B112" i="4"/>
  <c r="A50" i="6"/>
  <c r="B48" i="4"/>
  <c r="A49" i="6"/>
  <c r="B47" i="4"/>
  <c r="A220" i="6"/>
  <c r="B218" i="4"/>
  <c r="A195" i="6"/>
  <c r="B193" i="4"/>
  <c r="A201" i="6"/>
  <c r="B199" i="4"/>
  <c r="A199" i="6"/>
  <c r="B197" i="4"/>
  <c r="A177" i="6"/>
  <c r="B175" i="4"/>
  <c r="A169" i="6"/>
  <c r="B167" i="4"/>
  <c r="A80" i="6"/>
  <c r="B78" i="4"/>
  <c r="A63" i="6"/>
  <c r="B61" i="4"/>
  <c r="A102" i="6"/>
  <c r="B100" i="4"/>
  <c r="A38" i="6"/>
  <c r="B36" i="4"/>
  <c r="A157" i="6"/>
  <c r="B155" i="4"/>
  <c r="A93" i="6"/>
  <c r="B91" i="4"/>
  <c r="A29" i="6"/>
  <c r="B27" i="4"/>
  <c r="A176" i="6"/>
  <c r="B174" i="4"/>
  <c r="A143" i="6"/>
  <c r="B141" i="4"/>
  <c r="A158" i="6"/>
  <c r="B156" i="4"/>
  <c r="A76" i="6"/>
  <c r="B74" i="4"/>
  <c r="A155" i="6"/>
  <c r="B153" i="4"/>
  <c r="A91" i="6"/>
  <c r="B89" i="4"/>
  <c r="A27" i="6"/>
  <c r="B25" i="4"/>
  <c r="A184" i="6"/>
  <c r="B182" i="4"/>
  <c r="A183" i="6"/>
  <c r="B181" i="4"/>
  <c r="A142" i="6"/>
  <c r="B140" i="4"/>
  <c r="A84" i="6"/>
  <c r="B82" i="4"/>
  <c r="A170" i="6"/>
  <c r="B168" i="4"/>
  <c r="A106" i="6"/>
  <c r="B104" i="4"/>
  <c r="A42" i="6"/>
  <c r="B40" i="4"/>
  <c r="A9" i="6"/>
  <c r="B7" i="4"/>
  <c r="A212" i="6"/>
  <c r="B210" i="4"/>
  <c r="A218" i="6"/>
  <c r="B216" i="4"/>
  <c r="A193" i="6"/>
  <c r="B191" i="4"/>
  <c r="A191" i="6"/>
  <c r="B189" i="4"/>
  <c r="J9" i="6" l="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J74" i="6" s="1"/>
  <c r="J75" i="6" s="1"/>
  <c r="J76" i="6" s="1"/>
  <c r="J77" i="6" s="1"/>
  <c r="J78" i="6" s="1"/>
  <c r="J79" i="6" s="1"/>
  <c r="J80" i="6" s="1"/>
  <c r="J81" i="6" s="1"/>
  <c r="J82" i="6" s="1"/>
  <c r="J83" i="6" s="1"/>
  <c r="J84" i="6" s="1"/>
  <c r="J85" i="6" s="1"/>
  <c r="J86" i="6" s="1"/>
  <c r="J87" i="6" s="1"/>
  <c r="J88" i="6" s="1"/>
  <c r="J89" i="6" s="1"/>
  <c r="J90" i="6" s="1"/>
  <c r="J91" i="6" s="1"/>
  <c r="J92" i="6" s="1"/>
  <c r="J93" i="6" s="1"/>
  <c r="J94" i="6" s="1"/>
  <c r="J95" i="6" s="1"/>
  <c r="J96" i="6" s="1"/>
  <c r="J97" i="6" s="1"/>
  <c r="J98" i="6" s="1"/>
  <c r="J99" i="6" s="1"/>
  <c r="J100" i="6" s="1"/>
  <c r="J101" i="6" s="1"/>
  <c r="J102" i="6" s="1"/>
  <c r="J103" i="6" s="1"/>
  <c r="J104" i="6" s="1"/>
  <c r="J105" i="6" s="1"/>
  <c r="J106" i="6" s="1"/>
  <c r="J107" i="6" s="1"/>
  <c r="J108" i="6" s="1"/>
  <c r="J109" i="6" s="1"/>
  <c r="J110" i="6" s="1"/>
  <c r="J111" i="6" s="1"/>
  <c r="J112" i="6" s="1"/>
  <c r="J113" i="6" s="1"/>
  <c r="J114" i="6" s="1"/>
  <c r="J115" i="6" s="1"/>
  <c r="J116" i="6" s="1"/>
  <c r="J117" i="6" s="1"/>
  <c r="J118" i="6" s="1"/>
  <c r="J119" i="6" s="1"/>
  <c r="J120" i="6" s="1"/>
  <c r="J121" i="6" s="1"/>
  <c r="J122" i="6" s="1"/>
  <c r="J123" i="6" s="1"/>
  <c r="J124" i="6" s="1"/>
  <c r="J125" i="6" s="1"/>
  <c r="J126" i="6" s="1"/>
  <c r="J127" i="6" s="1"/>
  <c r="J128" i="6" s="1"/>
  <c r="J129" i="6" s="1"/>
  <c r="J130" i="6" s="1"/>
  <c r="J131" i="6" s="1"/>
  <c r="J132" i="6" s="1"/>
  <c r="J133" i="6" s="1"/>
  <c r="J134" i="6" s="1"/>
  <c r="J135" i="6" s="1"/>
  <c r="J136" i="6" s="1"/>
  <c r="J137" i="6" s="1"/>
  <c r="J138" i="6" s="1"/>
  <c r="J139" i="6" s="1"/>
  <c r="J140" i="6" s="1"/>
  <c r="J141" i="6" s="1"/>
  <c r="J142" i="6" s="1"/>
  <c r="J143" i="6" s="1"/>
  <c r="J144" i="6" s="1"/>
  <c r="J145" i="6" s="1"/>
  <c r="J146" i="6" s="1"/>
  <c r="J147" i="6" s="1"/>
  <c r="J148" i="6" s="1"/>
  <c r="J149" i="6" s="1"/>
  <c r="J150" i="6" s="1"/>
  <c r="J151" i="6" s="1"/>
  <c r="J152" i="6" s="1"/>
  <c r="J153" i="6" s="1"/>
  <c r="J154" i="6" s="1"/>
  <c r="J155" i="6" s="1"/>
  <c r="J156" i="6" s="1"/>
  <c r="J157" i="6" s="1"/>
  <c r="J158" i="6" s="1"/>
  <c r="J159" i="6" s="1"/>
  <c r="J160" i="6" s="1"/>
  <c r="J161" i="6" s="1"/>
  <c r="J162" i="6" s="1"/>
  <c r="J163" i="6" s="1"/>
  <c r="J164" i="6" s="1"/>
  <c r="J165" i="6" s="1"/>
  <c r="J166" i="6" s="1"/>
  <c r="J167" i="6" s="1"/>
  <c r="J168" i="6" s="1"/>
  <c r="J169" i="6" s="1"/>
  <c r="J170" i="6" s="1"/>
  <c r="J171" i="6" s="1"/>
  <c r="J172" i="6" s="1"/>
  <c r="J173" i="6" s="1"/>
  <c r="J174" i="6" s="1"/>
  <c r="J175" i="6" s="1"/>
  <c r="J176" i="6" s="1"/>
  <c r="J177" i="6" s="1"/>
  <c r="J178" i="6" s="1"/>
  <c r="J179" i="6" s="1"/>
  <c r="J180" i="6" s="1"/>
  <c r="J181" i="6" s="1"/>
  <c r="J182" i="6" s="1"/>
  <c r="J183" i="6" s="1"/>
  <c r="J184" i="6" s="1"/>
  <c r="J185" i="6" s="1"/>
  <c r="J186" i="6" s="1"/>
  <c r="J187" i="6" s="1"/>
  <c r="J188" i="6" s="1"/>
  <c r="J189" i="6" s="1"/>
  <c r="J190" i="6" s="1"/>
  <c r="J191" i="6" s="1"/>
  <c r="J192" i="6" s="1"/>
  <c r="J193" i="6" s="1"/>
  <c r="J194" i="6" s="1"/>
  <c r="J195" i="6" s="1"/>
  <c r="J196" i="6" s="1"/>
  <c r="J197" i="6" s="1"/>
  <c r="J198" i="6" s="1"/>
  <c r="J199" i="6" s="1"/>
  <c r="J200" i="6" s="1"/>
  <c r="J201" i="6" s="1"/>
  <c r="J202" i="6" s="1"/>
  <c r="J203" i="6" s="1"/>
  <c r="J204" i="6" s="1"/>
  <c r="J205" i="6" s="1"/>
  <c r="J206" i="6" s="1"/>
  <c r="J207" i="6" s="1"/>
  <c r="J208" i="6" s="1"/>
  <c r="J209" i="6" s="1"/>
  <c r="J210" i="6" s="1"/>
  <c r="J211" i="6" s="1"/>
  <c r="J212" i="6" s="1"/>
  <c r="J213" i="6" s="1"/>
  <c r="J214" i="6" s="1"/>
  <c r="J215" i="6" s="1"/>
  <c r="J216" i="6" s="1"/>
  <c r="J217" i="6" s="1"/>
  <c r="J218" i="6" s="1"/>
  <c r="J219" i="6" s="1"/>
  <c r="J220" i="6" s="1"/>
  <c r="G8" i="6"/>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G138" i="6" s="1"/>
  <c r="G139" i="6" s="1"/>
  <c r="G140" i="6" s="1"/>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G169" i="6" s="1"/>
  <c r="G170" i="6" s="1"/>
  <c r="G171" i="6" s="1"/>
  <c r="G172" i="6" s="1"/>
  <c r="G173" i="6" s="1"/>
  <c r="G174" i="6" s="1"/>
  <c r="G175" i="6" s="1"/>
  <c r="G176" i="6" s="1"/>
  <c r="G177" i="6" s="1"/>
  <c r="G178" i="6" s="1"/>
  <c r="G179" i="6" s="1"/>
  <c r="G180" i="6" s="1"/>
  <c r="G181" i="6" s="1"/>
  <c r="G182" i="6" s="1"/>
  <c r="G183" i="6" s="1"/>
  <c r="G184" i="6" s="1"/>
  <c r="G185" i="6" s="1"/>
  <c r="G186" i="6" s="1"/>
  <c r="G187" i="6" s="1"/>
  <c r="G188" i="6" s="1"/>
  <c r="G189" i="6" s="1"/>
  <c r="G190" i="6" s="1"/>
  <c r="G191" i="6" s="1"/>
  <c r="G192" i="6" s="1"/>
  <c r="G193" i="6" s="1"/>
  <c r="G194" i="6" s="1"/>
  <c r="G195" i="6" s="1"/>
  <c r="G196" i="6" s="1"/>
  <c r="G197" i="6" s="1"/>
  <c r="G198" i="6" s="1"/>
  <c r="G199" i="6" s="1"/>
  <c r="G200" i="6" s="1"/>
  <c r="G201" i="6" s="1"/>
  <c r="G202" i="6" s="1"/>
  <c r="G203" i="6" s="1"/>
  <c r="G204" i="6" s="1"/>
  <c r="G205" i="6" s="1"/>
  <c r="G206" i="6" s="1"/>
  <c r="G207" i="6" s="1"/>
  <c r="G208" i="6" s="1"/>
  <c r="G209" i="6" s="1"/>
  <c r="G210" i="6" s="1"/>
  <c r="G211" i="6" s="1"/>
  <c r="G212" i="6" s="1"/>
  <c r="G213" i="6" s="1"/>
  <c r="G214" i="6" s="1"/>
  <c r="G215" i="6" s="1"/>
  <c r="G216" i="6" s="1"/>
  <c r="G217" i="6" s="1"/>
  <c r="G218" i="6" s="1"/>
  <c r="G219" i="6" s="1"/>
  <c r="G220" i="6" s="1"/>
  <c r="K106" i="6"/>
  <c r="K183" i="6"/>
  <c r="K176" i="6"/>
  <c r="K195" i="6"/>
  <c r="K114" i="6"/>
  <c r="K117" i="6"/>
  <c r="K151" i="6"/>
  <c r="K192" i="6"/>
  <c r="K125" i="6"/>
  <c r="K175" i="6"/>
  <c r="K194" i="6"/>
  <c r="K164" i="6"/>
  <c r="K103" i="6"/>
  <c r="K141" i="6"/>
  <c r="K204" i="6"/>
  <c r="K162" i="6"/>
  <c r="K160" i="6"/>
  <c r="K94" i="6"/>
  <c r="K116" i="6"/>
  <c r="K118" i="6"/>
  <c r="K215" i="6"/>
  <c r="K145" i="6"/>
  <c r="K124" i="6"/>
  <c r="K140" i="6"/>
  <c r="K111" i="6"/>
  <c r="K131" i="6"/>
  <c r="K104" i="6"/>
  <c r="K212" i="6"/>
  <c r="K170" i="6"/>
  <c r="K184" i="6"/>
  <c r="K102" i="6"/>
  <c r="K177" i="6"/>
  <c r="K220" i="6"/>
  <c r="K178" i="6"/>
  <c r="K100" i="6"/>
  <c r="K110" i="6"/>
  <c r="K207" i="6"/>
  <c r="K97" i="6"/>
  <c r="K108" i="6"/>
  <c r="K109" i="6"/>
  <c r="K119" i="6"/>
  <c r="K217" i="6"/>
  <c r="K115" i="6"/>
  <c r="K181" i="6"/>
  <c r="K168" i="6"/>
  <c r="K123" i="6"/>
  <c r="K189" i="6"/>
  <c r="K205" i="6"/>
  <c r="K146" i="6"/>
  <c r="K112" i="6"/>
  <c r="K185" i="6"/>
  <c r="K208" i="6"/>
  <c r="K90" i="6"/>
  <c r="K135" i="6"/>
  <c r="K139" i="6"/>
  <c r="K105" i="6"/>
  <c r="K134" i="6"/>
  <c r="K158" i="6"/>
  <c r="K92" i="6"/>
  <c r="K182" i="6"/>
  <c r="K101" i="6"/>
  <c r="K107" i="6"/>
  <c r="K129" i="6"/>
  <c r="K214" i="6"/>
  <c r="K153" i="6"/>
  <c r="K128" i="6"/>
  <c r="K93" i="6"/>
  <c r="K190" i="6"/>
  <c r="K96" i="6"/>
  <c r="K174" i="6"/>
  <c r="K202" i="6"/>
  <c r="K154" i="6"/>
  <c r="K136" i="6"/>
  <c r="K216" i="6"/>
  <c r="K188" i="6"/>
  <c r="K127" i="6"/>
  <c r="K149" i="6"/>
  <c r="K191" i="6"/>
  <c r="K199" i="6"/>
  <c r="K209" i="6"/>
  <c r="K173" i="6"/>
  <c r="K144" i="6"/>
  <c r="K211" i="6"/>
  <c r="K130" i="6"/>
  <c r="K179" i="6"/>
  <c r="K121" i="6"/>
  <c r="K219" i="6"/>
  <c r="K138" i="6"/>
  <c r="K187" i="6"/>
  <c r="K161" i="6"/>
  <c r="K172" i="6"/>
  <c r="K193" i="6"/>
  <c r="K142" i="6"/>
  <c r="K91" i="6"/>
  <c r="K143" i="6"/>
  <c r="K157" i="6"/>
  <c r="K201" i="6"/>
  <c r="K166" i="6"/>
  <c r="K99" i="6"/>
  <c r="K167" i="6"/>
  <c r="K165" i="6"/>
  <c r="K120" i="6"/>
  <c r="K203" i="6"/>
  <c r="K122" i="6"/>
  <c r="K171" i="6"/>
  <c r="K198" i="6"/>
  <c r="K89" i="6"/>
  <c r="K132" i="6"/>
  <c r="K126" i="6"/>
  <c r="K137" i="6"/>
  <c r="K206" i="6"/>
  <c r="K113" i="6"/>
  <c r="K148" i="6"/>
  <c r="K150" i="6"/>
  <c r="K200" i="6"/>
  <c r="K156" i="6"/>
  <c r="K133" i="6"/>
  <c r="K196" i="6"/>
  <c r="K180" i="6"/>
  <c r="K210" i="6"/>
  <c r="K98" i="6"/>
  <c r="K159" i="6"/>
  <c r="K147" i="6"/>
  <c r="K152" i="6"/>
  <c r="K218" i="6"/>
  <c r="K155" i="6"/>
  <c r="K169" i="6"/>
  <c r="K163" i="6"/>
  <c r="K95" i="6"/>
  <c r="K197" i="6"/>
  <c r="K186" i="6"/>
  <c r="K29" i="6"/>
  <c r="K15" i="6"/>
  <c r="K31" i="6"/>
  <c r="K25" i="6"/>
  <c r="K12" i="6"/>
  <c r="K26" i="6"/>
  <c r="K22" i="6"/>
  <c r="K19" i="6"/>
  <c r="K35" i="6"/>
  <c r="K24" i="6"/>
  <c r="K13" i="6"/>
  <c r="K34" i="6"/>
  <c r="K27" i="6"/>
  <c r="K20" i="6"/>
  <c r="K28" i="6"/>
  <c r="K18" i="6"/>
  <c r="K16" i="6"/>
  <c r="K17" i="6"/>
  <c r="K11" i="6"/>
  <c r="K23" i="6"/>
  <c r="K30" i="6"/>
  <c r="K32" i="6"/>
  <c r="K33" i="6"/>
  <c r="K14" i="6"/>
  <c r="N8" i="6"/>
  <c r="K21" i="6"/>
  <c r="K9" i="6"/>
  <c r="K10" i="6"/>
  <c r="K213" i="6"/>
  <c r="K76" i="6"/>
  <c r="K66" i="6"/>
  <c r="K56" i="6"/>
  <c r="K74" i="6"/>
  <c r="K79" i="6"/>
  <c r="K88" i="6"/>
  <c r="K78" i="6"/>
  <c r="K75" i="6"/>
  <c r="K40" i="6"/>
  <c r="K60" i="6"/>
  <c r="K43" i="6"/>
  <c r="K87" i="6"/>
  <c r="K62" i="6"/>
  <c r="K73" i="6"/>
  <c r="K70" i="6"/>
  <c r="K44" i="6"/>
  <c r="K69" i="6"/>
  <c r="K68" i="6"/>
  <c r="K85" i="6"/>
  <c r="K47" i="6"/>
  <c r="K41" i="6"/>
  <c r="K84" i="6"/>
  <c r="K49" i="6"/>
  <c r="K50" i="6"/>
  <c r="K48" i="6"/>
  <c r="K81" i="6"/>
  <c r="K53" i="6"/>
  <c r="K67" i="6"/>
  <c r="K86" i="6"/>
  <c r="K83" i="6"/>
  <c r="K64" i="6"/>
  <c r="K37" i="6"/>
  <c r="K63" i="6"/>
  <c r="K58" i="6"/>
  <c r="K72" i="6"/>
  <c r="K42" i="6"/>
  <c r="K80" i="6"/>
  <c r="K54" i="6"/>
  <c r="K61" i="6"/>
  <c r="K71" i="6"/>
  <c r="K36" i="6"/>
  <c r="K38" i="6"/>
  <c r="K46" i="6"/>
  <c r="K65" i="6"/>
  <c r="K45" i="6"/>
  <c r="K51" i="6"/>
  <c r="K39" i="6"/>
  <c r="K59" i="6"/>
  <c r="K55" i="6"/>
  <c r="K82" i="6"/>
  <c r="K57" i="6"/>
  <c r="L7" i="6"/>
  <c r="K52" i="6"/>
  <c r="K77" i="6"/>
  <c r="K8" i="6"/>
  <c r="K7" i="6"/>
  <c r="L8" i="6" l="1"/>
  <c r="N9" i="6"/>
  <c r="N10" i="6" l="1"/>
  <c r="L9" i="6"/>
  <c r="L10" i="6" l="1"/>
  <c r="N11" i="6"/>
  <c r="L11" i="6" l="1"/>
  <c r="L12" i="6" l="1"/>
  <c r="N13" i="6"/>
  <c r="N12" i="6"/>
  <c r="N14" i="6" l="1"/>
  <c r="L13" i="6"/>
  <c r="L14" i="6" l="1"/>
  <c r="N15" i="6"/>
  <c r="N16" i="6" l="1"/>
  <c r="L15" i="6"/>
  <c r="L16" i="6" l="1"/>
  <c r="N17" i="6"/>
  <c r="N18" i="6" l="1"/>
  <c r="L17" i="6"/>
  <c r="N19" i="6" l="1"/>
  <c r="L18" i="6"/>
  <c r="N20" i="6" l="1"/>
  <c r="L19" i="6"/>
  <c r="N21" i="6" l="1"/>
  <c r="L20" i="6"/>
  <c r="N22" i="6" l="1"/>
  <c r="L21" i="6"/>
  <c r="N23" i="6" l="1"/>
  <c r="L22" i="6"/>
  <c r="N24" i="6" l="1"/>
  <c r="L23" i="6"/>
  <c r="N25" i="6" l="1"/>
  <c r="L24" i="6"/>
  <c r="N26" i="6" l="1"/>
  <c r="L25" i="6"/>
  <c r="L26" i="6" l="1"/>
  <c r="N27" i="6"/>
  <c r="N28" i="6" l="1"/>
  <c r="L27" i="6"/>
  <c r="L28" i="6" l="1"/>
  <c r="N29" i="6"/>
  <c r="N30" i="6" l="1"/>
  <c r="L29" i="6"/>
  <c r="N31" i="6" l="1"/>
  <c r="L30" i="6"/>
  <c r="N32" i="6" l="1"/>
  <c r="L31" i="6"/>
  <c r="L32" i="6" l="1"/>
  <c r="N33" i="6"/>
  <c r="N34" i="6" l="1"/>
  <c r="L33" i="6"/>
  <c r="L34" i="6" l="1"/>
  <c r="N35" i="6"/>
  <c r="N36" i="6" l="1"/>
  <c r="L35" i="6"/>
  <c r="N37" i="6" l="1"/>
  <c r="L36" i="6"/>
  <c r="N38" i="6" l="1"/>
  <c r="L37" i="6"/>
  <c r="N39" i="6" l="1"/>
  <c r="L38" i="6"/>
  <c r="N40" i="6" l="1"/>
  <c r="L39" i="6"/>
  <c r="N41" i="6" l="1"/>
  <c r="L40" i="6"/>
  <c r="N42" i="6" l="1"/>
  <c r="L41" i="6"/>
  <c r="N43" i="6" l="1"/>
  <c r="L42" i="6"/>
  <c r="N44" i="6" l="1"/>
  <c r="L43" i="6"/>
  <c r="N45" i="6" l="1"/>
  <c r="L44" i="6"/>
  <c r="N46" i="6" l="1"/>
  <c r="L45" i="6"/>
  <c r="N47" i="6" l="1"/>
  <c r="L46" i="6"/>
  <c r="N48" i="6" l="1"/>
  <c r="L47" i="6"/>
  <c r="N49" i="6" l="1"/>
  <c r="L48" i="6"/>
  <c r="N50" i="6" l="1"/>
  <c r="L49" i="6"/>
  <c r="L50" i="6" l="1"/>
  <c r="N51" i="6"/>
  <c r="N52" i="6" l="1"/>
  <c r="L51" i="6"/>
  <c r="N53" i="6" l="1"/>
  <c r="L52" i="6"/>
  <c r="N54" i="6" l="1"/>
  <c r="L53" i="6"/>
  <c r="N55" i="6" l="1"/>
  <c r="L54" i="6"/>
  <c r="L55" i="6" l="1"/>
  <c r="N56" i="6"/>
  <c r="N57" i="6" l="1"/>
  <c r="L56" i="6"/>
  <c r="N58" i="6" l="1"/>
  <c r="L57" i="6"/>
  <c r="L58" i="6" l="1"/>
  <c r="N59" i="6"/>
  <c r="N60" i="6" l="1"/>
  <c r="L59" i="6"/>
  <c r="L60" i="6" l="1"/>
  <c r="N61" i="6"/>
  <c r="N62" i="6" l="1"/>
  <c r="L61" i="6"/>
  <c r="L62" i="6" l="1"/>
  <c r="N63" i="6"/>
  <c r="N64" i="6" l="1"/>
  <c r="L63" i="6"/>
  <c r="L64" i="6" l="1"/>
  <c r="N65" i="6"/>
  <c r="N66" i="6" l="1"/>
  <c r="L65" i="6"/>
  <c r="L66" i="6" l="1"/>
  <c r="N67" i="6"/>
  <c r="L67" i="6" l="1"/>
  <c r="N68" i="6"/>
  <c r="L68" i="6" l="1"/>
  <c r="N69" i="6"/>
  <c r="N70" i="6" l="1"/>
  <c r="L69" i="6"/>
  <c r="N71" i="6" l="1"/>
  <c r="L70" i="6"/>
  <c r="N72" i="6" l="1"/>
  <c r="L71" i="6"/>
  <c r="N73" i="6" l="1"/>
  <c r="L72" i="6"/>
  <c r="N74" i="6" l="1"/>
  <c r="L73" i="6"/>
  <c r="N75" i="6" l="1"/>
  <c r="L74" i="6"/>
  <c r="N76" i="6" l="1"/>
  <c r="L75" i="6"/>
  <c r="L76" i="6" l="1"/>
  <c r="N78" i="6" l="1"/>
  <c r="N77" i="6"/>
  <c r="L77" i="6"/>
  <c r="N79" i="6" l="1"/>
  <c r="L78" i="6"/>
  <c r="N80" i="6" l="1"/>
  <c r="L79" i="6"/>
  <c r="L80" i="6" l="1"/>
  <c r="N81" i="6"/>
  <c r="N82" i="6" l="1"/>
  <c r="L81" i="6"/>
  <c r="L82" i="6" l="1"/>
  <c r="N83" i="6"/>
  <c r="N84" i="6" l="1"/>
  <c r="L83" i="6"/>
  <c r="N85" i="6" l="1"/>
  <c r="L84" i="6"/>
  <c r="N86" i="6" l="1"/>
  <c r="L85" i="6"/>
  <c r="N87" i="6" l="1"/>
  <c r="L86" i="6"/>
  <c r="N88" i="6" l="1"/>
  <c r="L87" i="6"/>
  <c r="N89" i="6" l="1"/>
  <c r="L88" i="6"/>
  <c r="N90" i="6" l="1"/>
  <c r="L89" i="6"/>
  <c r="N91" i="6" l="1"/>
  <c r="L90" i="6"/>
  <c r="N92" i="6" l="1"/>
  <c r="L91" i="6"/>
  <c r="L92" i="6" l="1"/>
  <c r="N93" i="6"/>
  <c r="N94" i="6" l="1"/>
  <c r="L93" i="6"/>
  <c r="N95" i="6" l="1"/>
  <c r="L94" i="6"/>
  <c r="N96" i="6" l="1"/>
  <c r="L95" i="6"/>
  <c r="N97" i="6" l="1"/>
  <c r="L96" i="6"/>
  <c r="N98" i="6" l="1"/>
  <c r="L97" i="6"/>
  <c r="L98" i="6" l="1"/>
  <c r="N99" i="6"/>
  <c r="N100" i="6" l="1"/>
  <c r="L99" i="6"/>
  <c r="L100" i="6" l="1"/>
  <c r="N101" i="6"/>
  <c r="N102" i="6" l="1"/>
  <c r="L101" i="6"/>
  <c r="N103" i="6" l="1"/>
  <c r="L102" i="6"/>
  <c r="N104" i="6" l="1"/>
  <c r="L103" i="6"/>
  <c r="L104" i="6" l="1"/>
  <c r="N105" i="6"/>
  <c r="N106" i="6" l="1"/>
  <c r="L105" i="6"/>
  <c r="L106" i="6" l="1"/>
  <c r="N107" i="6"/>
  <c r="N108" i="6" l="1"/>
  <c r="L107" i="6"/>
  <c r="L108" i="6" l="1"/>
  <c r="N109" i="6"/>
  <c r="N110" i="6" l="1"/>
  <c r="L109" i="6"/>
  <c r="L110" i="6" l="1"/>
  <c r="N111" i="6"/>
  <c r="N112" i="6" l="1"/>
  <c r="L111" i="6"/>
  <c r="N113" i="6" l="1"/>
  <c r="L112" i="6"/>
  <c r="N114" i="6" l="1"/>
  <c r="L113" i="6"/>
  <c r="L114" i="6" l="1"/>
  <c r="N115" i="6"/>
  <c r="L115" i="6" l="1"/>
  <c r="N116" i="6"/>
  <c r="L116" i="6" l="1"/>
  <c r="N117" i="6"/>
  <c r="N118" i="6" l="1"/>
  <c r="L117" i="6"/>
  <c r="L118" i="6" l="1"/>
  <c r="N119" i="6"/>
  <c r="N120" i="6" l="1"/>
  <c r="L119" i="6"/>
  <c r="N121" i="6" l="1"/>
  <c r="L120" i="6"/>
  <c r="N122" i="6" l="1"/>
  <c r="L121" i="6"/>
  <c r="N123" i="6" l="1"/>
  <c r="L122" i="6"/>
  <c r="N124" i="6" l="1"/>
  <c r="L123" i="6"/>
  <c r="N125" i="6" l="1"/>
  <c r="L124" i="6"/>
  <c r="N126" i="6" l="1"/>
  <c r="L125" i="6"/>
  <c r="N127" i="6" l="1"/>
  <c r="L126" i="6"/>
  <c r="N128" i="6" l="1"/>
  <c r="L127" i="6"/>
  <c r="N129" i="6" l="1"/>
  <c r="L128" i="6"/>
  <c r="N130" i="6" l="1"/>
  <c r="L129" i="6"/>
  <c r="L130" i="6" l="1"/>
  <c r="N131" i="6"/>
  <c r="N132" i="6" l="1"/>
  <c r="L131" i="6"/>
  <c r="L132" i="6" l="1"/>
  <c r="N133" i="6"/>
  <c r="N134" i="6" l="1"/>
  <c r="L133" i="6"/>
  <c r="N135" i="6" l="1"/>
  <c r="L134" i="6"/>
  <c r="N136" i="6" l="1"/>
  <c r="L135" i="6"/>
  <c r="N137" i="6" l="1"/>
  <c r="L136" i="6"/>
  <c r="N138" i="6" l="1"/>
  <c r="L137" i="6"/>
  <c r="L138" i="6" l="1"/>
  <c r="N139" i="6"/>
  <c r="N140" i="6" l="1"/>
  <c r="L139" i="6"/>
  <c r="N141" i="6" l="1"/>
  <c r="L140" i="6"/>
  <c r="N142" i="6" l="1"/>
  <c r="L141" i="6"/>
  <c r="N143" i="6" l="1"/>
  <c r="L142" i="6"/>
  <c r="N144" i="6" l="1"/>
  <c r="L143" i="6"/>
  <c r="N145" i="6" l="1"/>
  <c r="L144" i="6"/>
  <c r="N146" i="6" l="1"/>
  <c r="L145" i="6"/>
  <c r="N147" i="6" l="1"/>
  <c r="L146" i="6"/>
  <c r="N148" i="6" l="1"/>
  <c r="L147" i="6"/>
  <c r="L148" i="6" l="1"/>
  <c r="N149" i="6"/>
  <c r="N150" i="6" l="1"/>
  <c r="L149" i="6"/>
  <c r="N151" i="6" l="1"/>
  <c r="L150" i="6"/>
  <c r="N152" i="6" l="1"/>
  <c r="L151" i="6"/>
  <c r="N153" i="6" l="1"/>
  <c r="L152" i="6"/>
  <c r="N154" i="6" l="1"/>
  <c r="L153" i="6"/>
  <c r="L154" i="6" l="1"/>
  <c r="N155" i="6"/>
  <c r="N156" i="6" l="1"/>
  <c r="L155" i="6"/>
  <c r="N157" i="6" l="1"/>
  <c r="L156" i="6"/>
  <c r="N158" i="6" l="1"/>
  <c r="L157" i="6"/>
  <c r="N159" i="6" l="1"/>
  <c r="L158" i="6"/>
  <c r="N160" i="6" l="1"/>
  <c r="L159" i="6"/>
  <c r="L160" i="6" l="1"/>
  <c r="N161" i="6"/>
  <c r="N162" i="6" l="1"/>
  <c r="L161" i="6"/>
  <c r="N163" i="6" l="1"/>
  <c r="L162" i="6"/>
  <c r="N164" i="6" l="1"/>
  <c r="L163" i="6"/>
  <c r="L164" i="6" l="1"/>
  <c r="N165" i="6"/>
  <c r="N166" i="6" l="1"/>
  <c r="L165" i="6"/>
  <c r="N167" i="6" l="1"/>
  <c r="L166" i="6"/>
  <c r="N168" i="6" l="1"/>
  <c r="L167" i="6"/>
  <c r="N169" i="6" l="1"/>
  <c r="L168" i="6"/>
  <c r="N170" i="6" l="1"/>
  <c r="L169" i="6"/>
  <c r="L170" i="6" l="1"/>
  <c r="N171" i="6"/>
  <c r="N172" i="6" l="1"/>
  <c r="L171" i="6"/>
  <c r="N173" i="6" l="1"/>
  <c r="L172" i="6"/>
  <c r="N174" i="6" l="1"/>
  <c r="L173" i="6"/>
  <c r="N175" i="6" l="1"/>
  <c r="L174" i="6"/>
  <c r="N176" i="6" l="1"/>
  <c r="L175" i="6"/>
  <c r="N177" i="6" l="1"/>
  <c r="L176" i="6"/>
  <c r="N178" i="6" l="1"/>
  <c r="L177" i="6"/>
  <c r="N179" i="6" l="1"/>
  <c r="L178" i="6"/>
  <c r="N180" i="6" l="1"/>
  <c r="L179" i="6"/>
  <c r="N181" i="6" l="1"/>
  <c r="L180" i="6"/>
  <c r="N182" i="6" l="1"/>
  <c r="L181" i="6"/>
  <c r="N183" i="6" l="1"/>
  <c r="L182" i="6"/>
  <c r="N184" i="6" l="1"/>
  <c r="L183" i="6"/>
  <c r="N185" i="6" l="1"/>
  <c r="L184" i="6"/>
  <c r="N186" i="6" l="1"/>
  <c r="L185" i="6"/>
  <c r="N187" i="6" l="1"/>
  <c r="L186" i="6"/>
  <c r="N188" i="6" l="1"/>
  <c r="L187" i="6"/>
  <c r="N189" i="6" l="1"/>
  <c r="L188" i="6"/>
  <c r="N190" i="6" l="1"/>
  <c r="L189" i="6"/>
  <c r="N191" i="6" l="1"/>
  <c r="L190" i="6"/>
  <c r="N192" i="6" l="1"/>
  <c r="L191" i="6"/>
  <c r="N193" i="6" l="1"/>
  <c r="L192" i="6"/>
  <c r="N194" i="6" l="1"/>
  <c r="L193" i="6"/>
  <c r="L194" i="6" l="1"/>
  <c r="N195" i="6"/>
  <c r="N196" i="6" l="1"/>
  <c r="L195" i="6"/>
  <c r="L196" i="6" l="1"/>
  <c r="N197" i="6"/>
  <c r="L197" i="6" l="1"/>
  <c r="N198" i="6"/>
  <c r="L198" i="6" l="1"/>
  <c r="N199" i="6"/>
  <c r="N200" i="6" l="1"/>
  <c r="L199" i="6"/>
  <c r="L200" i="6" l="1"/>
  <c r="N201" i="6"/>
  <c r="N202" i="6" l="1"/>
  <c r="L201" i="6"/>
  <c r="L202" i="6" l="1"/>
  <c r="N203" i="6"/>
  <c r="N204" i="6" l="1"/>
  <c r="L203" i="6"/>
  <c r="L204" i="6" l="1"/>
  <c r="N205" i="6"/>
  <c r="N206" i="6" l="1"/>
  <c r="L205" i="6"/>
  <c r="L206" i="6" l="1"/>
  <c r="N207" i="6"/>
  <c r="N208" i="6" l="1"/>
  <c r="L207" i="6"/>
  <c r="L208" i="6" l="1"/>
  <c r="N209" i="6"/>
  <c r="N210" i="6" l="1"/>
  <c r="L209" i="6"/>
  <c r="L210" i="6" l="1"/>
  <c r="N211" i="6"/>
  <c r="N212" i="6" l="1"/>
  <c r="L211" i="6"/>
  <c r="L212" i="6" l="1"/>
  <c r="N213" i="6"/>
  <c r="N214" i="6" l="1"/>
  <c r="L213" i="6"/>
  <c r="L214" i="6" l="1"/>
  <c r="N215" i="6"/>
  <c r="N216" i="6" l="1"/>
  <c r="L215" i="6"/>
  <c r="L216" i="6" l="1"/>
  <c r="N217" i="6"/>
  <c r="N218" i="6" l="1"/>
  <c r="L217" i="6"/>
  <c r="L218" i="6" l="1"/>
  <c r="N219" i="6"/>
  <c r="N220" i="6" l="1"/>
  <c r="O3" i="6" s="1"/>
  <c r="L219" i="6"/>
  <c r="L220" i="6" l="1"/>
  <c r="O1" i="6"/>
  <c r="A10" i="1" l="1"/>
  <c r="I7" i="6" s="1"/>
  <c r="O8" i="4"/>
  <c r="I41" i="6" l="1"/>
  <c r="I32" i="6"/>
  <c r="I58" i="6"/>
  <c r="I54" i="6"/>
  <c r="I55" i="6"/>
  <c r="I17" i="6"/>
  <c r="I71" i="6"/>
  <c r="I94" i="6"/>
  <c r="I78" i="6"/>
  <c r="I45" i="6"/>
  <c r="I92" i="6"/>
  <c r="I34" i="6"/>
  <c r="I24" i="6"/>
  <c r="I48" i="6"/>
  <c r="I72" i="6"/>
  <c r="I49" i="6"/>
  <c r="I15" i="6"/>
  <c r="I10" i="6"/>
  <c r="I12" i="6"/>
  <c r="I60" i="6"/>
  <c r="I47" i="6"/>
  <c r="I39" i="6"/>
  <c r="I63" i="6"/>
  <c r="I30" i="6"/>
  <c r="I51" i="6"/>
  <c r="I89" i="6"/>
  <c r="I83" i="6"/>
  <c r="I65" i="6"/>
  <c r="I18" i="6"/>
  <c r="I25" i="6"/>
  <c r="I27" i="6"/>
  <c r="I87" i="6"/>
  <c r="I59" i="6"/>
  <c r="I77" i="6"/>
  <c r="I31" i="6"/>
  <c r="I43" i="6"/>
  <c r="I37" i="6"/>
  <c r="I56" i="6"/>
  <c r="I91" i="6"/>
  <c r="I42" i="6"/>
  <c r="I26" i="6"/>
  <c r="I14" i="6"/>
  <c r="I38" i="6"/>
  <c r="I62" i="6"/>
  <c r="I22" i="6"/>
  <c r="I35" i="6"/>
  <c r="I8" i="6"/>
  <c r="I11" i="6"/>
  <c r="I88" i="6"/>
  <c r="I50" i="6"/>
  <c r="I86" i="6"/>
  <c r="I33" i="6"/>
  <c r="I98" i="6"/>
  <c r="I99" i="6" s="1"/>
  <c r="I100" i="6" s="1"/>
  <c r="I101" i="6" s="1"/>
  <c r="I102" i="6" s="1"/>
  <c r="I103" i="6" s="1"/>
  <c r="I104" i="6" s="1"/>
  <c r="I105" i="6" s="1"/>
  <c r="I106" i="6" s="1"/>
  <c r="I107" i="6" s="1"/>
  <c r="I108" i="6" s="1"/>
  <c r="I109" i="6" s="1"/>
  <c r="I110" i="6" s="1"/>
  <c r="I111" i="6" s="1"/>
  <c r="I112" i="6" s="1"/>
  <c r="I113" i="6" s="1"/>
  <c r="I114" i="6" s="1"/>
  <c r="I115" i="6" s="1"/>
  <c r="I116" i="6" s="1"/>
  <c r="I117" i="6" s="1"/>
  <c r="I118" i="6" s="1"/>
  <c r="I119" i="6" s="1"/>
  <c r="I120" i="6" s="1"/>
  <c r="I121" i="6" s="1"/>
  <c r="I122" i="6" s="1"/>
  <c r="I123" i="6" s="1"/>
  <c r="I124" i="6" s="1"/>
  <c r="I125" i="6" s="1"/>
  <c r="I126" i="6" s="1"/>
  <c r="I127" i="6" s="1"/>
  <c r="I128" i="6" s="1"/>
  <c r="I129" i="6" s="1"/>
  <c r="I130" i="6" s="1"/>
  <c r="I131" i="6" s="1"/>
  <c r="I132" i="6" s="1"/>
  <c r="I133" i="6" s="1"/>
  <c r="I134" i="6" s="1"/>
  <c r="I135" i="6" s="1"/>
  <c r="I136" i="6" s="1"/>
  <c r="I137" i="6" s="1"/>
  <c r="I138" i="6" s="1"/>
  <c r="I139" i="6" s="1"/>
  <c r="I140" i="6" s="1"/>
  <c r="I141" i="6" s="1"/>
  <c r="I142" i="6" s="1"/>
  <c r="I143" i="6" s="1"/>
  <c r="I144" i="6" s="1"/>
  <c r="I145" i="6" s="1"/>
  <c r="I146" i="6" s="1"/>
  <c r="I147" i="6" s="1"/>
  <c r="I148" i="6" s="1"/>
  <c r="I149" i="6" s="1"/>
  <c r="I150" i="6" s="1"/>
  <c r="I151" i="6" s="1"/>
  <c r="I152" i="6" s="1"/>
  <c r="I153" i="6" s="1"/>
  <c r="I154" i="6" s="1"/>
  <c r="I155" i="6" s="1"/>
  <c r="I156" i="6" s="1"/>
  <c r="I157" i="6" s="1"/>
  <c r="I158" i="6" s="1"/>
  <c r="I159" i="6" s="1"/>
  <c r="I160" i="6" s="1"/>
  <c r="I161" i="6" s="1"/>
  <c r="I162" i="6" s="1"/>
  <c r="I163" i="6" s="1"/>
  <c r="I164" i="6" s="1"/>
  <c r="I165" i="6" s="1"/>
  <c r="I166" i="6" s="1"/>
  <c r="I167" i="6" s="1"/>
  <c r="I168" i="6" s="1"/>
  <c r="I169" i="6" s="1"/>
  <c r="I170" i="6" s="1"/>
  <c r="I171" i="6" s="1"/>
  <c r="I172" i="6" s="1"/>
  <c r="I173" i="6" s="1"/>
  <c r="I174" i="6" s="1"/>
  <c r="I175" i="6" s="1"/>
  <c r="I176" i="6" s="1"/>
  <c r="I177" i="6" s="1"/>
  <c r="I178" i="6" s="1"/>
  <c r="I179" i="6" s="1"/>
  <c r="I180" i="6" s="1"/>
  <c r="I181" i="6" s="1"/>
  <c r="I182" i="6" s="1"/>
  <c r="I183" i="6" s="1"/>
  <c r="I184" i="6" s="1"/>
  <c r="I185" i="6" s="1"/>
  <c r="I186" i="6" s="1"/>
  <c r="I187" i="6" s="1"/>
  <c r="I188" i="6" s="1"/>
  <c r="I189" i="6" s="1"/>
  <c r="I190" i="6" s="1"/>
  <c r="I191" i="6" s="1"/>
  <c r="I192" i="6" s="1"/>
  <c r="I193" i="6" s="1"/>
  <c r="I194" i="6" s="1"/>
  <c r="I195" i="6" s="1"/>
  <c r="I196" i="6" s="1"/>
  <c r="I197" i="6" s="1"/>
  <c r="I198" i="6" s="1"/>
  <c r="I199" i="6" s="1"/>
  <c r="I200" i="6" s="1"/>
  <c r="I201" i="6" s="1"/>
  <c r="I202" i="6" s="1"/>
  <c r="I203" i="6" s="1"/>
  <c r="I204" i="6" s="1"/>
  <c r="I205" i="6" s="1"/>
  <c r="I206" i="6" s="1"/>
  <c r="I207" i="6" s="1"/>
  <c r="I208" i="6" s="1"/>
  <c r="I209" i="6" s="1"/>
  <c r="I210" i="6" s="1"/>
  <c r="I211" i="6" s="1"/>
  <c r="I212" i="6" s="1"/>
  <c r="I213" i="6" s="1"/>
  <c r="I214" i="6" s="1"/>
  <c r="I215" i="6" s="1"/>
  <c r="I216" i="6" s="1"/>
  <c r="I217" i="6" s="1"/>
  <c r="I218" i="6" s="1"/>
  <c r="I219" i="6" s="1"/>
  <c r="I220" i="6" s="1"/>
  <c r="I28" i="6"/>
  <c r="I97" i="6"/>
  <c r="I36" i="6"/>
  <c r="I95" i="6"/>
  <c r="I85" i="6"/>
  <c r="I93" i="6"/>
  <c r="I40" i="6"/>
  <c r="I46" i="6"/>
  <c r="I9" i="6"/>
  <c r="I16" i="6"/>
  <c r="I61" i="6"/>
  <c r="I66" i="6"/>
  <c r="I64" i="6"/>
  <c r="I70" i="6"/>
  <c r="I90" i="6"/>
  <c r="I52" i="6"/>
  <c r="I79" i="6"/>
  <c r="I80" i="6"/>
  <c r="I96" i="6"/>
  <c r="I19" i="6"/>
  <c r="I20" i="6"/>
  <c r="I69" i="6"/>
  <c r="I44" i="6"/>
  <c r="I23" i="6"/>
  <c r="I53" i="6"/>
  <c r="I76" i="6"/>
  <c r="I21" i="6"/>
  <c r="I13" i="6"/>
  <c r="I57" i="6"/>
  <c r="I68" i="6"/>
  <c r="I67" i="6"/>
  <c r="I74" i="6"/>
  <c r="I81" i="6"/>
  <c r="I29" i="6"/>
  <c r="I75" i="6"/>
  <c r="I73" i="6"/>
  <c r="I82" i="6"/>
  <c r="I84" i="6"/>
  <c r="M7" i="6"/>
  <c r="M8" i="6" l="1"/>
  <c r="M9" i="6" l="1"/>
  <c r="M10" i="6" l="1"/>
  <c r="M11" i="6" l="1"/>
  <c r="M12" i="6" l="1"/>
  <c r="M13" i="6" l="1"/>
  <c r="M14" i="6" l="1"/>
  <c r="M15" i="6" l="1"/>
  <c r="M16" i="6" l="1"/>
  <c r="M17" i="6" l="1"/>
  <c r="M18" i="6" l="1"/>
  <c r="M19" i="6" l="1"/>
  <c r="M20" i="6" l="1"/>
  <c r="M21" i="6" l="1"/>
  <c r="M22" i="6" l="1"/>
  <c r="M23" i="6" l="1"/>
  <c r="M24" i="6" l="1"/>
  <c r="M25" i="6" l="1"/>
  <c r="M26" i="6" l="1"/>
  <c r="M27" i="6" l="1"/>
  <c r="M28" i="6" l="1"/>
  <c r="M29" i="6" l="1"/>
  <c r="M30" i="6" l="1"/>
  <c r="M31" i="6" l="1"/>
  <c r="M32" i="6" l="1"/>
  <c r="M33" i="6" l="1"/>
  <c r="M34" i="6" l="1"/>
  <c r="M35" i="6" l="1"/>
  <c r="M36" i="6" l="1"/>
  <c r="M37" i="6" l="1"/>
  <c r="M38" i="6" l="1"/>
  <c r="M39" i="6" l="1"/>
  <c r="M40" i="6" l="1"/>
  <c r="M41" i="6" l="1"/>
  <c r="M42" i="6" l="1"/>
  <c r="M43" i="6" l="1"/>
  <c r="M44" i="6" l="1"/>
  <c r="M45" i="6" l="1"/>
  <c r="M46" i="6" l="1"/>
  <c r="M47" i="6" l="1"/>
  <c r="M48" i="6" l="1"/>
  <c r="M49" i="6" l="1"/>
  <c r="M50" i="6" l="1"/>
  <c r="M51" i="6" l="1"/>
  <c r="M52" i="6" l="1"/>
  <c r="M53" i="6" l="1"/>
  <c r="M54" i="6" l="1"/>
  <c r="M55" i="6" l="1"/>
  <c r="M56" i="6" l="1"/>
  <c r="M57" i="6" l="1"/>
  <c r="M58" i="6" l="1"/>
  <c r="M59" i="6" l="1"/>
  <c r="M60" i="6" l="1"/>
  <c r="M61" i="6" l="1"/>
  <c r="M62" i="6" l="1"/>
  <c r="M63" i="6" l="1"/>
  <c r="M64" i="6" l="1"/>
  <c r="M65" i="6" l="1"/>
  <c r="M66" i="6" l="1"/>
  <c r="M67" i="6" l="1"/>
  <c r="M68" i="6" l="1"/>
  <c r="M69" i="6" l="1"/>
  <c r="M70" i="6" l="1"/>
  <c r="M71" i="6" l="1"/>
  <c r="M72" i="6" l="1"/>
  <c r="M73" i="6" l="1"/>
  <c r="M74" i="6" l="1"/>
  <c r="M75" i="6" l="1"/>
  <c r="M76" i="6" l="1"/>
  <c r="M77" i="6" l="1"/>
  <c r="M78" i="6" l="1"/>
  <c r="M79" i="6" l="1"/>
  <c r="M80" i="6" l="1"/>
  <c r="M81" i="6" l="1"/>
  <c r="M82" i="6" l="1"/>
  <c r="M83" i="6" l="1"/>
  <c r="M84" i="6" l="1"/>
  <c r="M85" i="6" l="1"/>
  <c r="M86" i="6" l="1"/>
  <c r="M87" i="6" l="1"/>
  <c r="M88" i="6" l="1"/>
  <c r="M89" i="6" l="1"/>
  <c r="M90" i="6" l="1"/>
  <c r="M91" i="6" l="1"/>
  <c r="M92" i="6" l="1"/>
  <c r="M93" i="6" l="1"/>
  <c r="M94" i="6" l="1"/>
  <c r="M95" i="6" l="1"/>
  <c r="M96" i="6" l="1"/>
  <c r="M97" i="6" l="1"/>
  <c r="M98" i="6" l="1"/>
  <c r="M99" i="6" l="1"/>
  <c r="M100" i="6" l="1"/>
  <c r="M101" i="6" l="1"/>
  <c r="M102" i="6" l="1"/>
  <c r="M103" i="6" l="1"/>
  <c r="M104" i="6" l="1"/>
  <c r="M105" i="6" l="1"/>
  <c r="M106" i="6" l="1"/>
  <c r="M107" i="6" l="1"/>
  <c r="M108" i="6" l="1"/>
  <c r="M109" i="6" l="1"/>
  <c r="M110" i="6" l="1"/>
  <c r="M111" i="6" l="1"/>
  <c r="M112" i="6" l="1"/>
  <c r="M113" i="6" l="1"/>
  <c r="M114" i="6" l="1"/>
  <c r="M115" i="6" l="1"/>
  <c r="M116" i="6" l="1"/>
  <c r="M117" i="6" l="1"/>
  <c r="M118" i="6" l="1"/>
  <c r="M119" i="6" l="1"/>
  <c r="M120" i="6" l="1"/>
  <c r="M121" i="6" l="1"/>
  <c r="M122" i="6" l="1"/>
  <c r="M123" i="6" l="1"/>
  <c r="M124" i="6" l="1"/>
  <c r="M125" i="6" l="1"/>
  <c r="M126" i="6" l="1"/>
  <c r="M127" i="6" l="1"/>
  <c r="M128" i="6" l="1"/>
  <c r="M129" i="6" l="1"/>
  <c r="M130" i="6" l="1"/>
  <c r="M131" i="6" l="1"/>
  <c r="M132" i="6" l="1"/>
  <c r="M133" i="6" l="1"/>
  <c r="M134" i="6" l="1"/>
  <c r="M135" i="6" l="1"/>
  <c r="M136" i="6" l="1"/>
  <c r="M137" i="6" l="1"/>
  <c r="M138" i="6" l="1"/>
  <c r="M139" i="6" l="1"/>
  <c r="M140" i="6" l="1"/>
  <c r="M141" i="6" l="1"/>
  <c r="M142" i="6" l="1"/>
  <c r="M143" i="6" l="1"/>
  <c r="M144" i="6" l="1"/>
  <c r="M145" i="6" l="1"/>
  <c r="M146" i="6" l="1"/>
  <c r="M147" i="6" l="1"/>
  <c r="M148" i="6" l="1"/>
  <c r="M149" i="6" l="1"/>
  <c r="M150" i="6" l="1"/>
  <c r="M151" i="6" l="1"/>
  <c r="M152" i="6" l="1"/>
  <c r="M153" i="6" l="1"/>
  <c r="M154" i="6" l="1"/>
  <c r="M155" i="6" l="1"/>
  <c r="M156" i="6" l="1"/>
  <c r="M157" i="6" l="1"/>
  <c r="M158" i="6" l="1"/>
  <c r="M159" i="6" l="1"/>
  <c r="M160" i="6" l="1"/>
  <c r="M161" i="6" l="1"/>
  <c r="M162" i="6" l="1"/>
  <c r="M163" i="6" l="1"/>
  <c r="M164" i="6" l="1"/>
  <c r="M165" i="6" l="1"/>
  <c r="M166" i="6" l="1"/>
  <c r="M167" i="6" l="1"/>
  <c r="M168" i="6" l="1"/>
  <c r="M169" i="6" l="1"/>
  <c r="M170" i="6" l="1"/>
  <c r="M171" i="6" l="1"/>
  <c r="M172" i="6" l="1"/>
  <c r="M173" i="6" l="1"/>
  <c r="M174" i="6" l="1"/>
  <c r="M175" i="6" l="1"/>
  <c r="M176" i="6" l="1"/>
  <c r="M177" i="6" l="1"/>
  <c r="M178" i="6" l="1"/>
  <c r="M179" i="6" l="1"/>
  <c r="M180" i="6" l="1"/>
  <c r="M181" i="6" l="1"/>
  <c r="M182" i="6" l="1"/>
  <c r="M183" i="6" l="1"/>
  <c r="M184" i="6" l="1"/>
  <c r="M185" i="6" l="1"/>
  <c r="M186" i="6" l="1"/>
  <c r="M187" i="6" l="1"/>
  <c r="M188" i="6" l="1"/>
  <c r="M189" i="6" l="1"/>
  <c r="M190" i="6" l="1"/>
  <c r="M191" i="6" l="1"/>
  <c r="M192" i="6" l="1"/>
  <c r="M193" i="6" l="1"/>
  <c r="M194" i="6" l="1"/>
  <c r="M195" i="6" l="1"/>
  <c r="M196" i="6" l="1"/>
  <c r="M197" i="6" l="1"/>
  <c r="M198" i="6" l="1"/>
  <c r="M199" i="6" l="1"/>
  <c r="M200" i="6" l="1"/>
  <c r="M201" i="6" l="1"/>
  <c r="M202" i="6" l="1"/>
  <c r="M203" i="6" l="1"/>
  <c r="M204" i="6" l="1"/>
  <c r="M205" i="6" l="1"/>
  <c r="M206" i="6" l="1"/>
  <c r="M207" i="6" l="1"/>
  <c r="M208" i="6" l="1"/>
  <c r="M209" i="6" l="1"/>
  <c r="M210" i="6" l="1"/>
  <c r="M211" i="6" l="1"/>
  <c r="M212" i="6" l="1"/>
  <c r="M213" i="6" l="1"/>
  <c r="M214" i="6" l="1"/>
  <c r="M215" i="6" l="1"/>
  <c r="M216" i="6" l="1"/>
  <c r="M217" i="6" l="1"/>
  <c r="M218" i="6" l="1"/>
  <c r="M219" i="6" l="1"/>
  <c r="M220" i="6" l="1"/>
  <c r="O2" i="6" s="1"/>
  <c r="O9" i="4" s="1"/>
</calcChain>
</file>

<file path=xl/sharedStrings.xml><?xml version="1.0" encoding="utf-8"?>
<sst xmlns="http://schemas.openxmlformats.org/spreadsheetml/2006/main" count="100" uniqueCount="88">
  <si>
    <t>緯度</t>
    <rPh sb="0" eb="2">
      <t>イド</t>
    </rPh>
    <phoneticPr fontId="1"/>
  </si>
  <si>
    <t>経度</t>
    <rPh sb="0" eb="2">
      <t>ケイド</t>
    </rPh>
    <phoneticPr fontId="1"/>
  </si>
  <si>
    <t>標高</t>
    <rPh sb="0" eb="2">
      <t>ヒョウコウ</t>
    </rPh>
    <phoneticPr fontId="1"/>
  </si>
  <si>
    <t>北茨城</t>
    <rPh sb="0" eb="3">
      <t>キタイバラキ</t>
    </rPh>
    <phoneticPr fontId="1"/>
  </si>
  <si>
    <t>日立</t>
    <rPh sb="0" eb="2">
      <t>ヒタチ</t>
    </rPh>
    <phoneticPr fontId="1"/>
  </si>
  <si>
    <t>大子</t>
    <rPh sb="0" eb="2">
      <t>ダイゴ</t>
    </rPh>
    <phoneticPr fontId="1"/>
  </si>
  <si>
    <t>水戸</t>
    <rPh sb="0" eb="2">
      <t>ミト</t>
    </rPh>
    <phoneticPr fontId="1"/>
  </si>
  <si>
    <t>笠間</t>
    <rPh sb="0" eb="2">
      <t>カサマ</t>
    </rPh>
    <phoneticPr fontId="1"/>
  </si>
  <si>
    <t>鉾田</t>
    <rPh sb="0" eb="2">
      <t>ホコタ</t>
    </rPh>
    <phoneticPr fontId="1"/>
  </si>
  <si>
    <t>土浦</t>
    <rPh sb="0" eb="2">
      <t>ツチウラ</t>
    </rPh>
    <phoneticPr fontId="1"/>
  </si>
  <si>
    <t>下館</t>
    <rPh sb="0" eb="2">
      <t>シモダテ</t>
    </rPh>
    <phoneticPr fontId="1"/>
  </si>
  <si>
    <t>下妻</t>
    <rPh sb="0" eb="2">
      <t>シモツマ</t>
    </rPh>
    <phoneticPr fontId="1"/>
  </si>
  <si>
    <t>古河</t>
    <rPh sb="0" eb="2">
      <t>コガ</t>
    </rPh>
    <phoneticPr fontId="1"/>
  </si>
  <si>
    <t>我孫子</t>
    <rPh sb="0" eb="3">
      <t>アビコ</t>
    </rPh>
    <phoneticPr fontId="1"/>
  </si>
  <si>
    <t>小山</t>
    <rPh sb="0" eb="2">
      <t>オヤマ</t>
    </rPh>
    <phoneticPr fontId="1"/>
  </si>
  <si>
    <t>常陸大宮</t>
    <rPh sb="0" eb="4">
      <t>ヒタチオオミヤ</t>
    </rPh>
    <phoneticPr fontId="2"/>
  </si>
  <si>
    <t>龍ケ崎</t>
    <rPh sb="0" eb="3">
      <t>リュウガサキ</t>
    </rPh>
    <phoneticPr fontId="1"/>
  </si>
  <si>
    <t>鹿嶋</t>
    <rPh sb="0" eb="2">
      <t>カシマ</t>
    </rPh>
    <phoneticPr fontId="1"/>
  </si>
  <si>
    <t>予測実施日</t>
    <rPh sb="0" eb="2">
      <t>ヨソク</t>
    </rPh>
    <rPh sb="2" eb="4">
      <t>ジッシ</t>
    </rPh>
    <rPh sb="4" eb="5">
      <t>ビ</t>
    </rPh>
    <phoneticPr fontId="2"/>
  </si>
  <si>
    <t>予測地域</t>
    <rPh sb="0" eb="2">
      <t>ヨソク</t>
    </rPh>
    <rPh sb="2" eb="4">
      <t>チイキ</t>
    </rPh>
    <phoneticPr fontId="2"/>
  </si>
  <si>
    <t>予測値</t>
    <rPh sb="0" eb="3">
      <t>ヨソクチ</t>
    </rPh>
    <phoneticPr fontId="2"/>
  </si>
  <si>
    <t>出穂期：</t>
    <rPh sb="0" eb="3">
      <t>シュッスイキ</t>
    </rPh>
    <phoneticPr fontId="2"/>
  </si>
  <si>
    <t>日付</t>
    <rPh sb="0" eb="2">
      <t>ヒヅケ</t>
    </rPh>
    <phoneticPr fontId="2"/>
  </si>
  <si>
    <t>予測実施日</t>
    <rPh sb="0" eb="2">
      <t>ヨソク</t>
    </rPh>
    <rPh sb="2" eb="4">
      <t>ジッシ</t>
    </rPh>
    <rPh sb="4" eb="5">
      <t>ビ</t>
    </rPh>
    <phoneticPr fontId="2"/>
  </si>
  <si>
    <t>品種</t>
    <rPh sb="0" eb="2">
      <t>ヒンシュ</t>
    </rPh>
    <phoneticPr fontId="2"/>
  </si>
  <si>
    <t>にじのきらめき</t>
  </si>
  <si>
    <t>DVS_tp</t>
  </si>
  <si>
    <t>DVS_pf</t>
  </si>
  <si>
    <t>GV</t>
  </si>
  <si>
    <t>Th</t>
  </si>
  <si>
    <t>Lc</t>
  </si>
  <si>
    <t>A</t>
  </si>
  <si>
    <t>B</t>
  </si>
  <si>
    <t>tsum</t>
  </si>
  <si>
    <t>tb</t>
  </si>
  <si>
    <t>予測地域</t>
    <rPh sb="0" eb="2">
      <t>ヨソク</t>
    </rPh>
    <rPh sb="2" eb="4">
      <t>チイキ</t>
    </rPh>
    <phoneticPr fontId="2"/>
  </si>
  <si>
    <t>移植日</t>
    <rPh sb="0" eb="2">
      <t>イショク</t>
    </rPh>
    <rPh sb="2" eb="3">
      <t>ビ</t>
    </rPh>
    <phoneticPr fontId="2"/>
  </si>
  <si>
    <t>１.  実測値の入力</t>
    <rPh sb="4" eb="7">
      <t>ジッソクチ</t>
    </rPh>
    <rPh sb="8" eb="10">
      <t>ニュウリョク</t>
    </rPh>
    <phoneticPr fontId="2"/>
  </si>
  <si>
    <t>予測値の出力</t>
  </si>
  <si>
    <t>２.</t>
    <phoneticPr fontId="2"/>
  </si>
  <si>
    <t>予測年度</t>
    <rPh sb="2" eb="4">
      <t>ネンド</t>
    </rPh>
    <phoneticPr fontId="2"/>
  </si>
  <si>
    <t>本年日平均気温</t>
    <rPh sb="0" eb="2">
      <t>ホンネン</t>
    </rPh>
    <rPh sb="2" eb="3">
      <t>ニチ</t>
    </rPh>
    <rPh sb="3" eb="5">
      <t>ヘイキン</t>
    </rPh>
    <rPh sb="5" eb="7">
      <t>キオン</t>
    </rPh>
    <phoneticPr fontId="2"/>
  </si>
  <si>
    <t>平年日平均気温</t>
    <rPh sb="0" eb="2">
      <t>ヘイネン</t>
    </rPh>
    <rPh sb="2" eb="5">
      <t>ニチヘイキン</t>
    </rPh>
    <rPh sb="5" eb="7">
      <t>キオン</t>
    </rPh>
    <phoneticPr fontId="2"/>
  </si>
  <si>
    <t>日長</t>
    <rPh sb="0" eb="2">
      <t>ニッチョウ</t>
    </rPh>
    <phoneticPr fontId="2"/>
  </si>
  <si>
    <t>計算用日平均気温</t>
    <rPh sb="0" eb="2">
      <t>ケイサン</t>
    </rPh>
    <rPh sb="2" eb="3">
      <t>ヨウ</t>
    </rPh>
    <rPh sb="3" eb="4">
      <t>ニチ</t>
    </rPh>
    <rPh sb="4" eb="6">
      <t>ヘイキン</t>
    </rPh>
    <rPh sb="6" eb="8">
      <t>キオン</t>
    </rPh>
    <phoneticPr fontId="2"/>
  </si>
  <si>
    <t>　出穂後（実測値の確定後）に日付を選択。</t>
    <rPh sb="1" eb="3">
      <t>シュッスイ</t>
    </rPh>
    <rPh sb="3" eb="4">
      <t>ゴ</t>
    </rPh>
    <rPh sb="5" eb="8">
      <t>ジッソクチ</t>
    </rPh>
    <rPh sb="9" eb="11">
      <t>カクテイ</t>
    </rPh>
    <rPh sb="11" eb="12">
      <t>ゴ</t>
    </rPh>
    <rPh sb="14" eb="16">
      <t>ヒヅケ</t>
    </rPh>
    <rPh sb="17" eb="19">
      <t>センタク</t>
    </rPh>
    <phoneticPr fontId="2"/>
  </si>
  <si>
    <t>品種</t>
    <rPh sb="0" eb="2">
      <t>ヒンシュ</t>
    </rPh>
    <phoneticPr fontId="2"/>
  </si>
  <si>
    <t>DVS_tp</t>
    <phoneticPr fontId="2"/>
  </si>
  <si>
    <t>出穂_DVS</t>
    <rPh sb="0" eb="2">
      <t>シュッスイ</t>
    </rPh>
    <phoneticPr fontId="2"/>
  </si>
  <si>
    <t>出穂_DVR</t>
    <rPh sb="0" eb="2">
      <t>シュッスイ</t>
    </rPh>
    <phoneticPr fontId="2"/>
  </si>
  <si>
    <t>判定_移植日</t>
    <rPh sb="0" eb="2">
      <t>ハンテイ</t>
    </rPh>
    <rPh sb="3" eb="6">
      <t>イショクビ</t>
    </rPh>
    <phoneticPr fontId="2"/>
  </si>
  <si>
    <t>判定_出穂期</t>
    <rPh sb="0" eb="2">
      <t>ハンテイ</t>
    </rPh>
    <rPh sb="3" eb="6">
      <t>シュッスイキ</t>
    </rPh>
    <phoneticPr fontId="2"/>
  </si>
  <si>
    <t>日付（ダミー、消さないこと）</t>
    <rPh sb="0" eb="2">
      <t>ヒヅケ</t>
    </rPh>
    <rPh sb="7" eb="8">
      <t>ケ</t>
    </rPh>
    <phoneticPr fontId="2"/>
  </si>
  <si>
    <t>判定_成熟期A</t>
    <rPh sb="0" eb="2">
      <t>ハンテイ</t>
    </rPh>
    <rPh sb="3" eb="6">
      <t>セイジュクキ</t>
    </rPh>
    <phoneticPr fontId="2"/>
  </si>
  <si>
    <t>判定_成熟期B</t>
    <rPh sb="0" eb="2">
      <t>ハンテイ</t>
    </rPh>
    <rPh sb="3" eb="6">
      <t>セイジュクキ</t>
    </rPh>
    <phoneticPr fontId="2"/>
  </si>
  <si>
    <t>予測出穂期</t>
    <rPh sb="0" eb="2">
      <t>ヨソク</t>
    </rPh>
    <rPh sb="2" eb="5">
      <t>シュッスイキ</t>
    </rPh>
    <phoneticPr fontId="2"/>
  </si>
  <si>
    <t>予測成熟期A</t>
    <rPh sb="0" eb="2">
      <t>ヨソク</t>
    </rPh>
    <rPh sb="2" eb="5">
      <t>セイジュクキ</t>
    </rPh>
    <phoneticPr fontId="2"/>
  </si>
  <si>
    <t>予測成熟期B</t>
    <rPh sb="0" eb="2">
      <t>ヨソク</t>
    </rPh>
    <rPh sb="2" eb="5">
      <t>セイジュクキ</t>
    </rPh>
    <phoneticPr fontId="2"/>
  </si>
  <si>
    <t>実測出穂期</t>
    <rPh sb="0" eb="2">
      <t>ジッソク</t>
    </rPh>
    <rPh sb="2" eb="5">
      <t>シュッスイキ</t>
    </rPh>
    <phoneticPr fontId="2"/>
  </si>
  <si>
    <t>必須</t>
    <rPh sb="0" eb="2">
      <t>ヒッス</t>
    </rPh>
    <phoneticPr fontId="2"/>
  </si>
  <si>
    <t>移植日前日</t>
    <rPh sb="0" eb="3">
      <t>イショクビ</t>
    </rPh>
    <rPh sb="3" eb="5">
      <t>ゼンジツ</t>
    </rPh>
    <phoneticPr fontId="2"/>
  </si>
  <si>
    <t>成熟期_DVR</t>
    <rPh sb="0" eb="3">
      <t>セイジュクキ</t>
    </rPh>
    <phoneticPr fontId="2"/>
  </si>
  <si>
    <t>成熟期A_DVS</t>
    <rPh sb="0" eb="3">
      <t>セイジュクキ</t>
    </rPh>
    <phoneticPr fontId="2"/>
  </si>
  <si>
    <t>成熟期B_DVS</t>
    <rPh sb="0" eb="3">
      <t>セイジュクキ</t>
    </rPh>
    <phoneticPr fontId="2"/>
  </si>
  <si>
    <t>※１：日平均気温</t>
    <rPh sb="3" eb="6">
      <t>ニチヘイキン</t>
    </rPh>
    <rPh sb="6" eb="8">
      <t>キオン</t>
    </rPh>
    <phoneticPr fontId="2"/>
  </si>
  <si>
    <t>※２：実測出穂期</t>
    <rPh sb="3" eb="5">
      <t>ジッソク</t>
    </rPh>
    <rPh sb="5" eb="8">
      <t>シュッスイキ</t>
    </rPh>
    <phoneticPr fontId="2"/>
  </si>
  <si>
    <t>　出穂前（実測値の確定前）は入力しない。</t>
    <rPh sb="1" eb="4">
      <t>シュッスイマエ</t>
    </rPh>
    <rPh sb="5" eb="8">
      <t>ジッソクチ</t>
    </rPh>
    <rPh sb="9" eb="11">
      <t>カクテイ</t>
    </rPh>
    <rPh sb="11" eb="12">
      <t>マエ</t>
    </rPh>
    <rPh sb="14" eb="16">
      <t>ニュウリョク</t>
    </rPh>
    <phoneticPr fontId="2"/>
  </si>
  <si>
    <t>本年の日平均気温（℃）</t>
    <rPh sb="0" eb="2">
      <t>ホンネン</t>
    </rPh>
    <rPh sb="3" eb="4">
      <t>ニチ</t>
    </rPh>
    <rPh sb="4" eb="6">
      <t>ヘイキン</t>
    </rPh>
    <rPh sb="6" eb="8">
      <t>キオン</t>
    </rPh>
    <phoneticPr fontId="2"/>
  </si>
  <si>
    <t>つくば（館野）</t>
    <rPh sb="4" eb="5">
      <t>ヤカタ</t>
    </rPh>
    <rPh sb="5" eb="6">
      <t>ノ</t>
    </rPh>
    <phoneticPr fontId="2"/>
  </si>
  <si>
    <t>日長（h）日の出日の入り時刻※の差を10進法で表記、※国立天文台HP（https://eco.mtk.nao.ac.jp/cgi-bin/koyomi/koyomix.cgi）</t>
    <rPh sb="0" eb="2">
      <t>ニッチョウ</t>
    </rPh>
    <rPh sb="5" eb="6">
      <t>ヒ</t>
    </rPh>
    <rPh sb="7" eb="8">
      <t>デ</t>
    </rPh>
    <rPh sb="8" eb="9">
      <t>ヒ</t>
    </rPh>
    <rPh sb="10" eb="11">
      <t>イ</t>
    </rPh>
    <rPh sb="12" eb="14">
      <t>ジコク</t>
    </rPh>
    <rPh sb="16" eb="17">
      <t>サ</t>
    </rPh>
    <rPh sb="20" eb="22">
      <t>シンホウ</t>
    </rPh>
    <rPh sb="23" eb="25">
      <t>ヒョウキ</t>
    </rPh>
    <rPh sb="27" eb="29">
      <t>コクリツ</t>
    </rPh>
    <rPh sb="29" eb="32">
      <t>テンモンダイ</t>
    </rPh>
    <phoneticPr fontId="2"/>
  </si>
  <si>
    <t>予測出穂期前日</t>
    <rPh sb="0" eb="2">
      <t>ヨソク</t>
    </rPh>
    <rPh sb="2" eb="5">
      <t>シュッスイキ</t>
    </rPh>
    <rPh sb="5" eb="7">
      <t>ゼンジツ</t>
    </rPh>
    <phoneticPr fontId="2"/>
  </si>
  <si>
    <t>実測出穂期前日</t>
    <rPh sb="0" eb="2">
      <t>ジッソク</t>
    </rPh>
    <rPh sb="2" eb="5">
      <t>シュッスイキ</t>
    </rPh>
    <rPh sb="5" eb="7">
      <t>ゼンジツ</t>
    </rPh>
    <phoneticPr fontId="2"/>
  </si>
  <si>
    <t>登熟積算気温は出穂期当日から成熟期前日までの積算</t>
    <rPh sb="0" eb="4">
      <t>トウジュクセキサン</t>
    </rPh>
    <rPh sb="4" eb="6">
      <t>キオン</t>
    </rPh>
    <rPh sb="7" eb="10">
      <t>シュッスイキ</t>
    </rPh>
    <rPh sb="10" eb="12">
      <t>トウジツ</t>
    </rPh>
    <rPh sb="14" eb="17">
      <t>セイジュクキ</t>
    </rPh>
    <rPh sb="17" eb="19">
      <t>ゼンジツ</t>
    </rPh>
    <rPh sb="22" eb="24">
      <t>セキサン</t>
    </rPh>
    <phoneticPr fontId="2"/>
  </si>
  <si>
    <t>予測結果出力用</t>
    <rPh sb="0" eb="2">
      <t>ヨソク</t>
    </rPh>
    <rPh sb="2" eb="4">
      <t>ケッカ</t>
    </rPh>
    <rPh sb="4" eb="6">
      <t>シュツリョク</t>
    </rPh>
    <rPh sb="6" eb="7">
      <t>ヨウ</t>
    </rPh>
    <phoneticPr fontId="2"/>
  </si>
  <si>
    <t>※</t>
    <phoneticPr fontId="2"/>
  </si>
  <si>
    <t>※成熟期の予測結果出力について</t>
    <rPh sb="1" eb="4">
      <t>セイジュクキ</t>
    </rPh>
    <rPh sb="5" eb="9">
      <t>ヨソクケッカ</t>
    </rPh>
    <rPh sb="9" eb="11">
      <t>シュツリョク</t>
    </rPh>
    <phoneticPr fontId="2"/>
  </si>
  <si>
    <t>成熟期：</t>
    <rPh sb="0" eb="3">
      <t>セイジュクキ</t>
    </rPh>
    <phoneticPr fontId="2"/>
  </si>
  <si>
    <t>　実測出穂期が未入力の場合：予測出穂期を起点に算出した予測成熟期</t>
    <rPh sb="1" eb="3">
      <t>ジッソク</t>
    </rPh>
    <rPh sb="3" eb="6">
      <t>シュッスイキ</t>
    </rPh>
    <rPh sb="7" eb="10">
      <t>ミニュウリョク</t>
    </rPh>
    <rPh sb="11" eb="13">
      <t>バアイ</t>
    </rPh>
    <rPh sb="14" eb="16">
      <t>ヨソク</t>
    </rPh>
    <rPh sb="16" eb="19">
      <t>シュッスイキ</t>
    </rPh>
    <rPh sb="20" eb="22">
      <t>キテン</t>
    </rPh>
    <rPh sb="23" eb="25">
      <t>サンシュツ</t>
    </rPh>
    <rPh sb="27" eb="29">
      <t>ヨソク</t>
    </rPh>
    <rPh sb="29" eb="32">
      <t>セイジュクキ</t>
    </rPh>
    <phoneticPr fontId="2"/>
  </si>
  <si>
    <t>　実測出穂期を入力した場合：実測出穂期を起点に算出した予測成熟期</t>
    <rPh sb="1" eb="3">
      <t>ジッソク</t>
    </rPh>
    <rPh sb="3" eb="6">
      <t>シュッスイキ</t>
    </rPh>
    <rPh sb="7" eb="9">
      <t>ニュウリョク</t>
    </rPh>
    <rPh sb="11" eb="13">
      <t>バアイ</t>
    </rPh>
    <rPh sb="14" eb="16">
      <t>ジッソク</t>
    </rPh>
    <rPh sb="16" eb="19">
      <t>シュッスイキ</t>
    </rPh>
    <rPh sb="20" eb="22">
      <t>キテン</t>
    </rPh>
    <rPh sb="23" eb="25">
      <t>サンシュツ</t>
    </rPh>
    <rPh sb="27" eb="29">
      <t>ヨソク</t>
    </rPh>
    <rPh sb="29" eb="32">
      <t>セイジュクキ</t>
    </rPh>
    <phoneticPr fontId="2"/>
  </si>
  <si>
    <t>任意 ※２</t>
    <rPh sb="0" eb="2">
      <t>ニンイ</t>
    </rPh>
    <phoneticPr fontId="2"/>
  </si>
  <si>
    <r>
      <t>必須</t>
    </r>
    <r>
      <rPr>
        <sz val="9"/>
        <rFont val="游ゴシック"/>
        <family val="3"/>
        <charset val="128"/>
        <scheme val="minor"/>
      </rPr>
      <t>（場合により任意）※２</t>
    </r>
    <rPh sb="0" eb="2">
      <t>ヒッス</t>
    </rPh>
    <rPh sb="3" eb="5">
      <t>バアイ</t>
    </rPh>
    <rPh sb="8" eb="10">
      <t>ニンイ</t>
    </rPh>
    <phoneticPr fontId="2"/>
  </si>
  <si>
    <t>あきたこまち</t>
  </si>
  <si>
    <t>コシヒカリ</t>
  </si>
  <si>
    <t>ゆめひたち</t>
  </si>
  <si>
    <t>　本年の気温から予測する場合は入力必須</t>
    <rPh sb="1" eb="3">
      <t>ホンネン</t>
    </rPh>
    <rPh sb="4" eb="6">
      <t>キオン</t>
    </rPh>
    <rPh sb="8" eb="10">
      <t>ヨソク</t>
    </rPh>
    <rPh sb="12" eb="14">
      <t>バアイ</t>
    </rPh>
    <rPh sb="15" eb="17">
      <t>ニュウリョク</t>
    </rPh>
    <rPh sb="17" eb="19">
      <t>ヒッス</t>
    </rPh>
    <phoneticPr fontId="2"/>
  </si>
  <si>
    <t>-</t>
    <phoneticPr fontId="2"/>
  </si>
  <si>
    <t>平年平均気温（℃）2014年～2023年、アメダス</t>
    <rPh sb="0" eb="2">
      <t>ヘイネン</t>
    </rPh>
    <rPh sb="2" eb="4">
      <t>ヘイキン</t>
    </rPh>
    <rPh sb="4" eb="6">
      <t>キオン</t>
    </rPh>
    <rPh sb="13" eb="14">
      <t>ネン</t>
    </rPh>
    <rPh sb="19" eb="20">
      <t>ネン</t>
    </rPh>
    <phoneticPr fontId="2"/>
  </si>
  <si>
    <t>　平年気温(2014～2023年)から予測する場合は入力不要</t>
    <rPh sb="1" eb="3">
      <t>ヘイネン</t>
    </rPh>
    <rPh sb="3" eb="5">
      <t>キオン</t>
    </rPh>
    <rPh sb="19" eb="21">
      <t>ヨソク</t>
    </rPh>
    <rPh sb="23" eb="25">
      <t>バアイ</t>
    </rPh>
    <rPh sb="26" eb="28">
      <t>ニュウリョク</t>
    </rPh>
    <rPh sb="28" eb="3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</si>
</sst>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m/d;@"/>
    <numFmt numFmtId="178" formatCode="[$-411]ge"/>
    <numFmt numFmtId="179" formatCode="0.0000"/>
    <numFmt numFmtId="180" formatCode="0.0"/>
  </numFmts>
  <fonts count="10"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sz val="9"/>
      <color rgb="FFFF0000"/>
      <name val="游ゴシック"/>
      <family val="3"/>
      <charset val="128"/>
      <scheme val="minor"/>
    </font>
    <font>
      <sz val="9"/>
      <name val="游ゴシック"/>
      <family val="3"/>
      <charset val="128"/>
      <scheme val="minor"/>
    </font>
    <font>
      <sz val="9"/>
      <color rgb="FFFF0000"/>
      <name val="游ゴシック"/>
      <family val="2"/>
      <charset val="128"/>
      <scheme val="minor"/>
    </font>
    <font>
      <sz val="9"/>
      <name val="游ゴシック"/>
      <family val="2"/>
      <charset val="128"/>
      <scheme val="minor"/>
    </font>
    <font>
      <sz val="9"/>
      <color theme="1"/>
      <name val="游ゴシック"/>
      <family val="2"/>
      <charset val="128"/>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alignment vertical="center"/>
    </xf>
  </cellStyleXfs>
  <cellXfs count="61">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4" fontId="0" fillId="0" borderId="0" xfId="0" applyNumberFormat="1">
      <alignment vertical="center"/>
    </xf>
    <xf numFmtId="0" fontId="0" fillId="3" borderId="0" xfId="0" applyFill="1">
      <alignment vertical="center"/>
    </xf>
    <xf numFmtId="0" fontId="0" fillId="3" borderId="0" xfId="0" applyNumberFormat="1" applyFill="1">
      <alignment vertical="center"/>
    </xf>
    <xf numFmtId="0" fontId="0" fillId="3" borderId="0" xfId="0" applyFill="1" applyAlignment="1">
      <alignment horizontal="center" vertical="center"/>
    </xf>
    <xf numFmtId="14" fontId="0" fillId="3" borderId="0" xfId="0" applyNumberFormat="1" applyFill="1">
      <alignment vertical="center"/>
    </xf>
    <xf numFmtId="0" fontId="0" fillId="3" borderId="0" xfId="0" applyFill="1" applyAlignment="1">
      <alignment vertical="center"/>
    </xf>
    <xf numFmtId="177" fontId="0" fillId="3" borderId="0" xfId="0" applyNumberFormat="1" applyFill="1">
      <alignment vertical="center"/>
    </xf>
    <xf numFmtId="0" fontId="0" fillId="3" borderId="1" xfId="0" applyFill="1" applyBorder="1">
      <alignment vertical="center"/>
    </xf>
    <xf numFmtId="0" fontId="0" fillId="3" borderId="4" xfId="0" applyFill="1" applyBorder="1">
      <alignment vertical="center"/>
    </xf>
    <xf numFmtId="0" fontId="0" fillId="3" borderId="4" xfId="0" applyFill="1" applyBorder="1" applyAlignment="1">
      <alignment horizontal="center" vertical="center"/>
    </xf>
    <xf numFmtId="0" fontId="0" fillId="3" borderId="0" xfId="0" applyFill="1" applyBorder="1">
      <alignment vertical="center"/>
    </xf>
    <xf numFmtId="0" fontId="0" fillId="3" borderId="0" xfId="0" applyFill="1" applyBorder="1" applyAlignment="1">
      <alignment horizontal="center" vertical="center"/>
    </xf>
    <xf numFmtId="0" fontId="0" fillId="3" borderId="0" xfId="0" quotePrefix="1" applyFill="1">
      <alignment vertical="center"/>
    </xf>
    <xf numFmtId="0" fontId="0" fillId="4" borderId="1" xfId="0" applyFill="1" applyBorder="1" applyAlignment="1">
      <alignment horizontal="center" vertical="center"/>
    </xf>
    <xf numFmtId="178" fontId="0" fillId="4" borderId="1" xfId="0" applyNumberFormat="1" applyFill="1" applyBorder="1" applyAlignment="1">
      <alignment horizontal="center" vertical="center"/>
    </xf>
    <xf numFmtId="0" fontId="0" fillId="0" borderId="0" xfId="0" applyNumberFormat="1" applyFill="1">
      <alignment vertical="center"/>
    </xf>
    <xf numFmtId="0" fontId="0" fillId="0" borderId="0" xfId="0" applyFill="1">
      <alignment vertical="center"/>
    </xf>
    <xf numFmtId="14" fontId="0" fillId="5" borderId="0" xfId="0" applyNumberFormat="1" applyFill="1">
      <alignment vertical="center"/>
    </xf>
    <xf numFmtId="0" fontId="0" fillId="5" borderId="0" xfId="0" applyFill="1">
      <alignment vertical="center"/>
    </xf>
    <xf numFmtId="0" fontId="4" fillId="5" borderId="0" xfId="0" applyFont="1" applyFill="1">
      <alignment vertical="center"/>
    </xf>
    <xf numFmtId="0" fontId="0" fillId="5" borderId="0" xfId="0" applyNumberFormat="1" applyFill="1">
      <alignment vertical="center"/>
    </xf>
    <xf numFmtId="178" fontId="0" fillId="5" borderId="0" xfId="0" applyNumberFormat="1" applyFill="1">
      <alignment vertical="center"/>
    </xf>
    <xf numFmtId="0" fontId="0" fillId="0" borderId="5" xfId="0" applyBorder="1">
      <alignment vertical="center"/>
    </xf>
    <xf numFmtId="0" fontId="0" fillId="0" borderId="0" xfId="0" applyFill="1" applyBorder="1">
      <alignment vertical="center"/>
    </xf>
    <xf numFmtId="14" fontId="0" fillId="5" borderId="5" xfId="0" applyNumberFormat="1" applyFill="1" applyBorder="1">
      <alignment vertical="center"/>
    </xf>
    <xf numFmtId="177" fontId="0" fillId="0" borderId="0" xfId="0" applyNumberFormat="1">
      <alignment vertical="center"/>
    </xf>
    <xf numFmtId="0" fontId="7" fillId="3" borderId="0" xfId="0" applyFont="1" applyFill="1" applyAlignment="1">
      <alignment horizontal="left"/>
    </xf>
    <xf numFmtId="0" fontId="7" fillId="3" borderId="0" xfId="0" applyFont="1" applyFill="1" applyAlignment="1"/>
    <xf numFmtId="0" fontId="8" fillId="3" borderId="0" xfId="0" applyFont="1" applyFill="1" applyAlignment="1"/>
    <xf numFmtId="0" fontId="9" fillId="3" borderId="0" xfId="0" applyFont="1" applyFill="1">
      <alignment vertical="center"/>
    </xf>
    <xf numFmtId="2" fontId="0" fillId="0" borderId="0" xfId="0" applyNumberFormat="1">
      <alignment vertical="center"/>
    </xf>
    <xf numFmtId="179" fontId="0" fillId="0" borderId="0" xfId="0" applyNumberFormat="1" applyFill="1">
      <alignment vertical="center"/>
    </xf>
    <xf numFmtId="179" fontId="0" fillId="0" borderId="0" xfId="0" applyNumberFormat="1">
      <alignment vertical="center"/>
    </xf>
    <xf numFmtId="0" fontId="9" fillId="3" borderId="0" xfId="0" applyFont="1" applyFill="1" applyBorder="1">
      <alignment vertical="center"/>
    </xf>
    <xf numFmtId="177" fontId="0" fillId="5" borderId="0" xfId="0" applyNumberFormat="1" applyFill="1">
      <alignment vertical="center"/>
    </xf>
    <xf numFmtId="177" fontId="0" fillId="3" borderId="1" xfId="0" applyNumberFormat="1" applyFill="1" applyBorder="1">
      <alignment vertical="center"/>
    </xf>
    <xf numFmtId="0" fontId="0" fillId="3" borderId="1" xfId="0" applyNumberFormat="1" applyFill="1" applyBorder="1" applyAlignment="1">
      <alignment horizontal="center" vertical="center"/>
    </xf>
    <xf numFmtId="0" fontId="0" fillId="2" borderId="1" xfId="0" applyNumberFormat="1" applyFill="1" applyBorder="1" applyProtection="1">
      <alignment vertical="center"/>
      <protection locked="0"/>
    </xf>
    <xf numFmtId="180" fontId="0" fillId="2" borderId="8" xfId="0" applyNumberFormat="1" applyFill="1" applyBorder="1" applyProtection="1">
      <alignment vertical="center"/>
      <protection locked="0"/>
    </xf>
    <xf numFmtId="0" fontId="0" fillId="5" borderId="0" xfId="0" applyFill="1" applyProtection="1">
      <alignment vertical="center"/>
      <protection locked="0"/>
    </xf>
    <xf numFmtId="176" fontId="0" fillId="0" borderId="0" xfId="0" applyNumberFormat="1" applyProtection="1">
      <alignment vertical="center"/>
      <protection locked="0"/>
    </xf>
    <xf numFmtId="0" fontId="0" fillId="0" borderId="0" xfId="0" applyProtection="1">
      <alignment vertical="center"/>
      <protection locked="0"/>
    </xf>
    <xf numFmtId="0" fontId="0" fillId="0" borderId="0" xfId="0" quotePrefix="1" applyProtection="1">
      <alignment vertical="center"/>
      <protection locked="0"/>
    </xf>
    <xf numFmtId="14" fontId="3" fillId="5" borderId="6" xfId="0" applyNumberFormat="1" applyFont="1" applyFill="1" applyBorder="1" applyProtection="1">
      <alignment vertical="center"/>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0" fillId="2" borderId="2" xfId="0" applyNumberFormat="1" applyFill="1" applyBorder="1" applyAlignment="1" applyProtection="1">
      <alignment horizontal="center" vertical="center"/>
      <protection locked="0"/>
    </xf>
    <xf numFmtId="177" fontId="0" fillId="2" borderId="3" xfId="0" applyNumberFormat="1" applyFill="1" applyBorder="1" applyAlignment="1" applyProtection="1">
      <alignment horizontal="center" vertical="center"/>
      <protection locked="0"/>
    </xf>
    <xf numFmtId="0" fontId="0" fillId="4" borderId="1" xfId="0" applyFill="1" applyBorder="1" applyAlignment="1">
      <alignment horizontal="center" vertical="center"/>
    </xf>
    <xf numFmtId="0" fontId="0" fillId="4" borderId="2" xfId="0" applyFill="1" applyBorder="1" applyAlignment="1">
      <alignment horizontal="center" vertical="center"/>
    </xf>
    <xf numFmtId="177" fontId="0" fillId="2" borderId="1" xfId="0" applyNumberFormat="1" applyFill="1" applyBorder="1" applyAlignment="1" applyProtection="1">
      <alignment horizontal="center" vertical="center"/>
      <protection locked="0"/>
    </xf>
    <xf numFmtId="14" fontId="0" fillId="2" borderId="1" xfId="0" applyNumberFormat="1" applyFill="1" applyBorder="1" applyAlignment="1" applyProtection="1">
      <alignment horizontal="center" vertical="center"/>
      <protection locked="0"/>
    </xf>
    <xf numFmtId="0" fontId="0" fillId="3" borderId="1" xfId="0" applyFill="1" applyBorder="1" applyAlignment="1">
      <alignment horizontal="center" vertical="center"/>
    </xf>
    <xf numFmtId="0" fontId="5" fillId="3" borderId="7" xfId="0" applyFont="1" applyFill="1" applyBorder="1" applyAlignment="1">
      <alignment horizontal="left" wrapText="1"/>
    </xf>
    <xf numFmtId="0" fontId="6" fillId="3" borderId="7" xfId="0" applyFont="1" applyFill="1" applyBorder="1" applyAlignment="1">
      <alignment horizontal="left" wrapText="1"/>
    </xf>
    <xf numFmtId="177" fontId="0" fillId="4" borderId="3" xfId="0" applyNumberFormat="1" applyFill="1" applyBorder="1" applyAlignment="1">
      <alignment horizontal="center" vertical="center"/>
    </xf>
    <xf numFmtId="177" fontId="0" fillId="4" borderId="1" xfId="0" applyNumberFormat="1" applyFill="1" applyBorder="1" applyAlignment="1">
      <alignment horizontal="center" vertical="center"/>
    </xf>
    <xf numFmtId="0" fontId="0" fillId="2" borderId="1"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11</xdr:col>
      <xdr:colOff>200025</xdr:colOff>
      <xdr:row>13</xdr:row>
      <xdr:rowOff>28574</xdr:rowOff>
    </xdr:from>
    <xdr:to>
      <xdr:col>20</xdr:col>
      <xdr:colOff>390525</xdr:colOff>
      <xdr:row>26</xdr:row>
      <xdr:rowOff>152401</xdr:rowOff>
    </xdr:to>
    <xdr:sp macro="" textlink="">
      <xdr:nvSpPr>
        <xdr:cNvPr id="2" name="テキスト ボックス 1">
          <a:extLst>
            <a:ext uri="{FF2B5EF4-FFF2-40B4-BE49-F238E27FC236}">
              <a16:creationId xmlns:a16="http://schemas.microsoft.com/office/drawing/2014/main" id="{FA35E658-E727-4419-BB17-2D2F2BE939A5}"/>
            </a:ext>
          </a:extLst>
        </xdr:cNvPr>
        <xdr:cNvSpPr txBox="1"/>
      </xdr:nvSpPr>
      <xdr:spPr>
        <a:xfrm>
          <a:off x="7210425" y="3105149"/>
          <a:ext cx="4733925" cy="3219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＜使用上の注意点＞</a:t>
          </a:r>
          <a:endParaRPr kumimoji="1" lang="en-US" altLang="ja-JP" sz="1100"/>
        </a:p>
        <a:p>
          <a:r>
            <a:rPr kumimoji="1" lang="ja-JP" altLang="en-US" sz="1100"/>
            <a:t>・圃場がアメダス気象観測地点から離れている場合、気象経過が平年と大きく異なる場合、早期移植・晩植、倒伏程度及び実際の圃場条件等によって予測の精度が低くなります。</a:t>
          </a:r>
          <a:endParaRPr kumimoji="1" lang="en-US" altLang="ja-JP" sz="1100"/>
        </a:p>
        <a:p>
          <a:r>
            <a:rPr kumimoji="1" lang="ja-JP" altLang="en-US" sz="1100"/>
            <a:t>・予測実施日以降の気温が平年と異なる場合は誤差が拡大するため、後日再度予測することで精度が高まる可能性があります。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・出穂期</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成熟期等の平年遅速判定は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幼穂長からの出穂期予測や現地の生育状況</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定点調査結果</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農業研究所発行の生育状況</a:t>
          </a:r>
          <a:r>
            <a:rPr kumimoji="1" lang="ja-JP" altLang="en-US" sz="1100">
              <a:solidFill>
                <a:schemeClr val="dk1"/>
              </a:solidFill>
              <a:effectLst/>
              <a:latin typeface="+mn-lt"/>
              <a:ea typeface="+mn-ea"/>
              <a:cs typeface="+mn-cs"/>
            </a:rPr>
            <a:t>等</a:t>
          </a:r>
          <a:r>
            <a:rPr kumimoji="1" lang="ja-JP" altLang="ja-JP" sz="1100">
              <a:solidFill>
                <a:schemeClr val="dk1"/>
              </a:solidFill>
              <a:effectLst/>
              <a:latin typeface="+mn-lt"/>
              <a:ea typeface="+mn-ea"/>
              <a:cs typeface="+mn-cs"/>
            </a:rPr>
            <a:t>を勘案し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総合的に判断</a:t>
          </a:r>
          <a:r>
            <a:rPr kumimoji="1" lang="ja-JP" altLang="en-US" sz="1100">
              <a:solidFill>
                <a:schemeClr val="dk1"/>
              </a:solidFill>
              <a:effectLst/>
              <a:latin typeface="+mn-lt"/>
              <a:ea typeface="+mn-ea"/>
              <a:cs typeface="+mn-cs"/>
            </a:rPr>
            <a:t>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・本モデルは予告なく変更又は削除する場合があります。現在のバージョンは</a:t>
          </a:r>
          <a:r>
            <a:rPr kumimoji="1" lang="ja-JP" altLang="en-US" sz="1100">
              <a:solidFill>
                <a:srgbClr val="FF0000"/>
              </a:solidFill>
            </a:rPr>
            <a:t>「公開版：</a:t>
          </a:r>
          <a:r>
            <a:rPr kumimoji="1" lang="en-US" altLang="ja-JP" sz="1100">
              <a:solidFill>
                <a:srgbClr val="FF0000"/>
              </a:solidFill>
              <a:latin typeface="+mn-ea"/>
              <a:ea typeface="+mn-ea"/>
            </a:rPr>
            <a:t>2024</a:t>
          </a:r>
          <a:r>
            <a:rPr kumimoji="1" lang="ja-JP" altLang="en-US" sz="1100">
              <a:solidFill>
                <a:srgbClr val="FF0000"/>
              </a:solidFill>
            </a:rPr>
            <a:t>年６月</a:t>
          </a:r>
          <a:r>
            <a:rPr kumimoji="1" lang="en-US" altLang="ja-JP" sz="1100">
              <a:solidFill>
                <a:srgbClr val="FF0000"/>
              </a:solidFill>
              <a:latin typeface="+mn-ea"/>
              <a:ea typeface="+mn-ea"/>
            </a:rPr>
            <a:t>14</a:t>
          </a:r>
          <a:r>
            <a:rPr kumimoji="1" lang="ja-JP" altLang="en-US" sz="1100">
              <a:solidFill>
                <a:srgbClr val="FF0000"/>
              </a:solidFill>
            </a:rPr>
            <a:t>日現在」</a:t>
          </a:r>
          <a:r>
            <a:rPr kumimoji="1" lang="ja-JP" altLang="en-US" sz="1100"/>
            <a:t>です。</a:t>
          </a:r>
          <a:endParaRPr kumimoji="1" lang="en-US" altLang="ja-JP" sz="1100"/>
        </a:p>
        <a:p>
          <a:r>
            <a:rPr kumimoji="1" lang="ja-JP" altLang="en-US" sz="1100"/>
            <a:t>・本モデルの利用により水稲生産に何らかの支障が出た場合、県として経済的保障等の責任は負いません。</a:t>
          </a:r>
          <a:endParaRPr kumimoji="1" lang="en-US" altLang="ja-JP" sz="1100"/>
        </a:p>
      </xdr:txBody>
    </xdr:sp>
    <xdr:clientData/>
  </xdr:twoCellAnchor>
  <xdr:twoCellAnchor>
    <xdr:from>
      <xdr:col>11</xdr:col>
      <xdr:colOff>200025</xdr:colOff>
      <xdr:row>27</xdr:row>
      <xdr:rowOff>142872</xdr:rowOff>
    </xdr:from>
    <xdr:to>
      <xdr:col>20</xdr:col>
      <xdr:colOff>400050</xdr:colOff>
      <xdr:row>44</xdr:row>
      <xdr:rowOff>85724</xdr:rowOff>
    </xdr:to>
    <xdr:sp macro="" textlink="">
      <xdr:nvSpPr>
        <xdr:cNvPr id="3" name="テキスト ボックス 2">
          <a:extLst>
            <a:ext uri="{FF2B5EF4-FFF2-40B4-BE49-F238E27FC236}">
              <a16:creationId xmlns:a16="http://schemas.microsoft.com/office/drawing/2014/main" id="{EE965DBA-C785-4761-BF2A-96E63AEC5B40}"/>
            </a:ext>
          </a:extLst>
        </xdr:cNvPr>
        <xdr:cNvSpPr txBox="1"/>
      </xdr:nvSpPr>
      <xdr:spPr>
        <a:xfrm>
          <a:off x="7210425" y="6553197"/>
          <a:ext cx="4743450" cy="3990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＜文献等＞</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・出穂期予測について、予測式は堀江・中川によるモデル</a:t>
          </a:r>
          <a:r>
            <a:rPr kumimoji="1" lang="ja-JP" altLang="en-US" sz="1000"/>
            <a:t>（</a:t>
          </a:r>
          <a:r>
            <a:rPr kumimoji="1" lang="en-US" altLang="ja-JP" sz="1000"/>
            <a:t>※</a:t>
          </a:r>
          <a:r>
            <a:rPr kumimoji="1" lang="ja-JP" altLang="en-US" sz="1000"/>
            <a:t>１）</a:t>
          </a:r>
          <a:r>
            <a:rPr kumimoji="1" lang="ja-JP" altLang="en-US" sz="1100"/>
            <a:t>を適用した。予測式の係数には「農研機構</a:t>
          </a:r>
          <a:r>
            <a:rPr kumimoji="1" lang="ja-JP" altLang="en-US" sz="1100" baseline="0"/>
            <a:t> </a:t>
          </a:r>
          <a:r>
            <a:rPr kumimoji="1" lang="en-US" altLang="ja-JP" sz="1100"/>
            <a:t>2020</a:t>
          </a:r>
          <a:r>
            <a:rPr kumimoji="1" lang="ja-JP" altLang="en-US" sz="1100" baseline="0"/>
            <a:t> </a:t>
          </a:r>
          <a:r>
            <a:rPr kumimoji="1" lang="en-US" altLang="ja-JP" sz="1100"/>
            <a:t>CroParasol </a:t>
          </a:r>
          <a:r>
            <a:rPr kumimoji="1" lang="ja-JP" altLang="en-US" sz="1100"/>
            <a:t>農研機構職務作成プログラム：機構</a:t>
          </a:r>
          <a:r>
            <a:rPr kumimoji="1" lang="en-US" altLang="ja-JP" sz="1100"/>
            <a:t>-X-13</a:t>
          </a:r>
          <a:r>
            <a:rPr kumimoji="1" lang="ja-JP" altLang="en-US" sz="1100"/>
            <a:t>」</a:t>
          </a:r>
          <a:r>
            <a:rPr kumimoji="1" lang="ja-JP" altLang="en-US" sz="1000"/>
            <a:t>（</a:t>
          </a:r>
          <a:r>
            <a:rPr kumimoji="1" lang="en-US" altLang="ja-JP" sz="1000"/>
            <a:t>※</a:t>
          </a:r>
          <a:r>
            <a:rPr kumimoji="1" lang="ja-JP" altLang="en-US" sz="1000"/>
            <a:t>２）</a:t>
          </a:r>
          <a:r>
            <a:rPr kumimoji="1" lang="ja-JP" altLang="ja-JP" sz="1100">
              <a:solidFill>
                <a:schemeClr val="dk1"/>
              </a:solidFill>
              <a:effectLst/>
              <a:latin typeface="+mn-lt"/>
              <a:ea typeface="+mn-ea"/>
              <a:cs typeface="+mn-cs"/>
            </a:rPr>
            <a:t>を用いて推定した係数を微調整して使用し</a:t>
          </a:r>
          <a:r>
            <a:rPr kumimoji="1" lang="ja-JP" altLang="en-US" sz="1100">
              <a:solidFill>
                <a:schemeClr val="dk1"/>
              </a:solidFill>
              <a:effectLst/>
              <a:latin typeface="+mn-lt"/>
              <a:ea typeface="+mn-ea"/>
              <a:cs typeface="+mn-cs"/>
            </a:rPr>
            <a:t>た</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１）：堀江武・中川博視（平成</a:t>
          </a:r>
          <a:r>
            <a:rPr kumimoji="1" lang="en-US" altLang="ja-JP" sz="900">
              <a:solidFill>
                <a:schemeClr val="dk1"/>
              </a:solidFill>
              <a:effectLst/>
              <a:latin typeface="+mn-lt"/>
              <a:ea typeface="+mn-ea"/>
              <a:cs typeface="+mn-cs"/>
            </a:rPr>
            <a:t>2 </a:t>
          </a:r>
          <a:r>
            <a:rPr kumimoji="1" lang="ja-JP" altLang="en-US" sz="900">
              <a:solidFill>
                <a:schemeClr val="dk1"/>
              </a:solidFill>
              <a:effectLst/>
              <a:latin typeface="+mn-lt"/>
              <a:ea typeface="+mn-ea"/>
              <a:cs typeface="+mn-cs"/>
            </a:rPr>
            <a:t>年）イネの発育過程のモデル化と予測に関する研究 第１報モデルの基本構造とパラメータの推定法および出穂予測への適用</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日作紀</a:t>
          </a:r>
          <a:r>
            <a:rPr kumimoji="1" lang="en-US" altLang="ja-JP" sz="900">
              <a:solidFill>
                <a:schemeClr val="dk1"/>
              </a:solidFill>
              <a:effectLst/>
              <a:latin typeface="+mn-lt"/>
              <a:ea typeface="+mn-ea"/>
              <a:cs typeface="+mn-cs"/>
            </a:rPr>
            <a:t>59(4):687-695</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２）：農研機構</a:t>
          </a:r>
          <a:r>
            <a:rPr kumimoji="1" lang="en-US" altLang="ja-JP" sz="900">
              <a:solidFill>
                <a:schemeClr val="dk1"/>
              </a:solidFill>
              <a:effectLst/>
              <a:latin typeface="+mn-lt"/>
              <a:ea typeface="+mn-ea"/>
              <a:cs typeface="+mn-cs"/>
            </a:rPr>
            <a:t>HP</a:t>
          </a:r>
          <a:r>
            <a:rPr kumimoji="1" lang="ja-JP" altLang="en-US" sz="900">
              <a:solidFill>
                <a:schemeClr val="dk1"/>
              </a:solidFill>
              <a:effectLst/>
              <a:latin typeface="+mn-lt"/>
              <a:ea typeface="+mn-ea"/>
              <a:cs typeface="+mn-cs"/>
            </a:rPr>
            <a:t>（</a:t>
          </a:r>
          <a:r>
            <a:rPr kumimoji="1" lang="en-US" altLang="ja-JP" sz="900"/>
            <a:t>https://www.naro.go.jp/collab/program/laboratory/niaes/136565.html</a:t>
          </a:r>
          <a:r>
            <a:rPr kumimoji="1" lang="ja-JP" altLang="en-US" sz="900"/>
            <a:t>）</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p>
        <a:p>
          <a:r>
            <a:rPr kumimoji="1" lang="ja-JP" altLang="en-US" sz="1100"/>
            <a:t>・成熟期予測は、登熟積算気温（出穂期当日～成熟期前日までの日平均気温の積算）を使用した。</a:t>
          </a:r>
          <a:endParaRPr kumimoji="1" lang="en-US" altLang="ja-JP" sz="1100"/>
        </a:p>
        <a:p>
          <a:endParaRPr kumimoji="1" lang="en-US" altLang="ja-JP" sz="1100"/>
        </a:p>
        <a:p>
          <a:r>
            <a:rPr kumimoji="1" lang="ja-JP" altLang="en-US" sz="1100"/>
            <a:t>・日平均気温はアメダス気象データを使用した。</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３）：気象庁</a:t>
          </a:r>
          <a:r>
            <a:rPr kumimoji="1" lang="en-US" altLang="ja-JP" sz="900">
              <a:solidFill>
                <a:schemeClr val="dk1"/>
              </a:solidFill>
              <a:effectLst/>
              <a:latin typeface="+mn-lt"/>
              <a:ea typeface="+mn-ea"/>
              <a:cs typeface="+mn-cs"/>
            </a:rPr>
            <a:t>HP</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https://www.data.jma.go.jp/gmd/risk/obsdl/</a:t>
          </a:r>
          <a:r>
            <a:rPr kumimoji="1" lang="ja-JP" altLang="ja-JP" sz="900">
              <a:solidFill>
                <a:schemeClr val="dk1"/>
              </a:solidFill>
              <a:effectLst/>
              <a:latin typeface="+mn-lt"/>
              <a:ea typeface="+mn-ea"/>
              <a:cs typeface="+mn-cs"/>
            </a:rPr>
            <a:t>）</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p>
        <a:p>
          <a:r>
            <a:rPr kumimoji="1" lang="ja-JP" altLang="en-US" sz="1100"/>
            <a:t>・日長は日の出日の入り時刻の差を使用した。</a:t>
          </a:r>
          <a:endParaRPr kumimoji="1" lang="en-US" altLang="ja-JP" sz="1100"/>
        </a:p>
        <a:p>
          <a:r>
            <a:rPr kumimoji="1" lang="ja-JP" altLang="en-US" sz="900"/>
            <a:t>（</a:t>
          </a:r>
          <a:r>
            <a:rPr kumimoji="1" lang="en-US" altLang="ja-JP" sz="900"/>
            <a:t>※</a:t>
          </a:r>
          <a:r>
            <a:rPr kumimoji="1" lang="ja-JP" altLang="en-US" sz="900"/>
            <a:t>４）：国立天文台</a:t>
          </a:r>
          <a:r>
            <a:rPr kumimoji="1" lang="en-US" altLang="ja-JP" sz="900"/>
            <a:t>HP</a:t>
          </a:r>
          <a:r>
            <a:rPr kumimoji="1" lang="ja-JP" altLang="en-US" sz="900"/>
            <a:t>（</a:t>
          </a:r>
          <a:r>
            <a:rPr kumimoji="1" lang="en-US" altLang="ja-JP" sz="900"/>
            <a:t>https://eco.mtk.nao.ac.jp/cgi-bin/koyomi/koyomix.cgi</a:t>
          </a:r>
          <a:r>
            <a:rPr kumimoji="1" lang="ja-JP" altLang="en-US" sz="9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3576;&#22478;&#36786;&#30740;&#12539;&#27387;&#20117;\Desktop\&#27387;&#20117;&#65288;&#20381;&#38972;&#30740;&#65289;\ATP%20Tester\&#30476;&#12497;&#12521;&#26908;&#35388;&#65288;&#26085;&#38263;&#12399;&#26085;&#12398;&#20986;&#26085;&#12398;&#20837;&#12426;&#65289;\&#12477;&#12523;&#12496;&#12540;&#12395;&#12424;&#12427;&#12497;&#12521;&#12513;&#12540;&#12479;&#25512;&#23450;\20230123&#12304;&#20104;&#28204;&#35336;&#31639;&#29992;&#12305;&#26085;&#38263;&#12399;&#26085;&#12398;&#20986;&#26085;&#12398;&#20837;&#1242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穂予測"/>
      <sheetName val="出穂用気象等"/>
      <sheetName val="出穂パラ"/>
    </sheetNames>
    <sheetDataSet>
      <sheetData sheetId="0"/>
      <sheetData sheetId="1">
        <row r="3">
          <cell r="A3">
            <v>42005</v>
          </cell>
          <cell r="C3">
            <v>9.5835270172164702</v>
          </cell>
          <cell r="D3">
            <v>9.0734964642402024E-5</v>
          </cell>
          <cell r="E3">
            <v>9.0734964642402024E-5</v>
          </cell>
          <cell r="P3">
            <v>9.1866208516943828E-5</v>
          </cell>
          <cell r="Q3">
            <v>9.1866208516943828E-5</v>
          </cell>
          <cell r="V3">
            <v>9.1866208516943828E-5</v>
          </cell>
          <cell r="W3">
            <v>9.1866208516943828E-5</v>
          </cell>
        </row>
        <row r="4">
          <cell r="A4">
            <v>42006</v>
          </cell>
          <cell r="C4">
            <v>9.5952563459748994</v>
          </cell>
          <cell r="D4">
            <v>9.0728974918489162E-5</v>
          </cell>
          <cell r="E4">
            <v>1.814639395608912E-4</v>
          </cell>
          <cell r="P4">
            <v>9.1866208516943828E-5</v>
          </cell>
          <cell r="Q4">
            <v>1.8373241703388766E-4</v>
          </cell>
          <cell r="W4">
            <v>9.1866208516943828E-5</v>
          </cell>
        </row>
        <row r="5">
          <cell r="A5">
            <v>42007</v>
          </cell>
          <cell r="C5">
            <v>9.6077517972285431</v>
          </cell>
          <cell r="D5">
            <v>9.0722559567476817E-5</v>
          </cell>
          <cell r="E5">
            <v>2.7218649912836803E-4</v>
          </cell>
          <cell r="P5">
            <v>9.1866208516943828E-5</v>
          </cell>
          <cell r="Q5">
            <v>2.7559862555083146E-4</v>
          </cell>
          <cell r="W5">
            <v>9.1866208516943828E-5</v>
          </cell>
        </row>
        <row r="6">
          <cell r="A6">
            <v>42008</v>
          </cell>
          <cell r="C6">
            <v>9.6210052058218825</v>
          </cell>
          <cell r="D6">
            <v>9.0715716075023633E-5</v>
          </cell>
          <cell r="E6">
            <v>3.6290221520339169E-4</v>
          </cell>
          <cell r="P6">
            <v>9.1866208516943828E-5</v>
          </cell>
          <cell r="Q6">
            <v>3.6746483406777531E-4</v>
          </cell>
          <cell r="W6">
            <v>9.1866208516943828E-5</v>
          </cell>
        </row>
        <row r="7">
          <cell r="A7">
            <v>42009</v>
          </cell>
          <cell r="C7">
            <v>9.6350079904694468</v>
          </cell>
          <cell r="D7">
            <v>9.0708441768107704E-5</v>
          </cell>
          <cell r="E7">
            <v>4.5361065697149941E-4</v>
          </cell>
          <cell r="P7">
            <v>9.1866208516943828E-5</v>
          </cell>
          <cell r="Q7">
            <v>4.5933104258471917E-4</v>
          </cell>
          <cell r="W7">
            <v>9.1866208516943828E-5</v>
          </cell>
        </row>
        <row r="8">
          <cell r="A8">
            <v>42010</v>
          </cell>
          <cell r="C8">
            <v>9.6497511724707987</v>
          </cell>
          <cell r="D8">
            <v>9.0700733815605905E-5</v>
          </cell>
          <cell r="E8">
            <v>5.4431139078710527E-4</v>
          </cell>
          <cell r="P8">
            <v>9.1866208516943828E-5</v>
          </cell>
          <cell r="Q8">
            <v>5.5119725110166302E-4</v>
          </cell>
          <cell r="W8">
            <v>9.1866208516943828E-5</v>
          </cell>
        </row>
        <row r="9">
          <cell r="A9">
            <v>42011</v>
          </cell>
          <cell r="C9">
            <v>9.6652253949975435</v>
          </cell>
          <cell r="D9">
            <v>9.069258922888696E-5</v>
          </cell>
          <cell r="E9">
            <v>6.3500398001599227E-4</v>
          </cell>
          <cell r="P9">
            <v>9.1866208516943828E-5</v>
          </cell>
          <cell r="Q9">
            <v>6.4306345961860688E-4</v>
          </cell>
          <cell r="W9">
            <v>9.1866208516943828E-5</v>
          </cell>
        </row>
        <row r="10">
          <cell r="A10">
            <v>42012</v>
          </cell>
          <cell r="C10">
            <v>9.6814209428710569</v>
          </cell>
          <cell r="D10">
            <v>9.0684004862414902E-5</v>
          </cell>
          <cell r="E10">
            <v>7.2568798487840716E-4</v>
          </cell>
          <cell r="P10">
            <v>9.1866208516943828E-5</v>
          </cell>
          <cell r="Q10">
            <v>7.3492966813555073E-4</v>
          </cell>
          <cell r="W10">
            <v>9.1866208516943828E-5</v>
          </cell>
        </row>
        <row r="11">
          <cell r="A11">
            <v>42013</v>
          </cell>
          <cell r="C11">
            <v>9.6983277627492974</v>
          </cell>
          <cell r="D11">
            <v>9.0674977414360297E-5</v>
          </cell>
          <cell r="E11">
            <v>8.1636296229276744E-4</v>
          </cell>
          <cell r="P11">
            <v>9.1866208516943828E-5</v>
          </cell>
          <cell r="Q11">
            <v>8.2679587665249459E-4</v>
          </cell>
          <cell r="W11">
            <v>9.1866208516943828E-5</v>
          </cell>
        </row>
        <row r="12">
          <cell r="A12">
            <v>42014</v>
          </cell>
          <cell r="C12">
            <v>9.715935483641454</v>
          </cell>
          <cell r="D12">
            <v>9.0665503427215632E-5</v>
          </cell>
          <cell r="E12">
            <v>9.0702846571998302E-4</v>
          </cell>
          <cell r="P12">
            <v>9.1866208516943828E-5</v>
          </cell>
          <cell r="Q12">
            <v>9.1866208516943844E-4</v>
          </cell>
          <cell r="W12">
            <v>9.1866208516943828E-5</v>
          </cell>
        </row>
        <row r="13">
          <cell r="A13">
            <v>42015</v>
          </cell>
          <cell r="C13">
            <v>9.7342334376698521</v>
          </cell>
          <cell r="D13">
            <v>9.0655579288412708E-5</v>
          </cell>
          <cell r="E13">
            <v>9.9768404500839565E-4</v>
          </cell>
          <cell r="P13">
            <v>9.1866208516943828E-5</v>
          </cell>
          <cell r="Q13">
            <v>1.0105282936863822E-3</v>
          </cell>
          <cell r="W13">
            <v>9.1866208516943828E-5</v>
          </cell>
        </row>
        <row r="14">
          <cell r="A14">
            <v>42016</v>
          </cell>
          <cell r="C14">
            <v>9.7532106809998815</v>
          </cell>
          <cell r="D14">
            <v>9.0645201230938688E-5</v>
          </cell>
          <cell r="E14">
            <v>1.0883292462393343E-3</v>
          </cell>
          <cell r="P14">
            <v>9.1866208516943828E-5</v>
          </cell>
          <cell r="Q14">
            <v>1.102394502203326E-3</v>
          </cell>
          <cell r="W14">
            <v>9.1866208516943828E-5</v>
          </cell>
        </row>
        <row r="15">
          <cell r="A15">
            <v>42017</v>
          </cell>
          <cell r="C15">
            <v>9.7728560148602597</v>
          </cell>
          <cell r="D15">
            <v>9.0634365333948437E-5</v>
          </cell>
          <cell r="E15">
            <v>1.1789636115732828E-3</v>
          </cell>
          <cell r="P15">
            <v>9.1866208516943828E-5</v>
          </cell>
          <cell r="Q15">
            <v>1.1942607107202699E-3</v>
          </cell>
          <cell r="W15">
            <v>9.1866208516943828E-5</v>
          </cell>
        </row>
        <row r="16">
          <cell r="A16">
            <v>42018</v>
          </cell>
          <cell r="C16">
            <v>9.7931580065780661</v>
          </cell>
          <cell r="D16">
            <v>9.0623067523370836E-5</v>
          </cell>
          <cell r="E16">
            <v>1.2695866790966535E-3</v>
          </cell>
          <cell r="P16">
            <v>9.1866208516943828E-5</v>
          </cell>
          <cell r="Q16">
            <v>1.2861269192372138E-3</v>
          </cell>
          <cell r="W16">
            <v>9.1866208516943828E-5</v>
          </cell>
        </row>
        <row r="17">
          <cell r="A17">
            <v>42019</v>
          </cell>
          <cell r="C17">
            <v>9.8141050105554335</v>
          </cell>
          <cell r="D17">
            <v>9.0611303572506682E-5</v>
          </cell>
          <cell r="E17">
            <v>1.3601979826691603E-3</v>
          </cell>
          <cell r="P17">
            <v>9.1866208516943828E-5</v>
          </cell>
          <cell r="Q17">
            <v>1.3779931277541576E-3</v>
          </cell>
          <cell r="W17">
            <v>9.1866208516943828E-5</v>
          </cell>
        </row>
        <row r="18">
          <cell r="A18">
            <v>42020</v>
          </cell>
          <cell r="C18">
            <v>9.8356851891175126</v>
          </cell>
          <cell r="D18">
            <v>9.0599069102615995E-5</v>
          </cell>
          <cell r="E18">
            <v>1.4507970517717763E-3</v>
          </cell>
          <cell r="P18">
            <v>9.1866208516943828E-5</v>
          </cell>
          <cell r="Q18">
            <v>1.4698593362711015E-3</v>
          </cell>
          <cell r="W18">
            <v>9.1866208516943828E-5</v>
          </cell>
        </row>
        <row r="19">
          <cell r="A19">
            <v>42021</v>
          </cell>
          <cell r="C19">
            <v>9.8578865331643382</v>
          </cell>
          <cell r="D19">
            <v>9.0586359583493803E-5</v>
          </cell>
          <cell r="E19">
            <v>1.5413834113552701E-3</v>
          </cell>
          <cell r="P19">
            <v>9.1866208516943828E-5</v>
          </cell>
          <cell r="Q19">
            <v>1.5617255447880453E-3</v>
          </cell>
          <cell r="W19">
            <v>9.1866208516943828E-5</v>
          </cell>
        </row>
        <row r="20">
          <cell r="A20">
            <v>42022</v>
          </cell>
          <cell r="C20">
            <v>9.8806968825626598</v>
          </cell>
          <cell r="D20">
            <v>9.0573170334032051E-5</v>
          </cell>
          <cell r="E20">
            <v>1.6319565816893021E-3</v>
          </cell>
          <cell r="P20">
            <v>9.1866208516943828E-5</v>
          </cell>
          <cell r="Q20">
            <v>1.6535917533049892E-3</v>
          </cell>
          <cell r="W20">
            <v>9.1866208516943828E-5</v>
          </cell>
        </row>
        <row r="21">
          <cell r="A21">
            <v>42023</v>
          </cell>
          <cell r="C21">
            <v>9.9041039462172229</v>
          </cell>
          <cell r="D21">
            <v>9.0559496522767317E-5</v>
          </cell>
          <cell r="E21">
            <v>1.7225160782120695E-3</v>
          </cell>
          <cell r="P21">
            <v>9.1866208516943828E-5</v>
          </cell>
          <cell r="Q21">
            <v>1.745457961821933E-3</v>
          </cell>
          <cell r="W21">
            <v>9.1866208516943828E-5</v>
          </cell>
        </row>
        <row r="22">
          <cell r="A22">
            <v>42024</v>
          </cell>
          <cell r="C22">
            <v>9.9280953217647312</v>
          </cell>
          <cell r="D22">
            <v>9.0545333168413629E-5</v>
          </cell>
          <cell r="E22">
            <v>1.8130614113804832E-3</v>
          </cell>
          <cell r="P22">
            <v>9.1866208516943828E-5</v>
          </cell>
          <cell r="Q22">
            <v>1.8373241703388769E-3</v>
          </cell>
          <cell r="W22">
            <v>9.1866208516943828E-5</v>
          </cell>
        </row>
        <row r="23">
          <cell r="A23">
            <v>42025</v>
          </cell>
          <cell r="C23">
            <v>9.9526585148376174</v>
          </cell>
          <cell r="D23">
            <v>9.053067514037964E-5</v>
          </cell>
          <cell r="E23">
            <v>1.9035920865208629E-3</v>
          </cell>
          <cell r="P23">
            <v>9.1866208516943828E-5</v>
          </cell>
          <cell r="Q23">
            <v>1.9291903788558207E-3</v>
          </cell>
          <cell r="W23">
            <v>9.1866208516943828E-5</v>
          </cell>
        </row>
        <row r="24">
          <cell r="A24">
            <v>42026</v>
          </cell>
          <cell r="C24">
            <v>9.9777809578486529</v>
          </cell>
          <cell r="D24">
            <v>9.0515517159271133E-5</v>
          </cell>
          <cell r="E24">
            <v>1.9941076036801338E-3</v>
          </cell>
          <cell r="P24">
            <v>9.1866208516943828E-5</v>
          </cell>
          <cell r="Q24">
            <v>2.0210565873727644E-3</v>
          </cell>
          <cell r="W24">
            <v>9.1866208516943828E-5</v>
          </cell>
        </row>
        <row r="25">
          <cell r="A25">
            <v>42027</v>
          </cell>
          <cell r="C25">
            <v>10.003450028251518</v>
          </cell>
          <cell r="D25">
            <v>9.0499853797378936E-5</v>
          </cell>
          <cell r="E25">
            <v>2.0846074574775129E-3</v>
          </cell>
          <cell r="P25">
            <v>9.1866208516943828E-5</v>
          </cell>
          <cell r="Q25">
            <v>2.112922795889708E-3</v>
          </cell>
          <cell r="W25">
            <v>9.1866208516943828E-5</v>
          </cell>
        </row>
        <row r="26">
          <cell r="A26">
            <v>42028</v>
          </cell>
          <cell r="C26">
            <v>10.029653066236495</v>
          </cell>
          <cell r="D26">
            <v>9.0483679479153709E-5</v>
          </cell>
          <cell r="E26">
            <v>2.1750911369566666E-3</v>
          </cell>
          <cell r="P26">
            <v>9.1866208516943828E-5</v>
          </cell>
          <cell r="Q26">
            <v>2.2047890044066517E-3</v>
          </cell>
          <cell r="W26">
            <v>9.1866208516943828E-5</v>
          </cell>
        </row>
        <row r="27">
          <cell r="A27">
            <v>42029</v>
          </cell>
          <cell r="C27">
            <v>10.056377391824576</v>
          </cell>
          <cell r="D27">
            <v>9.046698848166948E-5</v>
          </cell>
          <cell r="E27">
            <v>2.2655581254383359E-3</v>
          </cell>
          <cell r="P27">
            <v>9.1866208516943828E-5</v>
          </cell>
          <cell r="Q27">
            <v>2.2966552129235953E-3</v>
          </cell>
          <cell r="W27">
            <v>9.1866208516943828E-5</v>
          </cell>
        </row>
        <row r="28">
          <cell r="A28">
            <v>42030</v>
          </cell>
          <cell r="C28">
            <v>10.083610321327271</v>
          </cell>
          <cell r="D28">
            <v>9.0449774935077954E-5</v>
          </cell>
          <cell r="E28">
            <v>2.3560079003734141E-3</v>
          </cell>
          <cell r="P28">
            <v>9.1866208516943828E-5</v>
          </cell>
          <cell r="Q28">
            <v>2.3885214214405389E-3</v>
          </cell>
          <cell r="W28">
            <v>9.1866208516943828E-5</v>
          </cell>
        </row>
        <row r="29">
          <cell r="A29">
            <v>42031</v>
          </cell>
          <cell r="C29">
            <v>10.111339183143478</v>
          </cell>
          <cell r="D29">
            <v>9.0432032823056817E-5</v>
          </cell>
          <cell r="E29">
            <v>2.446439933196471E-3</v>
          </cell>
          <cell r="P29">
            <v>9.1866208516943828E-5</v>
          </cell>
          <cell r="Q29">
            <v>2.4803876299574826E-3</v>
          </cell>
          <cell r="W29">
            <v>9.1866208516943828E-5</v>
          </cell>
        </row>
        <row r="30">
          <cell r="A30">
            <v>42032</v>
          </cell>
          <cell r="C30">
            <v>10.139551332868749</v>
          </cell>
          <cell r="D30">
            <v>9.0413755983255302E-5</v>
          </cell>
          <cell r="E30">
            <v>2.5368536891797262E-3</v>
          </cell>
          <cell r="P30">
            <v>9.1866208516943828E-5</v>
          </cell>
          <cell r="Q30">
            <v>2.5722538384744262E-3</v>
          </cell>
          <cell r="W30">
            <v>9.1866208516943828E-5</v>
          </cell>
        </row>
        <row r="31">
          <cell r="A31">
            <v>42033</v>
          </cell>
          <cell r="C31">
            <v>10.168234167695976</v>
          </cell>
          <cell r="D31">
            <v>9.0394938107741583E-5</v>
          </cell>
          <cell r="E31">
            <v>2.6272486272874676E-3</v>
          </cell>
          <cell r="P31">
            <v>9.1866208516943828E-5</v>
          </cell>
          <cell r="Q31">
            <v>2.6641200469913699E-3</v>
          </cell>
          <cell r="W31">
            <v>9.1866208516943828E-5</v>
          </cell>
        </row>
        <row r="32">
          <cell r="A32">
            <v>42034</v>
          </cell>
          <cell r="C32">
            <v>10.197375140090463</v>
          </cell>
          <cell r="D32">
            <v>9.0375572743456707E-5</v>
          </cell>
          <cell r="E32">
            <v>2.7176242000309242E-3</v>
          </cell>
          <cell r="P32">
            <v>9.1866208516943828E-5</v>
          </cell>
          <cell r="Q32">
            <v>2.7559862555083135E-3</v>
          </cell>
          <cell r="W32">
            <v>9.1866208516943828E-5</v>
          </cell>
        </row>
        <row r="33">
          <cell r="A33">
            <v>42035</v>
          </cell>
          <cell r="C33">
            <v>10.226961770725776</v>
          </cell>
          <cell r="D33">
            <v>9.0355653292680652E-5</v>
          </cell>
          <cell r="E33">
            <v>2.8079798533236049E-3</v>
          </cell>
          <cell r="P33">
            <v>9.1866208516943828E-5</v>
          </cell>
          <cell r="Q33">
            <v>2.8478524640252571E-3</v>
          </cell>
          <cell r="W33">
            <v>9.1866208516943828E-5</v>
          </cell>
        </row>
        <row r="34">
          <cell r="A34">
            <v>42036</v>
          </cell>
          <cell r="C34">
            <v>10.256981660670288</v>
          </cell>
          <cell r="D34">
            <v>9.033517301351719E-5</v>
          </cell>
          <cell r="E34">
            <v>2.898315026337122E-3</v>
          </cell>
          <cell r="P34">
            <v>9.1866208516943828E-5</v>
          </cell>
          <cell r="Q34">
            <v>2.9397186725422008E-3</v>
          </cell>
          <cell r="W34">
            <v>9.1866208516943828E-5</v>
          </cell>
        </row>
        <row r="35">
          <cell r="A35">
            <v>42037</v>
          </cell>
          <cell r="C35">
            <v>10.287422502817609</v>
          </cell>
          <cell r="D35">
            <v>9.0314125020404514E-5</v>
          </cell>
          <cell r="E35">
            <v>2.9886291513575264E-3</v>
          </cell>
          <cell r="P35">
            <v>9.1866208516943828E-5</v>
          </cell>
          <cell r="Q35">
            <v>3.0315848810591444E-3</v>
          </cell>
          <cell r="W35">
            <v>9.1866208516943828E-5</v>
          </cell>
        </row>
        <row r="36">
          <cell r="A36">
            <v>42038</v>
          </cell>
          <cell r="C36">
            <v>10.318272092557187</v>
          </cell>
          <cell r="D36">
            <v>9.0292502284659715E-5</v>
          </cell>
          <cell r="E36">
            <v>3.078921653642186E-3</v>
          </cell>
          <cell r="P36">
            <v>9.1866208516943828E-5</v>
          </cell>
          <cell r="Q36">
            <v>3.123451089576088E-3</v>
          </cell>
          <cell r="W36">
            <v>9.1866208516943828E-5</v>
          </cell>
        </row>
        <row r="37">
          <cell r="A37">
            <v>42039</v>
          </cell>
          <cell r="C37">
            <v>10.349518337684314</v>
          </cell>
          <cell r="D37">
            <v>9.0270297635065982E-5</v>
          </cell>
          <cell r="E37">
            <v>3.1691919512772519E-3</v>
          </cell>
          <cell r="P37">
            <v>9.1866208516943828E-5</v>
          </cell>
          <cell r="Q37">
            <v>3.2153172980930317E-3</v>
          </cell>
          <cell r="W37">
            <v>9.1866208516943828E-5</v>
          </cell>
        </row>
        <row r="38">
          <cell r="A38">
            <v>42040</v>
          </cell>
          <cell r="C38">
            <v>10.381149267551519</v>
          </cell>
          <cell r="D38">
            <v>9.0247503758512259E-5</v>
          </cell>
          <cell r="E38">
            <v>3.2594394550357641E-3</v>
          </cell>
          <cell r="P38">
            <v>9.1866208516943828E-5</v>
          </cell>
          <cell r="Q38">
            <v>3.3071835066099753E-3</v>
          </cell>
          <cell r="W38">
            <v>9.1866208516943828E-5</v>
          </cell>
        </row>
        <row r="39">
          <cell r="A39">
            <v>42041</v>
          </cell>
          <cell r="C39">
            <v>10.413153041465845</v>
          </cell>
          <cell r="D39">
            <v>9.022411320069591E-5</v>
          </cell>
          <cell r="E39">
            <v>3.3496635682364602E-3</v>
          </cell>
          <cell r="P39">
            <v>9.1866208516943828E-5</v>
          </cell>
          <cell r="Q39">
            <v>3.399049715126919E-3</v>
          </cell>
          <cell r="W39">
            <v>9.1866208516943828E-5</v>
          </cell>
        </row>
        <row r="40">
          <cell r="A40">
            <v>42042</v>
          </cell>
          <cell r="C40">
            <v>10.445517956338952</v>
          </cell>
          <cell r="D40">
            <v>9.0200118366900154E-5</v>
          </cell>
          <cell r="E40">
            <v>3.4398636866033601E-3</v>
          </cell>
          <cell r="P40">
            <v>9.1866208516943828E-5</v>
          </cell>
          <cell r="Q40">
            <v>3.4909159236438626E-3</v>
          </cell>
          <cell r="W40">
            <v>9.1866208516943828E-5</v>
          </cell>
        </row>
        <row r="41">
          <cell r="A41">
            <v>42043</v>
          </cell>
          <cell r="C41">
            <v>10.478232453599034</v>
          </cell>
          <cell r="D41">
            <v>9.0175511522858396E-5</v>
          </cell>
          <cell r="E41">
            <v>3.5300391981262186E-3</v>
          </cell>
          <cell r="P41">
            <v>9.1866208516943828E-5</v>
          </cell>
          <cell r="Q41">
            <v>3.5827821321608062E-3</v>
          </cell>
          <cell r="W41">
            <v>9.1866208516943828E-5</v>
          </cell>
        </row>
        <row r="42">
          <cell r="A42">
            <v>42044</v>
          </cell>
          <cell r="C42">
            <v>10.511285125375665</v>
          </cell>
          <cell r="D42">
            <v>9.0150284795719528E-5</v>
          </cell>
          <cell r="E42">
            <v>3.6201894829219379E-3</v>
          </cell>
          <cell r="P42">
            <v>9.1866208516943828E-5</v>
          </cell>
          <cell r="Q42">
            <v>3.6746483406777499E-3</v>
          </cell>
          <cell r="W42">
            <v>9.1866208516943828E-5</v>
          </cell>
        </row>
        <row r="43">
          <cell r="A43">
            <v>42045</v>
          </cell>
          <cell r="C43">
            <v>10.544664719970333</v>
          </cell>
          <cell r="D43">
            <v>9.0124430175128232E-5</v>
          </cell>
          <cell r="E43">
            <v>3.7103139130970661E-3</v>
          </cell>
          <cell r="P43">
            <v>9.1866208516943828E-5</v>
          </cell>
          <cell r="Q43">
            <v>3.7665145491946935E-3</v>
          </cell>
          <cell r="W43">
            <v>9.1866208516943828E-5</v>
          </cell>
        </row>
        <row r="44">
          <cell r="A44">
            <v>42046</v>
          </cell>
          <cell r="C44">
            <v>10.57836014662711</v>
          </cell>
          <cell r="D44">
            <v>9.0097939514436208E-5</v>
          </cell>
          <cell r="E44">
            <v>3.8004118526115023E-3</v>
          </cell>
          <cell r="P44">
            <v>9.1866208516943828E-5</v>
          </cell>
          <cell r="Q44">
            <v>3.8583807577116372E-3</v>
          </cell>
          <cell r="W44">
            <v>9.1866208516943828E-5</v>
          </cell>
        </row>
        <row r="45">
          <cell r="A45">
            <v>42047</v>
          </cell>
          <cell r="C45">
            <v>10.612360479619321</v>
          </cell>
          <cell r="D45">
            <v>9.007080453206076E-5</v>
          </cell>
          <cell r="E45">
            <v>3.8904826571435629E-3</v>
          </cell>
          <cell r="P45">
            <v>9.1866208516943828E-5</v>
          </cell>
          <cell r="Q45">
            <v>3.9502469662285808E-3</v>
          </cell>
          <cell r="W45">
            <v>9.1866208516943828E-5</v>
          </cell>
        </row>
        <row r="46">
          <cell r="A46">
            <v>42048</v>
          </cell>
          <cell r="C46">
            <v>10.64665496166926</v>
          </cell>
          <cell r="D46">
            <v>9.0043016813008659E-5</v>
          </cell>
          <cell r="E46">
            <v>3.9805256739565715E-3</v>
          </cell>
          <cell r="P46">
            <v>9.1866208516943828E-5</v>
          </cell>
          <cell r="Q46">
            <v>4.0421131747455244E-3</v>
          </cell>
          <cell r="W46">
            <v>9.1866208516943828E-5</v>
          </cell>
        </row>
        <row r="47">
          <cell r="A47">
            <v>42049</v>
          </cell>
          <cell r="C47">
            <v>10.681233006719172</v>
          </cell>
          <cell r="D47">
            <v>9.0014567810584218E-5</v>
          </cell>
          <cell r="E47">
            <v>4.0705402417671559E-3</v>
          </cell>
          <cell r="P47">
            <v>9.1866208516943828E-5</v>
          </cell>
          <cell r="Q47">
            <v>4.1339793832624681E-3</v>
          </cell>
          <cell r="W47">
            <v>9.1866208516943828E-5</v>
          </cell>
        </row>
        <row r="48">
          <cell r="A48">
            <v>42050</v>
          </cell>
          <cell r="C48">
            <v>10.716084202072544</v>
          </cell>
          <cell r="D48">
            <v>8.9985448848301571E-5</v>
          </cell>
          <cell r="E48">
            <v>4.1605256906154572E-3</v>
          </cell>
          <cell r="P48">
            <v>9.1866208516943828E-5</v>
          </cell>
          <cell r="Q48">
            <v>4.2258455917794117E-3</v>
          </cell>
          <cell r="W48">
            <v>9.1866208516943828E-5</v>
          </cell>
        </row>
        <row r="49">
          <cell r="A49">
            <v>42051</v>
          </cell>
          <cell r="C49">
            <v>10.751198309925579</v>
          </cell>
          <cell r="D49">
            <v>8.9955651122022458E-5</v>
          </cell>
          <cell r="E49">
            <v>4.2504813417374799E-3</v>
          </cell>
          <cell r="P49">
            <v>9.1866208516943828E-5</v>
          </cell>
          <cell r="Q49">
            <v>4.3177118002963553E-3</v>
          </cell>
          <cell r="W49">
            <v>9.1866208516943828E-5</v>
          </cell>
        </row>
        <row r="50">
          <cell r="A50">
            <v>42052</v>
          </cell>
          <cell r="C50">
            <v>10.78656526830931</v>
          </cell>
          <cell r="D50">
            <v>8.992516570234211E-5</v>
          </cell>
          <cell r="E50">
            <v>4.3404065074398217E-3</v>
          </cell>
          <cell r="P50">
            <v>9.1866208516943828E-5</v>
          </cell>
          <cell r="Q50">
            <v>4.409578008813299E-3</v>
          </cell>
          <cell r="W50">
            <v>9.1866208516943828E-5</v>
          </cell>
        </row>
        <row r="51">
          <cell r="A51">
            <v>42053</v>
          </cell>
          <cell r="C51">
            <v>10.822175191463316</v>
          </cell>
          <cell r="D51">
            <v>8.9893983537247049E-5</v>
          </cell>
          <cell r="E51">
            <v>4.4303004909770688E-3</v>
          </cell>
          <cell r="P51">
            <v>9.1866208516943828E-5</v>
          </cell>
          <cell r="Q51">
            <v>4.5014442173302426E-3</v>
          </cell>
          <cell r="W51">
            <v>9.1866208516943828E-5</v>
          </cell>
        </row>
        <row r="52">
          <cell r="A52">
            <v>42054</v>
          </cell>
          <cell r="C52">
            <v>10.858018369662346</v>
          </cell>
          <cell r="D52">
            <v>8.9862095455069631E-5</v>
          </cell>
          <cell r="E52">
            <v>4.5201625864321384E-3</v>
          </cell>
          <cell r="P52">
            <v>9.1866208516943828E-5</v>
          </cell>
          <cell r="Q52">
            <v>4.5933104258471863E-3</v>
          </cell>
          <cell r="W52">
            <v>9.1866208516943828E-5</v>
          </cell>
        </row>
        <row r="53">
          <cell r="A53">
            <v>42055</v>
          </cell>
          <cell r="C53">
            <v>10.894085268517404</v>
          </cell>
          <cell r="D53">
            <v>8.9829492167765943E-5</v>
          </cell>
          <cell r="E53">
            <v>4.6099920785999046E-3</v>
          </cell>
          <cell r="P53">
            <v>9.1866208516943828E-5</v>
          </cell>
          <cell r="Q53">
            <v>4.6851766343641299E-3</v>
          </cell>
          <cell r="W53">
            <v>9.1866208516943828E-5</v>
          </cell>
        </row>
        <row r="54">
          <cell r="A54">
            <v>42056</v>
          </cell>
          <cell r="C54">
            <v>10.930366527772959</v>
          </cell>
          <cell r="D54">
            <v>8.97961642745449E-5</v>
          </cell>
          <cell r="E54">
            <v>4.6997882428744496E-3</v>
          </cell>
          <cell r="P54">
            <v>9.1866208516943828E-5</v>
          </cell>
          <cell r="Q54">
            <v>4.7770428428810735E-3</v>
          </cell>
          <cell r="W54">
            <v>9.1866208516943828E-5</v>
          </cell>
        </row>
        <row r="55">
          <cell r="A55">
            <v>42057</v>
          </cell>
          <cell r="C55">
            <v>10.96685295962204</v>
          </cell>
          <cell r="D55">
            <v>8.9762102265877284E-5</v>
          </cell>
          <cell r="E55">
            <v>4.789550345140327E-3</v>
          </cell>
          <cell r="P55">
            <v>9.1866208516943828E-5</v>
          </cell>
          <cell r="Q55">
            <v>4.8689090513980172E-3</v>
          </cell>
          <cell r="W55">
            <v>9.1866208516943828E-5</v>
          </cell>
        </row>
        <row r="56">
          <cell r="A56">
            <v>42058</v>
          </cell>
          <cell r="C56">
            <v>11.00353554656081</v>
          </cell>
          <cell r="D56">
            <v>8.9727296527915561E-5</v>
          </cell>
          <cell r="E56">
            <v>4.8792776416682424E-3</v>
          </cell>
          <cell r="P56">
            <v>9.1866208516943828E-5</v>
          </cell>
          <cell r="Q56">
            <v>4.9607752599149608E-3</v>
          </cell>
          <cell r="W56">
            <v>9.1866208516943828E-5</v>
          </cell>
        </row>
        <row r="57">
          <cell r="A57">
            <v>42059</v>
          </cell>
          <cell r="C57">
            <v>11.040405438804209</v>
          </cell>
          <cell r="D57">
            <v>8.969173734735626E-5</v>
          </cell>
          <cell r="E57">
            <v>4.9689693790155986E-3</v>
          </cell>
          <cell r="P57">
            <v>9.1866208516943828E-5</v>
          </cell>
          <cell r="Q57">
            <v>5.0526414684319045E-3</v>
          </cell>
          <cell r="W57">
            <v>9.1866208516943828E-5</v>
          </cell>
        </row>
        <row r="58">
          <cell r="A58">
            <v>42060</v>
          </cell>
          <cell r="C58">
            <v>11.077453951283903</v>
          </cell>
          <cell r="D58">
            <v>8.965541491677842E-5</v>
          </cell>
          <cell r="E58">
            <v>5.0586247939323767E-3</v>
          </cell>
          <cell r="P58">
            <v>9.1866208516943828E-5</v>
          </cell>
          <cell r="Q58">
            <v>5.1445076769488481E-3</v>
          </cell>
          <cell r="W58">
            <v>9.1866208516943828E-5</v>
          </cell>
        </row>
        <row r="59">
          <cell r="A59">
            <v>42061</v>
          </cell>
          <cell r="C59">
            <v>11.114672560249636</v>
          </cell>
          <cell r="D59">
            <v>8.9618319340492751E-5</v>
          </cell>
          <cell r="E59">
            <v>5.1482431132728696E-3</v>
          </cell>
          <cell r="P59">
            <v>9.1866208516943828E-5</v>
          </cell>
          <cell r="Q59">
            <v>5.2363738854657917E-3</v>
          </cell>
          <cell r="W59">
            <v>9.1866208516943828E-5</v>
          </cell>
        </row>
        <row r="60">
          <cell r="A60">
            <v>42062</v>
          </cell>
          <cell r="C60">
            <v>11.152052899494651</v>
          </cell>
          <cell r="D60">
            <v>8.9580440640938186E-5</v>
          </cell>
          <cell r="E60">
            <v>5.237823553913808E-3</v>
          </cell>
          <cell r="P60">
            <v>9.1866208516943828E-5</v>
          </cell>
          <cell r="Q60">
            <v>5.3282400939827354E-3</v>
          </cell>
          <cell r="W60">
            <v>9.1866208516943828E-5</v>
          </cell>
        </row>
        <row r="61">
          <cell r="A61">
            <v>42063</v>
          </cell>
          <cell r="C61">
            <v>11.189586756225509</v>
          </cell>
          <cell r="D61">
            <v>8.9541768765663218E-5</v>
          </cell>
          <cell r="E61">
            <v>5.3273653226794714E-3</v>
          </cell>
          <cell r="P61">
            <v>9.1866208516943828E-5</v>
          </cell>
          <cell r="Q61">
            <v>5.420106302499679E-3</v>
          </cell>
          <cell r="W61">
            <v>9.1866208516943828E-5</v>
          </cell>
        </row>
        <row r="62">
          <cell r="A62">
            <v>42064</v>
          </cell>
          <cell r="C62">
            <v>11.227266066596254</v>
          </cell>
          <cell r="D62">
            <v>8.9502293594931852E-5</v>
          </cell>
          <cell r="E62">
            <v>5.4168676162744036E-3</v>
          </cell>
          <cell r="P62">
            <v>9.1866208516943828E-5</v>
          </cell>
          <cell r="Q62">
            <v>5.5119725110166226E-3</v>
          </cell>
          <cell r="W62">
            <v>9.1866208516943828E-5</v>
          </cell>
        </row>
        <row r="63">
          <cell r="A63">
            <v>42065</v>
          </cell>
          <cell r="C63">
            <v>11.265082910926322</v>
          </cell>
          <cell r="D63">
            <v>8.946200494999467E-5</v>
          </cell>
          <cell r="E63">
            <v>5.5063296212243982E-3</v>
          </cell>
          <cell r="P63">
            <v>9.1866208516943828E-5</v>
          </cell>
          <cell r="Q63">
            <v>5.6038387195335663E-3</v>
          </cell>
          <cell r="W63">
            <v>9.1866208516943828E-5</v>
          </cell>
        </row>
        <row r="64">
          <cell r="A64">
            <v>42066</v>
          </cell>
          <cell r="C64">
            <v>11.303029508621231</v>
          </cell>
          <cell r="D64">
            <v>8.9420892602067544E-5</v>
          </cell>
          <cell r="E64">
            <v>5.5957505138264658E-3</v>
          </cell>
          <cell r="P64">
            <v>9.1866208516943828E-5</v>
          </cell>
          <cell r="Q64">
            <v>5.6957049280505099E-3</v>
          </cell>
          <cell r="W64">
            <v>9.1866208516943828E-5</v>
          </cell>
        </row>
        <row r="65">
          <cell r="A65">
            <v>42067</v>
          </cell>
          <cell r="C65">
            <v>11.341098212814531</v>
          </cell>
          <cell r="D65">
            <v>8.9378946282061821E-5</v>
          </cell>
          <cell r="E65">
            <v>5.6851294601085274E-3</v>
          </cell>
          <cell r="P65">
            <v>9.1866208516943828E-5</v>
          </cell>
          <cell r="Q65">
            <v>5.7875711365674536E-3</v>
          </cell>
          <cell r="W65">
            <v>9.1866208516943828E-5</v>
          </cell>
        </row>
        <row r="66">
          <cell r="A66">
            <v>42068</v>
          </cell>
          <cell r="C66">
            <v>11.379281504748951</v>
          </cell>
          <cell r="D66">
            <v>8.9336155691111465E-5</v>
          </cell>
          <cell r="E66">
            <v>5.774465615799639E-3</v>
          </cell>
          <cell r="P66">
            <v>9.1866208516943828E-5</v>
          </cell>
          <cell r="Q66">
            <v>5.8794373450843972E-3</v>
          </cell>
          <cell r="W66">
            <v>9.1866208516943828E-5</v>
          </cell>
        </row>
        <row r="67">
          <cell r="A67">
            <v>42069</v>
          </cell>
          <cell r="C67">
            <v>11.417571987914281</v>
          </cell>
          <cell r="D67">
            <v>8.9292510511943942E-5</v>
          </cell>
          <cell r="E67">
            <v>5.8637581263115829E-3</v>
          </cell>
          <cell r="P67">
            <v>9.1866208516943828E-5</v>
          </cell>
          <cell r="Q67">
            <v>5.9713035536013408E-3</v>
          </cell>
          <cell r="W67">
            <v>9.1866208516943828E-5</v>
          </cell>
        </row>
        <row r="68">
          <cell r="A68">
            <v>42070</v>
          </cell>
          <cell r="C68">
            <v>11.455962381958889</v>
          </cell>
          <cell r="D68">
            <v>8.9248000421143016E-5</v>
          </cell>
          <cell r="E68">
            <v>5.9530061267327261E-3</v>
          </cell>
          <cell r="P68">
            <v>9.1866208516943828E-5</v>
          </cell>
          <cell r="Q68">
            <v>6.0631697621182845E-3</v>
          </cell>
          <cell r="W68">
            <v>9.1866208516943828E-5</v>
          </cell>
        </row>
        <row r="69">
          <cell r="A69">
            <v>42071</v>
          </cell>
          <cell r="C69">
            <v>11.494445516391297</v>
          </cell>
          <cell r="D69">
            <v>8.9202615102353428E-5</v>
          </cell>
          <cell r="E69">
            <v>6.0422087418350798E-3</v>
          </cell>
          <cell r="P69">
            <v>9.1866208516943828E-5</v>
          </cell>
          <cell r="Q69">
            <v>6.1550359706352281E-3</v>
          </cell>
          <cell r="W69">
            <v>9.1866208516943828E-5</v>
          </cell>
        </row>
        <row r="70">
          <cell r="A70">
            <v>42072</v>
          </cell>
          <cell r="C70">
            <v>11.533014324087796</v>
          </cell>
          <cell r="D70">
            <v>8.9156344260478263E-5</v>
          </cell>
          <cell r="E70">
            <v>6.1313650860955584E-3</v>
          </cell>
          <cell r="P70">
            <v>9.1866208516943828E-5</v>
          </cell>
          <cell r="Q70">
            <v>6.2469021791521718E-3</v>
          </cell>
          <cell r="W70">
            <v>9.1866208516943828E-5</v>
          </cell>
        </row>
        <row r="71">
          <cell r="A71">
            <v>42073</v>
          </cell>
          <cell r="C71">
            <v>11.571661834621482</v>
          </cell>
          <cell r="D71">
            <v>8.9109177636921411E-5</v>
          </cell>
          <cell r="E71">
            <v>6.2204742637324796E-3</v>
          </cell>
          <cell r="P71">
            <v>9.1866208516943828E-5</v>
          </cell>
          <cell r="Q71">
            <v>6.3387683876691154E-3</v>
          </cell>
          <cell r="W71">
            <v>9.1866208516943828E-5</v>
          </cell>
        </row>
        <row r="72">
          <cell r="A72">
            <v>42074</v>
          </cell>
          <cell r="C72">
            <v>11.6103811674277</v>
          </cell>
          <cell r="D72">
            <v>8.9061105025928865E-5</v>
          </cell>
          <cell r="E72">
            <v>6.3095353687584082E-3</v>
          </cell>
          <cell r="P72">
            <v>9.1866208516943828E-5</v>
          </cell>
          <cell r="Q72">
            <v>6.430634596186059E-3</v>
          </cell>
          <cell r="W72">
            <v>9.1866208516943828E-5</v>
          </cell>
        </row>
        <row r="73">
          <cell r="A73">
            <v>42075</v>
          </cell>
          <cell r="C73">
            <v>11.649165524820372</v>
          </cell>
          <cell r="D73">
            <v>8.9012116292082986E-5</v>
          </cell>
          <cell r="E73">
            <v>6.3985474850504912E-3</v>
          </cell>
          <cell r="P73">
            <v>9.1866208516943828E-5</v>
          </cell>
          <cell r="Q73">
            <v>6.5225008047030027E-3</v>
          </cell>
          <cell r="W73">
            <v>9.1866208516943828E-5</v>
          </cell>
        </row>
        <row r="74">
          <cell r="A74">
            <v>42076</v>
          </cell>
          <cell r="C74">
            <v>11.688008184873299</v>
          </cell>
          <cell r="D74">
            <v>8.8962201389006213E-5</v>
          </cell>
          <cell r="E74">
            <v>6.4875096864394971E-3</v>
          </cell>
          <cell r="P74">
            <v>9.1866208516943828E-5</v>
          </cell>
          <cell r="Q74">
            <v>6.6143670132199463E-3</v>
          </cell>
          <cell r="W74">
            <v>9.1866208516943828E-5</v>
          </cell>
        </row>
        <row r="75">
          <cell r="A75">
            <v>42077</v>
          </cell>
          <cell r="C75">
            <v>11.726902494180063</v>
          </cell>
          <cell r="D75">
            <v>8.8911350379329787E-5</v>
          </cell>
          <cell r="E75">
            <v>6.5764210368188265E-3</v>
          </cell>
          <cell r="P75">
            <v>9.1866208516943828E-5</v>
          </cell>
          <cell r="Q75">
            <v>6.7062332217368899E-3</v>
          </cell>
          <cell r="W75">
            <v>9.1866208516943828E-5</v>
          </cell>
        </row>
        <row r="76">
          <cell r="A76">
            <v>42078</v>
          </cell>
          <cell r="C76">
            <v>11.765841860505812</v>
          </cell>
          <cell r="D76">
            <v>8.885955345598571E-5</v>
          </cell>
          <cell r="E76">
            <v>6.6652805902748125E-3</v>
          </cell>
          <cell r="P76">
            <v>9.1866208516943828E-5</v>
          </cell>
          <cell r="Q76">
            <v>6.7980994302538336E-3</v>
          </cell>
          <cell r="W76">
            <v>9.1866208516943828E-5</v>
          </cell>
        </row>
        <row r="77">
          <cell r="A77">
            <v>42079</v>
          </cell>
          <cell r="C77">
            <v>11.804819745343869</v>
          </cell>
          <cell r="D77">
            <v>8.8806800964878911E-5</v>
          </cell>
          <cell r="E77">
            <v>6.7540873912396914E-3</v>
          </cell>
          <cell r="P77">
            <v>9.1866208516943828E-5</v>
          </cell>
          <cell r="Q77">
            <v>6.8899656387707772E-3</v>
          </cell>
          <cell r="W77">
            <v>9.1866208516943828E-5</v>
          </cell>
        </row>
        <row r="78">
          <cell r="A78">
            <v>42080</v>
          </cell>
          <cell r="C78">
            <v>11.843829656389744</v>
          </cell>
          <cell r="D78">
            <v>8.8753083428998582E-5</v>
          </cell>
          <cell r="E78">
            <v>6.84284047466869E-3</v>
          </cell>
          <cell r="P78">
            <v>9.1866208516943828E-5</v>
          </cell>
          <cell r="Q78">
            <v>6.9818318472877209E-3</v>
          </cell>
          <cell r="W78">
            <v>9.1866208516943828E-5</v>
          </cell>
        </row>
        <row r="79">
          <cell r="A79">
            <v>42081</v>
          </cell>
          <cell r="C79">
            <v>11.882865139944922</v>
          </cell>
          <cell r="D79">
            <v>8.8698391574026198E-5</v>
          </cell>
          <cell r="E79">
            <v>6.9315388662427166E-3</v>
          </cell>
          <cell r="P79">
            <v>9.1866208516943828E-5</v>
          </cell>
          <cell r="Q79">
            <v>7.0736980558046645E-3</v>
          </cell>
          <cell r="W79">
            <v>9.1866208516943828E-5</v>
          </cell>
        </row>
        <row r="80">
          <cell r="A80">
            <v>42082</v>
          </cell>
          <cell r="C80">
            <v>11.92191977326247</v>
          </cell>
          <cell r="D80">
            <v>8.8642716355499343E-5</v>
          </cell>
          <cell r="E80">
            <v>7.0201815825982157E-3</v>
          </cell>
          <cell r="P80">
            <v>9.1866208516943828E-5</v>
          </cell>
          <cell r="Q80">
            <v>7.1655642643216081E-3</v>
          </cell>
          <cell r="W80">
            <v>9.1866208516943828E-5</v>
          </cell>
        </row>
        <row r="81">
          <cell r="A81">
            <v>42083</v>
          </cell>
          <cell r="C81">
            <v>11.960987156846375</v>
          </cell>
          <cell r="D81">
            <v>8.8586048987588205E-5</v>
          </cell>
          <cell r="E81">
            <v>7.1087676315858038E-3</v>
          </cell>
          <cell r="P81">
            <v>9.1866208516943828E-5</v>
          </cell>
          <cell r="Q81">
            <v>7.2574304728385518E-3</v>
          </cell>
          <cell r="W81">
            <v>9.1866208516943828E-5</v>
          </cell>
        </row>
        <row r="82">
          <cell r="A82">
            <v>42084</v>
          </cell>
          <cell r="C82">
            <v>12.00006090671633</v>
          </cell>
          <cell r="D82">
            <v>8.8528380973542837E-5</v>
          </cell>
          <cell r="E82">
            <v>7.1972960125593465E-3</v>
          </cell>
          <cell r="P82">
            <v>9.1866208516943828E-5</v>
          </cell>
          <cell r="Q82">
            <v>7.3492966813554954E-3</v>
          </cell>
          <cell r="W82">
            <v>9.1866208516943828E-5</v>
          </cell>
        </row>
        <row r="83">
          <cell r="A83">
            <v>42085</v>
          </cell>
          <cell r="C83">
            <v>12.03913464664954</v>
          </cell>
          <cell r="D83">
            <v>8.8469704137866418E-5</v>
          </cell>
          <cell r="E83">
            <v>7.2857657166972133E-3</v>
          </cell>
          <cell r="P83">
            <v>9.1866208516943828E-5</v>
          </cell>
          <cell r="Q83">
            <v>7.4411628898724391E-3</v>
          </cell>
          <cell r="W83">
            <v>9.1866208516943828E-5</v>
          </cell>
        </row>
        <row r="84">
          <cell r="A84">
            <v>42086</v>
          </cell>
          <cell r="C84">
            <v>12.078202000411107</v>
          </cell>
          <cell r="D84">
            <v>8.8410010660269924E-5</v>
          </cell>
          <cell r="E84">
            <v>7.3741757273574834E-3</v>
          </cell>
          <cell r="P84">
            <v>9.1866208516943828E-5</v>
          </cell>
          <cell r="Q84">
            <v>7.5330290983893827E-3</v>
          </cell>
          <cell r="W84">
            <v>9.1866208516943828E-5</v>
          </cell>
        </row>
        <row r="85">
          <cell r="A85">
            <v>42087</v>
          </cell>
          <cell r="C85">
            <v>12.117256583984396</v>
          </cell>
          <cell r="D85">
            <v>8.8349293111460549E-5</v>
          </cell>
          <cell r="E85">
            <v>7.4625250204689436E-3</v>
          </cell>
          <cell r="P85">
            <v>9.1866208516943828E-5</v>
          </cell>
          <cell r="Q85">
            <v>7.6248953069063263E-3</v>
          </cell>
          <cell r="W85">
            <v>9.1866208516943828E-5</v>
          </cell>
        </row>
        <row r="86">
          <cell r="A86">
            <v>42088</v>
          </cell>
          <cell r="C86">
            <v>12.156291997812916</v>
          </cell>
          <cell r="D86">
            <v>8.8287544490814825E-5</v>
          </cell>
          <cell r="E86">
            <v>7.5508125649597583E-3</v>
          </cell>
          <cell r="P86">
            <v>9.1866208516943828E-5</v>
          </cell>
          <cell r="Q86">
            <v>7.71676151542327E-3</v>
          </cell>
          <cell r="W86">
            <v>9.1866208516943828E-5</v>
          </cell>
        </row>
        <row r="87">
          <cell r="A87">
            <v>42089</v>
          </cell>
          <cell r="C87">
            <v>12.19530181906519</v>
          </cell>
          <cell r="D87">
            <v>8.8224758265983871E-5</v>
          </cell>
          <cell r="E87">
            <v>7.6390373232257417E-3</v>
          </cell>
          <cell r="P87">
            <v>9.1866208516943828E-5</v>
          </cell>
          <cell r="Q87">
            <v>7.8086277239402136E-3</v>
          </cell>
          <cell r="W87">
            <v>9.1866208516943828E-5</v>
          </cell>
        </row>
        <row r="88">
          <cell r="A88">
            <v>42090</v>
          </cell>
          <cell r="C88">
            <v>12.234279593934215</v>
          </cell>
          <cell r="D88">
            <v>8.8160928414475625E-5</v>
          </cell>
          <cell r="E88">
            <v>7.7271982516402176E-3</v>
          </cell>
          <cell r="P88">
            <v>9.1866208516943828E-5</v>
          </cell>
          <cell r="Q88">
            <v>7.9004939324571581E-3</v>
          </cell>
          <cell r="W88">
            <v>9.1866208516943828E-5</v>
          </cell>
        </row>
        <row r="89">
          <cell r="A89">
            <v>42091</v>
          </cell>
          <cell r="C89">
            <v>12.273218829983241</v>
          </cell>
          <cell r="D89">
            <v>8.8096049467254205E-5</v>
          </cell>
          <cell r="E89">
            <v>7.815294301107471E-3</v>
          </cell>
          <cell r="P89">
            <v>9.1866208516943828E-5</v>
          </cell>
          <cell r="Q89">
            <v>7.9923601409741026E-3</v>
          </cell>
          <cell r="W89">
            <v>9.1866208516943828E-5</v>
          </cell>
        </row>
        <row r="90">
          <cell r="A90">
            <v>42092</v>
          </cell>
          <cell r="C90">
            <v>12.312112988549751</v>
          </cell>
          <cell r="D90">
            <v>8.8030116554392666E-5</v>
          </cell>
          <cell r="E90">
            <v>7.9033244176618632E-3</v>
          </cell>
          <cell r="P90">
            <v>9.1866208516943828E-5</v>
          </cell>
          <cell r="Q90">
            <v>8.0842263494910471E-3</v>
          </cell>
          <cell r="W90">
            <v>9.1866208516943828E-5</v>
          </cell>
        </row>
        <row r="91">
          <cell r="A91">
            <v>42093</v>
          </cell>
          <cell r="C91">
            <v>12.350955477219715</v>
          </cell>
          <cell r="D91">
            <v>8.7963125452809895E-5</v>
          </cell>
          <cell r="E91">
            <v>7.9912875431146727E-3</v>
          </cell>
          <cell r="P91">
            <v>9.1866208516943828E-5</v>
          </cell>
          <cell r="Q91">
            <v>8.1760925580079916E-3</v>
          </cell>
          <cell r="W91">
            <v>9.1866208516943828E-5</v>
          </cell>
        </row>
        <row r="92">
          <cell r="A92">
            <v>42094</v>
          </cell>
          <cell r="C92">
            <v>12.389739642384471</v>
          </cell>
          <cell r="D92">
            <v>8.7895072636116195E-5</v>
          </cell>
          <cell r="E92">
            <v>8.0791826157507896E-3</v>
          </cell>
          <cell r="P92">
            <v>9.1866208516943828E-5</v>
          </cell>
          <cell r="Q92">
            <v>8.2679587665249361E-3</v>
          </cell>
          <cell r="W92">
            <v>9.1866208516943828E-5</v>
          </cell>
        </row>
        <row r="93">
          <cell r="A93">
            <v>42095</v>
          </cell>
          <cell r="C93">
            <v>12.428458761892836</v>
          </cell>
          <cell r="D93">
            <v>8.7825955326585953E-5</v>
          </cell>
          <cell r="E93">
            <v>8.1670085710773763E-3</v>
          </cell>
          <cell r="P93">
            <v>9.1866208516943828E-5</v>
          </cell>
          <cell r="Q93">
            <v>8.3598249750418806E-3</v>
          </cell>
          <cell r="W93">
            <v>9.1866208516943828E-5</v>
          </cell>
        </row>
        <row r="94">
          <cell r="A94">
            <v>42096</v>
          </cell>
          <cell r="C94">
            <v>12.467106037811355</v>
          </cell>
          <cell r="D94">
            <v>8.7755771549267715E-5</v>
          </cell>
          <cell r="E94">
            <v>8.2547643426266436E-3</v>
          </cell>
          <cell r="P94">
            <v>9.1866208516943828E-5</v>
          </cell>
          <cell r="Q94">
            <v>8.4516911835588251E-3</v>
          </cell>
          <cell r="W94">
            <v>9.1866208516943828E-5</v>
          </cell>
        </row>
        <row r="95">
          <cell r="A95">
            <v>42097</v>
          </cell>
          <cell r="C95">
            <v>12.505674589306013</v>
          </cell>
          <cell r="D95">
            <v>8.7684520188233562E-5</v>
          </cell>
          <cell r="E95">
            <v>8.3424488628148774E-3</v>
          </cell>
          <cell r="P95">
            <v>9.1866208516943828E-5</v>
          </cell>
          <cell r="Q95">
            <v>8.5435573920757697E-3</v>
          </cell>
          <cell r="W95">
            <v>9.1866208516943828E-5</v>
          </cell>
        </row>
        <row r="96">
          <cell r="A96">
            <v>42098</v>
          </cell>
          <cell r="C96">
            <v>12.544157445658998</v>
          </cell>
          <cell r="D96">
            <v>8.7612201044960696E-5</v>
          </cell>
          <cell r="E96">
            <v>8.4300610638598384E-3</v>
          </cell>
          <cell r="P96">
            <v>9.1866208516943828E-5</v>
          </cell>
          <cell r="Q96">
            <v>8.6354236005927142E-3</v>
          </cell>
          <cell r="W96">
            <v>9.1866208516943828E-5</v>
          </cell>
        </row>
        <row r="97">
          <cell r="A97">
            <v>42099</v>
          </cell>
          <cell r="C97">
            <v>12.582547539434634</v>
          </cell>
          <cell r="D97">
            <v>8.7538814898827265E-5</v>
          </cell>
          <cell r="E97">
            <v>8.5175998787586655E-3</v>
          </cell>
          <cell r="P97">
            <v>9.1866208516943828E-5</v>
          </cell>
          <cell r="Q97">
            <v>8.7272898091096587E-3</v>
          </cell>
          <cell r="W97">
            <v>9.1866208516943828E-5</v>
          </cell>
        </row>
        <row r="98">
          <cell r="A98">
            <v>42100</v>
          </cell>
          <cell r="C98">
            <v>12.620837699808956</v>
          </cell>
          <cell r="D98">
            <v>8.7464363569693518E-5</v>
          </cell>
          <cell r="E98">
            <v>8.6050642423283596E-3</v>
          </cell>
          <cell r="P98">
            <v>9.1866208516943828E-5</v>
          </cell>
          <cell r="Q98">
            <v>8.8191560176266032E-3</v>
          </cell>
          <cell r="W98">
            <v>9.1866208516943828E-5</v>
          </cell>
        </row>
        <row r="99">
          <cell r="A99">
            <v>42101</v>
          </cell>
          <cell r="C99">
            <v>12.659020646077888</v>
          </cell>
          <cell r="D99">
            <v>8.7388849982526499E-5</v>
          </cell>
          <cell r="E99">
            <v>8.6924530923108857E-3</v>
          </cell>
          <cell r="P99">
            <v>9.1866208516943828E-5</v>
          </cell>
          <cell r="Q99">
            <v>8.9110222261435477E-3</v>
          </cell>
          <cell r="W99">
            <v>9.1866208516943828E-5</v>
          </cell>
        </row>
        <row r="100">
          <cell r="A100">
            <v>42102</v>
          </cell>
          <cell r="C100">
            <v>12.697088981359475</v>
          </cell>
          <cell r="D100">
            <v>8.7312278234013351E-5</v>
          </cell>
          <cell r="E100">
            <v>8.7797653705448987E-3</v>
          </cell>
          <cell r="P100">
            <v>9.1866208516943828E-5</v>
          </cell>
          <cell r="Q100">
            <v>9.0028884346604922E-3</v>
          </cell>
          <cell r="W100">
            <v>9.1866208516943828E-5</v>
          </cell>
        </row>
        <row r="101">
          <cell r="A101">
            <v>42103</v>
          </cell>
          <cell r="C101">
            <v>12.73503518650606</v>
          </cell>
          <cell r="D101">
            <v>8.723465366109331E-5</v>
          </cell>
          <cell r="E101">
            <v>8.8670000242059913E-3</v>
          </cell>
          <cell r="P101">
            <v>9.1866208516943828E-5</v>
          </cell>
          <cell r="Q101">
            <v>9.0947546431774367E-3</v>
          </cell>
          <cell r="W101">
            <v>9.1866208516943828E-5</v>
          </cell>
        </row>
        <row r="102">
          <cell r="A102">
            <v>42104</v>
          </cell>
          <cell r="C102">
            <v>12.772851614242901</v>
          </cell>
          <cell r="D102">
            <v>8.7155982911322553E-5</v>
          </cell>
          <cell r="E102">
            <v>8.9541560071173133E-3</v>
          </cell>
          <cell r="P102">
            <v>9.1866208516943828E-5</v>
          </cell>
          <cell r="Q102">
            <v>9.1866208516943812E-3</v>
          </cell>
          <cell r="W102">
            <v>9.1866208516943828E-5</v>
          </cell>
        </row>
        <row r="103">
          <cell r="A103">
            <v>42105</v>
          </cell>
          <cell r="C103">
            <v>12.810530483550112</v>
          </cell>
          <cell r="D103">
            <v>8.7076274014969397E-5</v>
          </cell>
          <cell r="E103">
            <v>9.0412322811322821E-3</v>
          </cell>
          <cell r="P103">
            <v>9.1866208516943828E-5</v>
          </cell>
          <cell r="Q103">
            <v>9.2784870602113257E-3</v>
          </cell>
          <cell r="W103">
            <v>9.1866208516943828E-5</v>
          </cell>
        </row>
        <row r="104">
          <cell r="A104">
            <v>42106</v>
          </cell>
          <cell r="C104">
            <v>12.848063874305444</v>
          </cell>
          <cell r="D104">
            <v>8.6995536458718474E-5</v>
          </cell>
          <cell r="E104">
            <v>9.128227817591001E-3</v>
          </cell>
          <cell r="P104">
            <v>9.1866208516943828E-5</v>
          </cell>
          <cell r="Q104">
            <v>9.3703532687282702E-3</v>
          </cell>
          <cell r="W104">
            <v>9.1866208516943828E-5</v>
          </cell>
        </row>
        <row r="105">
          <cell r="A105">
            <v>42107</v>
          </cell>
          <cell r="C105">
            <v>12.885443722205874</v>
          </cell>
          <cell r="D105">
            <v>8.6913781260843467E-5</v>
          </cell>
          <cell r="E105">
            <v>9.2151415988518445E-3</v>
          </cell>
          <cell r="P105">
            <v>9.1866208516943828E-5</v>
          </cell>
          <cell r="Q105">
            <v>9.4622194772452147E-3</v>
          </cell>
          <cell r="W105">
            <v>9.1866208516943828E-5</v>
          </cell>
        </row>
        <row r="106">
          <cell r="A106">
            <v>42108</v>
          </cell>
          <cell r="C106">
            <v>12.922661813986483</v>
          </cell>
          <cell r="D106">
            <v>8.6831021047687271E-5</v>
          </cell>
          <cell r="E106">
            <v>9.3019726198995314E-3</v>
          </cell>
          <cell r="P106">
            <v>9.1866208516943828E-5</v>
          </cell>
          <cell r="Q106">
            <v>9.5540856857621592E-3</v>
          </cell>
          <cell r="W106">
            <v>9.1866208516943828E-5</v>
          </cell>
        </row>
        <row r="107">
          <cell r="A107">
            <v>42109</v>
          </cell>
          <cell r="C107">
            <v>13.133333333333333</v>
          </cell>
          <cell r="D107">
            <v>8.6335892444650751E-5</v>
          </cell>
          <cell r="E107">
            <v>9.3883085123441824E-3</v>
          </cell>
          <cell r="P107">
            <v>9.1866208516943828E-5</v>
          </cell>
          <cell r="Q107">
            <v>9.6459518942791037E-3</v>
          </cell>
          <cell r="W107">
            <v>9.1866208516943828E-5</v>
          </cell>
        </row>
        <row r="108">
          <cell r="A108">
            <v>42110</v>
          </cell>
          <cell r="C108">
            <v>13.166666666666668</v>
          </cell>
          <cell r="D108">
            <v>8.6253221346129674E-5</v>
          </cell>
          <cell r="E108">
            <v>9.4745617336903128E-3</v>
          </cell>
          <cell r="P108">
            <v>9.1866208516943828E-5</v>
          </cell>
          <cell r="Q108">
            <v>9.7378181027960482E-3</v>
          </cell>
          <cell r="W108">
            <v>9.1866208516943828E-5</v>
          </cell>
        </row>
        <row r="109">
          <cell r="A109">
            <v>42111</v>
          </cell>
          <cell r="C109">
            <v>13.2</v>
          </cell>
          <cell r="D109">
            <v>8.6169318055302697E-5</v>
          </cell>
          <cell r="E109">
            <v>9.5607310517456159E-3</v>
          </cell>
          <cell r="P109">
            <v>9.1866208516943828E-5</v>
          </cell>
          <cell r="Q109">
            <v>9.8296843113129927E-3</v>
          </cell>
          <cell r="W109">
            <v>9.1866208516943828E-5</v>
          </cell>
        </row>
        <row r="110">
          <cell r="A110">
            <v>42112</v>
          </cell>
          <cell r="C110">
            <v>13.25</v>
          </cell>
          <cell r="D110">
            <v>8.6041112509171438E-5</v>
          </cell>
          <cell r="E110">
            <v>9.6467721642547865E-3</v>
          </cell>
          <cell r="P110">
            <v>9.1866208516943828E-5</v>
          </cell>
          <cell r="Q110">
            <v>9.9215505198299372E-3</v>
          </cell>
          <cell r="W110">
            <v>9.1866208516943828E-5</v>
          </cell>
        </row>
        <row r="111">
          <cell r="A111">
            <v>42113</v>
          </cell>
          <cell r="C111">
            <v>13.283333333333335</v>
          </cell>
          <cell r="D111">
            <v>8.5954047788514842E-5</v>
          </cell>
          <cell r="E111">
            <v>9.7327262120433019E-3</v>
          </cell>
          <cell r="P111">
            <v>9.1866208516943828E-5</v>
          </cell>
          <cell r="Q111">
            <v>1.0013416728346882E-2</v>
          </cell>
          <cell r="W111">
            <v>9.1866208516943828E-5</v>
          </cell>
        </row>
        <row r="112">
          <cell r="A112">
            <v>42114</v>
          </cell>
          <cell r="C112">
            <v>13.316666666666665</v>
          </cell>
          <cell r="D112">
            <v>8.586568538969955E-5</v>
          </cell>
          <cell r="E112">
            <v>9.818591897433001E-3</v>
          </cell>
          <cell r="P112">
            <v>9.1866208516943828E-5</v>
          </cell>
          <cell r="Q112">
            <v>1.0105282936863826E-2</v>
          </cell>
          <cell r="W112">
            <v>9.1866208516943828E-5</v>
          </cell>
        </row>
        <row r="113">
          <cell r="A113">
            <v>42115</v>
          </cell>
          <cell r="B113">
            <v>14.9</v>
          </cell>
          <cell r="C113">
            <v>13.333333333333332</v>
          </cell>
          <cell r="D113">
            <v>3.7850188138609424E-3</v>
          </cell>
          <cell r="E113">
            <v>1.3603610711293943E-2</v>
          </cell>
          <cell r="P113">
            <v>9.1866208516943828E-5</v>
          </cell>
          <cell r="Q113">
            <v>1.0197149145380771E-2</v>
          </cell>
          <cell r="W113">
            <v>9.1866208516943828E-5</v>
          </cell>
        </row>
        <row r="114">
          <cell r="A114">
            <v>42116</v>
          </cell>
          <cell r="B114">
            <v>13.5</v>
          </cell>
          <cell r="C114">
            <v>13.383333333333331</v>
          </cell>
          <cell r="D114">
            <v>2.8031064044784768E-3</v>
          </cell>
          <cell r="E114">
            <v>1.6406717115772421E-2</v>
          </cell>
          <cell r="P114">
            <v>9.1866208516943828E-5</v>
          </cell>
          <cell r="Q114">
            <v>1.0289015353897715E-2</v>
          </cell>
          <cell r="W114">
            <v>9.1866208516943828E-5</v>
          </cell>
        </row>
        <row r="115">
          <cell r="A115">
            <v>42117</v>
          </cell>
          <cell r="B115">
            <v>14.3</v>
          </cell>
          <cell r="C115">
            <v>13.416666666666664</v>
          </cell>
          <cell r="D115">
            <v>3.331544906429256E-3</v>
          </cell>
          <cell r="E115">
            <v>1.9738262022201677E-2</v>
          </cell>
          <cell r="P115">
            <v>9.1866208516943828E-5</v>
          </cell>
          <cell r="Q115">
            <v>1.038088156241466E-2</v>
          </cell>
          <cell r="W115">
            <v>9.1866208516943828E-5</v>
          </cell>
        </row>
        <row r="116">
          <cell r="A116">
            <v>42118</v>
          </cell>
          <cell r="B116">
            <v>17.100000000000001</v>
          </cell>
          <cell r="C116">
            <v>13.45</v>
          </cell>
          <cell r="D116">
            <v>5.6917389306034337E-3</v>
          </cell>
          <cell r="E116">
            <v>2.543000095280511E-2</v>
          </cell>
          <cell r="P116">
            <v>9.1866208516943828E-5</v>
          </cell>
          <cell r="Q116">
            <v>1.0472747770931604E-2</v>
          </cell>
          <cell r="W116">
            <v>9.1866208516943828E-5</v>
          </cell>
        </row>
        <row r="117">
          <cell r="A117">
            <v>42119</v>
          </cell>
          <cell r="B117">
            <v>14.5</v>
          </cell>
          <cell r="C117">
            <v>13.483333333333336</v>
          </cell>
          <cell r="D117">
            <v>3.4674385412611676E-3</v>
          </cell>
          <cell r="E117">
            <v>2.8897439494066278E-2</v>
          </cell>
          <cell r="P117">
            <v>9.1866208516943828E-5</v>
          </cell>
          <cell r="Q117">
            <v>1.0564613979448549E-2</v>
          </cell>
          <cell r="W117">
            <v>9.1866208516943828E-5</v>
          </cell>
        </row>
        <row r="118">
          <cell r="A118">
            <v>42120</v>
          </cell>
          <cell r="B118">
            <v>15.7</v>
          </cell>
          <cell r="C118">
            <v>13.533333333333333</v>
          </cell>
          <cell r="D118">
            <v>4.4065567800416136E-3</v>
          </cell>
          <cell r="E118">
            <v>3.3303996274107892E-2</v>
          </cell>
          <cell r="P118">
            <v>9.1866208516943828E-5</v>
          </cell>
          <cell r="Q118">
            <v>1.0656480187965493E-2</v>
          </cell>
          <cell r="W118">
            <v>9.1866208516943828E-5</v>
          </cell>
        </row>
        <row r="119">
          <cell r="A119">
            <v>42121</v>
          </cell>
          <cell r="B119">
            <v>19.100000000000001</v>
          </cell>
          <cell r="C119">
            <v>13.566666666666666</v>
          </cell>
          <cell r="D119">
            <v>7.6628181686238927E-3</v>
          </cell>
          <cell r="E119">
            <v>4.0966814442731786E-2</v>
          </cell>
          <cell r="P119">
            <v>9.1866208516943828E-5</v>
          </cell>
          <cell r="Q119">
            <v>1.0748346396482438E-2</v>
          </cell>
          <cell r="W119">
            <v>9.1866208516943828E-5</v>
          </cell>
        </row>
        <row r="120">
          <cell r="A120">
            <v>42122</v>
          </cell>
          <cell r="B120">
            <v>20.399999999999999</v>
          </cell>
          <cell r="C120">
            <v>13.583333333333332</v>
          </cell>
          <cell r="D120">
            <v>8.9525548297671211E-3</v>
          </cell>
          <cell r="E120">
            <v>4.9919369272498904E-2</v>
          </cell>
          <cell r="P120">
            <v>9.1866208516943828E-5</v>
          </cell>
          <cell r="Q120">
            <v>1.0840212604999382E-2</v>
          </cell>
          <cell r="W120">
            <v>9.1866208516943828E-5</v>
          </cell>
        </row>
        <row r="121">
          <cell r="A121">
            <v>42123</v>
          </cell>
          <cell r="B121">
            <v>19.100000000000001</v>
          </cell>
          <cell r="C121">
            <v>13.616666666666669</v>
          </cell>
          <cell r="D121">
            <v>7.6492431681670593E-3</v>
          </cell>
          <cell r="E121">
            <v>5.756861244066596E-2</v>
          </cell>
          <cell r="P121">
            <v>9.1866208516943828E-5</v>
          </cell>
          <cell r="Q121">
            <v>1.0932078813516327E-2</v>
          </cell>
          <cell r="W121">
            <v>9.1866208516943828E-5</v>
          </cell>
        </row>
        <row r="122">
          <cell r="A122">
            <v>42124</v>
          </cell>
          <cell r="B122">
            <v>17.5</v>
          </cell>
          <cell r="C122">
            <v>13.65</v>
          </cell>
          <cell r="D122">
            <v>6.0386795838497124E-3</v>
          </cell>
          <cell r="E122">
            <v>6.3607292024515677E-2</v>
          </cell>
          <cell r="P122">
            <v>9.1866208516943828E-5</v>
          </cell>
          <cell r="Q122">
            <v>1.1023945022033271E-2</v>
          </cell>
          <cell r="W122">
            <v>9.1866208516943828E-5</v>
          </cell>
        </row>
        <row r="123">
          <cell r="A123">
            <v>42125</v>
          </cell>
          <cell r="B123">
            <v>18.100000000000001</v>
          </cell>
          <cell r="C123">
            <v>13.683333333333335</v>
          </cell>
          <cell r="D123">
            <v>6.6241217759687512E-3</v>
          </cell>
          <cell r="E123">
            <v>7.0231413800484421E-2</v>
          </cell>
          <cell r="P123">
            <v>9.1866208516943828E-5</v>
          </cell>
          <cell r="Q123">
            <v>1.1115811230550216E-2</v>
          </cell>
          <cell r="W123">
            <v>9.1866208516943828E-5</v>
          </cell>
        </row>
        <row r="124">
          <cell r="A124">
            <v>42126</v>
          </cell>
          <cell r="B124">
            <v>17</v>
          </cell>
          <cell r="C124">
            <v>13.716666666666665</v>
          </cell>
          <cell r="D124">
            <v>5.5434408103224838E-3</v>
          </cell>
          <cell r="E124">
            <v>7.5774854610806908E-2</v>
          </cell>
          <cell r="P124">
            <v>9.1866208516943828E-5</v>
          </cell>
          <cell r="Q124">
            <v>1.120767743906716E-2</v>
          </cell>
          <cell r="W124">
            <v>9.1866208516943828E-5</v>
          </cell>
        </row>
        <row r="125">
          <cell r="A125">
            <v>42127</v>
          </cell>
          <cell r="B125">
            <v>18.600000000000001</v>
          </cell>
          <cell r="C125">
            <v>13.766666666666669</v>
          </cell>
          <cell r="D125">
            <v>7.1037719589804637E-3</v>
          </cell>
          <cell r="E125">
            <v>8.2878626569787367E-2</v>
          </cell>
          <cell r="P125">
            <v>9.1866208516943828E-5</v>
          </cell>
          <cell r="Q125">
            <v>1.1299543647584105E-2</v>
          </cell>
          <cell r="W125">
            <v>9.1866208516943828E-5</v>
          </cell>
        </row>
        <row r="126">
          <cell r="A126">
            <v>42128</v>
          </cell>
          <cell r="B126">
            <v>21.6</v>
          </cell>
          <cell r="C126">
            <v>13.8</v>
          </cell>
          <cell r="D126">
            <v>9.9867979456274864E-3</v>
          </cell>
          <cell r="E126">
            <v>9.2865424515414852E-2</v>
          </cell>
          <cell r="P126">
            <v>9.1866208516943828E-5</v>
          </cell>
          <cell r="Q126">
            <v>1.1391409856101049E-2</v>
          </cell>
          <cell r="W126">
            <v>9.1866208516943828E-5</v>
          </cell>
        </row>
        <row r="127">
          <cell r="A127">
            <v>42129</v>
          </cell>
          <cell r="B127">
            <v>15.7</v>
          </cell>
          <cell r="C127">
            <v>13.816666666666668</v>
          </cell>
          <cell r="D127">
            <v>4.3606776060491218E-3</v>
          </cell>
          <cell r="E127">
            <v>9.7226102121463973E-2</v>
          </cell>
          <cell r="P127">
            <v>9.1866208516943828E-5</v>
          </cell>
          <cell r="Q127">
            <v>1.1483276064617994E-2</v>
          </cell>
          <cell r="W127">
            <v>9.1866208516943828E-5</v>
          </cell>
        </row>
        <row r="128">
          <cell r="A128">
            <v>42130</v>
          </cell>
          <cell r="B128">
            <v>16</v>
          </cell>
          <cell r="C128">
            <v>13.85</v>
          </cell>
          <cell r="D128">
            <v>4.6101441295686258E-3</v>
          </cell>
          <cell r="E128">
            <v>0.1018362462510326</v>
          </cell>
          <cell r="P128">
            <v>9.1866208516943828E-5</v>
          </cell>
          <cell r="Q128">
            <v>1.1575142273134938E-2</v>
          </cell>
          <cell r="W128">
            <v>9.1866208516943828E-5</v>
          </cell>
        </row>
        <row r="129">
          <cell r="A129">
            <v>42131</v>
          </cell>
          <cell r="B129">
            <v>17.5</v>
          </cell>
          <cell r="C129">
            <v>13.883333333333335</v>
          </cell>
          <cell r="D129">
            <v>5.9845403900991795E-3</v>
          </cell>
          <cell r="E129">
            <v>0.10782078664113179</v>
          </cell>
          <cell r="P129">
            <v>9.1866208516943828E-5</v>
          </cell>
          <cell r="Q129">
            <v>1.1667008481651883E-2</v>
          </cell>
          <cell r="W129">
            <v>9.1866208516943828E-5</v>
          </cell>
        </row>
        <row r="130">
          <cell r="A130">
            <v>42132</v>
          </cell>
          <cell r="B130">
            <v>16.8</v>
          </cell>
          <cell r="C130">
            <v>13.916666666666668</v>
          </cell>
          <cell r="D130">
            <v>5.3134129148703886E-3</v>
          </cell>
          <cell r="E130">
            <v>0.11313419955600218</v>
          </cell>
          <cell r="P130">
            <v>9.1866208516943828E-5</v>
          </cell>
          <cell r="Q130">
            <v>1.1758874690168827E-2</v>
          </cell>
          <cell r="W130">
            <v>9.1866208516943828E-5</v>
          </cell>
        </row>
        <row r="131">
          <cell r="A131">
            <v>42133</v>
          </cell>
          <cell r="B131">
            <v>16.2</v>
          </cell>
          <cell r="C131">
            <v>13.95</v>
          </cell>
          <cell r="D131">
            <v>4.765084530711363E-3</v>
          </cell>
          <cell r="E131">
            <v>0.11789928408671355</v>
          </cell>
          <cell r="P131">
            <v>9.1866208516943828E-5</v>
          </cell>
          <cell r="Q131">
            <v>1.1850740898685772E-2</v>
          </cell>
          <cell r="W131">
            <v>9.1866208516943828E-5</v>
          </cell>
        </row>
        <row r="132">
          <cell r="A132">
            <v>42134</v>
          </cell>
          <cell r="B132">
            <v>17.5</v>
          </cell>
          <cell r="C132">
            <v>13.983333333333331</v>
          </cell>
          <cell r="D132">
            <v>5.9595655329380747E-3</v>
          </cell>
          <cell r="E132">
            <v>0.12385884961965161</v>
          </cell>
          <cell r="P132">
            <v>9.1866208516943828E-5</v>
          </cell>
          <cell r="Q132">
            <v>1.1942607107202716E-2</v>
          </cell>
          <cell r="W132">
            <v>9.1866208516943828E-5</v>
          </cell>
        </row>
        <row r="133">
          <cell r="A133">
            <v>42135</v>
          </cell>
          <cell r="B133">
            <v>15.8</v>
          </cell>
          <cell r="C133">
            <v>14.016666666666667</v>
          </cell>
          <cell r="D133">
            <v>4.4082289436767775E-3</v>
          </cell>
          <cell r="E133">
            <v>0.12826707856332839</v>
          </cell>
          <cell r="P133">
            <v>9.1866208516943828E-5</v>
          </cell>
          <cell r="Q133">
            <v>1.2034473315719661E-2</v>
          </cell>
          <cell r="W133">
            <v>9.1866208516943828E-5</v>
          </cell>
        </row>
        <row r="134">
          <cell r="A134">
            <v>42136</v>
          </cell>
          <cell r="B134">
            <v>18.600000000000001</v>
          </cell>
          <cell r="C134">
            <v>14.016666666666667</v>
          </cell>
          <cell r="D134">
            <v>7.0313206662339072E-3</v>
          </cell>
          <cell r="E134">
            <v>0.1352983992295623</v>
          </cell>
          <cell r="P134">
            <v>9.1866208516943828E-5</v>
          </cell>
          <cell r="Q134">
            <v>1.2126339524236605E-2</v>
          </cell>
          <cell r="W134">
            <v>9.1866208516943828E-5</v>
          </cell>
        </row>
        <row r="135">
          <cell r="A135">
            <v>42137</v>
          </cell>
          <cell r="B135">
            <v>20</v>
          </cell>
          <cell r="C135">
            <v>14.05</v>
          </cell>
          <cell r="D135">
            <v>8.4040116710806904E-3</v>
          </cell>
          <cell r="E135">
            <v>0.14370241090064298</v>
          </cell>
          <cell r="P135">
            <v>9.1866208516943828E-5</v>
          </cell>
          <cell r="Q135">
            <v>1.221820573275355E-2</v>
          </cell>
          <cell r="W135">
            <v>9.1866208516943828E-5</v>
          </cell>
        </row>
        <row r="136">
          <cell r="A136">
            <v>42138</v>
          </cell>
          <cell r="B136">
            <v>21.6</v>
          </cell>
          <cell r="C136">
            <v>14.083333333333334</v>
          </cell>
          <cell r="D136">
            <v>9.8686012651660639E-3</v>
          </cell>
          <cell r="E136">
            <v>0.15357101216580904</v>
          </cell>
          <cell r="P136">
            <v>9.1866208516943828E-5</v>
          </cell>
          <cell r="Q136">
            <v>1.2310071941270494E-2</v>
          </cell>
          <cell r="W136">
            <v>9.1866208516943828E-5</v>
          </cell>
        </row>
        <row r="137">
          <cell r="A137">
            <v>42139</v>
          </cell>
          <cell r="B137">
            <v>19.100000000000001</v>
          </cell>
          <cell r="C137">
            <v>14.116666666666664</v>
          </cell>
          <cell r="D137">
            <v>7.4955585573144952E-3</v>
          </cell>
          <cell r="E137">
            <v>0.16106657072312353</v>
          </cell>
          <cell r="P137">
            <v>9.1866208516943828E-5</v>
          </cell>
          <cell r="Q137">
            <v>1.2401938149787439E-2</v>
          </cell>
          <cell r="W137">
            <v>9.1866208516943828E-5</v>
          </cell>
        </row>
        <row r="138">
          <cell r="A138">
            <v>42140</v>
          </cell>
          <cell r="B138">
            <v>18.100000000000001</v>
          </cell>
          <cell r="C138">
            <v>14.15</v>
          </cell>
          <cell r="D138">
            <v>6.4968429814622648E-3</v>
          </cell>
          <cell r="E138">
            <v>0.1675634137045858</v>
          </cell>
          <cell r="P138">
            <v>9.1866208516943828E-5</v>
          </cell>
          <cell r="Q138">
            <v>1.2493804358304383E-2</v>
          </cell>
          <cell r="W138">
            <v>9.1866208516943828E-5</v>
          </cell>
        </row>
        <row r="139">
          <cell r="A139">
            <v>42141</v>
          </cell>
          <cell r="B139">
            <v>20.7</v>
          </cell>
          <cell r="C139">
            <v>14.166666666666668</v>
          </cell>
          <cell r="D139">
            <v>9.0234050795436165E-3</v>
          </cell>
          <cell r="E139">
            <v>0.17658681878412941</v>
          </cell>
          <cell r="P139">
            <v>9.1866208516943828E-5</v>
          </cell>
          <cell r="Q139">
            <v>1.2585670566821328E-2</v>
          </cell>
          <cell r="W139">
            <v>9.1866208516943828E-5</v>
          </cell>
        </row>
        <row r="140">
          <cell r="A140">
            <v>42142</v>
          </cell>
          <cell r="B140">
            <v>20.6</v>
          </cell>
          <cell r="C140">
            <v>14.183333333333334</v>
          </cell>
          <cell r="D140">
            <v>8.9231984507245482E-3</v>
          </cell>
          <cell r="E140">
            <v>0.18551001723485394</v>
          </cell>
          <cell r="P140">
            <v>9.1866208516943828E-5</v>
          </cell>
          <cell r="Q140">
            <v>1.2677536775338272E-2</v>
          </cell>
          <cell r="W140">
            <v>9.1866208516943828E-5</v>
          </cell>
        </row>
        <row r="141">
          <cell r="A141">
            <v>42143</v>
          </cell>
          <cell r="B141">
            <v>17.899999999999999</v>
          </cell>
          <cell r="C141">
            <v>14.216666666666667</v>
          </cell>
          <cell r="D141">
            <v>6.2817366906589523E-3</v>
          </cell>
          <cell r="E141">
            <v>0.1917917539255129</v>
          </cell>
          <cell r="P141">
            <v>9.1866208516943828E-5</v>
          </cell>
          <cell r="Q141">
            <v>1.2769402983855217E-2</v>
          </cell>
          <cell r="W141">
            <v>9.1866208516943828E-5</v>
          </cell>
        </row>
        <row r="142">
          <cell r="A142">
            <v>42144</v>
          </cell>
          <cell r="B142">
            <v>19.7</v>
          </cell>
          <cell r="C142">
            <v>14.25</v>
          </cell>
          <cell r="D142">
            <v>8.0360620457854571E-3</v>
          </cell>
          <cell r="E142">
            <v>0.19982781597129837</v>
          </cell>
          <cell r="P142">
            <v>9.1866208516943828E-5</v>
          </cell>
          <cell r="Q142">
            <v>1.2861269192372161E-2</v>
          </cell>
          <cell r="W142">
            <v>9.1866208516943828E-5</v>
          </cell>
        </row>
        <row r="143">
          <cell r="A143">
            <v>42145</v>
          </cell>
          <cell r="B143">
            <v>17.899999999999999</v>
          </cell>
          <cell r="C143">
            <v>14.266666666666666</v>
          </cell>
          <cell r="D143">
            <v>6.266484087401495E-3</v>
          </cell>
          <cell r="E143">
            <v>0.20609430005869986</v>
          </cell>
          <cell r="P143">
            <v>9.1866208516943828E-5</v>
          </cell>
          <cell r="Q143">
            <v>1.2953135400889106E-2</v>
          </cell>
          <cell r="W143">
            <v>9.1866208516943828E-5</v>
          </cell>
        </row>
        <row r="144">
          <cell r="A144">
            <v>42146</v>
          </cell>
          <cell r="B144">
            <v>18.899999999999999</v>
          </cell>
          <cell r="C144">
            <v>14.283333333333333</v>
          </cell>
          <cell r="D144">
            <v>7.2396305474492747E-3</v>
          </cell>
          <cell r="E144">
            <v>0.21333393060614914</v>
          </cell>
          <cell r="P144">
            <v>9.1866208516943828E-5</v>
          </cell>
          <cell r="Q144">
            <v>1.304500160940605E-2</v>
          </cell>
          <cell r="W144">
            <v>9.1866208516943828E-5</v>
          </cell>
        </row>
        <row r="145">
          <cell r="A145">
            <v>42147</v>
          </cell>
          <cell r="B145">
            <v>20.7</v>
          </cell>
          <cell r="C145">
            <v>14.316666666666666</v>
          </cell>
          <cell r="D145">
            <v>8.9578211991657442E-3</v>
          </cell>
          <cell r="E145">
            <v>0.22229175180531488</v>
          </cell>
          <cell r="P145">
            <v>9.1866208516943828E-5</v>
          </cell>
          <cell r="Q145">
            <v>1.3136867817922995E-2</v>
          </cell>
          <cell r="W145">
            <v>9.1866208516943828E-5</v>
          </cell>
        </row>
        <row r="146">
          <cell r="A146">
            <v>42148</v>
          </cell>
          <cell r="B146">
            <v>20.2</v>
          </cell>
          <cell r="C146">
            <v>14.333333333333332</v>
          </cell>
          <cell r="D146">
            <v>8.4823767731969282E-3</v>
          </cell>
          <cell r="E146">
            <v>0.23077412857851182</v>
          </cell>
          <cell r="P146">
            <v>9.1866208516943828E-5</v>
          </cell>
          <cell r="Q146">
            <v>1.3228734026439939E-2</v>
          </cell>
          <cell r="W146">
            <v>9.1866208516943828E-5</v>
          </cell>
        </row>
        <row r="147">
          <cell r="A147">
            <v>42149</v>
          </cell>
          <cell r="B147">
            <v>17.399999999999999</v>
          </cell>
          <cell r="C147">
            <v>14.366666666666669</v>
          </cell>
          <cell r="D147">
            <v>5.7584546416980797E-3</v>
          </cell>
          <cell r="E147">
            <v>0.2365325832202099</v>
          </cell>
          <cell r="P147">
            <v>9.1866208516943828E-5</v>
          </cell>
          <cell r="Q147">
            <v>1.3320600234956884E-2</v>
          </cell>
          <cell r="W147">
            <v>9.1866208516943828E-5</v>
          </cell>
        </row>
        <row r="148">
          <cell r="A148">
            <v>42150</v>
          </cell>
          <cell r="B148">
            <v>19.3</v>
          </cell>
          <cell r="C148">
            <v>14.366666666666669</v>
          </cell>
          <cell r="D148">
            <v>7.6003959424616038E-3</v>
          </cell>
          <cell r="E148">
            <v>0.24413297916267149</v>
          </cell>
          <cell r="P148">
            <v>9.1866208516943828E-5</v>
          </cell>
          <cell r="Q148">
            <v>1.3412466443473828E-2</v>
          </cell>
          <cell r="W148">
            <v>9.1866208516943828E-5</v>
          </cell>
        </row>
        <row r="149">
          <cell r="A149">
            <v>42151</v>
          </cell>
          <cell r="B149">
            <v>19.399999999999999</v>
          </cell>
          <cell r="C149">
            <v>14.4</v>
          </cell>
          <cell r="D149">
            <v>7.6845310613189478E-3</v>
          </cell>
          <cell r="E149">
            <v>0.25181751022399046</v>
          </cell>
          <cell r="P149">
            <v>9.1866208516943828E-5</v>
          </cell>
          <cell r="Q149">
            <v>1.3504332651990773E-2</v>
          </cell>
          <cell r="W149">
            <v>9.1866208516943828E-5</v>
          </cell>
        </row>
        <row r="150">
          <cell r="A150">
            <v>42152</v>
          </cell>
          <cell r="B150">
            <v>19.600000000000001</v>
          </cell>
          <cell r="C150">
            <v>14.416666666666666</v>
          </cell>
          <cell r="D150">
            <v>7.8716443770905937E-3</v>
          </cell>
          <cell r="E150">
            <v>0.25968915460108105</v>
          </cell>
          <cell r="P150">
            <v>9.1866208516943828E-5</v>
          </cell>
          <cell r="Q150">
            <v>1.3596198860507717E-2</v>
          </cell>
          <cell r="W150">
            <v>9.1866208516943828E-5</v>
          </cell>
        </row>
        <row r="151">
          <cell r="A151">
            <v>42153</v>
          </cell>
          <cell r="B151">
            <v>19.7</v>
          </cell>
          <cell r="C151">
            <v>14.45</v>
          </cell>
          <cell r="D151">
            <v>7.9540109597501431E-3</v>
          </cell>
          <cell r="E151">
            <v>0.26764316556083118</v>
          </cell>
          <cell r="P151">
            <v>9.1866208516943828E-5</v>
          </cell>
          <cell r="Q151">
            <v>1.3688065069024662E-2</v>
          </cell>
          <cell r="W151">
            <v>9.1866208516943828E-5</v>
          </cell>
        </row>
        <row r="152">
          <cell r="A152">
            <v>42154</v>
          </cell>
          <cell r="B152">
            <v>21.1</v>
          </cell>
          <cell r="C152">
            <v>14.45</v>
          </cell>
          <cell r="D152">
            <v>9.2568479883694647E-3</v>
          </cell>
          <cell r="E152">
            <v>0.27690001354920063</v>
          </cell>
          <cell r="P152">
            <v>9.1866208516943828E-5</v>
          </cell>
          <cell r="Q152">
            <v>1.3779931277541606E-2</v>
          </cell>
          <cell r="W152">
            <v>9.1866208516943828E-5</v>
          </cell>
        </row>
        <row r="153">
          <cell r="A153">
            <v>42155</v>
          </cell>
          <cell r="B153">
            <v>22.6</v>
          </cell>
          <cell r="C153">
            <v>14.483333333333334</v>
          </cell>
          <cell r="D153">
            <v>1.0478385167947687E-2</v>
          </cell>
          <cell r="E153">
            <v>0.28737839871714832</v>
          </cell>
          <cell r="P153">
            <v>9.1866208516943828E-5</v>
          </cell>
          <cell r="Q153">
            <v>1.3871797486058551E-2</v>
          </cell>
          <cell r="W153">
            <v>9.1866208516943828E-5</v>
          </cell>
        </row>
        <row r="154">
          <cell r="A154">
            <v>42156</v>
          </cell>
          <cell r="B154">
            <v>20.6</v>
          </cell>
          <cell r="C154">
            <v>14.5</v>
          </cell>
          <cell r="D154">
            <v>8.7798635554573769E-3</v>
          </cell>
          <cell r="E154">
            <v>0.29615826227260572</v>
          </cell>
          <cell r="P154">
            <v>9.1866208516943828E-5</v>
          </cell>
          <cell r="Q154">
            <v>1.3963663694575495E-2</v>
          </cell>
          <cell r="W154">
            <v>9.1866208516943828E-5</v>
          </cell>
        </row>
        <row r="155">
          <cell r="A155">
            <v>42157</v>
          </cell>
          <cell r="B155">
            <v>22.8</v>
          </cell>
          <cell r="C155">
            <v>14.5</v>
          </cell>
          <cell r="D155">
            <v>1.0618143176106961E-2</v>
          </cell>
          <cell r="E155">
            <v>0.30677640544871271</v>
          </cell>
          <cell r="P155">
            <v>9.1866208516943828E-5</v>
          </cell>
          <cell r="Q155">
            <v>1.405552990309244E-2</v>
          </cell>
          <cell r="W155">
            <v>9.1866208516943828E-5</v>
          </cell>
        </row>
        <row r="156">
          <cell r="A156">
            <v>42158</v>
          </cell>
          <cell r="B156">
            <v>21.5</v>
          </cell>
          <cell r="C156">
            <v>14.533333333333331</v>
          </cell>
          <cell r="D156">
            <v>9.562454964422696E-3</v>
          </cell>
          <cell r="E156">
            <v>0.31633886041313541</v>
          </cell>
          <cell r="P156">
            <v>9.1866208516943828E-5</v>
          </cell>
          <cell r="Q156">
            <v>1.4147396111609385E-2</v>
          </cell>
          <cell r="W156">
            <v>9.1866208516943828E-5</v>
          </cell>
        </row>
        <row r="157">
          <cell r="A157">
            <v>42159</v>
          </cell>
          <cell r="B157">
            <v>22.1</v>
          </cell>
          <cell r="C157">
            <v>14.533333333333331</v>
          </cell>
          <cell r="D157">
            <v>1.0059803611204701E-2</v>
          </cell>
          <cell r="E157">
            <v>0.32639866402434009</v>
          </cell>
          <cell r="P157">
            <v>9.1866208516943828E-5</v>
          </cell>
          <cell r="Q157">
            <v>1.4239262320126329E-2</v>
          </cell>
          <cell r="W157">
            <v>9.1866208516943828E-5</v>
          </cell>
        </row>
        <row r="158">
          <cell r="A158">
            <v>42160</v>
          </cell>
          <cell r="B158">
            <v>17.399999999999999</v>
          </cell>
          <cell r="C158">
            <v>14.55</v>
          </cell>
          <cell r="D158">
            <v>5.701574059916021E-3</v>
          </cell>
          <cell r="E158">
            <v>0.33210023808425609</v>
          </cell>
          <cell r="P158">
            <v>9.1866208516943828E-5</v>
          </cell>
          <cell r="Q158">
            <v>1.4331128528643274E-2</v>
          </cell>
          <cell r="W158">
            <v>9.1866208516943828E-5</v>
          </cell>
        </row>
        <row r="159">
          <cell r="A159">
            <v>42161</v>
          </cell>
          <cell r="B159">
            <v>16</v>
          </cell>
          <cell r="C159">
            <v>14.566666666666668</v>
          </cell>
          <cell r="D159">
            <v>4.4539300527279791E-3</v>
          </cell>
          <cell r="E159">
            <v>0.33655416813698408</v>
          </cell>
          <cell r="P159">
            <v>9.1866208516943828E-5</v>
          </cell>
          <cell r="Q159">
            <v>1.4422994737160218E-2</v>
          </cell>
          <cell r="W159">
            <v>9.1866208516943828E-5</v>
          </cell>
        </row>
        <row r="160">
          <cell r="A160">
            <v>42162</v>
          </cell>
          <cell r="B160">
            <v>18.399999999999999</v>
          </cell>
          <cell r="C160">
            <v>14.583333333333336</v>
          </cell>
          <cell r="D160">
            <v>6.6409264313794358E-3</v>
          </cell>
          <cell r="E160">
            <v>0.3431950945683635</v>
          </cell>
          <cell r="P160">
            <v>9.1866208516943828E-5</v>
          </cell>
          <cell r="Q160">
            <v>1.4514860945677163E-2</v>
          </cell>
          <cell r="W160">
            <v>9.1866208516943828E-5</v>
          </cell>
        </row>
        <row r="161">
          <cell r="A161">
            <v>42163</v>
          </cell>
          <cell r="B161">
            <v>20.100000000000001</v>
          </cell>
          <cell r="C161">
            <v>14.6</v>
          </cell>
          <cell r="D161">
            <v>8.2664811875985782E-3</v>
          </cell>
          <cell r="E161">
            <v>0.3514615757559621</v>
          </cell>
          <cell r="P161">
            <v>9.1866208516943828E-5</v>
          </cell>
          <cell r="Q161">
            <v>1.4606727154194107E-2</v>
          </cell>
          <cell r="W161">
            <v>9.1866208516943828E-5</v>
          </cell>
        </row>
        <row r="162">
          <cell r="A162">
            <v>42164</v>
          </cell>
          <cell r="B162">
            <v>19.7</v>
          </cell>
          <cell r="C162">
            <v>14.6</v>
          </cell>
          <cell r="D162">
            <v>7.8875118281912984E-3</v>
          </cell>
          <cell r="E162">
            <v>0.3593490875841534</v>
          </cell>
          <cell r="P162">
            <v>9.1866208516943828E-5</v>
          </cell>
          <cell r="Q162">
            <v>1.4698593362711052E-2</v>
          </cell>
          <cell r="W162">
            <v>9.1866208516943828E-5</v>
          </cell>
        </row>
        <row r="163">
          <cell r="A163">
            <v>42165</v>
          </cell>
          <cell r="B163">
            <v>22</v>
          </cell>
          <cell r="C163">
            <v>14.616666666666665</v>
          </cell>
          <cell r="D163">
            <v>9.931500416032097E-3</v>
          </cell>
          <cell r="E163">
            <v>0.36928058800018548</v>
          </cell>
          <cell r="P163">
            <v>9.1866208516943828E-5</v>
          </cell>
          <cell r="Q163">
            <v>1.4790459571227996E-2</v>
          </cell>
          <cell r="W163">
            <v>9.1866208516943828E-5</v>
          </cell>
        </row>
        <row r="164">
          <cell r="A164">
            <v>42166</v>
          </cell>
          <cell r="B164">
            <v>22</v>
          </cell>
          <cell r="C164">
            <v>14.616666666666665</v>
          </cell>
          <cell r="D164">
            <v>9.931500416032097E-3</v>
          </cell>
          <cell r="E164">
            <v>0.37921208841621756</v>
          </cell>
          <cell r="P164">
            <v>9.1866208516943828E-5</v>
          </cell>
          <cell r="Q164">
            <v>1.4882325779744941E-2</v>
          </cell>
          <cell r="W164">
            <v>9.1866208516943828E-5</v>
          </cell>
        </row>
        <row r="165">
          <cell r="A165">
            <v>42167</v>
          </cell>
          <cell r="B165">
            <v>20.5</v>
          </cell>
          <cell r="C165">
            <v>14.633333333333333</v>
          </cell>
          <cell r="D165">
            <v>8.621694188755363E-3</v>
          </cell>
          <cell r="E165">
            <v>0.38783378260497292</v>
          </cell>
          <cell r="P165">
            <v>9.1866208516943828E-5</v>
          </cell>
          <cell r="Q165">
            <v>1.4974191988261885E-2</v>
          </cell>
          <cell r="W165">
            <v>9.1866208516943828E-5</v>
          </cell>
        </row>
        <row r="166">
          <cell r="A166">
            <v>42168</v>
          </cell>
          <cell r="B166">
            <v>24</v>
          </cell>
          <cell r="C166">
            <v>14.633333333333333</v>
          </cell>
          <cell r="D166">
            <v>1.1342966787010201E-2</v>
          </cell>
          <cell r="E166">
            <v>0.39917674939198311</v>
          </cell>
          <cell r="P166">
            <v>9.1866208516943828E-5</v>
          </cell>
          <cell r="Q166">
            <v>1.506605819677883E-2</v>
          </cell>
          <cell r="W166">
            <v>9.1866208516943828E-5</v>
          </cell>
        </row>
        <row r="167">
          <cell r="A167">
            <v>42169</v>
          </cell>
          <cell r="B167">
            <v>23.5</v>
          </cell>
          <cell r="C167">
            <v>14.633333333333333</v>
          </cell>
          <cell r="D167">
            <v>1.1025061217346734E-2</v>
          </cell>
          <cell r="E167">
            <v>0.41020181060932986</v>
          </cell>
          <cell r="P167">
            <v>9.1866208516943828E-5</v>
          </cell>
          <cell r="Q167">
            <v>1.5157924405295774E-2</v>
          </cell>
          <cell r="W167">
            <v>9.1866208516943828E-5</v>
          </cell>
        </row>
        <row r="168">
          <cell r="A168">
            <v>42170</v>
          </cell>
          <cell r="B168">
            <v>24.3</v>
          </cell>
          <cell r="C168">
            <v>14.65</v>
          </cell>
          <cell r="D168">
            <v>1.1510179246679646E-2</v>
          </cell>
          <cell r="E168">
            <v>0.42171198985600949</v>
          </cell>
          <cell r="P168">
            <v>9.1866208516943828E-5</v>
          </cell>
          <cell r="Q168">
            <v>1.5249790613812719E-2</v>
          </cell>
          <cell r="W168">
            <v>9.1866208516943828E-5</v>
          </cell>
        </row>
        <row r="169">
          <cell r="A169">
            <v>42171</v>
          </cell>
          <cell r="B169">
            <v>21.3</v>
          </cell>
          <cell r="C169">
            <v>14.65</v>
          </cell>
          <cell r="D169">
            <v>9.3268259218472083E-3</v>
          </cell>
          <cell r="E169">
            <v>0.43103881577785669</v>
          </cell>
          <cell r="P169">
            <v>9.1866208516943828E-5</v>
          </cell>
          <cell r="Q169">
            <v>1.5341656822329663E-2</v>
          </cell>
          <cell r="W169">
            <v>9.1866208516943828E-5</v>
          </cell>
        </row>
        <row r="170">
          <cell r="A170">
            <v>42172</v>
          </cell>
          <cell r="B170">
            <v>20.6</v>
          </cell>
          <cell r="C170">
            <v>14.666666666666664</v>
          </cell>
          <cell r="D170">
            <v>8.6959323873944862E-3</v>
          </cell>
          <cell r="E170">
            <v>0.43973474816525115</v>
          </cell>
          <cell r="P170">
            <v>9.1866208516943828E-5</v>
          </cell>
          <cell r="Q170">
            <v>1.5433523030846608E-2</v>
          </cell>
          <cell r="W170">
            <v>9.1866208516943828E-5</v>
          </cell>
        </row>
        <row r="171">
          <cell r="A171">
            <v>42173</v>
          </cell>
          <cell r="B171">
            <v>21.1</v>
          </cell>
          <cell r="C171">
            <v>14.666666666666664</v>
          </cell>
          <cell r="D171">
            <v>9.143371423913799E-3</v>
          </cell>
          <cell r="E171">
            <v>0.44887811958916496</v>
          </cell>
          <cell r="P171">
            <v>9.1866208516943828E-5</v>
          </cell>
          <cell r="Q171">
            <v>1.5525389239363552E-2</v>
          </cell>
          <cell r="W171">
            <v>9.1866208516943828E-5</v>
          </cell>
        </row>
        <row r="172">
          <cell r="A172">
            <v>42174</v>
          </cell>
          <cell r="B172">
            <v>18.7</v>
          </cell>
          <cell r="C172">
            <v>14.666666666666664</v>
          </cell>
          <cell r="D172">
            <v>6.8968682328094701E-3</v>
          </cell>
          <cell r="E172">
            <v>0.45577498782197445</v>
          </cell>
          <cell r="P172">
            <v>9.1866208516943828E-5</v>
          </cell>
          <cell r="Q172">
            <v>1.5617255447880497E-2</v>
          </cell>
          <cell r="W172">
            <v>9.1866208516943828E-5</v>
          </cell>
        </row>
        <row r="173">
          <cell r="A173">
            <v>42175</v>
          </cell>
          <cell r="B173">
            <v>20.9</v>
          </cell>
          <cell r="C173">
            <v>14.666666666666664</v>
          </cell>
          <cell r="D173">
            <v>8.966359102589274E-3</v>
          </cell>
          <cell r="E173">
            <v>0.4647413469245637</v>
          </cell>
          <cell r="P173">
            <v>9.1866208516943828E-5</v>
          </cell>
          <cell r="Q173">
            <v>1.5709121656397439E-2</v>
          </cell>
          <cell r="W173">
            <v>9.1866208516943828E-5</v>
          </cell>
        </row>
        <row r="174">
          <cell r="A174">
            <v>42176</v>
          </cell>
          <cell r="B174">
            <v>20.100000000000001</v>
          </cell>
          <cell r="C174">
            <v>14.683333333333332</v>
          </cell>
          <cell r="D174">
            <v>8.2257096415711516E-3</v>
          </cell>
          <cell r="E174">
            <v>0.47296705656613486</v>
          </cell>
          <cell r="P174">
            <v>9.1866208516943828E-5</v>
          </cell>
          <cell r="Q174">
            <v>1.5800987864914382E-2</v>
          </cell>
          <cell r="W174">
            <v>9.1866208516943828E-5</v>
          </cell>
        </row>
        <row r="175">
          <cell r="A175">
            <v>42177</v>
          </cell>
          <cell r="B175">
            <v>21.3</v>
          </cell>
          <cell r="C175">
            <v>14.666666666666664</v>
          </cell>
          <cell r="D175">
            <v>9.3175305491847073E-3</v>
          </cell>
          <cell r="E175">
            <v>0.48228458711531957</v>
          </cell>
          <cell r="P175">
            <v>9.1866208516943828E-5</v>
          </cell>
          <cell r="Q175">
            <v>1.5892854073431325E-2</v>
          </cell>
          <cell r="W175">
            <v>9.1866208516943828E-5</v>
          </cell>
        </row>
        <row r="176">
          <cell r="A176">
            <v>42178</v>
          </cell>
          <cell r="B176">
            <v>21.7</v>
          </cell>
          <cell r="C176">
            <v>14.666666666666664</v>
          </cell>
          <cell r="D176">
            <v>9.6565633706095309E-3</v>
          </cell>
          <cell r="E176">
            <v>0.49194115048592912</v>
          </cell>
          <cell r="P176">
            <v>9.1866208516943828E-5</v>
          </cell>
          <cell r="Q176">
            <v>1.5984720281948268E-2</v>
          </cell>
          <cell r="W176">
            <v>9.1866208516943828E-5</v>
          </cell>
        </row>
        <row r="177">
          <cell r="A177">
            <v>42179</v>
          </cell>
          <cell r="B177">
            <v>21.7</v>
          </cell>
          <cell r="C177">
            <v>14.666666666666664</v>
          </cell>
          <cell r="D177">
            <v>9.6565633706095309E-3</v>
          </cell>
          <cell r="E177">
            <v>0.50159771385653862</v>
          </cell>
          <cell r="P177">
            <v>9.1866208516943828E-5</v>
          </cell>
          <cell r="Q177">
            <v>1.607658649046521E-2</v>
          </cell>
          <cell r="W177">
            <v>9.1866208516943828E-5</v>
          </cell>
        </row>
        <row r="178">
          <cell r="A178">
            <v>42180</v>
          </cell>
          <cell r="B178">
            <v>22.8</v>
          </cell>
          <cell r="C178">
            <v>14.666666666666664</v>
          </cell>
          <cell r="D178">
            <v>1.051663896094456E-2</v>
          </cell>
          <cell r="E178">
            <v>0.51211435281748319</v>
          </cell>
          <cell r="P178">
            <v>9.1866208516943828E-5</v>
          </cell>
          <cell r="Q178">
            <v>1.6168452698982153E-2</v>
          </cell>
          <cell r="W178">
            <v>9.1866208516943828E-5</v>
          </cell>
        </row>
        <row r="179">
          <cell r="A179">
            <v>42181</v>
          </cell>
          <cell r="B179">
            <v>21.5</v>
          </cell>
          <cell r="C179">
            <v>14.65</v>
          </cell>
          <cell r="D179">
            <v>9.4981172751641956E-3</v>
          </cell>
          <cell r="E179">
            <v>0.52161247009264733</v>
          </cell>
          <cell r="P179">
            <v>9.1866208516943828E-5</v>
          </cell>
          <cell r="Q179">
            <v>1.6260318907499096E-2</v>
          </cell>
          <cell r="W179">
            <v>9.1866208516943828E-5</v>
          </cell>
        </row>
        <row r="180">
          <cell r="A180">
            <v>42182</v>
          </cell>
          <cell r="B180">
            <v>22.1</v>
          </cell>
          <cell r="C180">
            <v>14.65</v>
          </cell>
          <cell r="D180">
            <v>9.992119682637482E-3</v>
          </cell>
          <cell r="E180">
            <v>0.5316045897752848</v>
          </cell>
          <cell r="P180">
            <v>9.1866208516943828E-5</v>
          </cell>
          <cell r="Q180">
            <v>1.6352185116016039E-2</v>
          </cell>
          <cell r="W180">
            <v>9.1866208516943828E-5</v>
          </cell>
        </row>
        <row r="181">
          <cell r="A181">
            <v>42183</v>
          </cell>
          <cell r="B181">
            <v>19.5</v>
          </cell>
          <cell r="C181">
            <v>14.666666666666668</v>
          </cell>
          <cell r="D181">
            <v>7.6658434588184896E-3</v>
          </cell>
          <cell r="E181">
            <v>0.53927043323410329</v>
          </cell>
          <cell r="P181">
            <v>9.1866208516943828E-5</v>
          </cell>
          <cell r="Q181">
            <v>1.6444051324532982E-2</v>
          </cell>
          <cell r="W181">
            <v>9.1866208516943828E-5</v>
          </cell>
        </row>
        <row r="182">
          <cell r="A182">
            <v>42184</v>
          </cell>
          <cell r="B182">
            <v>19</v>
          </cell>
          <cell r="C182">
            <v>14.65</v>
          </cell>
          <cell r="D182">
            <v>7.1929671066914549E-3</v>
          </cell>
          <cell r="E182">
            <v>0.54646340034079477</v>
          </cell>
          <cell r="P182">
            <v>9.1866208516943828E-5</v>
          </cell>
          <cell r="Q182">
            <v>1.6535917533049924E-2</v>
          </cell>
          <cell r="W182">
            <v>9.1866208516943828E-5</v>
          </cell>
        </row>
        <row r="183">
          <cell r="A183">
            <v>42185</v>
          </cell>
          <cell r="B183">
            <v>20.399999999999999</v>
          </cell>
          <cell r="C183">
            <v>14.65</v>
          </cell>
          <cell r="D183">
            <v>8.5211853661620162E-3</v>
          </cell>
          <cell r="E183">
            <v>0.55498458570695675</v>
          </cell>
          <cell r="P183">
            <v>9.1866208516943828E-5</v>
          </cell>
          <cell r="Q183">
            <v>1.6627783741566867E-2</v>
          </cell>
          <cell r="W183">
            <v>9.1866208516943828E-5</v>
          </cell>
        </row>
        <row r="184">
          <cell r="A184">
            <v>42186</v>
          </cell>
          <cell r="B184">
            <v>19.600000000000001</v>
          </cell>
          <cell r="C184">
            <v>14.616666666666665</v>
          </cell>
          <cell r="D184">
            <v>7.784364088255045E-3</v>
          </cell>
          <cell r="E184">
            <v>0.56276894979521175</v>
          </cell>
          <cell r="P184">
            <v>9.1866208516943828E-5</v>
          </cell>
          <cell r="Q184">
            <v>1.671964995008381E-2</v>
          </cell>
          <cell r="W184">
            <v>9.1866208516943828E-5</v>
          </cell>
        </row>
        <row r="185">
          <cell r="A185">
            <v>42187</v>
          </cell>
          <cell r="B185">
            <v>22.2</v>
          </cell>
          <cell r="C185">
            <v>14.616666666666665</v>
          </cell>
          <cell r="D185">
            <v>1.0091224589579E-2</v>
          </cell>
          <cell r="E185">
            <v>0.57286017438479075</v>
          </cell>
          <cell r="P185">
            <v>9.1866208516943828E-5</v>
          </cell>
          <cell r="Q185">
            <v>1.6811516158600753E-2</v>
          </cell>
          <cell r="W185">
            <v>9.1866208516943828E-5</v>
          </cell>
        </row>
        <row r="186">
          <cell r="A186">
            <v>42188</v>
          </cell>
          <cell r="B186">
            <v>21.2</v>
          </cell>
          <cell r="C186">
            <v>14.6</v>
          </cell>
          <cell r="D186">
            <v>9.2672498175732781E-3</v>
          </cell>
          <cell r="E186">
            <v>0.58212742420236407</v>
          </cell>
          <cell r="P186">
            <v>9.1866208516943828E-5</v>
          </cell>
          <cell r="Q186">
            <v>1.6903382367117695E-2</v>
          </cell>
          <cell r="W186">
            <v>9.1866208516943828E-5</v>
          </cell>
        </row>
        <row r="187">
          <cell r="A187">
            <v>42189</v>
          </cell>
          <cell r="B187">
            <v>21.5</v>
          </cell>
          <cell r="C187">
            <v>14.6</v>
          </cell>
          <cell r="D187">
            <v>9.5260989916768797E-3</v>
          </cell>
          <cell r="E187">
            <v>0.59165352319404096</v>
          </cell>
          <cell r="P187">
            <v>9.1866208516943828E-5</v>
          </cell>
          <cell r="Q187">
            <v>1.6995248575634638E-2</v>
          </cell>
          <cell r="W187">
            <v>9.1866208516943828E-5</v>
          </cell>
        </row>
        <row r="188">
          <cell r="A188">
            <v>42190</v>
          </cell>
          <cell r="B188">
            <v>19.8</v>
          </cell>
          <cell r="C188">
            <v>14.583333333333332</v>
          </cell>
          <cell r="D188">
            <v>7.9904886424909879E-3</v>
          </cell>
          <cell r="E188">
            <v>0.59964401183653193</v>
          </cell>
          <cell r="P188">
            <v>9.1866208516943828E-5</v>
          </cell>
          <cell r="Q188">
            <v>1.7087114784151581E-2</v>
          </cell>
          <cell r="W188">
            <v>9.1866208516943828E-5</v>
          </cell>
        </row>
        <row r="189">
          <cell r="A189">
            <v>42191</v>
          </cell>
          <cell r="B189">
            <v>19.3</v>
          </cell>
          <cell r="C189">
            <v>14.583333333333332</v>
          </cell>
          <cell r="D189">
            <v>7.5110026092247454E-3</v>
          </cell>
          <cell r="E189">
            <v>0.6071550144457567</v>
          </cell>
          <cell r="P189">
            <v>9.1866208516943828E-5</v>
          </cell>
          <cell r="Q189">
            <v>1.7178980992668524E-2</v>
          </cell>
          <cell r="W189">
            <v>9.1866208516943828E-5</v>
          </cell>
        </row>
        <row r="190">
          <cell r="A190">
            <v>42192</v>
          </cell>
          <cell r="B190">
            <v>21.5</v>
          </cell>
          <cell r="C190">
            <v>14.566666666666666</v>
          </cell>
          <cell r="D190">
            <v>9.5444114451490383E-3</v>
          </cell>
          <cell r="E190">
            <v>0.61669942589090576</v>
          </cell>
          <cell r="P190">
            <v>9.1866208516943828E-5</v>
          </cell>
          <cell r="Q190">
            <v>1.7270847201185466E-2</v>
          </cell>
          <cell r="W190">
            <v>9.1866208516943828E-5</v>
          </cell>
        </row>
        <row r="191">
          <cell r="A191">
            <v>42193</v>
          </cell>
          <cell r="B191">
            <v>20.9</v>
          </cell>
          <cell r="C191">
            <v>14.55</v>
          </cell>
          <cell r="D191">
            <v>9.0276067975070245E-3</v>
          </cell>
          <cell r="E191">
            <v>0.62572703268841279</v>
          </cell>
          <cell r="P191">
            <v>9.1866208516943828E-5</v>
          </cell>
          <cell r="Q191">
            <v>1.7362713409702409E-2</v>
          </cell>
          <cell r="W191">
            <v>9.1866208516943828E-5</v>
          </cell>
        </row>
        <row r="192">
          <cell r="A192">
            <v>42194</v>
          </cell>
          <cell r="B192">
            <v>19.600000000000001</v>
          </cell>
          <cell r="C192">
            <v>14.533333333333331</v>
          </cell>
          <cell r="D192">
            <v>7.8216746130594893E-3</v>
          </cell>
          <cell r="E192">
            <v>0.63354870730147228</v>
          </cell>
          <cell r="P192">
            <v>9.1866208516943828E-5</v>
          </cell>
          <cell r="Q192">
            <v>1.7454579618219352E-2</v>
          </cell>
          <cell r="W192">
            <v>9.1866208516943828E-5</v>
          </cell>
        </row>
        <row r="193">
          <cell r="A193">
            <v>42195</v>
          </cell>
          <cell r="B193">
            <v>22.3</v>
          </cell>
          <cell r="C193">
            <v>14.533333333333331</v>
          </cell>
          <cell r="D193">
            <v>1.0218453214875967E-2</v>
          </cell>
          <cell r="E193">
            <v>0.64376716051634819</v>
          </cell>
          <cell r="P193">
            <v>9.1866208516943828E-5</v>
          </cell>
          <cell r="Q193">
            <v>1.7546445826736295E-2</v>
          </cell>
          <cell r="W193">
            <v>9.1866208516943828E-5</v>
          </cell>
        </row>
        <row r="194">
          <cell r="A194">
            <v>42196</v>
          </cell>
          <cell r="B194">
            <v>25.4</v>
          </cell>
          <cell r="C194">
            <v>14.5</v>
          </cell>
          <cell r="D194">
            <v>1.2193073892532651E-2</v>
          </cell>
          <cell r="E194">
            <v>0.65596023440888085</v>
          </cell>
          <cell r="P194">
            <v>9.1866208516943828E-5</v>
          </cell>
          <cell r="Q194">
            <v>1.7638312035253238E-2</v>
          </cell>
          <cell r="W194">
            <v>9.1866208516943828E-5</v>
          </cell>
        </row>
        <row r="195">
          <cell r="A195">
            <v>42197</v>
          </cell>
          <cell r="B195">
            <v>25.4</v>
          </cell>
          <cell r="C195">
            <v>14.483333333333334</v>
          </cell>
          <cell r="D195">
            <v>1.2204262631496867E-2</v>
          </cell>
          <cell r="E195">
            <v>0.66816449704037773</v>
          </cell>
          <cell r="P195">
            <v>9.1866208516943828E-5</v>
          </cell>
          <cell r="Q195">
            <v>1.773017824377018E-2</v>
          </cell>
          <cell r="W195">
            <v>9.1866208516943828E-5</v>
          </cell>
        </row>
        <row r="196">
          <cell r="A196">
            <v>42198</v>
          </cell>
          <cell r="B196">
            <v>28.3</v>
          </cell>
          <cell r="C196">
            <v>14.483333333333334</v>
          </cell>
          <cell r="D196">
            <v>1.3242678801547425E-2</v>
          </cell>
          <cell r="E196">
            <v>0.68140717584192512</v>
          </cell>
          <cell r="P196">
            <v>9.1866208516943828E-5</v>
          </cell>
          <cell r="Q196">
            <v>1.7822044452287123E-2</v>
          </cell>
          <cell r="W196">
            <v>9.1866208516943828E-5</v>
          </cell>
        </row>
        <row r="197">
          <cell r="A197">
            <v>42199</v>
          </cell>
          <cell r="B197">
            <v>29.8</v>
          </cell>
          <cell r="C197">
            <v>14.45</v>
          </cell>
          <cell r="D197">
            <v>1.3588267352052884E-2</v>
          </cell>
          <cell r="E197">
            <v>0.69499544319397799</v>
          </cell>
          <cell r="P197">
            <v>9.1866208516943828E-5</v>
          </cell>
          <cell r="Q197">
            <v>1.7913910660804066E-2</v>
          </cell>
          <cell r="W197">
            <v>9.1866208516943828E-5</v>
          </cell>
        </row>
        <row r="198">
          <cell r="A198">
            <v>42200</v>
          </cell>
          <cell r="B198">
            <v>27.6</v>
          </cell>
          <cell r="C198">
            <v>14.45</v>
          </cell>
          <cell r="D198">
            <v>1.3072739453514094E-2</v>
          </cell>
          <cell r="E198">
            <v>0.70806818264749205</v>
          </cell>
          <cell r="P198">
            <v>9.1866208516943828E-5</v>
          </cell>
          <cell r="Q198">
            <v>1.8005776869321009E-2</v>
          </cell>
          <cell r="W198">
            <v>9.1866208516943828E-5</v>
          </cell>
        </row>
        <row r="199">
          <cell r="A199">
            <v>42201</v>
          </cell>
          <cell r="B199">
            <v>25.8</v>
          </cell>
          <cell r="C199">
            <v>14.416666666666666</v>
          </cell>
          <cell r="D199">
            <v>1.2432664007531683E-2</v>
          </cell>
          <cell r="E199">
            <v>0.72050084665502379</v>
          </cell>
          <cell r="P199">
            <v>9.1866208516943828E-5</v>
          </cell>
          <cell r="Q199">
            <v>1.8097643077837951E-2</v>
          </cell>
          <cell r="W199">
            <v>9.1866208516943828E-5</v>
          </cell>
        </row>
        <row r="200">
          <cell r="A200">
            <v>42202</v>
          </cell>
          <cell r="B200">
            <v>26.6</v>
          </cell>
          <cell r="C200">
            <v>14.4</v>
          </cell>
          <cell r="D200">
            <v>1.2770576647967795E-2</v>
          </cell>
          <cell r="E200">
            <v>0.73327142330299155</v>
          </cell>
          <cell r="P200">
            <v>9.1866208516943828E-5</v>
          </cell>
          <cell r="Q200">
            <v>1.8189509286354894E-2</v>
          </cell>
          <cell r="W200">
            <v>9.1866208516943828E-5</v>
          </cell>
        </row>
        <row r="201">
          <cell r="A201">
            <v>42203</v>
          </cell>
          <cell r="B201">
            <v>27.5</v>
          </cell>
          <cell r="C201">
            <v>14.366666666666667</v>
          </cell>
          <cell r="D201">
            <v>1.3099912177867885E-2</v>
          </cell>
          <cell r="E201">
            <v>0.74637133548085943</v>
          </cell>
          <cell r="P201">
            <v>9.1866208516943828E-5</v>
          </cell>
          <cell r="Q201">
            <v>1.8281375494871837E-2</v>
          </cell>
          <cell r="W201">
            <v>9.1866208516943828E-5</v>
          </cell>
        </row>
        <row r="202">
          <cell r="A202">
            <v>42204</v>
          </cell>
          <cell r="B202">
            <v>27.3</v>
          </cell>
          <cell r="C202">
            <v>14.366666666666667</v>
          </cell>
          <cell r="D202">
            <v>1.3036858279803104E-2</v>
          </cell>
          <cell r="E202">
            <v>0.75940819376066249</v>
          </cell>
          <cell r="P202">
            <v>9.1866208516943828E-5</v>
          </cell>
          <cell r="Q202">
            <v>1.837324170338878E-2</v>
          </cell>
          <cell r="W202">
            <v>9.1866208516943828E-5</v>
          </cell>
        </row>
        <row r="203">
          <cell r="A203">
            <v>42205</v>
          </cell>
          <cell r="B203">
            <v>26.6</v>
          </cell>
          <cell r="C203">
            <v>14.333333333333336</v>
          </cell>
          <cell r="D203">
            <v>1.2814684639356083E-2</v>
          </cell>
          <cell r="E203">
            <v>0.77222287840001858</v>
          </cell>
          <cell r="P203">
            <v>9.1866208516943828E-5</v>
          </cell>
          <cell r="Q203">
            <v>1.8465107911905723E-2</v>
          </cell>
          <cell r="W203">
            <v>9.1866208516943828E-5</v>
          </cell>
        </row>
        <row r="204">
          <cell r="A204">
            <v>42206</v>
          </cell>
          <cell r="B204">
            <v>27.3</v>
          </cell>
          <cell r="C204">
            <v>14.3</v>
          </cell>
          <cell r="D204">
            <v>1.3081147653607458E-2</v>
          </cell>
          <cell r="E204">
            <v>0.78530402605362604</v>
          </cell>
          <cell r="P204">
            <v>9.1866208516943828E-5</v>
          </cell>
          <cell r="Q204">
            <v>1.8556974120422665E-2</v>
          </cell>
          <cell r="W204">
            <v>9.1866208516943828E-5</v>
          </cell>
        </row>
        <row r="205">
          <cell r="A205">
            <v>42207</v>
          </cell>
          <cell r="B205">
            <v>28.8</v>
          </cell>
          <cell r="C205">
            <v>14.3</v>
          </cell>
          <cell r="D205">
            <v>1.3491724634325375E-2</v>
          </cell>
          <cell r="E205">
            <v>0.79879575068795139</v>
          </cell>
          <cell r="P205">
            <v>9.1866208516943828E-5</v>
          </cell>
          <cell r="Q205">
            <v>1.8648840328939608E-2</v>
          </cell>
          <cell r="W205">
            <v>9.1866208516943828E-5</v>
          </cell>
        </row>
        <row r="206">
          <cell r="A206">
            <v>42208</v>
          </cell>
          <cell r="B206">
            <v>27.7</v>
          </cell>
          <cell r="C206">
            <v>14.266666666666666</v>
          </cell>
          <cell r="D206">
            <v>1.3226747538904305E-2</v>
          </cell>
          <cell r="E206">
            <v>0.81202249822685568</v>
          </cell>
          <cell r="P206">
            <v>9.1866208516943828E-5</v>
          </cell>
          <cell r="Q206">
            <v>1.8740706537456551E-2</v>
          </cell>
          <cell r="W206">
            <v>9.1866208516943828E-5</v>
          </cell>
        </row>
        <row r="207">
          <cell r="A207">
            <v>42209</v>
          </cell>
          <cell r="B207">
            <v>26.4</v>
          </cell>
          <cell r="C207">
            <v>14.233333333333334</v>
          </cell>
          <cell r="D207">
            <v>1.2801121588257157E-2</v>
          </cell>
          <cell r="E207">
            <v>0.82482361981511287</v>
          </cell>
          <cell r="P207">
            <v>9.1866208516943828E-5</v>
          </cell>
          <cell r="Q207">
            <v>1.8832572745973494E-2</v>
          </cell>
          <cell r="W207">
            <v>9.1866208516943828E-5</v>
          </cell>
        </row>
        <row r="208">
          <cell r="A208">
            <v>42210</v>
          </cell>
          <cell r="B208">
            <v>27.5</v>
          </cell>
          <cell r="C208">
            <v>14.216666666666667</v>
          </cell>
          <cell r="D208">
            <v>1.3198225019894269E-2</v>
          </cell>
          <cell r="E208">
            <v>0.83802184483500719</v>
          </cell>
          <cell r="P208">
            <v>9.1866208516943828E-5</v>
          </cell>
          <cell r="Q208">
            <v>1.8924438954490436E-2</v>
          </cell>
          <cell r="W208">
            <v>9.1866208516943828E-5</v>
          </cell>
        </row>
        <row r="209">
          <cell r="A209">
            <v>42211</v>
          </cell>
          <cell r="B209">
            <v>28.8</v>
          </cell>
          <cell r="C209">
            <v>14.2</v>
          </cell>
          <cell r="D209">
            <v>1.3557758847542865E-2</v>
          </cell>
          <cell r="E209">
            <v>0.85157960368255003</v>
          </cell>
          <cell r="P209">
            <v>9.1866208516943828E-5</v>
          </cell>
          <cell r="Q209">
            <v>1.9016305163007379E-2</v>
          </cell>
          <cell r="W209">
            <v>9.1866208516943828E-5</v>
          </cell>
        </row>
        <row r="210">
          <cell r="A210">
            <v>42212</v>
          </cell>
          <cell r="B210">
            <v>26.8</v>
          </cell>
          <cell r="C210">
            <v>14.166666666666668</v>
          </cell>
          <cell r="D210">
            <v>1.2993723312469492E-2</v>
          </cell>
          <cell r="E210">
            <v>0.86457332699501954</v>
          </cell>
          <cell r="P210">
            <v>9.1866208516943828E-5</v>
          </cell>
          <cell r="Q210">
            <v>1.9108171371524322E-2</v>
          </cell>
          <cell r="W210">
            <v>9.1866208516943828E-5</v>
          </cell>
        </row>
        <row r="211">
          <cell r="A211">
            <v>42213</v>
          </cell>
          <cell r="B211">
            <v>26.2</v>
          </cell>
          <cell r="C211">
            <v>14.133333333333333</v>
          </cell>
          <cell r="D211">
            <v>1.2780699123052257E-2</v>
          </cell>
          <cell r="E211">
            <v>0.87735402611807178</v>
          </cell>
          <cell r="P211">
            <v>9.1866208516943828E-5</v>
          </cell>
          <cell r="Q211">
            <v>1.9200037580041265E-2</v>
          </cell>
          <cell r="W211">
            <v>9.1866208516943828E-5</v>
          </cell>
        </row>
        <row r="212">
          <cell r="A212">
            <v>42214</v>
          </cell>
          <cell r="B212">
            <v>26.8</v>
          </cell>
          <cell r="C212">
            <v>14.116666666666667</v>
          </cell>
          <cell r="D212">
            <v>1.3023832002652985E-2</v>
          </cell>
          <cell r="E212">
            <v>0.89037785812072479</v>
          </cell>
          <cell r="P212">
            <v>9.1866208516943828E-5</v>
          </cell>
          <cell r="Q212">
            <v>1.9291903788558207E-2</v>
          </cell>
          <cell r="W212">
            <v>9.1866208516943828E-5</v>
          </cell>
        </row>
        <row r="213">
          <cell r="A213">
            <v>42215</v>
          </cell>
          <cell r="B213">
            <v>26.6</v>
          </cell>
          <cell r="C213">
            <v>14.083333333333334</v>
          </cell>
          <cell r="D213">
            <v>1.2968938261406E-2</v>
          </cell>
          <cell r="E213">
            <v>0.90334679638213078</v>
          </cell>
          <cell r="P213">
            <v>9.1866208516943828E-5</v>
          </cell>
          <cell r="Q213">
            <v>1.938376999707515E-2</v>
          </cell>
          <cell r="W213">
            <v>9.1866208516943828E-5</v>
          </cell>
        </row>
        <row r="214">
          <cell r="A214">
            <v>42216</v>
          </cell>
          <cell r="B214">
            <v>29.2</v>
          </cell>
          <cell r="C214">
            <v>14.06666666666667</v>
          </cell>
          <cell r="D214">
            <v>1.3729425749192186E-2</v>
          </cell>
          <cell r="E214">
            <v>0.917076222131323</v>
          </cell>
          <cell r="P214">
            <v>9.1866208516943828E-5</v>
          </cell>
          <cell r="Q214">
            <v>1.9475636205592093E-2</v>
          </cell>
          <cell r="W214">
            <v>9.1866208516943828E-5</v>
          </cell>
        </row>
        <row r="215">
          <cell r="A215">
            <v>42217</v>
          </cell>
          <cell r="B215">
            <v>30</v>
          </cell>
          <cell r="C215">
            <v>14.033333333333335</v>
          </cell>
          <cell r="D215">
            <v>1.3902260803637514E-2</v>
          </cell>
          <cell r="E215">
            <v>0.93097848293496055</v>
          </cell>
          <cell r="P215">
            <v>9.1866208516943828E-5</v>
          </cell>
          <cell r="Q215">
            <v>1.9567502414109036E-2</v>
          </cell>
          <cell r="W215">
            <v>9.1866208516943828E-5</v>
          </cell>
        </row>
        <row r="216">
          <cell r="A216">
            <v>42218</v>
          </cell>
          <cell r="B216">
            <v>29.1</v>
          </cell>
          <cell r="C216">
            <v>14</v>
          </cell>
          <cell r="D216">
            <v>1.3748382317348299E-2</v>
          </cell>
          <cell r="E216">
            <v>0.94472686525230887</v>
          </cell>
          <cell r="P216">
            <v>9.1866208516943828E-5</v>
          </cell>
          <cell r="Q216">
            <v>1.9659368622625979E-2</v>
          </cell>
          <cell r="W216">
            <v>9.1866208516943828E-5</v>
          </cell>
        </row>
        <row r="217">
          <cell r="A217">
            <v>42219</v>
          </cell>
          <cell r="B217">
            <v>29.5</v>
          </cell>
          <cell r="C217">
            <v>13.966666666666669</v>
          </cell>
          <cell r="D217">
            <v>1.385027238161804E-2</v>
          </cell>
          <cell r="E217">
            <v>0.95857713763392693</v>
          </cell>
          <cell r="P217">
            <v>9.1866208516943828E-5</v>
          </cell>
          <cell r="Q217">
            <v>1.9751234831142921E-2</v>
          </cell>
          <cell r="W217">
            <v>9.1866208516943828E-5</v>
          </cell>
        </row>
        <row r="218">
          <cell r="A218">
            <v>42220</v>
          </cell>
          <cell r="B218">
            <v>29.9</v>
          </cell>
          <cell r="C218">
            <v>13.95</v>
          </cell>
          <cell r="D218">
            <v>1.3934662077347403E-2</v>
          </cell>
          <cell r="E218">
            <v>0.97251179971127433</v>
          </cell>
          <cell r="P218">
            <v>9.1866208516943828E-5</v>
          </cell>
          <cell r="Q218">
            <v>1.9843101039659864E-2</v>
          </cell>
          <cell r="W218">
            <v>9.1866208516943828E-5</v>
          </cell>
        </row>
        <row r="219">
          <cell r="A219">
            <v>42221</v>
          </cell>
          <cell r="B219">
            <v>30.6</v>
          </cell>
          <cell r="C219">
            <v>13.916666666666668</v>
          </cell>
          <cell r="D219">
            <v>1.4068254730054078E-2</v>
          </cell>
          <cell r="E219">
            <v>0.98658005444132846</v>
          </cell>
          <cell r="P219">
            <v>9.1866208516943828E-5</v>
          </cell>
          <cell r="Q219">
            <v>1.9934967248176807E-2</v>
          </cell>
          <cell r="W219">
            <v>9.1866208516943828E-5</v>
          </cell>
        </row>
        <row r="220">
          <cell r="A220">
            <v>42222</v>
          </cell>
          <cell r="B220">
            <v>29.2</v>
          </cell>
          <cell r="C220">
            <v>13.883333333333335</v>
          </cell>
          <cell r="D220">
            <v>1.3837290732741116E-2</v>
          </cell>
          <cell r="E220">
            <v>1.0004173451740697</v>
          </cell>
          <cell r="P220">
            <v>9.1866208516943828E-5</v>
          </cell>
          <cell r="Q220">
            <v>2.002683345669375E-2</v>
          </cell>
          <cell r="W220">
            <v>9.1866208516943828E-5</v>
          </cell>
        </row>
        <row r="221">
          <cell r="A221">
            <v>42223</v>
          </cell>
          <cell r="B221">
            <v>28.4</v>
          </cell>
          <cell r="C221">
            <v>13.85</v>
          </cell>
          <cell r="D221">
            <v>1.3669303162974104E-2</v>
          </cell>
          <cell r="E221">
            <v>1.0140866483370439</v>
          </cell>
          <cell r="P221">
            <v>9.1866208516943828E-5</v>
          </cell>
          <cell r="Q221">
            <v>2.0118699665210692E-2</v>
          </cell>
          <cell r="W221">
            <v>9.1866208516943828E-5</v>
          </cell>
        </row>
        <row r="222">
          <cell r="A222">
            <v>42224</v>
          </cell>
          <cell r="B222">
            <v>25.8</v>
          </cell>
          <cell r="C222">
            <v>13.816666666666666</v>
          </cell>
          <cell r="D222">
            <v>1.2779858400941431E-2</v>
          </cell>
          <cell r="E222">
            <v>1.0268665067379854</v>
          </cell>
          <cell r="P222">
            <v>9.1866208516943828E-5</v>
          </cell>
          <cell r="Q222">
            <v>2.0210565873727635E-2</v>
          </cell>
          <cell r="W222">
            <v>9.1866208516943828E-5</v>
          </cell>
        </row>
        <row r="223">
          <cell r="A223">
            <v>42225</v>
          </cell>
          <cell r="B223">
            <v>26</v>
          </cell>
          <cell r="C223">
            <v>13.8</v>
          </cell>
          <cell r="D223">
            <v>1.2877548156391921E-2</v>
          </cell>
          <cell r="E223">
            <v>1.0397440548943773</v>
          </cell>
          <cell r="P223">
            <v>9.1866208516943828E-5</v>
          </cell>
          <cell r="Q223">
            <v>2.0302432082244578E-2</v>
          </cell>
          <cell r="W223">
            <v>9.1866208516943828E-5</v>
          </cell>
        </row>
        <row r="224">
          <cell r="A224">
            <v>42226</v>
          </cell>
          <cell r="B224">
            <v>27</v>
          </cell>
          <cell r="C224">
            <v>13.766666666666669</v>
          </cell>
          <cell r="D224">
            <v>1.3289254232300833E-2</v>
          </cell>
          <cell r="E224">
            <v>1.0530333091266781</v>
          </cell>
          <cell r="P224">
            <v>9.1866208516943828E-5</v>
          </cell>
          <cell r="Q224">
            <v>2.0394298290761521E-2</v>
          </cell>
          <cell r="W224">
            <v>9.1866208516943828E-5</v>
          </cell>
        </row>
        <row r="225">
          <cell r="A225">
            <v>42227</v>
          </cell>
          <cell r="B225">
            <v>27.1</v>
          </cell>
          <cell r="C225">
            <v>13.733333333333333</v>
          </cell>
          <cell r="D225">
            <v>1.3341272882752175E-2</v>
          </cell>
          <cell r="E225">
            <v>1.0663745820094304</v>
          </cell>
          <cell r="P225">
            <v>9.1866208516943828E-5</v>
          </cell>
          <cell r="Q225">
            <v>2.0486164499278463E-2</v>
          </cell>
          <cell r="W225">
            <v>9.1866208516943828E-5</v>
          </cell>
        </row>
        <row r="226">
          <cell r="A226">
            <v>42228</v>
          </cell>
          <cell r="B226">
            <v>26.9</v>
          </cell>
          <cell r="C226">
            <v>13.7</v>
          </cell>
          <cell r="D226">
            <v>1.3287046658423974E-2</v>
          </cell>
          <cell r="E226">
            <v>1.0796616286678544</v>
          </cell>
          <cell r="P226">
            <v>9.1866208516943828E-5</v>
          </cell>
          <cell r="Q226">
            <v>2.0578030707795406E-2</v>
          </cell>
          <cell r="W226">
            <v>9.1866208516943828E-5</v>
          </cell>
        </row>
        <row r="227">
          <cell r="A227">
            <v>42229</v>
          </cell>
          <cell r="B227">
            <v>24.8</v>
          </cell>
          <cell r="C227">
            <v>13.65</v>
          </cell>
          <cell r="D227">
            <v>1.2354743182545329E-2</v>
          </cell>
          <cell r="E227">
            <v>1.0920163718503997</v>
          </cell>
          <cell r="P227">
            <v>9.1866208516943828E-5</v>
          </cell>
          <cell r="Q227">
            <v>2.0669896916312349E-2</v>
          </cell>
          <cell r="W227">
            <v>9.1866208516943828E-5</v>
          </cell>
        </row>
        <row r="228">
          <cell r="A228">
            <v>42230</v>
          </cell>
          <cell r="B228">
            <v>24.5</v>
          </cell>
          <cell r="C228">
            <v>13.616666666666667</v>
          </cell>
          <cell r="D228">
            <v>1.2198084083346513E-2</v>
          </cell>
          <cell r="E228">
            <v>1.1042144559337461</v>
          </cell>
          <cell r="P228">
            <v>9.1866208516943828E-5</v>
          </cell>
          <cell r="Q228">
            <v>2.0761763124829292E-2</v>
          </cell>
          <cell r="W228">
            <v>9.1866208516943828E-5</v>
          </cell>
        </row>
        <row r="229">
          <cell r="A229">
            <v>42231</v>
          </cell>
          <cell r="B229">
            <v>25.9</v>
          </cell>
          <cell r="C229">
            <v>13.6</v>
          </cell>
          <cell r="D229">
            <v>1.2929628592669112E-2</v>
          </cell>
          <cell r="E229">
            <v>1.1171440845264153</v>
          </cell>
          <cell r="P229">
            <v>9.1866208516943828E-5</v>
          </cell>
          <cell r="Q229">
            <v>2.0853629333346235E-2</v>
          </cell>
          <cell r="W229">
            <v>9.1866208516943828E-5</v>
          </cell>
        </row>
        <row r="230">
          <cell r="A230">
            <v>42232</v>
          </cell>
          <cell r="B230">
            <v>25.8</v>
          </cell>
          <cell r="C230">
            <v>13.566666666666666</v>
          </cell>
          <cell r="D230">
            <v>1.2899361529354524E-2</v>
          </cell>
          <cell r="E230">
            <v>1.1300434460557698</v>
          </cell>
          <cell r="P230">
            <v>9.1866208516943828E-5</v>
          </cell>
          <cell r="Q230">
            <v>2.0945495541863177E-2</v>
          </cell>
          <cell r="W230">
            <v>9.1866208516943828E-5</v>
          </cell>
        </row>
        <row r="231">
          <cell r="A231">
            <v>42233</v>
          </cell>
          <cell r="B231">
            <v>24.6</v>
          </cell>
          <cell r="C231">
            <v>13.533333333333333</v>
          </cell>
          <cell r="D231">
            <v>1.2292290701322784E-2</v>
          </cell>
          <cell r="E231">
            <v>1.1423357367570925</v>
          </cell>
          <cell r="P231">
            <v>9.1866208516943828E-5</v>
          </cell>
          <cell r="Q231">
            <v>2.103736175038012E-2</v>
          </cell>
          <cell r="W231">
            <v>9.1866208516943828E-5</v>
          </cell>
        </row>
        <row r="232">
          <cell r="A232">
            <v>42234</v>
          </cell>
          <cell r="B232">
            <v>28</v>
          </cell>
          <cell r="C232">
            <v>13.483333333333334</v>
          </cell>
          <cell r="D232">
            <v>1.3746123623125505E-2</v>
          </cell>
          <cell r="E232">
            <v>1.1560818603802181</v>
          </cell>
          <cell r="P232">
            <v>9.1866208516943828E-5</v>
          </cell>
          <cell r="Q232">
            <v>2.1129227958897063E-2</v>
          </cell>
          <cell r="W232">
            <v>9.1866208516943828E-5</v>
          </cell>
        </row>
        <row r="233">
          <cell r="A233">
            <v>42235</v>
          </cell>
          <cell r="B233">
            <v>25.6</v>
          </cell>
          <cell r="C233">
            <v>13.45</v>
          </cell>
          <cell r="D233">
            <v>1.2856582677704721E-2</v>
          </cell>
          <cell r="E233">
            <v>1.1689384430579228</v>
          </cell>
          <cell r="P233">
            <v>9.1866208516943828E-5</v>
          </cell>
          <cell r="Q233">
            <v>2.1221094167414006E-2</v>
          </cell>
          <cell r="W233">
            <v>9.1866208516943828E-5</v>
          </cell>
        </row>
        <row r="234">
          <cell r="A234">
            <v>42236</v>
          </cell>
          <cell r="B234">
            <v>24</v>
          </cell>
          <cell r="C234">
            <v>13.433333333333334</v>
          </cell>
          <cell r="D234">
            <v>1.1966427004965976E-2</v>
          </cell>
          <cell r="E234">
            <v>1.1809048700628888</v>
          </cell>
          <cell r="P234">
            <v>9.1866208516943828E-5</v>
          </cell>
          <cell r="Q234">
            <v>2.1312960375930948E-2</v>
          </cell>
          <cell r="W234">
            <v>9.1866208516943828E-5</v>
          </cell>
        </row>
        <row r="235">
          <cell r="A235">
            <v>42237</v>
          </cell>
          <cell r="B235">
            <v>24.9</v>
          </cell>
          <cell r="C235">
            <v>13.4</v>
          </cell>
          <cell r="D235">
            <v>1.2516904547271392E-2</v>
          </cell>
          <cell r="E235">
            <v>1.1934217746101603</v>
          </cell>
          <cell r="P235">
            <v>9.1866208516943828E-5</v>
          </cell>
          <cell r="Q235">
            <v>2.1404826584447891E-2</v>
          </cell>
          <cell r="W235">
            <v>9.1866208516943828E-5</v>
          </cell>
        </row>
        <row r="236">
          <cell r="A236">
            <v>42238</v>
          </cell>
          <cell r="B236">
            <v>27.8</v>
          </cell>
          <cell r="C236">
            <v>13.35</v>
          </cell>
          <cell r="D236">
            <v>1.3747402904862548E-2</v>
          </cell>
          <cell r="E236">
            <v>1.2071691775150228</v>
          </cell>
          <cell r="P236">
            <v>9.1866208516943828E-5</v>
          </cell>
          <cell r="Q236">
            <v>2.1496692792964834E-2</v>
          </cell>
          <cell r="W236">
            <v>9.1866208516943828E-5</v>
          </cell>
        </row>
        <row r="237">
          <cell r="A237">
            <v>42239</v>
          </cell>
          <cell r="B237">
            <v>25.3</v>
          </cell>
          <cell r="C237">
            <v>13.316666666666666</v>
          </cell>
          <cell r="D237">
            <v>1.2762672640967487E-2</v>
          </cell>
          <cell r="E237">
            <v>1.2199318501559904</v>
          </cell>
          <cell r="P237">
            <v>9.1866208516943828E-5</v>
          </cell>
          <cell r="Q237">
            <v>2.1588559001481777E-2</v>
          </cell>
          <cell r="W237">
            <v>9.1866208516943828E-5</v>
          </cell>
        </row>
        <row r="238">
          <cell r="A238">
            <v>42240</v>
          </cell>
          <cell r="B238">
            <v>23.2</v>
          </cell>
          <cell r="C238">
            <v>13.283333333333331</v>
          </cell>
          <cell r="D238">
            <v>1.1471454237209869E-2</v>
          </cell>
          <cell r="E238">
            <v>1.2314033043932002</v>
          </cell>
          <cell r="P238">
            <v>9.1866208516943828E-5</v>
          </cell>
          <cell r="Q238">
            <v>2.1680425209998719E-2</v>
          </cell>
          <cell r="W238">
            <v>9.1866208516943828E-5</v>
          </cell>
        </row>
        <row r="239">
          <cell r="A239">
            <v>42241</v>
          </cell>
          <cell r="B239">
            <v>21.2</v>
          </cell>
          <cell r="C239">
            <v>13.25</v>
          </cell>
          <cell r="D239">
            <v>9.814028333977565E-3</v>
          </cell>
          <cell r="E239">
            <v>1.2412173327271778</v>
          </cell>
          <cell r="P239">
            <v>9.1866208516943828E-5</v>
          </cell>
          <cell r="Q239">
            <v>2.1772291418515662E-2</v>
          </cell>
          <cell r="W239">
            <v>9.1866208516943828E-5</v>
          </cell>
        </row>
        <row r="240">
          <cell r="A240">
            <v>42242</v>
          </cell>
          <cell r="B240">
            <v>20.6</v>
          </cell>
          <cell r="C240">
            <v>13.216666666666669</v>
          </cell>
          <cell r="D240">
            <v>9.2545646004843236E-3</v>
          </cell>
          <cell r="E240">
            <v>1.2504718973276621</v>
          </cell>
          <cell r="P240">
            <v>9.1866208516943828E-5</v>
          </cell>
          <cell r="Q240">
            <v>2.1864157627032605E-2</v>
          </cell>
          <cell r="W240">
            <v>9.1866208516943828E-5</v>
          </cell>
        </row>
        <row r="241">
          <cell r="A241">
            <v>42243</v>
          </cell>
          <cell r="B241">
            <v>22.3</v>
          </cell>
          <cell r="C241">
            <v>13.183333333333332</v>
          </cell>
          <cell r="D241">
            <v>1.08015502689218E-2</v>
          </cell>
          <cell r="E241">
            <v>1.2612734475965839</v>
          </cell>
          <cell r="P241">
            <v>9.1866208516943828E-5</v>
          </cell>
          <cell r="Q241">
            <v>2.1956023835549548E-2</v>
          </cell>
          <cell r="W241">
            <v>9.1866208516943828E-5</v>
          </cell>
        </row>
        <row r="242">
          <cell r="A242">
            <v>42244</v>
          </cell>
          <cell r="B242">
            <v>21.2</v>
          </cell>
          <cell r="C242">
            <v>13.133333333333335</v>
          </cell>
          <cell r="D242">
            <v>9.8476515468198418E-3</v>
          </cell>
          <cell r="E242">
            <v>1.2711210991434037</v>
          </cell>
          <cell r="P242">
            <v>9.1866208516943828E-5</v>
          </cell>
          <cell r="Q242">
            <v>2.2047890044066491E-2</v>
          </cell>
          <cell r="W242">
            <v>9.1866208516943828E-5</v>
          </cell>
        </row>
        <row r="243">
          <cell r="A243">
            <v>42245</v>
          </cell>
          <cell r="B243">
            <v>20.3</v>
          </cell>
          <cell r="C243">
            <v>13.116666666666665</v>
          </cell>
          <cell r="D243">
            <v>8.9871952094914449E-3</v>
          </cell>
          <cell r="E243">
            <v>1.2801082943528952</v>
          </cell>
          <cell r="P243">
            <v>9.1866208516943828E-5</v>
          </cell>
          <cell r="Q243">
            <v>2.2139756252583433E-2</v>
          </cell>
          <cell r="W243">
            <v>9.1866208516943828E-5</v>
          </cell>
        </row>
        <row r="244">
          <cell r="A244">
            <v>42246</v>
          </cell>
          <cell r="B244">
            <v>21.3</v>
          </cell>
          <cell r="C244">
            <v>13.066666666666666</v>
          </cell>
          <cell r="D244">
            <v>9.958775957797053E-3</v>
          </cell>
          <cell r="E244">
            <v>1.2900670703106922</v>
          </cell>
          <cell r="P244">
            <v>9.1866208516943828E-5</v>
          </cell>
          <cell r="Q244">
            <v>2.2231622461100376E-2</v>
          </cell>
          <cell r="W244">
            <v>9.1866208516943828E-5</v>
          </cell>
        </row>
        <row r="245">
          <cell r="A245">
            <v>42247</v>
          </cell>
          <cell r="B245">
            <v>22.1</v>
          </cell>
          <cell r="C245">
            <v>13.033333333333335</v>
          </cell>
          <cell r="D245">
            <v>1.0678901943208577E-2</v>
          </cell>
          <cell r="E245">
            <v>1.3007459722539008</v>
          </cell>
          <cell r="P245">
            <v>9.1866208516943828E-5</v>
          </cell>
          <cell r="Q245">
            <v>2.2323488669617319E-2</v>
          </cell>
          <cell r="W245">
            <v>9.1866208516943828E-5</v>
          </cell>
        </row>
        <row r="246">
          <cell r="A246">
            <v>42248</v>
          </cell>
          <cell r="B246">
            <v>22.9</v>
          </cell>
          <cell r="C246">
            <v>13</v>
          </cell>
          <cell r="D246">
            <v>1.1338440907878345E-2</v>
          </cell>
          <cell r="E246">
            <v>1.312084413161779</v>
          </cell>
          <cell r="P246">
            <v>9.1866208516943828E-5</v>
          </cell>
          <cell r="Q246">
            <v>2.2415354878134262E-2</v>
          </cell>
          <cell r="W246">
            <v>9.1866208516943828E-5</v>
          </cell>
        </row>
        <row r="247">
          <cell r="A247">
            <v>42249</v>
          </cell>
          <cell r="B247">
            <v>26.8</v>
          </cell>
          <cell r="C247">
            <v>12.95</v>
          </cell>
          <cell r="D247">
            <v>1.3566131892559168E-2</v>
          </cell>
          <cell r="E247">
            <v>1.3256505450543381</v>
          </cell>
          <cell r="P247">
            <v>9.1866208516943828E-5</v>
          </cell>
          <cell r="Q247">
            <v>2.2507221086651204E-2</v>
          </cell>
          <cell r="W247">
            <v>9.1866208516943828E-5</v>
          </cell>
        </row>
        <row r="248">
          <cell r="A248">
            <v>42250</v>
          </cell>
          <cell r="B248">
            <v>24</v>
          </cell>
          <cell r="C248">
            <v>12.933333333333335</v>
          </cell>
          <cell r="D248">
            <v>1.2142836654196949E-2</v>
          </cell>
          <cell r="E248">
            <v>1.337793381708535</v>
          </cell>
          <cell r="P248">
            <v>9.1866208516943828E-5</v>
          </cell>
          <cell r="Q248">
            <v>2.2599087295168147E-2</v>
          </cell>
          <cell r="W248">
            <v>9.1866208516943828E-5</v>
          </cell>
        </row>
        <row r="249">
          <cell r="A249">
            <v>42251</v>
          </cell>
          <cell r="B249">
            <v>24.9</v>
          </cell>
          <cell r="C249">
            <v>12.883333333333333</v>
          </cell>
          <cell r="D249">
            <v>1.2703908930743482E-2</v>
          </cell>
          <cell r="E249">
            <v>1.3504972906392785</v>
          </cell>
          <cell r="P249">
            <v>9.1866208516943828E-5</v>
          </cell>
          <cell r="Q249">
            <v>2.269095350368509E-2</v>
          </cell>
          <cell r="W249">
            <v>9.1866208516943828E-5</v>
          </cell>
        </row>
        <row r="250">
          <cell r="A250">
            <v>42252</v>
          </cell>
          <cell r="B250">
            <v>23.7</v>
          </cell>
          <cell r="C250">
            <v>12.85</v>
          </cell>
          <cell r="D250">
            <v>1.1967255551812352E-2</v>
          </cell>
          <cell r="E250">
            <v>1.3624645461910909</v>
          </cell>
          <cell r="P250">
            <v>9.1866208516943828E-5</v>
          </cell>
          <cell r="Q250">
            <v>2.2782819712202033E-2</v>
          </cell>
          <cell r="W250">
            <v>9.1866208516943828E-5</v>
          </cell>
        </row>
        <row r="251">
          <cell r="A251">
            <v>42253</v>
          </cell>
          <cell r="B251">
            <v>22.5</v>
          </cell>
          <cell r="C251">
            <v>12.8</v>
          </cell>
          <cell r="D251">
            <v>1.1078131059718574E-2</v>
          </cell>
          <cell r="E251">
            <v>1.3735426772508095</v>
          </cell>
          <cell r="P251">
            <v>9.1866208516943828E-5</v>
          </cell>
          <cell r="Q251">
            <v>2.2874685920718976E-2</v>
          </cell>
          <cell r="W251">
            <v>9.1866208516943828E-5</v>
          </cell>
        </row>
        <row r="252">
          <cell r="A252">
            <v>42254</v>
          </cell>
          <cell r="B252">
            <v>21.5</v>
          </cell>
          <cell r="C252">
            <v>12.766666666666666</v>
          </cell>
          <cell r="D252">
            <v>1.0220385465973245E-2</v>
          </cell>
          <cell r="E252">
            <v>1.3837630627167827</v>
          </cell>
          <cell r="P252">
            <v>9.1866208516943828E-5</v>
          </cell>
          <cell r="Q252">
            <v>2.2966552129235918E-2</v>
          </cell>
          <cell r="W252">
            <v>9.1866208516943828E-5</v>
          </cell>
        </row>
        <row r="253">
          <cell r="A253">
            <v>42255</v>
          </cell>
          <cell r="B253">
            <v>20.399999999999999</v>
          </cell>
          <cell r="C253">
            <v>12.75</v>
          </cell>
          <cell r="D253">
            <v>9.1728186239518981E-3</v>
          </cell>
          <cell r="E253">
            <v>1.3929358813407346</v>
          </cell>
          <cell r="P253">
            <v>9.1866208516943828E-5</v>
          </cell>
          <cell r="Q253">
            <v>2.3058418337752861E-2</v>
          </cell>
          <cell r="W253">
            <v>9.1866208516943828E-5</v>
          </cell>
        </row>
        <row r="254">
          <cell r="A254">
            <v>42256</v>
          </cell>
          <cell r="B254">
            <v>23.5</v>
          </cell>
          <cell r="C254">
            <v>12.7</v>
          </cell>
          <cell r="D254">
            <v>1.187040382592577E-2</v>
          </cell>
          <cell r="E254">
            <v>1.4048062851666605</v>
          </cell>
          <cell r="P254">
            <v>9.1866208516943828E-5</v>
          </cell>
          <cell r="Q254">
            <v>2.3150284546269804E-2</v>
          </cell>
          <cell r="W254">
            <v>9.1866208516943828E-5</v>
          </cell>
        </row>
        <row r="255">
          <cell r="A255">
            <v>42257</v>
          </cell>
          <cell r="B255">
            <v>23.2</v>
          </cell>
          <cell r="C255">
            <v>12.666666666666668</v>
          </cell>
          <cell r="D255">
            <v>1.1660904680018819E-2</v>
          </cell>
          <cell r="E255">
            <v>1.4164671898466794</v>
          </cell>
          <cell r="P255">
            <v>9.1866208516943828E-5</v>
          </cell>
          <cell r="Q255">
            <v>2.3242150754786747E-2</v>
          </cell>
          <cell r="W255">
            <v>9.1866208516943828E-5</v>
          </cell>
        </row>
        <row r="256">
          <cell r="A256">
            <v>42258</v>
          </cell>
          <cell r="B256">
            <v>22.4</v>
          </cell>
          <cell r="C256">
            <v>12.616666666666664</v>
          </cell>
          <cell r="D256">
            <v>1.1043129294749963E-2</v>
          </cell>
          <cell r="E256">
            <v>1.4275103191414293</v>
          </cell>
          <cell r="P256">
            <v>9.1866208516943828E-5</v>
          </cell>
          <cell r="Q256">
            <v>2.3334016963303689E-2</v>
          </cell>
          <cell r="W256">
            <v>9.1866208516943828E-5</v>
          </cell>
        </row>
        <row r="257">
          <cell r="A257">
            <v>42259</v>
          </cell>
          <cell r="B257">
            <v>22.9</v>
          </cell>
          <cell r="C257">
            <v>12.6</v>
          </cell>
          <cell r="D257">
            <v>1.144971584435538E-2</v>
          </cell>
          <cell r="E257">
            <v>1.4389600349857847</v>
          </cell>
          <cell r="P257">
            <v>9.1866208516943828E-5</v>
          </cell>
          <cell r="Q257">
            <v>2.3425883171820632E-2</v>
          </cell>
          <cell r="W257">
            <v>9.1866208516943828E-5</v>
          </cell>
        </row>
        <row r="258">
          <cell r="A258">
            <v>42260</v>
          </cell>
          <cell r="B258">
            <v>23.6</v>
          </cell>
          <cell r="C258">
            <v>12.55</v>
          </cell>
          <cell r="D258">
            <v>1.1981358144658498E-2</v>
          </cell>
          <cell r="E258">
            <v>1.4509413931304431</v>
          </cell>
          <cell r="P258">
            <v>9.1866208516943828E-5</v>
          </cell>
          <cell r="Q258">
            <v>2.3517749380337575E-2</v>
          </cell>
          <cell r="W258">
            <v>9.1866208516943828E-5</v>
          </cell>
        </row>
        <row r="259">
          <cell r="A259">
            <v>42261</v>
          </cell>
          <cell r="B259">
            <v>21.3</v>
          </cell>
          <cell r="C259">
            <v>12.516666666666666</v>
          </cell>
          <cell r="D259">
            <v>1.0093065293498774E-2</v>
          </cell>
          <cell r="E259">
            <v>1.4610344584239419</v>
          </cell>
          <cell r="P259">
            <v>9.1866208516943828E-5</v>
          </cell>
          <cell r="Q259">
            <v>2.3609615588854518E-2</v>
          </cell>
          <cell r="W259">
            <v>9.1866208516943828E-5</v>
          </cell>
        </row>
        <row r="260">
          <cell r="A260">
            <v>42262</v>
          </cell>
          <cell r="B260">
            <v>20.100000000000001</v>
          </cell>
          <cell r="C260">
            <v>12.466666666666669</v>
          </cell>
          <cell r="D260">
            <v>8.9287522542877869E-3</v>
          </cell>
          <cell r="E260">
            <v>1.4699632106782297</v>
          </cell>
          <cell r="P260">
            <v>9.1866208516943828E-5</v>
          </cell>
          <cell r="Q260">
            <v>2.370148179737146E-2</v>
          </cell>
          <cell r="W260">
            <v>9.1866208516943828E-5</v>
          </cell>
        </row>
        <row r="261">
          <cell r="A261">
            <v>42263</v>
          </cell>
          <cell r="B261">
            <v>20.399999999999999</v>
          </cell>
          <cell r="C261">
            <v>12.433333333333334</v>
          </cell>
          <cell r="D261">
            <v>9.2373506365087659E-3</v>
          </cell>
          <cell r="E261">
            <v>1.4792005613147383</v>
          </cell>
          <cell r="P261">
            <v>9.1866208516943828E-5</v>
          </cell>
          <cell r="Q261">
            <v>2.3793348005888403E-2</v>
          </cell>
          <cell r="W261">
            <v>9.1866208516943828E-5</v>
          </cell>
        </row>
        <row r="262">
          <cell r="A262">
            <v>42264</v>
          </cell>
          <cell r="B262">
            <v>18.2</v>
          </cell>
          <cell r="C262">
            <v>12.4</v>
          </cell>
          <cell r="D262">
            <v>6.9679064737128895E-3</v>
          </cell>
          <cell r="E262">
            <v>1.4861684677884512</v>
          </cell>
          <cell r="P262">
            <v>9.1866208516943828E-5</v>
          </cell>
          <cell r="Q262">
            <v>2.3885214214405346E-2</v>
          </cell>
          <cell r="W262">
            <v>9.1866208516943828E-5</v>
          </cell>
        </row>
        <row r="263">
          <cell r="A263">
            <v>42265</v>
          </cell>
          <cell r="B263">
            <v>20.5</v>
          </cell>
          <cell r="C263">
            <v>12.366666666666667</v>
          </cell>
          <cell r="D263">
            <v>9.3496722827159182E-3</v>
          </cell>
          <cell r="E263">
            <v>1.4955181400711672</v>
          </cell>
          <cell r="P263">
            <v>9.1866208516943828E-5</v>
          </cell>
          <cell r="Q263">
            <v>2.3977080422922289E-2</v>
          </cell>
          <cell r="W263">
            <v>9.1866208516943828E-5</v>
          </cell>
        </row>
        <row r="264">
          <cell r="A264">
            <v>42266</v>
          </cell>
          <cell r="B264">
            <v>23.1</v>
          </cell>
          <cell r="C264">
            <v>12.316666666666668</v>
          </cell>
          <cell r="D264">
            <v>1.1671877358840722E-2</v>
          </cell>
          <cell r="E264">
            <v>1.5071900174300079</v>
          </cell>
          <cell r="P264">
            <v>9.1866208516943828E-5</v>
          </cell>
          <cell r="Q264">
            <v>2.4068946631439232E-2</v>
          </cell>
          <cell r="W264">
            <v>9.1866208516943828E-5</v>
          </cell>
        </row>
        <row r="265">
          <cell r="A265">
            <v>42267</v>
          </cell>
          <cell r="B265">
            <v>21.3</v>
          </cell>
          <cell r="C265">
            <v>12.283333333333335</v>
          </cell>
          <cell r="D265">
            <v>1.0140848441898912E-2</v>
          </cell>
          <cell r="E265">
            <v>1.5173308658719069</v>
          </cell>
          <cell r="P265">
            <v>9.1866208516943828E-5</v>
          </cell>
          <cell r="Q265">
            <v>2.4160812839956174E-2</v>
          </cell>
          <cell r="W265">
            <v>9.1866208516943828E-5</v>
          </cell>
        </row>
        <row r="266">
          <cell r="A266">
            <v>42268</v>
          </cell>
          <cell r="B266">
            <v>20</v>
          </cell>
          <cell r="C266">
            <v>12.25</v>
          </cell>
          <cell r="D266">
            <v>8.8650824105433266E-3</v>
          </cell>
          <cell r="E266">
            <v>1.5261959482824503</v>
          </cell>
          <cell r="P266">
            <v>9.1866208516943828E-5</v>
          </cell>
          <cell r="Q266">
            <v>2.4252679048473117E-2</v>
          </cell>
          <cell r="W266">
            <v>9.1866208516943828E-5</v>
          </cell>
        </row>
        <row r="267">
          <cell r="A267">
            <v>42269</v>
          </cell>
          <cell r="B267">
            <v>20.100000000000001</v>
          </cell>
          <cell r="C267">
            <v>12.216666666666665</v>
          </cell>
          <cell r="D267">
            <v>8.9728414008943078E-3</v>
          </cell>
          <cell r="E267">
            <v>1.5351687896833446</v>
          </cell>
          <cell r="P267">
            <v>9.1866208516943828E-5</v>
          </cell>
          <cell r="Q267">
            <v>2.434454525699006E-2</v>
          </cell>
          <cell r="W267">
            <v>9.1866208516943828E-5</v>
          </cell>
        </row>
        <row r="268">
          <cell r="A268">
            <v>42270</v>
          </cell>
          <cell r="B268">
            <v>19.399999999999999</v>
          </cell>
          <cell r="C268">
            <v>12.166666666666668</v>
          </cell>
          <cell r="D268">
            <v>8.257021501645442E-3</v>
          </cell>
          <cell r="E268">
            <v>1.5434258111849901</v>
          </cell>
          <cell r="P268">
            <v>9.1866208516943828E-5</v>
          </cell>
          <cell r="Q268">
            <v>2.4436411465507003E-2</v>
          </cell>
          <cell r="W268">
            <v>9.1866208516943828E-5</v>
          </cell>
        </row>
        <row r="269">
          <cell r="A269">
            <v>42271</v>
          </cell>
          <cell r="B269">
            <v>18.899999999999999</v>
          </cell>
          <cell r="C269">
            <v>12.133333333333333</v>
          </cell>
          <cell r="D269">
            <v>7.7373959982175956E-3</v>
          </cell>
          <cell r="E269">
            <v>1.5511632071832078</v>
          </cell>
          <cell r="P269">
            <v>9.1866208516943828E-5</v>
          </cell>
          <cell r="Q269">
            <v>2.4528277674023945E-2</v>
          </cell>
          <cell r="W269">
            <v>9.1866208516943828E-5</v>
          </cell>
        </row>
        <row r="270">
          <cell r="A270">
            <v>42272</v>
          </cell>
          <cell r="B270">
            <v>17.5</v>
          </cell>
          <cell r="C270">
            <v>12.083333333333332</v>
          </cell>
          <cell r="D270">
            <v>6.2873071942817051E-3</v>
          </cell>
          <cell r="E270">
            <v>1.5574505143774895</v>
          </cell>
          <cell r="P270">
            <v>9.1866208516943828E-5</v>
          </cell>
          <cell r="Q270">
            <v>2.4620143882540888E-2</v>
          </cell>
          <cell r="W270">
            <v>9.1866208516943828E-5</v>
          </cell>
        </row>
        <row r="271">
          <cell r="A271">
            <v>42273</v>
          </cell>
          <cell r="B271">
            <v>20</v>
          </cell>
          <cell r="C271">
            <v>12.06666666666667</v>
          </cell>
          <cell r="D271">
            <v>8.894541205780794E-3</v>
          </cell>
          <cell r="E271">
            <v>1.5663450555832703</v>
          </cell>
          <cell r="P271">
            <v>9.1866208516943828E-5</v>
          </cell>
          <cell r="Q271">
            <v>2.4712010091057831E-2</v>
          </cell>
          <cell r="W271">
            <v>9.1866208516943828E-5</v>
          </cell>
        </row>
        <row r="272">
          <cell r="A272">
            <v>42274</v>
          </cell>
          <cell r="B272">
            <v>20.2</v>
          </cell>
          <cell r="C272">
            <v>12.016666666666666</v>
          </cell>
          <cell r="D272">
            <v>9.1068704500221337E-3</v>
          </cell>
          <cell r="E272">
            <v>1.5754519260332924</v>
          </cell>
          <cell r="P272">
            <v>9.1866208516943828E-5</v>
          </cell>
          <cell r="Q272">
            <v>2.4803876299574774E-2</v>
          </cell>
          <cell r="W272">
            <v>9.1866208516943828E-5</v>
          </cell>
        </row>
        <row r="273">
          <cell r="A273">
            <v>42275</v>
          </cell>
          <cell r="B273">
            <v>21.6</v>
          </cell>
          <cell r="C273">
            <v>11.983333333333336</v>
          </cell>
          <cell r="D273">
            <v>1.0475002529334391E-2</v>
          </cell>
          <cell r="E273">
            <v>1.5859269285626267</v>
          </cell>
          <cell r="P273">
            <v>9.1866208516943828E-5</v>
          </cell>
          <cell r="Q273">
            <v>2.4895742508091716E-2</v>
          </cell>
          <cell r="W273">
            <v>9.1866208516943828E-5</v>
          </cell>
        </row>
        <row r="274">
          <cell r="A274">
            <v>42276</v>
          </cell>
          <cell r="B274">
            <v>20.9</v>
          </cell>
          <cell r="C274">
            <v>11.933333333333334</v>
          </cell>
          <cell r="D274">
            <v>9.8192787973705627E-3</v>
          </cell>
          <cell r="E274">
            <v>1.5957462073599973</v>
          </cell>
          <cell r="P274">
            <v>9.1866208516943828E-5</v>
          </cell>
          <cell r="Q274">
            <v>2.4987608716608659E-2</v>
          </cell>
          <cell r="W274">
            <v>9.1866208516943828E-5</v>
          </cell>
        </row>
        <row r="275">
          <cell r="A275">
            <v>42277</v>
          </cell>
          <cell r="B275">
            <v>18.3</v>
          </cell>
          <cell r="C275">
            <v>11.9</v>
          </cell>
          <cell r="D275">
            <v>7.135937713129952E-3</v>
          </cell>
          <cell r="E275">
            <v>1.6028821450731272</v>
          </cell>
          <cell r="P275">
            <v>9.1866208516943828E-5</v>
          </cell>
          <cell r="Q275">
            <v>2.5079474925125602E-2</v>
          </cell>
          <cell r="W275">
            <v>9.1866208516943828E-5</v>
          </cell>
        </row>
        <row r="276">
          <cell r="A276">
            <v>42278</v>
          </cell>
          <cell r="B276">
            <v>18.8</v>
          </cell>
          <cell r="C276">
            <v>11.866666666666667</v>
          </cell>
          <cell r="D276">
            <v>7.6665949853592357E-3</v>
          </cell>
          <cell r="E276">
            <v>1.6105487400584864</v>
          </cell>
          <cell r="P276">
            <v>9.1866208516943828E-5</v>
          </cell>
          <cell r="Q276">
            <v>2.5171341133642545E-2</v>
          </cell>
          <cell r="W276">
            <v>9.1866208516943828E-5</v>
          </cell>
        </row>
        <row r="277">
          <cell r="A277">
            <v>42279</v>
          </cell>
          <cell r="B277">
            <v>22.6</v>
          </cell>
          <cell r="C277">
            <v>11.833333333333332</v>
          </cell>
          <cell r="D277">
            <v>1.1373131309437174E-2</v>
          </cell>
          <cell r="E277">
            <v>1.6219218713679235</v>
          </cell>
          <cell r="P277">
            <v>9.1866208516943828E-5</v>
          </cell>
          <cell r="Q277">
            <v>2.5263207342159488E-2</v>
          </cell>
          <cell r="W277">
            <v>9.1866208516943828E-5</v>
          </cell>
        </row>
        <row r="278">
          <cell r="A278">
            <v>42280</v>
          </cell>
          <cell r="B278">
            <v>20.3</v>
          </cell>
          <cell r="C278">
            <v>11.8</v>
          </cell>
          <cell r="D278">
            <v>9.2407149579313598E-3</v>
          </cell>
          <cell r="E278">
            <v>1.631162586325855</v>
          </cell>
          <cell r="P278">
            <v>9.1866208516943828E-5</v>
          </cell>
          <cell r="Q278">
            <v>2.535507355067643E-2</v>
          </cell>
          <cell r="W278">
            <v>9.1866208516943828E-5</v>
          </cell>
        </row>
        <row r="279">
          <cell r="A279">
            <v>42281</v>
          </cell>
          <cell r="B279">
            <v>18.399999999999999</v>
          </cell>
          <cell r="C279">
            <v>11.75</v>
          </cell>
          <cell r="D279">
            <v>7.2578493406798821E-3</v>
          </cell>
          <cell r="E279">
            <v>1.6384204356665348</v>
          </cell>
          <cell r="P279">
            <v>9.1866208516943828E-5</v>
          </cell>
          <cell r="Q279">
            <v>2.5446939759193373E-2</v>
          </cell>
          <cell r="W279">
            <v>9.1866208516943828E-5</v>
          </cell>
        </row>
        <row r="280">
          <cell r="A280">
            <v>42282</v>
          </cell>
          <cell r="B280">
            <v>16.100000000000001</v>
          </cell>
          <cell r="C280">
            <v>11.716666666666669</v>
          </cell>
          <cell r="D280">
            <v>4.9571221662913978E-3</v>
          </cell>
          <cell r="E280">
            <v>1.6433775578328262</v>
          </cell>
          <cell r="P280">
            <v>9.1866208516943828E-5</v>
          </cell>
          <cell r="Q280">
            <v>2.5538805967710316E-2</v>
          </cell>
          <cell r="W280">
            <v>9.1866208516943828E-5</v>
          </cell>
        </row>
        <row r="281">
          <cell r="A281">
            <v>42283</v>
          </cell>
          <cell r="B281">
            <v>15.6</v>
          </cell>
          <cell r="C281">
            <v>11.666666666666668</v>
          </cell>
          <cell r="D281">
            <v>4.5114927767921521E-3</v>
          </cell>
          <cell r="E281">
            <v>1.6478890506096184</v>
          </cell>
          <cell r="P281">
            <v>9.1866208516943828E-5</v>
          </cell>
          <cell r="Q281">
            <v>2.5630672176227259E-2</v>
          </cell>
          <cell r="W281">
            <v>9.1866208516943828E-5</v>
          </cell>
        </row>
        <row r="282">
          <cell r="A282">
            <v>42284</v>
          </cell>
          <cell r="B282">
            <v>15.7</v>
          </cell>
          <cell r="C282">
            <v>11.65</v>
          </cell>
          <cell r="D282">
            <v>4.6005150962898722E-3</v>
          </cell>
          <cell r="E282">
            <v>1.6524895657059082</v>
          </cell>
          <cell r="P282">
            <v>9.1866208516943828E-5</v>
          </cell>
          <cell r="Q282">
            <v>2.5722538384744201E-2</v>
          </cell>
          <cell r="W282">
            <v>9.1866208516943828E-5</v>
          </cell>
        </row>
        <row r="283">
          <cell r="A283">
            <v>42285</v>
          </cell>
          <cell r="B283">
            <v>17.399999999999999</v>
          </cell>
          <cell r="C283">
            <v>11.6</v>
          </cell>
          <cell r="D283">
            <v>6.2329065151524587E-3</v>
          </cell>
          <cell r="E283">
            <v>1.6587224722210607</v>
          </cell>
          <cell r="P283">
            <v>9.1866208516943828E-5</v>
          </cell>
          <cell r="Q283">
            <v>2.5814404593261144E-2</v>
          </cell>
          <cell r="W283">
            <v>9.1866208516943828E-5</v>
          </cell>
        </row>
        <row r="284">
          <cell r="A284">
            <v>42286</v>
          </cell>
          <cell r="B284">
            <v>17.5</v>
          </cell>
          <cell r="C284">
            <v>11.566666666666663</v>
          </cell>
          <cell r="D284">
            <v>6.3380330782168964E-3</v>
          </cell>
          <cell r="E284">
            <v>1.6650605052992775</v>
          </cell>
          <cell r="P284">
            <v>9.1866208516943828E-5</v>
          </cell>
          <cell r="Q284">
            <v>2.5906270801778087E-2</v>
          </cell>
          <cell r="W284">
            <v>9.1866208516943828E-5</v>
          </cell>
        </row>
        <row r="285">
          <cell r="A285">
            <v>42287</v>
          </cell>
          <cell r="B285">
            <v>17.5</v>
          </cell>
          <cell r="C285">
            <v>11.533333333333331</v>
          </cell>
          <cell r="D285">
            <v>6.3409233726981658E-3</v>
          </cell>
          <cell r="E285">
            <v>1.6714014286719756</v>
          </cell>
          <cell r="P285">
            <v>9.1866208516943828E-5</v>
          </cell>
          <cell r="Q285">
            <v>2.599813701029503E-2</v>
          </cell>
          <cell r="W285">
            <v>9.1866208516943828E-5</v>
          </cell>
        </row>
        <row r="286">
          <cell r="A286">
            <v>42288</v>
          </cell>
          <cell r="B286">
            <v>18.2</v>
          </cell>
          <cell r="C286">
            <v>11.483333333333333</v>
          </cell>
          <cell r="D286">
            <v>7.0740723157834331E-3</v>
          </cell>
          <cell r="E286">
            <v>1.678475500987759</v>
          </cell>
          <cell r="P286">
            <v>9.1866208516943828E-5</v>
          </cell>
          <cell r="Q286">
            <v>2.6090003218811973E-2</v>
          </cell>
          <cell r="W286">
            <v>9.1866208516943828E-5</v>
          </cell>
        </row>
        <row r="287">
          <cell r="A287">
            <v>42289</v>
          </cell>
          <cell r="B287">
            <v>17.600000000000001</v>
          </cell>
          <cell r="C287">
            <v>11.45</v>
          </cell>
          <cell r="D287">
            <v>6.450879918368708E-3</v>
          </cell>
          <cell r="E287">
            <v>1.6849263809061277</v>
          </cell>
          <cell r="P287">
            <v>9.1866208516943828E-5</v>
          </cell>
          <cell r="Q287">
            <v>2.6181869427328915E-2</v>
          </cell>
          <cell r="W287">
            <v>9.1866208516943828E-5</v>
          </cell>
        </row>
        <row r="288">
          <cell r="A288">
            <v>42290</v>
          </cell>
          <cell r="B288">
            <v>17.5</v>
          </cell>
          <cell r="C288">
            <v>11.416666666666668</v>
          </cell>
          <cell r="D288">
            <v>6.3507092057460387E-3</v>
          </cell>
          <cell r="E288">
            <v>1.6912770901118737</v>
          </cell>
          <cell r="P288">
            <v>9.1866208516943828E-5</v>
          </cell>
          <cell r="Q288">
            <v>2.6273735635845858E-2</v>
          </cell>
          <cell r="W288">
            <v>9.1866208516943828E-5</v>
          </cell>
        </row>
        <row r="289">
          <cell r="A289">
            <v>42291</v>
          </cell>
          <cell r="B289">
            <v>15.9</v>
          </cell>
          <cell r="C289">
            <v>11.383333333333333</v>
          </cell>
          <cell r="D289">
            <v>4.7965384637884559E-3</v>
          </cell>
          <cell r="E289">
            <v>1.6960736285756621</v>
          </cell>
          <cell r="P289">
            <v>9.1866208516943828E-5</v>
          </cell>
          <cell r="Q289">
            <v>2.6365601844362801E-2</v>
          </cell>
          <cell r="W289">
            <v>9.1866208516943828E-5</v>
          </cell>
        </row>
        <row r="290">
          <cell r="A290">
            <v>42292</v>
          </cell>
          <cell r="B290">
            <v>15.5</v>
          </cell>
          <cell r="C290">
            <v>11.35</v>
          </cell>
          <cell r="D290">
            <v>4.4434297636580054E-3</v>
          </cell>
          <cell r="E290">
            <v>1.7005170583393201</v>
          </cell>
          <cell r="P290">
            <v>9.1866208516943828E-5</v>
          </cell>
          <cell r="Q290">
            <v>2.6457468052879744E-2</v>
          </cell>
          <cell r="W290">
            <v>9.1866208516943828E-5</v>
          </cell>
        </row>
        <row r="291">
          <cell r="A291">
            <v>42293</v>
          </cell>
          <cell r="B291">
            <v>16</v>
          </cell>
          <cell r="C291">
            <v>11.3</v>
          </cell>
          <cell r="D291">
            <v>4.8927701572556836E-3</v>
          </cell>
          <cell r="E291">
            <v>1.7054098284965757</v>
          </cell>
          <cell r="P291">
            <v>9.1866208516943828E-5</v>
          </cell>
          <cell r="Q291">
            <v>2.6549334261396686E-2</v>
          </cell>
          <cell r="W291">
            <v>9.1866208516943828E-5</v>
          </cell>
        </row>
        <row r="292">
          <cell r="A292">
            <v>42294</v>
          </cell>
          <cell r="B292">
            <v>17.3</v>
          </cell>
          <cell r="C292">
            <v>11.266666666666666</v>
          </cell>
          <cell r="D292">
            <v>6.1578460806950199E-3</v>
          </cell>
          <cell r="E292">
            <v>1.7115676745772708</v>
          </cell>
          <cell r="P292">
            <v>9.1866208516943828E-5</v>
          </cell>
          <cell r="Q292">
            <v>2.6641200469913629E-2</v>
          </cell>
          <cell r="W292">
            <v>9.1866208516943828E-5</v>
          </cell>
        </row>
        <row r="293">
          <cell r="A293">
            <v>42295</v>
          </cell>
          <cell r="B293">
            <v>17.7</v>
          </cell>
          <cell r="C293">
            <v>11.233333333333331</v>
          </cell>
          <cell r="D293">
            <v>6.5719656038466532E-3</v>
          </cell>
          <cell r="E293">
            <v>1.7181396401811175</v>
          </cell>
          <cell r="P293">
            <v>9.1866208516943828E-5</v>
          </cell>
          <cell r="Q293">
            <v>2.6733066678430572E-2</v>
          </cell>
          <cell r="W293">
            <v>9.1866208516943828E-5</v>
          </cell>
        </row>
        <row r="294">
          <cell r="A294">
            <v>42296</v>
          </cell>
          <cell r="B294">
            <v>17.100000000000001</v>
          </cell>
          <cell r="C294">
            <v>11.2</v>
          </cell>
          <cell r="D294">
            <v>5.9601567252688479E-3</v>
          </cell>
          <cell r="E294">
            <v>1.7240997969063865</v>
          </cell>
          <cell r="P294">
            <v>9.1866208516943828E-5</v>
          </cell>
          <cell r="Q294">
            <v>2.6824932886947515E-2</v>
          </cell>
          <cell r="W294">
            <v>9.1866208516943828E-5</v>
          </cell>
        </row>
        <row r="295">
          <cell r="A295">
            <v>42297</v>
          </cell>
          <cell r="B295">
            <v>17.600000000000001</v>
          </cell>
          <cell r="C295">
            <v>11.15</v>
          </cell>
          <cell r="D295">
            <v>6.4745552584696423E-3</v>
          </cell>
          <cell r="E295">
            <v>1.7305743521648562</v>
          </cell>
          <cell r="P295">
            <v>9.1866208516943828E-5</v>
          </cell>
          <cell r="Q295">
            <v>2.6916799095464457E-2</v>
          </cell>
          <cell r="W295">
            <v>9.1866208516943828E-5</v>
          </cell>
        </row>
        <row r="296">
          <cell r="A296">
            <v>42298</v>
          </cell>
          <cell r="C296">
            <v>11.116666666666667</v>
          </cell>
          <cell r="D296">
            <v>8.9616314477561956E-5</v>
          </cell>
          <cell r="E296">
            <v>1.7306639684793337</v>
          </cell>
          <cell r="P296">
            <v>9.1866208516943828E-5</v>
          </cell>
          <cell r="Q296">
            <v>2.70086653039814E-2</v>
          </cell>
          <cell r="W296">
            <v>9.1866208516943828E-5</v>
          </cell>
        </row>
        <row r="297">
          <cell r="A297">
            <v>42299</v>
          </cell>
          <cell r="C297">
            <v>11.083333333333334</v>
          </cell>
          <cell r="D297">
            <v>8.964959564823036E-5</v>
          </cell>
          <cell r="E297">
            <v>1.7307536180749818</v>
          </cell>
          <cell r="P297">
            <v>9.1866208516943828E-5</v>
          </cell>
          <cell r="Q297">
            <v>2.7100531512498343E-2</v>
          </cell>
          <cell r="W297">
            <v>9.1866208516943828E-5</v>
          </cell>
        </row>
        <row r="298">
          <cell r="A298">
            <v>42300</v>
          </cell>
          <cell r="C298">
            <v>11.066666666666666</v>
          </cell>
          <cell r="D298">
            <v>8.9666052496428691E-5</v>
          </cell>
          <cell r="E298">
            <v>1.7308432841274783</v>
          </cell>
          <cell r="P298">
            <v>9.1866208516943828E-5</v>
          </cell>
          <cell r="Q298">
            <v>2.7192397721015286E-2</v>
          </cell>
          <cell r="W298">
            <v>9.1866208516943828E-5</v>
          </cell>
        </row>
        <row r="299">
          <cell r="A299">
            <v>42301</v>
          </cell>
          <cell r="C299">
            <v>11.016666666666666</v>
          </cell>
          <cell r="D299">
            <v>8.971469887924632E-5</v>
          </cell>
          <cell r="E299">
            <v>1.7309329988263575</v>
          </cell>
          <cell r="P299">
            <v>9.1866208516943828E-5</v>
          </cell>
          <cell r="Q299">
            <v>2.7284263929532229E-2</v>
          </cell>
          <cell r="W299">
            <v>9.1866208516943828E-5</v>
          </cell>
        </row>
        <row r="300">
          <cell r="A300">
            <v>42302</v>
          </cell>
          <cell r="C300">
            <v>10.983333333333334</v>
          </cell>
          <cell r="D300">
            <v>8.9746535189986313E-5</v>
          </cell>
          <cell r="E300">
            <v>1.7310227453615474</v>
          </cell>
          <cell r="P300">
            <v>9.1866208516943828E-5</v>
          </cell>
          <cell r="Q300">
            <v>2.7376130138049171E-2</v>
          </cell>
          <cell r="W300">
            <v>9.1866208516943828E-5</v>
          </cell>
        </row>
        <row r="301">
          <cell r="A301">
            <v>42303</v>
          </cell>
          <cell r="C301">
            <v>10.95</v>
          </cell>
          <cell r="D301">
            <v>8.9777903957001244E-5</v>
          </cell>
          <cell r="E301">
            <v>1.7311125232655045</v>
          </cell>
          <cell r="P301">
            <v>9.1866208516943828E-5</v>
          </cell>
          <cell r="Q301">
            <v>2.7467996346566114E-2</v>
          </cell>
          <cell r="W301">
            <v>9.1866208516943828E-5</v>
          </cell>
        </row>
        <row r="302">
          <cell r="A302">
            <v>42304</v>
          </cell>
          <cell r="C302">
            <v>10.916666666666664</v>
          </cell>
          <cell r="D302">
            <v>8.9808812046574519E-5</v>
          </cell>
          <cell r="E302">
            <v>1.7312023320775511</v>
          </cell>
          <cell r="P302">
            <v>9.1866208516943828E-5</v>
          </cell>
          <cell r="Q302">
            <v>2.7559862555083057E-2</v>
          </cell>
          <cell r="W302">
            <v>9.1866208516943828E-5</v>
          </cell>
        </row>
        <row r="303">
          <cell r="A303">
            <v>42305</v>
          </cell>
          <cell r="C303">
            <v>10.883333333333333</v>
          </cell>
          <cell r="D303">
            <v>8.9839266224152388E-5</v>
          </cell>
          <cell r="E303">
            <v>1.7312921713437752</v>
          </cell>
          <cell r="P303">
            <v>9.1866208516943828E-5</v>
          </cell>
          <cell r="Q303">
            <v>2.76517287636E-2</v>
          </cell>
          <cell r="W303">
            <v>9.1866208516943828E-5</v>
          </cell>
        </row>
        <row r="304">
          <cell r="A304">
            <v>42306</v>
          </cell>
          <cell r="C304">
            <v>10.85</v>
          </cell>
          <cell r="D304">
            <v>8.9869273155824609E-5</v>
          </cell>
          <cell r="E304">
            <v>1.7313820406169311</v>
          </cell>
          <cell r="P304">
            <v>9.1866208516943828E-5</v>
          </cell>
          <cell r="Q304">
            <v>2.7743594972116942E-2</v>
          </cell>
          <cell r="W304">
            <v>9.1866208516943828E-5</v>
          </cell>
        </row>
        <row r="305">
          <cell r="A305">
            <v>42307</v>
          </cell>
          <cell r="C305">
            <v>10.816666666666668</v>
          </cell>
          <cell r="D305">
            <v>8.9898839409783637E-5</v>
          </cell>
          <cell r="E305">
            <v>1.7314719394563409</v>
          </cell>
          <cell r="P305">
            <v>9.1866208516943828E-5</v>
          </cell>
          <cell r="Q305">
            <v>2.7835461180633885E-2</v>
          </cell>
          <cell r="W305">
            <v>9.1866208516943828E-5</v>
          </cell>
        </row>
        <row r="306">
          <cell r="A306">
            <v>42308</v>
          </cell>
          <cell r="C306">
            <v>10.783333333333331</v>
          </cell>
          <cell r="D306">
            <v>8.9927971457762399E-5</v>
          </cell>
          <cell r="E306">
            <v>1.7315618674277986</v>
          </cell>
          <cell r="P306">
            <v>9.1866208516943828E-5</v>
          </cell>
          <cell r="Q306">
            <v>2.7927327389150828E-2</v>
          </cell>
          <cell r="W306">
            <v>9.1866208516943828E-5</v>
          </cell>
        </row>
        <row r="307">
          <cell r="A307">
            <v>42309</v>
          </cell>
          <cell r="C307">
            <v>10.544664719970333</v>
          </cell>
          <cell r="D307">
            <v>9.0124430175128232E-5</v>
          </cell>
          <cell r="E307">
            <v>1.7316519918579738</v>
          </cell>
          <cell r="P307">
            <v>9.1866208516943828E-5</v>
          </cell>
          <cell r="Q307">
            <v>2.8019193597667771E-2</v>
          </cell>
          <cell r="W307">
            <v>9.1866208516943828E-5</v>
          </cell>
        </row>
        <row r="308">
          <cell r="A308">
            <v>42310</v>
          </cell>
          <cell r="C308">
            <v>10.511285125375665</v>
          </cell>
          <cell r="D308">
            <v>9.0150284795719528E-5</v>
          </cell>
          <cell r="E308">
            <v>1.7317421421427694</v>
          </cell>
          <cell r="P308">
            <v>9.1866208516943828E-5</v>
          </cell>
          <cell r="Q308">
            <v>2.8111059806184713E-2</v>
          </cell>
          <cell r="W308">
            <v>9.1866208516943828E-5</v>
          </cell>
        </row>
        <row r="309">
          <cell r="A309">
            <v>42311</v>
          </cell>
          <cell r="C309">
            <v>10.478232453599034</v>
          </cell>
          <cell r="D309">
            <v>9.0175511522858396E-5</v>
          </cell>
          <cell r="E309">
            <v>1.7318323176542922</v>
          </cell>
          <cell r="P309">
            <v>9.1866208516943828E-5</v>
          </cell>
          <cell r="Q309">
            <v>2.8202926014701656E-2</v>
          </cell>
          <cell r="W309">
            <v>9.1866208516943828E-5</v>
          </cell>
        </row>
        <row r="310">
          <cell r="A310">
            <v>42312</v>
          </cell>
          <cell r="C310">
            <v>10.445517956338952</v>
          </cell>
          <cell r="D310">
            <v>9.0200118366900154E-5</v>
          </cell>
          <cell r="E310">
            <v>1.7319225177726592</v>
          </cell>
          <cell r="P310">
            <v>9.1866208516943828E-5</v>
          </cell>
          <cell r="Q310">
            <v>2.8294792223218599E-2</v>
          </cell>
          <cell r="W310">
            <v>9.1866208516943828E-5</v>
          </cell>
        </row>
        <row r="311">
          <cell r="A311">
            <v>42313</v>
          </cell>
          <cell r="C311">
            <v>10.413153041465845</v>
          </cell>
          <cell r="D311">
            <v>9.022411320069591E-5</v>
          </cell>
          <cell r="E311">
            <v>1.7320127418858597</v>
          </cell>
          <cell r="P311">
            <v>9.1866208516943828E-5</v>
          </cell>
          <cell r="Q311">
            <v>2.8386658431735542E-2</v>
          </cell>
          <cell r="W311">
            <v>9.1866208516943828E-5</v>
          </cell>
        </row>
        <row r="312">
          <cell r="A312">
            <v>42314</v>
          </cell>
          <cell r="C312">
            <v>10.381149267551519</v>
          </cell>
          <cell r="D312">
            <v>9.0247503758512259E-5</v>
          </cell>
          <cell r="E312">
            <v>1.7321029893896183</v>
          </cell>
          <cell r="P312">
            <v>9.1866208516943828E-5</v>
          </cell>
          <cell r="Q312">
            <v>2.8478524640252485E-2</v>
          </cell>
          <cell r="W312">
            <v>9.1866208516943828E-5</v>
          </cell>
        </row>
        <row r="313">
          <cell r="A313">
            <v>42315</v>
          </cell>
          <cell r="C313">
            <v>10.349518337684314</v>
          </cell>
          <cell r="D313">
            <v>9.0270297635065982E-5</v>
          </cell>
          <cell r="E313">
            <v>1.7321932596872534</v>
          </cell>
          <cell r="P313">
            <v>9.1866208516943828E-5</v>
          </cell>
          <cell r="Q313">
            <v>2.8570390848769427E-2</v>
          </cell>
          <cell r="W313">
            <v>9.1866208516943828E-5</v>
          </cell>
        </row>
        <row r="314">
          <cell r="A314">
            <v>42316</v>
          </cell>
          <cell r="C314">
            <v>10.318272092557187</v>
          </cell>
          <cell r="D314">
            <v>9.0292502284659715E-5</v>
          </cell>
          <cell r="E314">
            <v>1.7322835521895381</v>
          </cell>
          <cell r="P314">
            <v>9.1866208516943828E-5</v>
          </cell>
          <cell r="Q314">
            <v>2.866225705728637E-2</v>
          </cell>
          <cell r="W314">
            <v>9.1866208516943828E-5</v>
          </cell>
        </row>
        <row r="315">
          <cell r="A315">
            <v>42317</v>
          </cell>
          <cell r="C315">
            <v>10.287422502817609</v>
          </cell>
          <cell r="D315">
            <v>9.0314125020404514E-5</v>
          </cell>
          <cell r="E315">
            <v>1.7323738663145585</v>
          </cell>
          <cell r="P315">
            <v>9.1866208516943828E-5</v>
          </cell>
          <cell r="Q315">
            <v>2.8754123265803313E-2</v>
          </cell>
          <cell r="W315">
            <v>9.1866208516943828E-5</v>
          </cell>
        </row>
        <row r="316">
          <cell r="A316">
            <v>42318</v>
          </cell>
          <cell r="C316">
            <v>10.256981660670288</v>
          </cell>
          <cell r="D316">
            <v>9.033517301351719E-5</v>
          </cell>
          <cell r="E316">
            <v>1.732464201487572</v>
          </cell>
          <cell r="P316">
            <v>9.1866208516943828E-5</v>
          </cell>
          <cell r="Q316">
            <v>2.8845989474320256E-2</v>
          </cell>
          <cell r="W316">
            <v>9.1866208516943828E-5</v>
          </cell>
        </row>
        <row r="317">
          <cell r="A317">
            <v>42319</v>
          </cell>
          <cell r="C317">
            <v>10.226961770725776</v>
          </cell>
          <cell r="D317">
            <v>9.0355653292680652E-5</v>
          </cell>
          <cell r="E317">
            <v>1.7325545571408647</v>
          </cell>
          <cell r="P317">
            <v>9.1866208516943828E-5</v>
          </cell>
          <cell r="Q317">
            <v>2.8937855682837198E-2</v>
          </cell>
          <cell r="W317">
            <v>9.1866208516943828E-5</v>
          </cell>
        </row>
        <row r="318">
          <cell r="A318">
            <v>42320</v>
          </cell>
          <cell r="C318">
            <v>10.197375140090463</v>
          </cell>
          <cell r="D318">
            <v>9.0375572743456707E-5</v>
          </cell>
          <cell r="E318">
            <v>1.7326449327136082</v>
          </cell>
          <cell r="P318">
            <v>9.1866208516943828E-5</v>
          </cell>
          <cell r="Q318">
            <v>2.9029721891354141E-2</v>
          </cell>
          <cell r="W318">
            <v>9.1866208516943828E-5</v>
          </cell>
        </row>
        <row r="319">
          <cell r="A319">
            <v>42321</v>
          </cell>
          <cell r="C319">
            <v>10.168234167695976</v>
          </cell>
          <cell r="D319">
            <v>9.0394938107741583E-5</v>
          </cell>
          <cell r="E319">
            <v>1.7327353276517159</v>
          </cell>
          <cell r="P319">
            <v>9.1866208516943828E-5</v>
          </cell>
          <cell r="Q319">
            <v>2.9121588099871084E-2</v>
          </cell>
          <cell r="W319">
            <v>9.1866208516943828E-5</v>
          </cell>
        </row>
        <row r="320">
          <cell r="A320">
            <v>42322</v>
          </cell>
          <cell r="C320">
            <v>10.139551332868749</v>
          </cell>
          <cell r="D320">
            <v>9.0413755983255302E-5</v>
          </cell>
          <cell r="E320">
            <v>1.7328257414076991</v>
          </cell>
          <cell r="P320">
            <v>9.1866208516943828E-5</v>
          </cell>
          <cell r="Q320">
            <v>2.9213454308388027E-2</v>
          </cell>
          <cell r="W320">
            <v>9.1866208516943828E-5</v>
          </cell>
        </row>
        <row r="321">
          <cell r="A321">
            <v>42323</v>
          </cell>
          <cell r="C321">
            <v>10.111339183143478</v>
          </cell>
          <cell r="D321">
            <v>9.0432032823056817E-5</v>
          </cell>
          <cell r="E321">
            <v>1.7329161734405221</v>
          </cell>
          <cell r="P321">
            <v>9.1866208516943828E-5</v>
          </cell>
          <cell r="Q321">
            <v>2.930532051690497E-2</v>
          </cell>
          <cell r="W321">
            <v>9.1866208516943828E-5</v>
          </cell>
        </row>
        <row r="322">
          <cell r="A322">
            <v>42324</v>
          </cell>
          <cell r="C322">
            <v>10.083610321327271</v>
          </cell>
          <cell r="D322">
            <v>9.0449774935077954E-5</v>
          </cell>
          <cell r="E322">
            <v>1.7330066232154571</v>
          </cell>
          <cell r="P322">
            <v>9.1866208516943828E-5</v>
          </cell>
          <cell r="Q322">
            <v>2.9397186725421912E-2</v>
          </cell>
          <cell r="W322">
            <v>9.1866208516943828E-5</v>
          </cell>
        </row>
        <row r="323">
          <cell r="A323">
            <v>42325</v>
          </cell>
          <cell r="C323">
            <v>10.056377391824576</v>
          </cell>
          <cell r="D323">
            <v>9.046698848166948E-5</v>
          </cell>
          <cell r="E323">
            <v>1.7330970902039387</v>
          </cell>
          <cell r="P323">
            <v>9.1866208516943828E-5</v>
          </cell>
          <cell r="Q323">
            <v>2.9489052933938855E-2</v>
          </cell>
          <cell r="W323">
            <v>9.1866208516943828E-5</v>
          </cell>
        </row>
        <row r="324">
          <cell r="A324">
            <v>42326</v>
          </cell>
          <cell r="C324">
            <v>10.029653066236495</v>
          </cell>
          <cell r="D324">
            <v>9.0483679479153709E-5</v>
          </cell>
          <cell r="E324">
            <v>1.7331875738834177</v>
          </cell>
          <cell r="P324">
            <v>9.1866208516943828E-5</v>
          </cell>
          <cell r="Q324">
            <v>2.9580919142455798E-2</v>
          </cell>
          <cell r="W324">
            <v>9.1866208516943828E-5</v>
          </cell>
        </row>
        <row r="325">
          <cell r="A325">
            <v>42327</v>
          </cell>
          <cell r="C325">
            <v>10.003450028251518</v>
          </cell>
          <cell r="D325">
            <v>9.0499853797378936E-5</v>
          </cell>
          <cell r="E325">
            <v>1.7332780737372151</v>
          </cell>
          <cell r="P325">
            <v>9.1866208516943828E-5</v>
          </cell>
          <cell r="Q325">
            <v>2.9672785350972741E-2</v>
          </cell>
          <cell r="W325">
            <v>9.1866208516943828E-5</v>
          </cell>
        </row>
        <row r="326">
          <cell r="A326">
            <v>42328</v>
          </cell>
          <cell r="C326">
            <v>9.9777809578486529</v>
          </cell>
          <cell r="D326">
            <v>9.0515517159271133E-5</v>
          </cell>
          <cell r="E326">
            <v>1.7333685892543744</v>
          </cell>
          <cell r="P326">
            <v>9.1866208516943828E-5</v>
          </cell>
          <cell r="Q326">
            <v>2.9764651559489683E-2</v>
          </cell>
          <cell r="W326">
            <v>9.1866208516943828E-5</v>
          </cell>
        </row>
        <row r="327">
          <cell r="A327">
            <v>42329</v>
          </cell>
          <cell r="C327">
            <v>9.9526585148376174</v>
          </cell>
          <cell r="D327">
            <v>9.053067514037964E-5</v>
          </cell>
          <cell r="E327">
            <v>1.7334591199295148</v>
          </cell>
          <cell r="P327">
            <v>9.1866208516943828E-5</v>
          </cell>
          <cell r="Q327">
            <v>2.9856517768006626E-2</v>
          </cell>
          <cell r="W327">
            <v>9.1866208516943828E-5</v>
          </cell>
        </row>
        <row r="328">
          <cell r="A328">
            <v>42330</v>
          </cell>
          <cell r="C328">
            <v>9.9280953217647312</v>
          </cell>
          <cell r="D328">
            <v>9.0545333168413629E-5</v>
          </cell>
          <cell r="E328">
            <v>1.7335496652626832</v>
          </cell>
          <cell r="P328">
            <v>9.1866208516943828E-5</v>
          </cell>
          <cell r="Q328">
            <v>2.9948383976523569E-2</v>
          </cell>
          <cell r="W328">
            <v>9.1866208516943828E-5</v>
          </cell>
        </row>
        <row r="329">
          <cell r="A329">
            <v>42331</v>
          </cell>
          <cell r="C329">
            <v>9.9041039462172229</v>
          </cell>
          <cell r="D329">
            <v>9.0559496522767317E-5</v>
          </cell>
          <cell r="E329">
            <v>1.733640224759206</v>
          </cell>
          <cell r="P329">
            <v>9.1866208516943828E-5</v>
          </cell>
          <cell r="Q329">
            <v>3.0040250185040512E-2</v>
          </cell>
          <cell r="W329">
            <v>9.1866208516943828E-5</v>
          </cell>
        </row>
        <row r="330">
          <cell r="A330">
            <v>42332</v>
          </cell>
          <cell r="C330">
            <v>9.8806968825626598</v>
          </cell>
          <cell r="D330">
            <v>9.0573170334032051E-5</v>
          </cell>
          <cell r="E330">
            <v>1.73373079792954</v>
          </cell>
          <cell r="P330">
            <v>9.1866208516943828E-5</v>
          </cell>
          <cell r="Q330">
            <v>3.0132116393557454E-2</v>
          </cell>
          <cell r="W330">
            <v>9.1866208516943828E-5</v>
          </cell>
        </row>
        <row r="331">
          <cell r="A331">
            <v>42333</v>
          </cell>
          <cell r="C331">
            <v>9.8578865331643382</v>
          </cell>
          <cell r="D331">
            <v>9.0586359583493803E-5</v>
          </cell>
          <cell r="E331">
            <v>1.7338213842891235</v>
          </cell>
          <cell r="P331">
            <v>9.1866208516943828E-5</v>
          </cell>
          <cell r="Q331">
            <v>3.0223982602074397E-2</v>
          </cell>
          <cell r="W331">
            <v>9.1866208516943828E-5</v>
          </cell>
        </row>
        <row r="332">
          <cell r="A332">
            <v>42334</v>
          </cell>
          <cell r="C332">
            <v>9.8356851891175126</v>
          </cell>
          <cell r="D332">
            <v>9.0599069102615995E-5</v>
          </cell>
          <cell r="E332">
            <v>1.7339119833582262</v>
          </cell>
          <cell r="P332">
            <v>9.1866208516943828E-5</v>
          </cell>
          <cell r="Q332">
            <v>3.031584881059134E-2</v>
          </cell>
          <cell r="W332">
            <v>9.1866208516943828E-5</v>
          </cell>
        </row>
        <row r="333">
          <cell r="A333">
            <v>42335</v>
          </cell>
          <cell r="C333">
            <v>9.8141050105554335</v>
          </cell>
          <cell r="D333">
            <v>9.0611303572506682E-5</v>
          </cell>
          <cell r="E333">
            <v>1.7340025946617987</v>
          </cell>
          <cell r="P333">
            <v>9.1866208516943828E-5</v>
          </cell>
          <cell r="Q333">
            <v>3.0407715019108283E-2</v>
          </cell>
          <cell r="W333">
            <v>9.1866208516943828E-5</v>
          </cell>
        </row>
        <row r="334">
          <cell r="A334">
            <v>42336</v>
          </cell>
          <cell r="C334">
            <v>9.7931580065780661</v>
          </cell>
          <cell r="D334">
            <v>9.0623067523370836E-5</v>
          </cell>
          <cell r="E334">
            <v>1.734093217729322</v>
          </cell>
          <cell r="P334">
            <v>9.1866208516943828E-5</v>
          </cell>
          <cell r="Q334">
            <v>3.0499581227625226E-2</v>
          </cell>
          <cell r="W334">
            <v>9.1866208516943828E-5</v>
          </cell>
        </row>
        <row r="335">
          <cell r="A335">
            <v>42337</v>
          </cell>
          <cell r="C335">
            <v>9.7728560148602597</v>
          </cell>
          <cell r="D335">
            <v>9.0634365333948437E-5</v>
          </cell>
          <cell r="E335">
            <v>1.734183852094656</v>
          </cell>
          <cell r="P335">
            <v>9.1866208516943828E-5</v>
          </cell>
          <cell r="Q335">
            <v>3.0591447436142168E-2</v>
          </cell>
          <cell r="W335">
            <v>9.1866208516943828E-5</v>
          </cell>
        </row>
        <row r="336">
          <cell r="A336">
            <v>42338</v>
          </cell>
          <cell r="C336">
            <v>9.7532106809998815</v>
          </cell>
          <cell r="D336">
            <v>9.0645201230938688E-5</v>
          </cell>
          <cell r="E336">
            <v>1.734274497295887</v>
          </cell>
          <cell r="P336">
            <v>9.1866208516943828E-5</v>
          </cell>
          <cell r="Q336">
            <v>3.0683313644659111E-2</v>
          </cell>
          <cell r="W336">
            <v>9.1866208516943828E-5</v>
          </cell>
        </row>
        <row r="337">
          <cell r="A337">
            <v>42339</v>
          </cell>
          <cell r="C337">
            <v>9.7342334376698521</v>
          </cell>
          <cell r="D337">
            <v>9.0655579288412708E-5</v>
          </cell>
          <cell r="E337">
            <v>1.7343651528751753</v>
          </cell>
          <cell r="P337">
            <v>9.1866208516943828E-5</v>
          </cell>
          <cell r="Q337">
            <v>3.0775179853176054E-2</v>
          </cell>
          <cell r="W337">
            <v>9.1866208516943828E-5</v>
          </cell>
        </row>
        <row r="338">
          <cell r="A338">
            <v>42340</v>
          </cell>
          <cell r="C338">
            <v>9.715935483641454</v>
          </cell>
          <cell r="D338">
            <v>9.0665503427215632E-5</v>
          </cell>
          <cell r="E338">
            <v>1.7344558183786025</v>
          </cell>
          <cell r="P338">
            <v>9.1866208516943828E-5</v>
          </cell>
          <cell r="Q338">
            <v>3.0867046061692997E-2</v>
          </cell>
          <cell r="W338">
            <v>9.1866208516943828E-5</v>
          </cell>
        </row>
        <row r="339">
          <cell r="A339">
            <v>42341</v>
          </cell>
          <cell r="C339">
            <v>9.6983277627492974</v>
          </cell>
          <cell r="D339">
            <v>9.0674977414360297E-5</v>
          </cell>
          <cell r="E339">
            <v>1.7345464933560168</v>
          </cell>
          <cell r="P339">
            <v>9.1866208516943828E-5</v>
          </cell>
          <cell r="Q339">
            <v>3.0958912270209939E-2</v>
          </cell>
          <cell r="W339">
            <v>9.1866208516943828E-5</v>
          </cell>
        </row>
        <row r="340">
          <cell r="A340">
            <v>42342</v>
          </cell>
          <cell r="C340">
            <v>9.6814209428710569</v>
          </cell>
          <cell r="D340">
            <v>9.0684004862414902E-5</v>
          </cell>
          <cell r="E340">
            <v>1.7346371773608793</v>
          </cell>
          <cell r="P340">
            <v>9.1866208516943828E-5</v>
          </cell>
          <cell r="Q340">
            <v>3.1050778478726882E-2</v>
          </cell>
          <cell r="W340">
            <v>9.1866208516943828E-5</v>
          </cell>
        </row>
        <row r="341">
          <cell r="A341">
            <v>42343</v>
          </cell>
          <cell r="C341">
            <v>9.6652253949975435</v>
          </cell>
          <cell r="D341">
            <v>9.069258922888696E-5</v>
          </cell>
          <cell r="E341">
            <v>1.7347278699501081</v>
          </cell>
          <cell r="P341">
            <v>9.1866208516943828E-5</v>
          </cell>
          <cell r="Q341">
            <v>3.1142644687243825E-2</v>
          </cell>
          <cell r="W341">
            <v>9.1866208516943828E-5</v>
          </cell>
        </row>
        <row r="342">
          <cell r="A342">
            <v>42344</v>
          </cell>
          <cell r="C342">
            <v>9.6497511724707987</v>
          </cell>
          <cell r="D342">
            <v>9.0700733815605905E-5</v>
          </cell>
          <cell r="E342">
            <v>1.7348185706839236</v>
          </cell>
          <cell r="P342">
            <v>9.1866208516943828E-5</v>
          </cell>
          <cell r="Q342">
            <v>3.1234510895760768E-2</v>
          </cell>
          <cell r="W342">
            <v>9.1866208516943828E-5</v>
          </cell>
        </row>
        <row r="343">
          <cell r="A343">
            <v>42345</v>
          </cell>
          <cell r="C343">
            <v>9.6350079904694468</v>
          </cell>
          <cell r="D343">
            <v>9.0708441768107704E-5</v>
          </cell>
          <cell r="E343">
            <v>1.7349092791256917</v>
          </cell>
          <cell r="P343">
            <v>9.1866208516943828E-5</v>
          </cell>
          <cell r="Q343">
            <v>3.1326377104277714E-2</v>
          </cell>
          <cell r="W343">
            <v>9.1866208516943828E-5</v>
          </cell>
        </row>
        <row r="344">
          <cell r="A344">
            <v>42346</v>
          </cell>
          <cell r="C344">
            <v>9.6210052058218825</v>
          </cell>
          <cell r="D344">
            <v>9.0715716075023633E-5</v>
          </cell>
          <cell r="E344">
            <v>1.7349999948417667</v>
          </cell>
          <cell r="P344">
            <v>9.1866208516943828E-5</v>
          </cell>
          <cell r="Q344">
            <v>3.1418243312794657E-2</v>
          </cell>
          <cell r="W344">
            <v>9.1866208516943828E-5</v>
          </cell>
        </row>
        <row r="345">
          <cell r="A345">
            <v>42347</v>
          </cell>
          <cell r="C345">
            <v>9.6077517972285431</v>
          </cell>
          <cell r="D345">
            <v>9.0722559567476817E-5</v>
          </cell>
          <cell r="E345">
            <v>1.7350907174013341</v>
          </cell>
          <cell r="P345">
            <v>9.1866208516943828E-5</v>
          </cell>
          <cell r="Q345">
            <v>3.1510109521311599E-2</v>
          </cell>
          <cell r="W345">
            <v>9.1866208516943828E-5</v>
          </cell>
        </row>
        <row r="346">
          <cell r="A346">
            <v>42348</v>
          </cell>
          <cell r="C346">
            <v>9.5952563459748994</v>
          </cell>
          <cell r="D346">
            <v>9.0728974918489162E-5</v>
          </cell>
          <cell r="E346">
            <v>1.7351814463762527</v>
          </cell>
          <cell r="P346">
            <v>9.1866208516943828E-5</v>
          </cell>
          <cell r="Q346">
            <v>3.1601975729828542E-2</v>
          </cell>
          <cell r="W346">
            <v>9.1866208516943828E-5</v>
          </cell>
        </row>
        <row r="347">
          <cell r="A347">
            <v>42349</v>
          </cell>
          <cell r="C347">
            <v>9.5835270172164702</v>
          </cell>
          <cell r="D347">
            <v>9.0734964642402024E-5</v>
          </cell>
          <cell r="E347">
            <v>1.7352721813408951</v>
          </cell>
          <cell r="P347">
            <v>9.1866208516943828E-5</v>
          </cell>
          <cell r="Q347">
            <v>3.1693841938345485E-2</v>
          </cell>
          <cell r="W347">
            <v>9.1866208516943828E-5</v>
          </cell>
        </row>
        <row r="348">
          <cell r="A348">
            <v>42350</v>
          </cell>
          <cell r="C348">
            <v>9.5725715419164761</v>
          </cell>
          <cell r="D348">
            <v>9.0740531094313291E-5</v>
          </cell>
          <cell r="E348">
            <v>1.7353629218719895</v>
          </cell>
          <cell r="P348">
            <v>9.1866208516943828E-5</v>
          </cell>
          <cell r="Q348">
            <v>3.1785708146862428E-2</v>
          </cell>
          <cell r="W348">
            <v>9.1866208516943828E-5</v>
          </cell>
        </row>
        <row r="349">
          <cell r="A349">
            <v>42351</v>
          </cell>
          <cell r="C349">
            <v>9.5623971995154697</v>
          </cell>
          <cell r="D349">
            <v>9.0745676469534359E-5</v>
          </cell>
          <cell r="E349">
            <v>1.7354536675484591</v>
          </cell>
          <cell r="P349">
            <v>9.1866208516943828E-5</v>
          </cell>
          <cell r="Q349">
            <v>3.1877574355379371E-2</v>
          </cell>
          <cell r="W349">
            <v>9.1866208516943828E-5</v>
          </cell>
        </row>
        <row r="350">
          <cell r="A350">
            <v>42352</v>
          </cell>
          <cell r="C350">
            <v>9.553010801410375</v>
          </cell>
          <cell r="D350">
            <v>9.0750402803069623E-5</v>
          </cell>
          <cell r="E350">
            <v>1.7355444179512622</v>
          </cell>
          <cell r="P350">
            <v>9.1866208516943828E-5</v>
          </cell>
          <cell r="Q350">
            <v>3.1969440563896313E-2</v>
          </cell>
          <cell r="W350">
            <v>9.1866208516943828E-5</v>
          </cell>
        </row>
        <row r="351">
          <cell r="A351">
            <v>42353</v>
          </cell>
          <cell r="C351">
            <v>9.544418675318056</v>
          </cell>
          <cell r="D351">
            <v>9.0754711969121495E-5</v>
          </cell>
          <cell r="E351">
            <v>1.7356351726632313</v>
          </cell>
          <cell r="P351">
            <v>9.1866208516943828E-5</v>
          </cell>
          <cell r="Q351">
            <v>3.2061306772413256E-2</v>
          </cell>
          <cell r="W351">
            <v>9.1866208516943828E-5</v>
          </cell>
        </row>
        <row r="352">
          <cell r="A352">
            <v>42354</v>
          </cell>
          <cell r="C352">
            <v>9.5366266505956041</v>
          </cell>
          <cell r="D352">
            <v>9.0758605680623766E-5</v>
          </cell>
          <cell r="E352">
            <v>1.7357259312689119</v>
          </cell>
          <cell r="P352">
            <v>9.1866208516943828E-5</v>
          </cell>
          <cell r="Q352">
            <v>3.2153172980930199E-2</v>
          </cell>
          <cell r="W352">
            <v>9.1866208516943828E-5</v>
          </cell>
        </row>
        <row r="353">
          <cell r="A353">
            <v>42355</v>
          </cell>
          <cell r="C353">
            <v>9.5296400445859852</v>
          </cell>
          <cell r="D353">
            <v>9.0762085488805836E-5</v>
          </cell>
          <cell r="E353">
            <v>1.7358166933544008</v>
          </cell>
          <cell r="P353">
            <v>9.1866208516943828E-5</v>
          </cell>
          <cell r="Q353">
            <v>3.2245039189447142E-2</v>
          </cell>
          <cell r="W353">
            <v>9.1866208516943828E-5</v>
          </cell>
        </row>
        <row r="354">
          <cell r="A354">
            <v>42356</v>
          </cell>
          <cell r="C354">
            <v>9.5234636500538432</v>
          </cell>
          <cell r="D354">
            <v>9.0765152782790477E-5</v>
          </cell>
          <cell r="E354">
            <v>1.7359074585071836</v>
          </cell>
          <cell r="P354">
            <v>9.1866208516943828E-5</v>
          </cell>
          <cell r="Q354">
            <v>3.2336905397964084E-2</v>
          </cell>
          <cell r="W354">
            <v>9.1866208516943828E-5</v>
          </cell>
        </row>
        <row r="355">
          <cell r="A355">
            <v>42357</v>
          </cell>
          <cell r="C355">
            <v>9.5181017237716841</v>
          </cell>
          <cell r="D355">
            <v>9.0767808789227167E-5</v>
          </cell>
          <cell r="E355">
            <v>1.7359982263159728</v>
          </cell>
          <cell r="P355">
            <v>9.1866208516943828E-5</v>
          </cell>
          <cell r="Q355">
            <v>3.2428771606481027E-2</v>
          </cell>
          <cell r="W355">
            <v>9.1866208516943828E-5</v>
          </cell>
        </row>
        <row r="356">
          <cell r="A356">
            <v>42358</v>
          </cell>
          <cell r="C356">
            <v>9.513557976311704</v>
          </cell>
          <cell r="D356">
            <v>9.0770054571963457E-5</v>
          </cell>
          <cell r="E356">
            <v>1.7360889963705448</v>
          </cell>
          <cell r="P356">
            <v>9.1866208516943828E-5</v>
          </cell>
          <cell r="Q356">
            <v>3.252063781499797E-2</v>
          </cell>
          <cell r="W356">
            <v>9.1866208516943828E-5</v>
          </cell>
        </row>
        <row r="357">
          <cell r="A357">
            <v>42359</v>
          </cell>
          <cell r="C357">
            <v>9.5098355630932332</v>
          </cell>
          <cell r="D357">
            <v>9.0771891031756125E-5</v>
          </cell>
          <cell r="E357">
            <v>1.7361797682615765</v>
          </cell>
          <cell r="P357">
            <v>9.1866208516943828E-5</v>
          </cell>
          <cell r="Q357">
            <v>3.2612504023514913E-2</v>
          </cell>
          <cell r="W357">
            <v>9.1866208516943828E-5</v>
          </cell>
        </row>
        <row r="358">
          <cell r="A358">
            <v>42360</v>
          </cell>
          <cell r="C358">
            <v>9.5069370767298622</v>
          </cell>
          <cell r="D358">
            <v>9.0773318906023679E-5</v>
          </cell>
          <cell r="E358">
            <v>1.7362705415804824</v>
          </cell>
          <cell r="P358">
            <v>9.1866208516943828E-5</v>
          </cell>
          <cell r="Q358">
            <v>3.2704370232031856E-2</v>
          </cell>
          <cell r="W358">
            <v>9.1866208516943828E-5</v>
          </cell>
        </row>
        <row r="359">
          <cell r="A359">
            <v>42361</v>
          </cell>
          <cell r="C359">
            <v>9.5048645407142569</v>
          </cell>
          <cell r="D359">
            <v>9.0774338768641864E-5</v>
          </cell>
          <cell r="E359">
            <v>1.736361315919251</v>
          </cell>
          <cell r="P359">
            <v>9.1866208516943828E-5</v>
          </cell>
          <cell r="Q359">
            <v>3.2796236440548798E-2</v>
          </cell>
          <cell r="W359">
            <v>9.1866208516943828E-5</v>
          </cell>
        </row>
        <row r="360">
          <cell r="A360">
            <v>42362</v>
          </cell>
          <cell r="C360">
            <v>9.503619404472138</v>
          </cell>
          <cell r="D360">
            <v>9.0774951029783362E-5</v>
          </cell>
          <cell r="E360">
            <v>1.7364520908702807</v>
          </cell>
          <cell r="P360">
            <v>9.1866208516943828E-5</v>
          </cell>
          <cell r="Q360">
            <v>3.2888102649065741E-2</v>
          </cell>
          <cell r="W360">
            <v>9.1866208516943828E-5</v>
          </cell>
        </row>
        <row r="361">
          <cell r="A361">
            <v>42363</v>
          </cell>
          <cell r="C361">
            <v>9.5032025398102675</v>
          </cell>
          <cell r="D361">
            <v>9.0775155935802584E-5</v>
          </cell>
          <cell r="E361">
            <v>1.7365428660262165</v>
          </cell>
          <cell r="P361">
            <v>9.1866208516943828E-5</v>
          </cell>
          <cell r="Q361">
            <v>3.2979968857582684E-2</v>
          </cell>
          <cell r="W361">
            <v>9.1866208516943828E-5</v>
          </cell>
        </row>
        <row r="362">
          <cell r="A362">
            <v>42364</v>
          </cell>
          <cell r="C362">
            <v>9.5036142387762421</v>
          </cell>
          <cell r="D362">
            <v>9.0774953569166048E-5</v>
          </cell>
          <cell r="E362">
            <v>1.7366336409797858</v>
          </cell>
          <cell r="P362">
            <v>9.1866208516943828E-5</v>
          </cell>
          <cell r="Q362">
            <v>3.3071835066099627E-2</v>
          </cell>
          <cell r="W362">
            <v>9.1866208516943828E-5</v>
          </cell>
        </row>
        <row r="363">
          <cell r="A363">
            <v>42365</v>
          </cell>
          <cell r="C363">
            <v>9.5048542129409288</v>
          </cell>
          <cell r="D363">
            <v>9.0774343848429122E-5</v>
          </cell>
          <cell r="E363">
            <v>1.7367244153236343</v>
          </cell>
          <cell r="P363">
            <v>9.1866208516943828E-5</v>
          </cell>
          <cell r="Q363">
            <v>3.3163701274616569E-2</v>
          </cell>
          <cell r="W363">
            <v>9.1866208516943828E-5</v>
          </cell>
        </row>
        <row r="364">
          <cell r="A364">
            <v>42366</v>
          </cell>
          <cell r="C364">
            <v>9.5069215941071423</v>
          </cell>
          <cell r="D364">
            <v>9.0773326528259136E-5</v>
          </cell>
          <cell r="E364">
            <v>1.7368151886501626</v>
          </cell>
          <cell r="P364">
            <v>9.1866208516943828E-5</v>
          </cell>
          <cell r="Q364">
            <v>3.3255567483133512E-2</v>
          </cell>
          <cell r="W364">
            <v>9.1866208516943828E-5</v>
          </cell>
        </row>
        <row r="365">
          <cell r="A365">
            <v>42367</v>
          </cell>
          <cell r="C365">
            <v>9.5098149364409981</v>
          </cell>
          <cell r="D365">
            <v>9.0771901199504469E-5</v>
          </cell>
          <cell r="E365">
            <v>1.7369059605513621</v>
          </cell>
          <cell r="P365">
            <v>9.1866208516943828E-5</v>
          </cell>
          <cell r="Q365">
            <v>3.3347433691650455E-2</v>
          </cell>
          <cell r="W365">
            <v>9.1866208516943828E-5</v>
          </cell>
        </row>
        <row r="366">
          <cell r="A366">
            <v>42368</v>
          </cell>
          <cell r="C366">
            <v>9.5135322200151879</v>
          </cell>
          <cell r="D366">
            <v>9.0770067289309568E-5</v>
          </cell>
          <cell r="E366">
            <v>1.7369967306186516</v>
          </cell>
          <cell r="P366">
            <v>9.1866208516943828E-5</v>
          </cell>
          <cell r="Q366">
            <v>3.3439299900167398E-2</v>
          </cell>
          <cell r="W366">
            <v>9.1866208516943828E-5</v>
          </cell>
        </row>
        <row r="367">
          <cell r="A367">
            <v>42369</v>
          </cell>
          <cell r="C367">
            <v>9.5180708557463678</v>
          </cell>
          <cell r="D367">
            <v>9.0767824061275008E-5</v>
          </cell>
          <cell r="E367">
            <v>1.7370874984427129</v>
          </cell>
          <cell r="P367">
            <v>9.1866208516943828E-5</v>
          </cell>
          <cell r="Q367">
            <v>3.353116610868434E-2</v>
          </cell>
          <cell r="W367">
            <v>9.1866208516943828E-5</v>
          </cell>
        </row>
        <row r="368">
          <cell r="A368">
            <v>42370</v>
          </cell>
          <cell r="C368">
            <v>9.5835270172164702</v>
          </cell>
          <cell r="D368">
            <v>9.0734964642402024E-5</v>
          </cell>
          <cell r="E368">
            <v>1.7371782334073553</v>
          </cell>
          <cell r="P368">
            <v>9.1866208516943828E-5</v>
          </cell>
          <cell r="Q368">
            <v>3.3623032317201283E-2</v>
          </cell>
          <cell r="W368">
            <v>9.1866208516943828E-5</v>
          </cell>
        </row>
        <row r="369">
          <cell r="A369">
            <v>42371</v>
          </cell>
          <cell r="C369">
            <v>9.5952563459748994</v>
          </cell>
          <cell r="D369">
            <v>9.0728974918489162E-5</v>
          </cell>
          <cell r="E369">
            <v>1.7372689623822739</v>
          </cell>
          <cell r="P369">
            <v>9.1866208516943828E-5</v>
          </cell>
          <cell r="Q369">
            <v>3.3714898525718226E-2</v>
          </cell>
          <cell r="W369">
            <v>9.1866208516943828E-5</v>
          </cell>
        </row>
        <row r="370">
          <cell r="A370">
            <v>42372</v>
          </cell>
          <cell r="C370">
            <v>9.6077517972285431</v>
          </cell>
          <cell r="D370">
            <v>9.0722559567476817E-5</v>
          </cell>
          <cell r="E370">
            <v>1.7373596849418413</v>
          </cell>
          <cell r="P370">
            <v>9.1866208516943828E-5</v>
          </cell>
          <cell r="Q370">
            <v>3.3806764734235169E-2</v>
          </cell>
          <cell r="W370">
            <v>9.1866208516943828E-5</v>
          </cell>
        </row>
        <row r="371">
          <cell r="A371">
            <v>42373</v>
          </cell>
          <cell r="C371">
            <v>9.6210052058218825</v>
          </cell>
          <cell r="D371">
            <v>9.0715716075023633E-5</v>
          </cell>
          <cell r="E371">
            <v>1.7374504006579163</v>
          </cell>
          <cell r="P371">
            <v>9.1866208516943828E-5</v>
          </cell>
          <cell r="Q371">
            <v>3.3898630942752112E-2</v>
          </cell>
          <cell r="W371">
            <v>9.1866208516943828E-5</v>
          </cell>
        </row>
        <row r="372">
          <cell r="A372">
            <v>42374</v>
          </cell>
          <cell r="C372">
            <v>9.6350079904694468</v>
          </cell>
          <cell r="D372">
            <v>9.0708441768107704E-5</v>
          </cell>
          <cell r="E372">
            <v>1.7375411090996844</v>
          </cell>
          <cell r="P372">
            <v>9.1866208516943828E-5</v>
          </cell>
          <cell r="Q372">
            <v>3.3990497151269054E-2</v>
          </cell>
          <cell r="W372">
            <v>9.1866208516943828E-5</v>
          </cell>
        </row>
        <row r="373">
          <cell r="A373">
            <v>42375</v>
          </cell>
          <cell r="C373">
            <v>9.6497511724707987</v>
          </cell>
          <cell r="D373">
            <v>9.0700733815605905E-5</v>
          </cell>
          <cell r="E373">
            <v>1.7376318098335</v>
          </cell>
          <cell r="P373">
            <v>9.1866208516943828E-5</v>
          </cell>
          <cell r="Q373">
            <v>3.4082363359785997E-2</v>
          </cell>
          <cell r="W373">
            <v>9.1866208516943828E-5</v>
          </cell>
        </row>
        <row r="374">
          <cell r="A374">
            <v>42376</v>
          </cell>
          <cell r="C374">
            <v>9.6652253949975435</v>
          </cell>
          <cell r="D374">
            <v>9.069258922888696E-5</v>
          </cell>
          <cell r="E374">
            <v>1.7377225024227287</v>
          </cell>
          <cell r="P374">
            <v>9.1866208516943828E-5</v>
          </cell>
          <cell r="Q374">
            <v>3.417422956830294E-2</v>
          </cell>
          <cell r="W374">
            <v>9.1866208516943828E-5</v>
          </cell>
        </row>
        <row r="375">
          <cell r="A375">
            <v>42377</v>
          </cell>
          <cell r="C375">
            <v>9.6814209428710569</v>
          </cell>
          <cell r="D375">
            <v>9.0684004862414902E-5</v>
          </cell>
          <cell r="E375">
            <v>1.7378131864275912</v>
          </cell>
          <cell r="P375">
            <v>9.1866208516943828E-5</v>
          </cell>
          <cell r="Q375">
            <v>3.4266095776819883E-2</v>
          </cell>
          <cell r="W375">
            <v>9.1866208516943828E-5</v>
          </cell>
        </row>
        <row r="376">
          <cell r="A376">
            <v>42378</v>
          </cell>
          <cell r="C376">
            <v>9.6983277627492974</v>
          </cell>
          <cell r="D376">
            <v>9.0674977414360297E-5</v>
          </cell>
          <cell r="E376">
            <v>1.7379038614050055</v>
          </cell>
          <cell r="P376">
            <v>9.1866208516943828E-5</v>
          </cell>
          <cell r="Q376">
            <v>3.4357961985336825E-2</v>
          </cell>
          <cell r="W376">
            <v>9.1866208516943828E-5</v>
          </cell>
        </row>
        <row r="377">
          <cell r="A377">
            <v>42379</v>
          </cell>
          <cell r="C377">
            <v>9.715935483641454</v>
          </cell>
          <cell r="D377">
            <v>9.0665503427215632E-5</v>
          </cell>
          <cell r="E377">
            <v>1.7379945269084327</v>
          </cell>
          <cell r="P377">
            <v>9.1866208516943828E-5</v>
          </cell>
          <cell r="Q377">
            <v>3.4449828193853768E-2</v>
          </cell>
          <cell r="W377">
            <v>9.1866208516943828E-5</v>
          </cell>
        </row>
        <row r="378">
          <cell r="A378">
            <v>42380</v>
          </cell>
          <cell r="C378">
            <v>9.7342334376698521</v>
          </cell>
          <cell r="D378">
            <v>9.0655579288412708E-5</v>
          </cell>
          <cell r="E378">
            <v>1.738085182487721</v>
          </cell>
          <cell r="P378">
            <v>9.1866208516943828E-5</v>
          </cell>
          <cell r="Q378">
            <v>3.4541694402370711E-2</v>
          </cell>
          <cell r="W378">
            <v>9.1866208516943828E-5</v>
          </cell>
        </row>
        <row r="379">
          <cell r="A379">
            <v>42381</v>
          </cell>
          <cell r="C379">
            <v>9.7532106809998815</v>
          </cell>
          <cell r="D379">
            <v>9.0645201230938688E-5</v>
          </cell>
          <cell r="E379">
            <v>1.7381758276889521</v>
          </cell>
          <cell r="P379">
            <v>9.1866208516943828E-5</v>
          </cell>
          <cell r="Q379">
            <v>3.4633560610887654E-2</v>
          </cell>
          <cell r="W379">
            <v>9.1866208516943828E-5</v>
          </cell>
        </row>
        <row r="380">
          <cell r="A380">
            <v>42382</v>
          </cell>
          <cell r="C380">
            <v>9.7728560148602597</v>
          </cell>
          <cell r="D380">
            <v>9.0634365333948437E-5</v>
          </cell>
          <cell r="E380">
            <v>1.738266462054286</v>
          </cell>
          <cell r="P380">
            <v>9.1866208516943828E-5</v>
          </cell>
          <cell r="Q380">
            <v>3.4725426819404596E-2</v>
          </cell>
          <cell r="W380">
            <v>9.1866208516943828E-5</v>
          </cell>
        </row>
        <row r="381">
          <cell r="A381">
            <v>42383</v>
          </cell>
          <cell r="C381">
            <v>9.7931580065780661</v>
          </cell>
          <cell r="D381">
            <v>9.0623067523370836E-5</v>
          </cell>
          <cell r="E381">
            <v>1.7383570851218093</v>
          </cell>
          <cell r="P381">
            <v>9.1866208516943828E-5</v>
          </cell>
          <cell r="Q381">
            <v>3.4817293027921539E-2</v>
          </cell>
          <cell r="W381">
            <v>9.1866208516943828E-5</v>
          </cell>
        </row>
        <row r="382">
          <cell r="A382">
            <v>42384</v>
          </cell>
          <cell r="C382">
            <v>9.8141050105554335</v>
          </cell>
          <cell r="D382">
            <v>9.0611303572506682E-5</v>
          </cell>
          <cell r="E382">
            <v>1.7384476964253819</v>
          </cell>
          <cell r="P382">
            <v>9.1866208516943828E-5</v>
          </cell>
          <cell r="Q382">
            <v>3.4909159236438482E-2</v>
          </cell>
          <cell r="W382">
            <v>9.1866208516943828E-5</v>
          </cell>
        </row>
        <row r="383">
          <cell r="A383">
            <v>42385</v>
          </cell>
          <cell r="C383">
            <v>9.8356851891175126</v>
          </cell>
          <cell r="D383">
            <v>9.0599069102615995E-5</v>
          </cell>
          <cell r="E383">
            <v>1.7385382954944846</v>
          </cell>
          <cell r="P383">
            <v>9.1866208516943828E-5</v>
          </cell>
          <cell r="Q383">
            <v>3.5001025444955425E-2</v>
          </cell>
          <cell r="W383">
            <v>9.1866208516943828E-5</v>
          </cell>
        </row>
        <row r="384">
          <cell r="A384">
            <v>42386</v>
          </cell>
          <cell r="C384">
            <v>9.8578865331643382</v>
          </cell>
          <cell r="D384">
            <v>9.0586359583493803E-5</v>
          </cell>
          <cell r="E384">
            <v>1.7386288818540681</v>
          </cell>
          <cell r="P384">
            <v>9.1866208516943828E-5</v>
          </cell>
          <cell r="Q384">
            <v>3.5092891653472368E-2</v>
          </cell>
          <cell r="W384">
            <v>9.1866208516943828E-5</v>
          </cell>
        </row>
        <row r="385">
          <cell r="A385">
            <v>42387</v>
          </cell>
          <cell r="C385">
            <v>9.8806968825626598</v>
          </cell>
          <cell r="D385">
            <v>9.0573170334032051E-5</v>
          </cell>
          <cell r="E385">
            <v>1.7387194550244021</v>
          </cell>
          <cell r="P385">
            <v>9.1866208516943828E-5</v>
          </cell>
          <cell r="Q385">
            <v>3.518475786198931E-2</v>
          </cell>
          <cell r="W385">
            <v>9.1866208516943828E-5</v>
          </cell>
        </row>
        <row r="386">
          <cell r="A386">
            <v>42388</v>
          </cell>
          <cell r="C386">
            <v>9.9041039462172229</v>
          </cell>
          <cell r="D386">
            <v>9.0559496522767317E-5</v>
          </cell>
          <cell r="E386">
            <v>1.7388100145209249</v>
          </cell>
          <cell r="P386">
            <v>9.1866208516943828E-5</v>
          </cell>
          <cell r="Q386">
            <v>3.5276624070506253E-2</v>
          </cell>
          <cell r="W386">
            <v>9.1866208516943828E-5</v>
          </cell>
        </row>
        <row r="387">
          <cell r="A387">
            <v>42389</v>
          </cell>
          <cell r="C387">
            <v>9.9280953217647312</v>
          </cell>
          <cell r="D387">
            <v>9.0545333168413629E-5</v>
          </cell>
          <cell r="E387">
            <v>1.7389005598540932</v>
          </cell>
          <cell r="P387">
            <v>9.1866208516943828E-5</v>
          </cell>
          <cell r="Q387">
            <v>3.5368490279023196E-2</v>
          </cell>
          <cell r="W387">
            <v>9.1866208516943828E-5</v>
          </cell>
        </row>
        <row r="388">
          <cell r="A388">
            <v>42390</v>
          </cell>
          <cell r="C388">
            <v>9.9526585148376174</v>
          </cell>
          <cell r="D388">
            <v>9.053067514037964E-5</v>
          </cell>
          <cell r="E388">
            <v>1.7389910905292336</v>
          </cell>
          <cell r="P388">
            <v>9.1866208516943828E-5</v>
          </cell>
          <cell r="Q388">
            <v>3.5460356487540139E-2</v>
          </cell>
          <cell r="W388">
            <v>9.1866208516943828E-5</v>
          </cell>
        </row>
        <row r="389">
          <cell r="A389">
            <v>42391</v>
          </cell>
          <cell r="C389">
            <v>9.9777809578486529</v>
          </cell>
          <cell r="D389">
            <v>9.0515517159271133E-5</v>
          </cell>
          <cell r="E389">
            <v>1.7390816060463929</v>
          </cell>
          <cell r="P389">
            <v>9.1866208516943828E-5</v>
          </cell>
          <cell r="Q389">
            <v>3.5552222696057081E-2</v>
          </cell>
          <cell r="W389">
            <v>9.1866208516943828E-5</v>
          </cell>
        </row>
        <row r="390">
          <cell r="A390">
            <v>42392</v>
          </cell>
          <cell r="C390">
            <v>10.003450028251518</v>
          </cell>
          <cell r="D390">
            <v>9.0499853797378936E-5</v>
          </cell>
          <cell r="E390">
            <v>1.7391721059001903</v>
          </cell>
          <cell r="P390">
            <v>9.1866208516943828E-5</v>
          </cell>
          <cell r="Q390">
            <v>3.5644088904574024E-2</v>
          </cell>
          <cell r="W390">
            <v>9.1866208516943828E-5</v>
          </cell>
        </row>
        <row r="391">
          <cell r="A391">
            <v>42393</v>
          </cell>
          <cell r="C391">
            <v>10.029653066236495</v>
          </cell>
          <cell r="D391">
            <v>9.0483679479153709E-5</v>
          </cell>
          <cell r="E391">
            <v>1.7392625895796694</v>
          </cell>
          <cell r="P391">
            <v>9.1866208516943828E-5</v>
          </cell>
          <cell r="Q391">
            <v>3.5735955113090967E-2</v>
          </cell>
          <cell r="W391">
            <v>9.1866208516943828E-5</v>
          </cell>
        </row>
        <row r="392">
          <cell r="A392">
            <v>42394</v>
          </cell>
          <cell r="C392">
            <v>10.056377391824576</v>
          </cell>
          <cell r="D392">
            <v>9.046698848166948E-5</v>
          </cell>
          <cell r="E392">
            <v>1.739353056568151</v>
          </cell>
          <cell r="P392">
            <v>9.1866208516943828E-5</v>
          </cell>
          <cell r="Q392">
            <v>3.582782132160791E-2</v>
          </cell>
          <cell r="W392">
            <v>9.1866208516943828E-5</v>
          </cell>
        </row>
        <row r="393">
          <cell r="A393">
            <v>42395</v>
          </cell>
          <cell r="C393">
            <v>10.083610321327271</v>
          </cell>
          <cell r="D393">
            <v>9.0449774935077954E-5</v>
          </cell>
          <cell r="E393">
            <v>1.739443506343086</v>
          </cell>
          <cell r="P393">
            <v>9.1866208516943828E-5</v>
          </cell>
          <cell r="Q393">
            <v>3.5919687530124852E-2</v>
          </cell>
          <cell r="W393">
            <v>9.1866208516943828E-5</v>
          </cell>
        </row>
        <row r="394">
          <cell r="A394">
            <v>42396</v>
          </cell>
          <cell r="C394">
            <v>10.111339183143478</v>
          </cell>
          <cell r="D394">
            <v>9.0432032823056817E-5</v>
          </cell>
          <cell r="E394">
            <v>1.739533938375909</v>
          </cell>
          <cell r="P394">
            <v>9.1866208516943828E-5</v>
          </cell>
          <cell r="Q394">
            <v>3.6011553738641795E-2</v>
          </cell>
          <cell r="W394">
            <v>9.1866208516943828E-5</v>
          </cell>
        </row>
        <row r="395">
          <cell r="A395">
            <v>42397</v>
          </cell>
          <cell r="C395">
            <v>10.139551332868749</v>
          </cell>
          <cell r="D395">
            <v>9.0413755983255302E-5</v>
          </cell>
          <cell r="E395">
            <v>1.7396243521318921</v>
          </cell>
          <cell r="P395">
            <v>9.1866208516943828E-5</v>
          </cell>
          <cell r="Q395">
            <v>3.6103419947158738E-2</v>
          </cell>
          <cell r="W395">
            <v>9.1866208516943828E-5</v>
          </cell>
        </row>
        <row r="396">
          <cell r="A396">
            <v>42398</v>
          </cell>
          <cell r="C396">
            <v>10.168234167695976</v>
          </cell>
          <cell r="D396">
            <v>9.0394938107741583E-5</v>
          </cell>
          <cell r="E396">
            <v>1.7397147470699998</v>
          </cell>
          <cell r="P396">
            <v>9.1866208516943828E-5</v>
          </cell>
          <cell r="Q396">
            <v>3.6195286155675681E-2</v>
          </cell>
          <cell r="W396">
            <v>9.1866208516943828E-5</v>
          </cell>
        </row>
        <row r="397">
          <cell r="A397">
            <v>42399</v>
          </cell>
          <cell r="C397">
            <v>10.197375140090463</v>
          </cell>
          <cell r="D397">
            <v>9.0375572743456707E-5</v>
          </cell>
          <cell r="E397">
            <v>1.7398051226427433</v>
          </cell>
          <cell r="P397">
            <v>9.1866208516943828E-5</v>
          </cell>
          <cell r="Q397">
            <v>3.6287152364192624E-2</v>
          </cell>
          <cell r="W397">
            <v>9.1866208516943828E-5</v>
          </cell>
        </row>
        <row r="398">
          <cell r="A398">
            <v>42400</v>
          </cell>
          <cell r="C398">
            <v>10.226961770725776</v>
          </cell>
          <cell r="D398">
            <v>9.0355653292680652E-5</v>
          </cell>
          <cell r="E398">
            <v>1.7398954782960361</v>
          </cell>
          <cell r="P398">
            <v>9.1866208516943828E-5</v>
          </cell>
          <cell r="Q398">
            <v>3.6379018572709566E-2</v>
          </cell>
          <cell r="W398">
            <v>9.1866208516943828E-5</v>
          </cell>
        </row>
        <row r="399">
          <cell r="A399">
            <v>42401</v>
          </cell>
          <cell r="C399">
            <v>10.256981660670288</v>
          </cell>
          <cell r="D399">
            <v>9.033517301351719E-5</v>
          </cell>
          <cell r="E399">
            <v>1.7399858134690496</v>
          </cell>
          <cell r="P399">
            <v>9.1866208516943828E-5</v>
          </cell>
          <cell r="Q399">
            <v>3.6470884781226509E-2</v>
          </cell>
          <cell r="W399">
            <v>9.1866208516943828E-5</v>
          </cell>
        </row>
        <row r="400">
          <cell r="A400">
            <v>42402</v>
          </cell>
          <cell r="C400">
            <v>10.287422502817609</v>
          </cell>
          <cell r="D400">
            <v>9.0314125020404514E-5</v>
          </cell>
          <cell r="E400">
            <v>1.7400761275940699</v>
          </cell>
          <cell r="P400">
            <v>9.1866208516943828E-5</v>
          </cell>
          <cell r="Q400">
            <v>3.6562750989743452E-2</v>
          </cell>
          <cell r="W400">
            <v>9.1866208516943828E-5</v>
          </cell>
        </row>
        <row r="401">
          <cell r="A401">
            <v>42403</v>
          </cell>
          <cell r="C401">
            <v>10.318272092557187</v>
          </cell>
          <cell r="D401">
            <v>9.0292502284659715E-5</v>
          </cell>
          <cell r="E401">
            <v>1.7401664200963547</v>
          </cell>
          <cell r="P401">
            <v>9.1866208516943828E-5</v>
          </cell>
          <cell r="Q401">
            <v>3.6654617198260395E-2</v>
          </cell>
          <cell r="W401">
            <v>9.1866208516943828E-5</v>
          </cell>
        </row>
        <row r="402">
          <cell r="A402">
            <v>42404</v>
          </cell>
          <cell r="C402">
            <v>10.349518337684314</v>
          </cell>
          <cell r="D402">
            <v>9.0270297635065982E-5</v>
          </cell>
          <cell r="E402">
            <v>1.7402566903939898</v>
          </cell>
          <cell r="P402">
            <v>9.1866208516943828E-5</v>
          </cell>
          <cell r="Q402">
            <v>3.6746483406777337E-2</v>
          </cell>
          <cell r="W402">
            <v>9.1866208516943828E-5</v>
          </cell>
        </row>
        <row r="403">
          <cell r="A403">
            <v>42405</v>
          </cell>
          <cell r="C403">
            <v>10.381149267551519</v>
          </cell>
          <cell r="D403">
            <v>9.0247503758512259E-5</v>
          </cell>
          <cell r="E403">
            <v>1.7403469378977483</v>
          </cell>
          <cell r="P403">
            <v>9.1866208516943828E-5</v>
          </cell>
          <cell r="Q403">
            <v>3.683834961529428E-2</v>
          </cell>
          <cell r="W403">
            <v>9.1866208516943828E-5</v>
          </cell>
        </row>
        <row r="404">
          <cell r="A404">
            <v>42406</v>
          </cell>
          <cell r="C404">
            <v>10.413153041465845</v>
          </cell>
          <cell r="D404">
            <v>9.022411320069591E-5</v>
          </cell>
          <cell r="E404">
            <v>1.7404371620109489</v>
          </cell>
          <cell r="P404">
            <v>9.1866208516943828E-5</v>
          </cell>
          <cell r="Q404">
            <v>3.6930215823811223E-2</v>
          </cell>
          <cell r="W404">
            <v>9.1866208516943828E-5</v>
          </cell>
        </row>
        <row r="405">
          <cell r="A405">
            <v>42407</v>
          </cell>
          <cell r="C405">
            <v>10.445517956338952</v>
          </cell>
          <cell r="D405">
            <v>9.0200118366900154E-5</v>
          </cell>
          <cell r="E405">
            <v>1.7405273621293158</v>
          </cell>
          <cell r="P405">
            <v>9.1866208516943828E-5</v>
          </cell>
          <cell r="Q405">
            <v>3.7022082032328166E-2</v>
          </cell>
          <cell r="W405">
            <v>9.1866208516943828E-5</v>
          </cell>
        </row>
        <row r="406">
          <cell r="A406">
            <v>42408</v>
          </cell>
          <cell r="C406">
            <v>10.478232453599034</v>
          </cell>
          <cell r="D406">
            <v>9.0175511522858396E-5</v>
          </cell>
          <cell r="E406">
            <v>1.7406175376408386</v>
          </cell>
          <cell r="P406">
            <v>9.1866208516943828E-5</v>
          </cell>
          <cell r="Q406">
            <v>3.7113948240845109E-2</v>
          </cell>
          <cell r="W406">
            <v>9.1866208516943828E-5</v>
          </cell>
        </row>
        <row r="407">
          <cell r="A407">
            <v>42409</v>
          </cell>
          <cell r="C407">
            <v>10.511285125375665</v>
          </cell>
          <cell r="D407">
            <v>9.0150284795719528E-5</v>
          </cell>
          <cell r="E407">
            <v>1.7407076879256342</v>
          </cell>
          <cell r="P407">
            <v>9.1866208516943828E-5</v>
          </cell>
          <cell r="Q407">
            <v>3.7205814449362051E-2</v>
          </cell>
          <cell r="W407">
            <v>9.1866208516943828E-5</v>
          </cell>
        </row>
        <row r="408">
          <cell r="A408">
            <v>42410</v>
          </cell>
          <cell r="C408">
            <v>10.544664719970333</v>
          </cell>
          <cell r="D408">
            <v>9.0124430175128232E-5</v>
          </cell>
          <cell r="E408">
            <v>1.7407978123558094</v>
          </cell>
          <cell r="P408">
            <v>9.1866208516943828E-5</v>
          </cell>
          <cell r="Q408">
            <v>3.7297680657878994E-2</v>
          </cell>
          <cell r="W408">
            <v>9.1866208516943828E-5</v>
          </cell>
        </row>
        <row r="409">
          <cell r="A409">
            <v>42411</v>
          </cell>
          <cell r="C409">
            <v>10.57836014662711</v>
          </cell>
          <cell r="D409">
            <v>9.0097939514436208E-5</v>
          </cell>
          <cell r="E409">
            <v>1.7408879102953239</v>
          </cell>
          <cell r="P409">
            <v>9.1866208516943828E-5</v>
          </cell>
          <cell r="Q409">
            <v>3.7389546866395937E-2</v>
          </cell>
          <cell r="W409">
            <v>9.1866208516943828E-5</v>
          </cell>
        </row>
        <row r="410">
          <cell r="A410">
            <v>42412</v>
          </cell>
          <cell r="C410">
            <v>10.612360479619321</v>
          </cell>
          <cell r="D410">
            <v>9.007080453206076E-5</v>
          </cell>
          <cell r="E410">
            <v>1.740977981099856</v>
          </cell>
          <cell r="P410">
            <v>9.1866208516943828E-5</v>
          </cell>
          <cell r="Q410">
            <v>3.748141307491288E-2</v>
          </cell>
          <cell r="W410">
            <v>9.1866208516943828E-5</v>
          </cell>
        </row>
        <row r="411">
          <cell r="A411">
            <v>42413</v>
          </cell>
          <cell r="C411">
            <v>10.64665496166926</v>
          </cell>
          <cell r="D411">
            <v>9.0043016813008659E-5</v>
          </cell>
          <cell r="E411">
            <v>1.7410680241166689</v>
          </cell>
          <cell r="P411">
            <v>9.1866208516943828E-5</v>
          </cell>
          <cell r="Q411">
            <v>3.7573279283429822E-2</v>
          </cell>
          <cell r="W411">
            <v>9.1866208516943828E-5</v>
          </cell>
        </row>
        <row r="412">
          <cell r="A412">
            <v>42414</v>
          </cell>
          <cell r="C412">
            <v>10.681233006719172</v>
          </cell>
          <cell r="D412">
            <v>9.0014567810584218E-5</v>
          </cell>
          <cell r="E412">
            <v>1.7411580386844796</v>
          </cell>
          <cell r="P412">
            <v>9.1866208516943828E-5</v>
          </cell>
          <cell r="Q412">
            <v>3.7665145491946765E-2</v>
          </cell>
          <cell r="W412">
            <v>9.1866208516943828E-5</v>
          </cell>
        </row>
        <row r="413">
          <cell r="A413">
            <v>42415</v>
          </cell>
          <cell r="C413">
            <v>10.716084202072544</v>
          </cell>
          <cell r="D413">
            <v>8.9985448848301571E-5</v>
          </cell>
          <cell r="E413">
            <v>1.7412480241333279</v>
          </cell>
          <cell r="P413">
            <v>9.1866208516943828E-5</v>
          </cell>
          <cell r="Q413">
            <v>3.7757011700463708E-2</v>
          </cell>
          <cell r="W413">
            <v>9.1866208516943828E-5</v>
          </cell>
        </row>
        <row r="414">
          <cell r="A414">
            <v>42416</v>
          </cell>
          <cell r="C414">
            <v>10.751198309925579</v>
          </cell>
          <cell r="D414">
            <v>8.9955651122022458E-5</v>
          </cell>
          <cell r="E414">
            <v>1.7413379797844499</v>
          </cell>
          <cell r="P414">
            <v>9.1866208516943828E-5</v>
          </cell>
          <cell r="Q414">
            <v>3.7848877908980651E-2</v>
          </cell>
          <cell r="W414">
            <v>9.1866208516943828E-5</v>
          </cell>
        </row>
        <row r="415">
          <cell r="A415">
            <v>42417</v>
          </cell>
          <cell r="C415">
            <v>10.78656526830931</v>
          </cell>
          <cell r="D415">
            <v>8.992516570234211E-5</v>
          </cell>
          <cell r="E415">
            <v>1.7414279049501522</v>
          </cell>
          <cell r="P415">
            <v>9.1866208516943828E-5</v>
          </cell>
          <cell r="Q415">
            <v>3.7940744117497593E-2</v>
          </cell>
          <cell r="W415">
            <v>9.1866208516943828E-5</v>
          </cell>
        </row>
        <row r="416">
          <cell r="A416">
            <v>42418</v>
          </cell>
          <cell r="C416">
            <v>10.822175191463316</v>
          </cell>
          <cell r="D416">
            <v>8.9893983537247049E-5</v>
          </cell>
          <cell r="E416">
            <v>1.7415177989336894</v>
          </cell>
          <cell r="P416">
            <v>9.1866208516943828E-5</v>
          </cell>
          <cell r="Q416">
            <v>3.8032610326014536E-2</v>
          </cell>
          <cell r="W416">
            <v>9.1866208516943828E-5</v>
          </cell>
        </row>
        <row r="417">
          <cell r="A417">
            <v>42419</v>
          </cell>
          <cell r="C417">
            <v>10.858018369662346</v>
          </cell>
          <cell r="D417">
            <v>8.9862095455069631E-5</v>
          </cell>
          <cell r="E417">
            <v>1.7416076610291444</v>
          </cell>
          <cell r="P417">
            <v>9.1866208516943828E-5</v>
          </cell>
          <cell r="Q417">
            <v>3.8124476534531479E-2</v>
          </cell>
          <cell r="W417">
            <v>9.1866208516943828E-5</v>
          </cell>
        </row>
        <row r="418">
          <cell r="A418">
            <v>42420</v>
          </cell>
          <cell r="C418">
            <v>10.894085268517404</v>
          </cell>
          <cell r="D418">
            <v>8.9829492167765943E-5</v>
          </cell>
          <cell r="E418">
            <v>1.7416974905213123</v>
          </cell>
          <cell r="P418">
            <v>9.1866208516943828E-5</v>
          </cell>
          <cell r="Q418">
            <v>3.8216342743048422E-2</v>
          </cell>
          <cell r="W418">
            <v>9.1866208516943828E-5</v>
          </cell>
        </row>
        <row r="419">
          <cell r="A419">
            <v>42421</v>
          </cell>
          <cell r="C419">
            <v>10.930366527772959</v>
          </cell>
          <cell r="D419">
            <v>8.97961642745449E-5</v>
          </cell>
          <cell r="E419">
            <v>1.7417872866855868</v>
          </cell>
          <cell r="P419">
            <v>9.1866208516943828E-5</v>
          </cell>
          <cell r="Q419">
            <v>3.8308208951565365E-2</v>
          </cell>
          <cell r="W419">
            <v>9.1866208516943828E-5</v>
          </cell>
        </row>
        <row r="420">
          <cell r="A420">
            <v>42422</v>
          </cell>
          <cell r="C420">
            <v>10.96685295962204</v>
          </cell>
          <cell r="D420">
            <v>8.9762102265877284E-5</v>
          </cell>
          <cell r="E420">
            <v>1.7418770487878528</v>
          </cell>
          <cell r="P420">
            <v>9.1866208516943828E-5</v>
          </cell>
          <cell r="Q420">
            <v>3.8400075160082307E-2</v>
          </cell>
          <cell r="W420">
            <v>9.1866208516943828E-5</v>
          </cell>
        </row>
        <row r="421">
          <cell r="A421">
            <v>42423</v>
          </cell>
          <cell r="C421">
            <v>11.00353554656081</v>
          </cell>
          <cell r="D421">
            <v>8.9727296527915561E-5</v>
          </cell>
          <cell r="E421">
            <v>1.7419667760843807</v>
          </cell>
          <cell r="P421">
            <v>9.1866208516943828E-5</v>
          </cell>
          <cell r="Q421">
            <v>3.849194136859925E-2</v>
          </cell>
          <cell r="W421">
            <v>9.1866208516943828E-5</v>
          </cell>
        </row>
        <row r="422">
          <cell r="A422">
            <v>42424</v>
          </cell>
          <cell r="C422">
            <v>11.040405438804209</v>
          </cell>
          <cell r="D422">
            <v>8.969173734735626E-5</v>
          </cell>
          <cell r="E422">
            <v>1.7420564678217281</v>
          </cell>
          <cell r="P422">
            <v>9.1866208516943828E-5</v>
          </cell>
          <cell r="Q422">
            <v>3.8583807577116193E-2</v>
          </cell>
          <cell r="W422">
            <v>9.1866208516943828E-5</v>
          </cell>
        </row>
        <row r="423">
          <cell r="A423">
            <v>42425</v>
          </cell>
          <cell r="C423">
            <v>11.077453951283903</v>
          </cell>
          <cell r="D423">
            <v>8.965541491677842E-5</v>
          </cell>
          <cell r="E423">
            <v>1.7421461232366449</v>
          </cell>
          <cell r="P423">
            <v>9.1866208516943828E-5</v>
          </cell>
          <cell r="Q423">
            <v>3.8675673785633136E-2</v>
          </cell>
          <cell r="W423">
            <v>9.1866208516943828E-5</v>
          </cell>
        </row>
        <row r="424">
          <cell r="A424">
            <v>42426</v>
          </cell>
          <cell r="C424">
            <v>11.114672560249636</v>
          </cell>
          <cell r="D424">
            <v>8.9618319340492751E-5</v>
          </cell>
          <cell r="E424">
            <v>1.7422357415559853</v>
          </cell>
          <cell r="P424">
            <v>9.1866208516943828E-5</v>
          </cell>
          <cell r="Q424">
            <v>3.8767539994150078E-2</v>
          </cell>
          <cell r="W424">
            <v>9.1866208516943828E-5</v>
          </cell>
        </row>
        <row r="425">
          <cell r="A425">
            <v>42427</v>
          </cell>
          <cell r="C425">
            <v>11.152052899494651</v>
          </cell>
          <cell r="D425">
            <v>8.9580440640938186E-5</v>
          </cell>
          <cell r="E425">
            <v>1.7423253219966262</v>
          </cell>
          <cell r="P425">
            <v>9.1866208516943828E-5</v>
          </cell>
          <cell r="Q425">
            <v>3.8859406202667021E-2</v>
          </cell>
          <cell r="W425">
            <v>9.1866208516943828E-5</v>
          </cell>
        </row>
        <row r="426">
          <cell r="A426">
            <v>42428</v>
          </cell>
          <cell r="C426">
            <v>11.189586756225509</v>
          </cell>
          <cell r="D426">
            <v>8.9541768765663218E-5</v>
          </cell>
          <cell r="E426">
            <v>1.7424148637653918</v>
          </cell>
          <cell r="P426">
            <v>9.1866208516943828E-5</v>
          </cell>
          <cell r="Q426">
            <v>3.8951272411183964E-2</v>
          </cell>
          <cell r="W426">
            <v>9.1866208516943828E-5</v>
          </cell>
        </row>
        <row r="427">
          <cell r="A427">
            <v>42429</v>
          </cell>
          <cell r="C427">
            <v>11.227266066596254</v>
          </cell>
          <cell r="D427">
            <v>8.9502293594931852E-5</v>
          </cell>
          <cell r="E427">
            <v>1.7425043660589867</v>
          </cell>
          <cell r="P427">
            <v>9.1866208516943828E-5</v>
          </cell>
          <cell r="Q427">
            <v>3.9043138619700907E-2</v>
          </cell>
          <cell r="W427">
            <v>9.1866208516943828E-5</v>
          </cell>
        </row>
        <row r="428">
          <cell r="A428">
            <v>42430</v>
          </cell>
          <cell r="C428">
            <v>11.265082910926322</v>
          </cell>
          <cell r="D428">
            <v>8.946200494999467E-5</v>
          </cell>
          <cell r="E428">
            <v>1.7425938280639368</v>
          </cell>
          <cell r="P428">
            <v>9.1866208516943828E-5</v>
          </cell>
          <cell r="Q428">
            <v>3.9135004828217849E-2</v>
          </cell>
          <cell r="W428">
            <v>9.1866208516943828E-5</v>
          </cell>
        </row>
        <row r="429">
          <cell r="A429">
            <v>42431</v>
          </cell>
          <cell r="C429">
            <v>11.303029508621231</v>
          </cell>
          <cell r="D429">
            <v>8.9420892602067544E-5</v>
          </cell>
          <cell r="E429">
            <v>1.7426832489565389</v>
          </cell>
          <cell r="P429">
            <v>9.1866208516943828E-5</v>
          </cell>
          <cell r="Q429">
            <v>3.9226871036734792E-2</v>
          </cell>
          <cell r="W429">
            <v>9.1866208516943828E-5</v>
          </cell>
        </row>
        <row r="430">
          <cell r="A430">
            <v>42432</v>
          </cell>
          <cell r="C430">
            <v>11.341098212814531</v>
          </cell>
          <cell r="D430">
            <v>8.9378946282061821E-5</v>
          </cell>
          <cell r="E430">
            <v>1.7427726279028211</v>
          </cell>
          <cell r="P430">
            <v>9.1866208516943828E-5</v>
          </cell>
          <cell r="Q430">
            <v>3.9318737245251735E-2</v>
          </cell>
          <cell r="W430">
            <v>9.1866208516943828E-5</v>
          </cell>
        </row>
        <row r="431">
          <cell r="A431">
            <v>42433</v>
          </cell>
          <cell r="C431">
            <v>11.379281504748951</v>
          </cell>
          <cell r="D431">
            <v>8.9336155691111465E-5</v>
          </cell>
          <cell r="E431">
            <v>1.7428619640585121</v>
          </cell>
          <cell r="P431">
            <v>9.1866208516943828E-5</v>
          </cell>
          <cell r="Q431">
            <v>3.9410603453768678E-2</v>
          </cell>
          <cell r="W431">
            <v>9.1866208516943828E-5</v>
          </cell>
        </row>
        <row r="432">
          <cell r="A432">
            <v>42434</v>
          </cell>
          <cell r="C432">
            <v>11.417571987914281</v>
          </cell>
          <cell r="D432">
            <v>8.9292510511943942E-5</v>
          </cell>
          <cell r="E432">
            <v>1.7429512565690242</v>
          </cell>
          <cell r="P432">
            <v>9.1866208516943828E-5</v>
          </cell>
          <cell r="Q432">
            <v>3.9502469662285621E-2</v>
          </cell>
          <cell r="W432">
            <v>9.1866208516943828E-5</v>
          </cell>
        </row>
        <row r="433">
          <cell r="A433">
            <v>42435</v>
          </cell>
          <cell r="C433">
            <v>11.455962381958889</v>
          </cell>
          <cell r="D433">
            <v>8.9248000421143016E-5</v>
          </cell>
          <cell r="E433">
            <v>1.7430405045694453</v>
          </cell>
          <cell r="P433">
            <v>9.1866208516943828E-5</v>
          </cell>
          <cell r="Q433">
            <v>3.9594335870802563E-2</v>
          </cell>
          <cell r="W433">
            <v>9.1866208516943828E-5</v>
          </cell>
        </row>
        <row r="434">
          <cell r="A434">
            <v>42436</v>
          </cell>
          <cell r="C434">
            <v>11.494445516391297</v>
          </cell>
          <cell r="D434">
            <v>8.9202615102353428E-5</v>
          </cell>
          <cell r="E434">
            <v>1.7431297071845475</v>
          </cell>
          <cell r="P434">
            <v>9.1866208516943828E-5</v>
          </cell>
          <cell r="Q434">
            <v>3.9686202079319506E-2</v>
          </cell>
          <cell r="W434">
            <v>9.1866208516943828E-5</v>
          </cell>
        </row>
        <row r="435">
          <cell r="A435">
            <v>42437</v>
          </cell>
          <cell r="C435">
            <v>11.533014324087796</v>
          </cell>
          <cell r="D435">
            <v>8.9156344260478263E-5</v>
          </cell>
          <cell r="E435">
            <v>1.7432188635288079</v>
          </cell>
          <cell r="P435">
            <v>9.1866208516943828E-5</v>
          </cell>
          <cell r="Q435">
            <v>3.9778068287836449E-2</v>
          </cell>
          <cell r="W435">
            <v>9.1866208516943828E-5</v>
          </cell>
        </row>
        <row r="436">
          <cell r="A436">
            <v>42438</v>
          </cell>
          <cell r="C436">
            <v>11.571661834621482</v>
          </cell>
          <cell r="D436">
            <v>8.9109177636921411E-5</v>
          </cell>
          <cell r="E436">
            <v>1.7433079727064449</v>
          </cell>
          <cell r="P436">
            <v>9.1866208516943828E-5</v>
          </cell>
          <cell r="Q436">
            <v>3.9869934496353392E-2</v>
          </cell>
          <cell r="W436">
            <v>9.1866208516943828E-5</v>
          </cell>
        </row>
        <row r="437">
          <cell r="A437">
            <v>42439</v>
          </cell>
          <cell r="C437">
            <v>11.6103811674277</v>
          </cell>
          <cell r="D437">
            <v>8.9061105025928865E-5</v>
          </cell>
          <cell r="E437">
            <v>1.7433970338114708</v>
          </cell>
          <cell r="P437">
            <v>9.1866208516943828E-5</v>
          </cell>
          <cell r="Q437">
            <v>3.9961800704870334E-2</v>
          </cell>
          <cell r="W437">
            <v>9.1866208516943828E-5</v>
          </cell>
        </row>
        <row r="438">
          <cell r="A438">
            <v>42440</v>
          </cell>
          <cell r="C438">
            <v>11.649165524820372</v>
          </cell>
          <cell r="D438">
            <v>8.9012116292082986E-5</v>
          </cell>
          <cell r="E438">
            <v>1.7434860459277628</v>
          </cell>
          <cell r="P438">
            <v>9.1866208516943828E-5</v>
          </cell>
          <cell r="Q438">
            <v>4.0053666913387277E-2</v>
          </cell>
          <cell r="W438">
            <v>9.1866208516943828E-5</v>
          </cell>
        </row>
        <row r="439">
          <cell r="A439">
            <v>42441</v>
          </cell>
          <cell r="C439">
            <v>11.688008184873299</v>
          </cell>
          <cell r="D439">
            <v>8.8962201389006213E-5</v>
          </cell>
          <cell r="E439">
            <v>1.7435750081291519</v>
          </cell>
          <cell r="P439">
            <v>9.1866208516943828E-5</v>
          </cell>
          <cell r="Q439">
            <v>4.014553312190422E-2</v>
          </cell>
          <cell r="W439">
            <v>9.1866208516943828E-5</v>
          </cell>
        </row>
        <row r="440">
          <cell r="A440">
            <v>42442</v>
          </cell>
          <cell r="C440">
            <v>11.726902494180063</v>
          </cell>
          <cell r="D440">
            <v>8.8911350379329787E-5</v>
          </cell>
          <cell r="E440">
            <v>1.7436639194795311</v>
          </cell>
          <cell r="P440">
            <v>9.1866208516943828E-5</v>
          </cell>
          <cell r="Q440">
            <v>4.0237399330421163E-2</v>
          </cell>
          <cell r="W440">
            <v>9.1866208516943828E-5</v>
          </cell>
        </row>
        <row r="441">
          <cell r="A441">
            <v>42443</v>
          </cell>
          <cell r="C441">
            <v>11.765841860505812</v>
          </cell>
          <cell r="D441">
            <v>8.885955345598571E-5</v>
          </cell>
          <cell r="E441">
            <v>1.7437527790329872</v>
          </cell>
          <cell r="P441">
            <v>9.1866208516943828E-5</v>
          </cell>
          <cell r="Q441">
            <v>4.0329265538938106E-2</v>
          </cell>
          <cell r="W441">
            <v>9.1866208516943828E-5</v>
          </cell>
        </row>
        <row r="442">
          <cell r="A442">
            <v>42444</v>
          </cell>
          <cell r="C442">
            <v>11.804819745343869</v>
          </cell>
          <cell r="D442">
            <v>8.8806800964878911E-5</v>
          </cell>
          <cell r="E442">
            <v>1.743841585833952</v>
          </cell>
          <cell r="P442">
            <v>9.1866208516943828E-5</v>
          </cell>
          <cell r="Q442">
            <v>4.0421131747455048E-2</v>
          </cell>
          <cell r="W442">
            <v>9.1866208516943828E-5</v>
          </cell>
        </row>
        <row r="443">
          <cell r="A443">
            <v>42445</v>
          </cell>
          <cell r="C443">
            <v>11.843829656389744</v>
          </cell>
          <cell r="D443">
            <v>8.8753083428998582E-5</v>
          </cell>
          <cell r="E443">
            <v>1.743930338917381</v>
          </cell>
          <cell r="P443">
            <v>9.1866208516943828E-5</v>
          </cell>
          <cell r="Q443">
            <v>4.0512997955971991E-2</v>
          </cell>
          <cell r="W443">
            <v>9.1866208516943828E-5</v>
          </cell>
        </row>
        <row r="444">
          <cell r="A444">
            <v>42446</v>
          </cell>
          <cell r="C444">
            <v>11.882865139944922</v>
          </cell>
          <cell r="D444">
            <v>8.8698391574026198E-5</v>
          </cell>
          <cell r="E444">
            <v>1.744019037308955</v>
          </cell>
          <cell r="P444">
            <v>9.1866208516943828E-5</v>
          </cell>
          <cell r="Q444">
            <v>4.0604864164488934E-2</v>
          </cell>
          <cell r="W444">
            <v>9.1866208516943828E-5</v>
          </cell>
        </row>
        <row r="445">
          <cell r="A445">
            <v>42447</v>
          </cell>
          <cell r="C445">
            <v>11.92191977326247</v>
          </cell>
          <cell r="D445">
            <v>8.8642716355499343E-5</v>
          </cell>
          <cell r="E445">
            <v>1.7441076800253106</v>
          </cell>
          <cell r="P445">
            <v>9.1866208516943828E-5</v>
          </cell>
          <cell r="Q445">
            <v>4.0696730373005877E-2</v>
          </cell>
          <cell r="W445">
            <v>9.1866208516943828E-5</v>
          </cell>
        </row>
        <row r="446">
          <cell r="A446">
            <v>42448</v>
          </cell>
          <cell r="C446">
            <v>11.960987156846375</v>
          </cell>
          <cell r="D446">
            <v>8.8586048987588205E-5</v>
          </cell>
          <cell r="E446">
            <v>1.7441962660742982</v>
          </cell>
          <cell r="P446">
            <v>9.1866208516943828E-5</v>
          </cell>
          <cell r="Q446">
            <v>4.0788596581522819E-2</v>
          </cell>
          <cell r="W446">
            <v>9.1866208516943828E-5</v>
          </cell>
        </row>
        <row r="447">
          <cell r="A447">
            <v>42449</v>
          </cell>
          <cell r="C447">
            <v>12.00006090671633</v>
          </cell>
          <cell r="D447">
            <v>8.8528380973542837E-5</v>
          </cell>
          <cell r="E447">
            <v>1.7442847944552717</v>
          </cell>
          <cell r="P447">
            <v>9.1866208516943828E-5</v>
          </cell>
          <cell r="Q447">
            <v>4.0880462790039762E-2</v>
          </cell>
          <cell r="W447">
            <v>9.1866208516943828E-5</v>
          </cell>
        </row>
        <row r="448">
          <cell r="A448">
            <v>42450</v>
          </cell>
          <cell r="C448">
            <v>12.03913464664954</v>
          </cell>
          <cell r="D448">
            <v>8.8469704137866418E-5</v>
          </cell>
          <cell r="E448">
            <v>1.7443732641594096</v>
          </cell>
          <cell r="P448">
            <v>9.1866208516943828E-5</v>
          </cell>
          <cell r="Q448">
            <v>4.0972328998556705E-2</v>
          </cell>
          <cell r="W448">
            <v>9.1866208516943828E-5</v>
          </cell>
        </row>
        <row r="449">
          <cell r="A449">
            <v>42451</v>
          </cell>
          <cell r="C449">
            <v>12.078202000411107</v>
          </cell>
          <cell r="D449">
            <v>8.8410010660269924E-5</v>
          </cell>
          <cell r="E449">
            <v>1.7444616741700698</v>
          </cell>
          <cell r="P449">
            <v>9.1866208516943828E-5</v>
          </cell>
          <cell r="Q449">
            <v>4.1064195207073648E-2</v>
          </cell>
          <cell r="W449">
            <v>9.1866208516943828E-5</v>
          </cell>
        </row>
        <row r="450">
          <cell r="A450">
            <v>42452</v>
          </cell>
          <cell r="C450">
            <v>12.117256583984396</v>
          </cell>
          <cell r="D450">
            <v>8.8349293111460549E-5</v>
          </cell>
          <cell r="E450">
            <v>1.7445500234631812</v>
          </cell>
          <cell r="P450">
            <v>9.1866208516943828E-5</v>
          </cell>
          <cell r="Q450">
            <v>4.115606141559059E-2</v>
          </cell>
          <cell r="W450">
            <v>9.1866208516943828E-5</v>
          </cell>
        </row>
        <row r="451">
          <cell r="A451">
            <v>42453</v>
          </cell>
          <cell r="C451">
            <v>12.156291997812916</v>
          </cell>
          <cell r="D451">
            <v>8.8287544490814825E-5</v>
          </cell>
          <cell r="E451">
            <v>1.744638311007672</v>
          </cell>
          <cell r="P451">
            <v>9.1866208516943828E-5</v>
          </cell>
          <cell r="Q451">
            <v>4.1247927624107533E-2</v>
          </cell>
          <cell r="W451">
            <v>9.1866208516943828E-5</v>
          </cell>
        </row>
        <row r="452">
          <cell r="A452">
            <v>42454</v>
          </cell>
          <cell r="C452">
            <v>12.19530181906519</v>
          </cell>
          <cell r="D452">
            <v>8.8224758265983871E-5</v>
          </cell>
          <cell r="E452">
            <v>1.7447265357659381</v>
          </cell>
          <cell r="P452">
            <v>9.1866208516943828E-5</v>
          </cell>
          <cell r="Q452">
            <v>4.1339793832624476E-2</v>
          </cell>
          <cell r="W452">
            <v>9.1866208516943828E-5</v>
          </cell>
        </row>
        <row r="453">
          <cell r="A453">
            <v>42455</v>
          </cell>
          <cell r="C453">
            <v>12.234279593934215</v>
          </cell>
          <cell r="D453">
            <v>8.8160928414475625E-5</v>
          </cell>
          <cell r="E453">
            <v>1.7448146966943525</v>
          </cell>
          <cell r="P453">
            <v>9.1866208516943828E-5</v>
          </cell>
          <cell r="Q453">
            <v>4.1431660041141419E-2</v>
          </cell>
          <cell r="W453">
            <v>9.1866208516943828E-5</v>
          </cell>
        </row>
        <row r="454">
          <cell r="A454">
            <v>42456</v>
          </cell>
          <cell r="C454">
            <v>12.273218829983241</v>
          </cell>
          <cell r="D454">
            <v>8.8096049467254205E-5</v>
          </cell>
          <cell r="E454">
            <v>1.7449027927438199</v>
          </cell>
          <cell r="P454">
            <v>9.1866208516943828E-5</v>
          </cell>
          <cell r="Q454">
            <v>4.1523526249658362E-2</v>
          </cell>
          <cell r="W454">
            <v>9.1866208516943828E-5</v>
          </cell>
        </row>
        <row r="455">
          <cell r="A455">
            <v>42457</v>
          </cell>
          <cell r="C455">
            <v>12.312112988549751</v>
          </cell>
          <cell r="D455">
            <v>8.8030116554392666E-5</v>
          </cell>
          <cell r="E455">
            <v>1.7449908228603743</v>
          </cell>
          <cell r="P455">
            <v>9.1866208516943828E-5</v>
          </cell>
          <cell r="Q455">
            <v>4.1615392458175304E-2</v>
          </cell>
          <cell r="W455">
            <v>9.1866208516943828E-5</v>
          </cell>
        </row>
        <row r="456">
          <cell r="A456">
            <v>42458</v>
          </cell>
          <cell r="C456">
            <v>12.350955477219715</v>
          </cell>
          <cell r="D456">
            <v>8.7963125452809895E-5</v>
          </cell>
          <cell r="E456">
            <v>1.7450787859858272</v>
          </cell>
          <cell r="P456">
            <v>9.1866208516943828E-5</v>
          </cell>
          <cell r="Q456">
            <v>4.1707258666692247E-2</v>
          </cell>
          <cell r="W456">
            <v>9.1866208516943828E-5</v>
          </cell>
        </row>
        <row r="457">
          <cell r="A457">
            <v>42459</v>
          </cell>
          <cell r="C457">
            <v>12.389739642384471</v>
          </cell>
          <cell r="D457">
            <v>8.7895072636116195E-5</v>
          </cell>
          <cell r="E457">
            <v>1.7451666810584634</v>
          </cell>
          <cell r="P457">
            <v>9.1866208516943828E-5</v>
          </cell>
          <cell r="Q457">
            <v>4.179912487520919E-2</v>
          </cell>
          <cell r="W457">
            <v>9.1866208516943828E-5</v>
          </cell>
        </row>
        <row r="458">
          <cell r="A458">
            <v>42460</v>
          </cell>
          <cell r="C458">
            <v>12.428458761892836</v>
          </cell>
          <cell r="D458">
            <v>8.7825955326585953E-5</v>
          </cell>
          <cell r="E458">
            <v>1.7452545070137899</v>
          </cell>
          <cell r="P458">
            <v>9.1866208516943828E-5</v>
          </cell>
          <cell r="Q458">
            <v>4.1890991083726133E-2</v>
          </cell>
          <cell r="W458">
            <v>9.1866208516943828E-5</v>
          </cell>
        </row>
        <row r="459">
          <cell r="A459">
            <v>42461</v>
          </cell>
          <cell r="C459">
            <v>12.467106037811355</v>
          </cell>
          <cell r="D459">
            <v>8.7755771549267715E-5</v>
          </cell>
          <cell r="E459">
            <v>1.7453422627853392</v>
          </cell>
          <cell r="P459">
            <v>9.1866208516943828E-5</v>
          </cell>
          <cell r="Q459">
            <v>4.1982857292243075E-2</v>
          </cell>
          <cell r="W459">
            <v>9.1866208516943828E-5</v>
          </cell>
        </row>
        <row r="460">
          <cell r="A460">
            <v>42462</v>
          </cell>
          <cell r="C460">
            <v>12.505674589306013</v>
          </cell>
          <cell r="D460">
            <v>8.7684520188233562E-5</v>
          </cell>
          <cell r="E460">
            <v>1.7454299473055275</v>
          </cell>
          <cell r="P460">
            <v>9.1866208516943828E-5</v>
          </cell>
          <cell r="Q460">
            <v>4.2074723500760018E-2</v>
          </cell>
          <cell r="W460">
            <v>9.1866208516943828E-5</v>
          </cell>
        </row>
        <row r="461">
          <cell r="A461">
            <v>42463</v>
          </cell>
          <cell r="C461">
            <v>12.544157445658998</v>
          </cell>
          <cell r="D461">
            <v>8.7612201044960696E-5</v>
          </cell>
          <cell r="E461">
            <v>1.7455175595065724</v>
          </cell>
          <cell r="P461">
            <v>9.1866208516943828E-5</v>
          </cell>
          <cell r="Q461">
            <v>4.2166589709276961E-2</v>
          </cell>
          <cell r="W461">
            <v>9.1866208516943828E-5</v>
          </cell>
        </row>
        <row r="462">
          <cell r="A462">
            <v>42464</v>
          </cell>
          <cell r="C462">
            <v>12.582547539434634</v>
          </cell>
          <cell r="D462">
            <v>8.7538814898827265E-5</v>
          </cell>
          <cell r="E462">
            <v>1.7456050983214713</v>
          </cell>
          <cell r="P462">
            <v>9.1866208516943828E-5</v>
          </cell>
          <cell r="Q462">
            <v>4.2258455917793904E-2</v>
          </cell>
          <cell r="W462">
            <v>9.1866208516943828E-5</v>
          </cell>
        </row>
        <row r="463">
          <cell r="A463">
            <v>42465</v>
          </cell>
          <cell r="C463">
            <v>12.620837699808956</v>
          </cell>
          <cell r="D463">
            <v>8.7464363569693518E-5</v>
          </cell>
          <cell r="E463">
            <v>1.745692562685041</v>
          </cell>
          <cell r="P463">
            <v>9.1866208516943828E-5</v>
          </cell>
          <cell r="Q463">
            <v>4.2350322126310846E-2</v>
          </cell>
          <cell r="W463">
            <v>9.1866208516943828E-5</v>
          </cell>
        </row>
        <row r="464">
          <cell r="A464">
            <v>42466</v>
          </cell>
          <cell r="C464">
            <v>12.659020646077888</v>
          </cell>
          <cell r="D464">
            <v>8.7388849982526499E-5</v>
          </cell>
          <cell r="E464">
            <v>1.7457799515350236</v>
          </cell>
          <cell r="P464">
            <v>9.1866208516943828E-5</v>
          </cell>
          <cell r="Q464">
            <v>4.2442188334827789E-2</v>
          </cell>
          <cell r="W464">
            <v>9.1866208516943828E-5</v>
          </cell>
        </row>
        <row r="465">
          <cell r="A465">
            <v>42467</v>
          </cell>
          <cell r="C465">
            <v>12.697088981359475</v>
          </cell>
          <cell r="D465">
            <v>8.7312278234013351E-5</v>
          </cell>
          <cell r="E465">
            <v>1.7458672638132577</v>
          </cell>
          <cell r="P465">
            <v>9.1866208516943828E-5</v>
          </cell>
          <cell r="Q465">
            <v>4.2534054543344732E-2</v>
          </cell>
          <cell r="W465">
            <v>9.1866208516943828E-5</v>
          </cell>
        </row>
        <row r="466">
          <cell r="A466">
            <v>42468</v>
          </cell>
          <cell r="C466">
            <v>12.73503518650606</v>
          </cell>
          <cell r="D466">
            <v>8.723465366109331E-5</v>
          </cell>
          <cell r="E466">
            <v>1.7459544984669189</v>
          </cell>
          <cell r="P466">
            <v>9.1866208516943828E-5</v>
          </cell>
          <cell r="Q466">
            <v>4.2625920751861675E-2</v>
          </cell>
          <cell r="W466">
            <v>9.1866208516943828E-5</v>
          </cell>
        </row>
        <row r="467">
          <cell r="A467">
            <v>42469</v>
          </cell>
          <cell r="C467">
            <v>12.772851614242901</v>
          </cell>
          <cell r="D467">
            <v>8.7155982911322553E-5</v>
          </cell>
          <cell r="E467">
            <v>1.7460416544498303</v>
          </cell>
          <cell r="P467">
            <v>9.1866208516943828E-5</v>
          </cell>
          <cell r="Q467">
            <v>4.2717786960378618E-2</v>
          </cell>
          <cell r="W467">
            <v>9.1866208516943828E-5</v>
          </cell>
        </row>
        <row r="468">
          <cell r="A468">
            <v>42470</v>
          </cell>
          <cell r="C468">
            <v>12.810530483550112</v>
          </cell>
          <cell r="D468">
            <v>8.7076274014969397E-5</v>
          </cell>
          <cell r="E468">
            <v>1.7461287307238453</v>
          </cell>
          <cell r="P468">
            <v>9.1866208516943828E-5</v>
          </cell>
          <cell r="Q468">
            <v>4.280965316889556E-2</v>
          </cell>
          <cell r="W468">
            <v>9.1866208516943828E-5</v>
          </cell>
        </row>
        <row r="469">
          <cell r="A469">
            <v>42471</v>
          </cell>
          <cell r="C469">
            <v>12.848063874305444</v>
          </cell>
          <cell r="D469">
            <v>8.6995536458718474E-5</v>
          </cell>
          <cell r="E469">
            <v>1.746215726260304</v>
          </cell>
          <cell r="P469">
            <v>9.1866208516943828E-5</v>
          </cell>
          <cell r="Q469">
            <v>4.2901519377412503E-2</v>
          </cell>
          <cell r="W469">
            <v>9.1866208516943828E-5</v>
          </cell>
        </row>
        <row r="470">
          <cell r="A470">
            <v>42472</v>
          </cell>
          <cell r="C470">
            <v>12.885443722205874</v>
          </cell>
          <cell r="D470">
            <v>8.6913781260843467E-5</v>
          </cell>
          <cell r="E470">
            <v>1.7463026400415649</v>
          </cell>
          <cell r="P470">
            <v>9.1866208516943828E-5</v>
          </cell>
          <cell r="Q470">
            <v>4.2993385585929446E-2</v>
          </cell>
          <cell r="W470">
            <v>9.1866208516943828E-5</v>
          </cell>
        </row>
        <row r="471">
          <cell r="A471">
            <v>42473</v>
          </cell>
          <cell r="C471">
            <v>12.922661813986483</v>
          </cell>
          <cell r="D471">
            <v>8.6831021047687271E-5</v>
          </cell>
          <cell r="E471">
            <v>1.7463894710626127</v>
          </cell>
          <cell r="P471">
            <v>9.1866208516943828E-5</v>
          </cell>
          <cell r="Q471">
            <v>4.3085251794446389E-2</v>
          </cell>
          <cell r="W471">
            <v>9.1866208516943828E-5</v>
          </cell>
        </row>
        <row r="472">
          <cell r="A472">
            <v>42474</v>
          </cell>
          <cell r="C472">
            <v>12.959709782955612</v>
          </cell>
          <cell r="D472">
            <v>8.6747270131266153E-5</v>
          </cell>
          <cell r="E472">
            <v>1.746476218332744</v>
          </cell>
          <cell r="P472">
            <v>9.1866208516943828E-5</v>
          </cell>
          <cell r="Q472">
            <v>4.3177118002963331E-2</v>
          </cell>
          <cell r="W472">
            <v>9.1866208516943828E-5</v>
          </cell>
        </row>
        <row r="473">
          <cell r="A473">
            <v>42475</v>
          </cell>
          <cell r="C473">
            <v>13.133333333333333</v>
          </cell>
          <cell r="D473">
            <v>8.6335892444650751E-5</v>
          </cell>
          <cell r="E473">
            <v>1.7465625542251886</v>
          </cell>
          <cell r="P473">
            <v>9.1866208516943828E-5</v>
          </cell>
          <cell r="Q473">
            <v>4.3268984211480274E-2</v>
          </cell>
          <cell r="W473">
            <v>9.1866208516943828E-5</v>
          </cell>
        </row>
        <row r="474">
          <cell r="A474">
            <v>42476</v>
          </cell>
          <cell r="C474">
            <v>13.166666666666668</v>
          </cell>
          <cell r="D474">
            <v>8.6253221346129674E-5</v>
          </cell>
          <cell r="E474">
            <v>1.7466488074465347</v>
          </cell>
          <cell r="P474">
            <v>9.1866208516943828E-5</v>
          </cell>
          <cell r="Q474">
            <v>4.3360850419997217E-2</v>
          </cell>
          <cell r="W474">
            <v>9.1866208516943828E-5</v>
          </cell>
        </row>
        <row r="475">
          <cell r="A475">
            <v>42477</v>
          </cell>
          <cell r="C475">
            <v>13.2</v>
          </cell>
          <cell r="D475">
            <v>8.6169318055302697E-5</v>
          </cell>
          <cell r="E475">
            <v>1.7467349767645901</v>
          </cell>
          <cell r="P475">
            <v>9.1866208516943828E-5</v>
          </cell>
          <cell r="Q475">
            <v>4.345271662851416E-2</v>
          </cell>
          <cell r="W475">
            <v>9.1866208516943828E-5</v>
          </cell>
        </row>
        <row r="476">
          <cell r="A476">
            <v>42478</v>
          </cell>
          <cell r="C476">
            <v>13.25</v>
          </cell>
          <cell r="D476">
            <v>8.6041112509171438E-5</v>
          </cell>
          <cell r="E476">
            <v>1.7468210178770993</v>
          </cell>
          <cell r="P476">
            <v>9.1866208516943828E-5</v>
          </cell>
          <cell r="Q476">
            <v>4.3544582837031102E-2</v>
          </cell>
          <cell r="W476">
            <v>9.1866208516943828E-5</v>
          </cell>
        </row>
        <row r="477">
          <cell r="A477">
            <v>42479</v>
          </cell>
          <cell r="C477">
            <v>13.283333333333335</v>
          </cell>
          <cell r="D477">
            <v>8.5954047788514842E-5</v>
          </cell>
          <cell r="E477">
            <v>1.7469069719248878</v>
          </cell>
          <cell r="P477">
            <v>9.1866208516943828E-5</v>
          </cell>
          <cell r="Q477">
            <v>4.3636449045548045E-2</v>
          </cell>
          <cell r="W477">
            <v>9.1866208516943828E-5</v>
          </cell>
        </row>
        <row r="478">
          <cell r="A478">
            <v>42480</v>
          </cell>
          <cell r="C478">
            <v>13.316666666666665</v>
          </cell>
          <cell r="D478">
            <v>8.586568538969955E-5</v>
          </cell>
          <cell r="E478">
            <v>1.7469928376102775</v>
          </cell>
          <cell r="P478">
            <v>9.1866208516943828E-5</v>
          </cell>
          <cell r="Q478">
            <v>4.3728315254064988E-2</v>
          </cell>
          <cell r="W478">
            <v>9.1866208516943828E-5</v>
          </cell>
        </row>
        <row r="479">
          <cell r="A479">
            <v>42481</v>
          </cell>
          <cell r="B479">
            <v>14.6</v>
          </cell>
          <cell r="C479">
            <v>13.333333333333332</v>
          </cell>
          <cell r="D479">
            <v>3.5579540134792974E-3</v>
          </cell>
          <cell r="E479">
            <v>1.7505507916237568</v>
          </cell>
          <cell r="P479">
            <v>9.1866208516943828E-5</v>
          </cell>
          <cell r="Q479">
            <v>4.3820181462581931E-2</v>
          </cell>
          <cell r="W479">
            <v>9.1866208516943828E-5</v>
          </cell>
        </row>
        <row r="480">
          <cell r="A480">
            <v>42482</v>
          </cell>
          <cell r="B480">
            <v>14.5</v>
          </cell>
          <cell r="C480">
            <v>13.383333333333331</v>
          </cell>
          <cell r="D480">
            <v>3.4788582114858259E-3</v>
          </cell>
          <cell r="E480">
            <v>1.7540296498352426</v>
          </cell>
          <cell r="P480">
            <v>9.1866208516943828E-5</v>
          </cell>
          <cell r="Q480">
            <v>4.3912047671098874E-2</v>
          </cell>
          <cell r="W480">
            <v>9.1866208516943828E-5</v>
          </cell>
        </row>
        <row r="481">
          <cell r="A481">
            <v>42483</v>
          </cell>
          <cell r="B481">
            <v>16</v>
          </cell>
          <cell r="C481">
            <v>13.416666666666664</v>
          </cell>
          <cell r="D481">
            <v>4.6831283009212289E-3</v>
          </cell>
          <cell r="E481">
            <v>1.7587127781361638</v>
          </cell>
          <cell r="P481">
            <v>9.1866208516943828E-5</v>
          </cell>
          <cell r="Q481">
            <v>4.4003913879615816E-2</v>
          </cell>
          <cell r="W481">
            <v>9.1866208516943828E-5</v>
          </cell>
        </row>
        <row r="482">
          <cell r="A482">
            <v>42484</v>
          </cell>
          <cell r="B482">
            <v>14.1</v>
          </cell>
          <cell r="C482">
            <v>13.45</v>
          </cell>
          <cell r="D482">
            <v>3.1887604015440178E-3</v>
          </cell>
          <cell r="E482">
            <v>1.7619015385377077</v>
          </cell>
          <cell r="P482">
            <v>9.1866208516943828E-5</v>
          </cell>
          <cell r="Q482">
            <v>4.4095780088132759E-2</v>
          </cell>
          <cell r="W482">
            <v>9.1866208516943828E-5</v>
          </cell>
        </row>
        <row r="483">
          <cell r="A483">
            <v>42485</v>
          </cell>
          <cell r="B483">
            <v>14.8</v>
          </cell>
          <cell r="C483">
            <v>13.483333333333336</v>
          </cell>
          <cell r="D483">
            <v>3.6902479777832504E-3</v>
          </cell>
          <cell r="E483">
            <v>1.7655917865154909</v>
          </cell>
          <cell r="P483">
            <v>9.1866208516943828E-5</v>
          </cell>
          <cell r="Q483">
            <v>4.4187646296649702E-2</v>
          </cell>
          <cell r="W483">
            <v>9.1866208516943828E-5</v>
          </cell>
        </row>
        <row r="484">
          <cell r="A484">
            <v>42486</v>
          </cell>
          <cell r="B484">
            <v>17.5</v>
          </cell>
          <cell r="C484">
            <v>13.533333333333333</v>
          </cell>
          <cell r="D484">
            <v>6.0637178060511847E-3</v>
          </cell>
          <cell r="E484">
            <v>1.7716555043215421</v>
          </cell>
          <cell r="P484">
            <v>9.1866208516943828E-5</v>
          </cell>
          <cell r="Q484">
            <v>4.4279512505166645E-2</v>
          </cell>
          <cell r="W484">
            <v>9.1866208516943828E-5</v>
          </cell>
        </row>
        <row r="485">
          <cell r="A485">
            <v>42487</v>
          </cell>
          <cell r="B485">
            <v>15.2</v>
          </cell>
          <cell r="C485">
            <v>13.566666666666666</v>
          </cell>
          <cell r="D485">
            <v>3.9904656649315754E-3</v>
          </cell>
          <cell r="E485">
            <v>1.7756459699864737</v>
          </cell>
          <cell r="P485">
            <v>9.1866208516943828E-5</v>
          </cell>
          <cell r="Q485">
            <v>4.4371378713683587E-2</v>
          </cell>
          <cell r="W485">
            <v>9.1866208516943828E-5</v>
          </cell>
        </row>
        <row r="486">
          <cell r="A486">
            <v>42488</v>
          </cell>
          <cell r="B486">
            <v>13.5</v>
          </cell>
          <cell r="C486">
            <v>13.583333333333332</v>
          </cell>
          <cell r="D486">
            <v>2.784285899258554E-3</v>
          </cell>
          <cell r="E486">
            <v>1.7784302558857323</v>
          </cell>
          <cell r="P486">
            <v>9.1866208516943828E-5</v>
          </cell>
          <cell r="Q486">
            <v>4.446324492220053E-2</v>
          </cell>
          <cell r="W486">
            <v>9.1866208516943828E-5</v>
          </cell>
        </row>
        <row r="487">
          <cell r="A487">
            <v>42489</v>
          </cell>
          <cell r="B487">
            <v>14.3</v>
          </cell>
          <cell r="C487">
            <v>13.616666666666669</v>
          </cell>
          <cell r="D487">
            <v>3.3088184829374607E-3</v>
          </cell>
          <cell r="E487">
            <v>1.7817390743686699</v>
          </cell>
          <cell r="P487">
            <v>9.1866208516943828E-5</v>
          </cell>
          <cell r="Q487">
            <v>4.4555111130717473E-2</v>
          </cell>
          <cell r="W487">
            <v>9.1866208516943828E-5</v>
          </cell>
        </row>
        <row r="488">
          <cell r="A488">
            <v>42490</v>
          </cell>
          <cell r="B488">
            <v>13.7</v>
          </cell>
          <cell r="C488">
            <v>13.65</v>
          </cell>
          <cell r="D488">
            <v>2.9030685722537873E-3</v>
          </cell>
          <cell r="E488">
            <v>1.7846421429409236</v>
          </cell>
          <cell r="P488">
            <v>9.1866208516943828E-5</v>
          </cell>
          <cell r="Q488">
            <v>4.4646977339234416E-2</v>
          </cell>
          <cell r="W488">
            <v>9.1866208516943828E-5</v>
          </cell>
        </row>
        <row r="489">
          <cell r="A489">
            <v>42491</v>
          </cell>
          <cell r="B489">
            <v>15.1</v>
          </cell>
          <cell r="C489">
            <v>13.683333333333335</v>
          </cell>
          <cell r="D489">
            <v>3.8948299947143489E-3</v>
          </cell>
          <cell r="E489">
            <v>1.788536972935638</v>
          </cell>
          <cell r="P489">
            <v>9.1866208516943828E-5</v>
          </cell>
          <cell r="Q489">
            <v>4.4738843547751359E-2</v>
          </cell>
          <cell r="W489">
            <v>9.1866208516943828E-5</v>
          </cell>
        </row>
        <row r="490">
          <cell r="A490">
            <v>42492</v>
          </cell>
          <cell r="B490">
            <v>14.5</v>
          </cell>
          <cell r="C490">
            <v>13.716666666666665</v>
          </cell>
          <cell r="D490">
            <v>3.4387363405176535E-3</v>
          </cell>
          <cell r="E490">
            <v>1.7919757092761557</v>
          </cell>
          <cell r="P490">
            <v>9.1866208516943828E-5</v>
          </cell>
          <cell r="Q490">
            <v>4.4830709756268301E-2</v>
          </cell>
          <cell r="W490">
            <v>9.1866208516943828E-5</v>
          </cell>
        </row>
        <row r="491">
          <cell r="A491">
            <v>42493</v>
          </cell>
          <cell r="B491">
            <v>19.899999999999999</v>
          </cell>
          <cell r="C491">
            <v>13.766666666666669</v>
          </cell>
          <cell r="D491">
            <v>8.4046381925180734E-3</v>
          </cell>
          <cell r="E491">
            <v>1.8003803474686737</v>
          </cell>
          <cell r="P491">
            <v>9.1866208516943828E-5</v>
          </cell>
          <cell r="Q491">
            <v>4.4922575964785244E-2</v>
          </cell>
          <cell r="W491">
            <v>9.1866208516943828E-5</v>
          </cell>
        </row>
        <row r="492">
          <cell r="A492">
            <v>42494</v>
          </cell>
          <cell r="B492">
            <v>20.5</v>
          </cell>
          <cell r="C492">
            <v>13.8</v>
          </cell>
          <cell r="D492">
            <v>8.9765098752783278E-3</v>
          </cell>
          <cell r="E492">
            <v>1.809356857343952</v>
          </cell>
          <cell r="P492">
            <v>9.1866208516943828E-5</v>
          </cell>
          <cell r="Q492">
            <v>4.5014442173302187E-2</v>
          </cell>
          <cell r="W492">
            <v>9.1866208516943828E-5</v>
          </cell>
        </row>
        <row r="493">
          <cell r="A493">
            <v>42495</v>
          </cell>
          <cell r="B493">
            <v>18.3</v>
          </cell>
          <cell r="C493">
            <v>13.816666666666668</v>
          </cell>
          <cell r="D493">
            <v>6.7896251956334648E-3</v>
          </cell>
          <cell r="E493">
            <v>1.8161464825395854</v>
          </cell>
          <cell r="P493">
            <v>9.1866208516943828E-5</v>
          </cell>
          <cell r="Q493">
            <v>4.510630838181913E-2</v>
          </cell>
          <cell r="W493">
            <v>9.1866208516943828E-5</v>
          </cell>
        </row>
        <row r="494">
          <cell r="A494">
            <v>42496</v>
          </cell>
          <cell r="B494">
            <v>16.7</v>
          </cell>
          <cell r="C494">
            <v>13.85</v>
          </cell>
          <cell r="D494">
            <v>5.2354795065926059E-3</v>
          </cell>
          <cell r="E494">
            <v>1.821381962046178</v>
          </cell>
          <cell r="P494">
            <v>9.1866208516943828E-5</v>
          </cell>
          <cell r="Q494">
            <v>4.5198174590336072E-2</v>
          </cell>
          <cell r="W494">
            <v>9.1866208516943828E-5</v>
          </cell>
        </row>
        <row r="495">
          <cell r="A495">
            <v>42497</v>
          </cell>
          <cell r="B495">
            <v>21.3</v>
          </cell>
          <cell r="C495">
            <v>13.883333333333335</v>
          </cell>
          <cell r="D495">
            <v>9.6879195363534058E-3</v>
          </cell>
          <cell r="E495">
            <v>1.8310698815825315</v>
          </cell>
          <cell r="P495">
            <v>9.1866208516943828E-5</v>
          </cell>
          <cell r="Q495">
            <v>4.5290040798853015E-2</v>
          </cell>
          <cell r="W495">
            <v>9.1866208516943828E-5</v>
          </cell>
        </row>
        <row r="496">
          <cell r="A496">
            <v>42498</v>
          </cell>
          <cell r="B496">
            <v>19.899999999999999</v>
          </cell>
          <cell r="C496">
            <v>13.916666666666668</v>
          </cell>
          <cell r="D496">
            <v>8.3543522146845087E-3</v>
          </cell>
          <cell r="E496">
            <v>1.839424233797216</v>
          </cell>
          <cell r="P496">
            <v>9.1866208516943828E-5</v>
          </cell>
          <cell r="Q496">
            <v>4.5381907007369958E-2</v>
          </cell>
          <cell r="W496">
            <v>9.1866208516943828E-5</v>
          </cell>
        </row>
        <row r="497">
          <cell r="A497">
            <v>42499</v>
          </cell>
          <cell r="B497">
            <v>17.8</v>
          </cell>
          <cell r="C497">
            <v>13.95</v>
          </cell>
          <cell r="D497">
            <v>6.2595990343411066E-3</v>
          </cell>
          <cell r="E497">
            <v>1.845683832831557</v>
          </cell>
          <cell r="P497">
            <v>9.1866208516943828E-5</v>
          </cell>
          <cell r="Q497">
            <v>4.5473773215886901E-2</v>
          </cell>
          <cell r="W497">
            <v>9.1866208516943828E-5</v>
          </cell>
        </row>
        <row r="498">
          <cell r="A498">
            <v>42500</v>
          </cell>
          <cell r="B498">
            <v>17.2</v>
          </cell>
          <cell r="C498">
            <v>13.983333333333331</v>
          </cell>
          <cell r="D498">
            <v>5.6727357261772962E-3</v>
          </cell>
          <cell r="E498">
            <v>1.8513565685577342</v>
          </cell>
          <cell r="P498">
            <v>9.1866208516943828E-5</v>
          </cell>
          <cell r="Q498">
            <v>4.5565639424403843E-2</v>
          </cell>
          <cell r="W498">
            <v>9.1866208516943828E-5</v>
          </cell>
        </row>
        <row r="499">
          <cell r="A499">
            <v>42501</v>
          </cell>
          <cell r="B499">
            <v>18.7</v>
          </cell>
          <cell r="C499">
            <v>14.016666666666667</v>
          </cell>
          <cell r="D499">
            <v>7.1308308003144036E-3</v>
          </cell>
          <cell r="E499">
            <v>1.8584873993580486</v>
          </cell>
          <cell r="P499">
            <v>9.1866208516943828E-5</v>
          </cell>
          <cell r="Q499">
            <v>4.5657505632920786E-2</v>
          </cell>
          <cell r="W499">
            <v>9.1866208516943828E-5</v>
          </cell>
        </row>
        <row r="500">
          <cell r="A500">
            <v>42502</v>
          </cell>
          <cell r="B500">
            <v>18.399999999999999</v>
          </cell>
          <cell r="C500">
            <v>14.016666666666667</v>
          </cell>
          <cell r="D500">
            <v>6.832623490700916E-3</v>
          </cell>
          <cell r="E500">
            <v>1.8653200228487496</v>
          </cell>
          <cell r="P500">
            <v>9.1866208516943828E-5</v>
          </cell>
          <cell r="Q500">
            <v>4.5749371841437729E-2</v>
          </cell>
          <cell r="W500">
            <v>9.1866208516943828E-5</v>
          </cell>
        </row>
        <row r="501">
          <cell r="A501">
            <v>42503</v>
          </cell>
          <cell r="B501">
            <v>19</v>
          </cell>
          <cell r="C501">
            <v>14.05</v>
          </cell>
          <cell r="D501">
            <v>7.4186980940418286E-3</v>
          </cell>
          <cell r="E501">
            <v>1.8727387209427915</v>
          </cell>
          <cell r="P501">
            <v>9.1866208516943828E-5</v>
          </cell>
          <cell r="Q501">
            <v>4.5841238049954672E-2</v>
          </cell>
          <cell r="W501">
            <v>9.1866208516943828E-5</v>
          </cell>
        </row>
        <row r="502">
          <cell r="A502">
            <v>42504</v>
          </cell>
          <cell r="B502">
            <v>16.5</v>
          </cell>
          <cell r="C502">
            <v>14.083333333333334</v>
          </cell>
          <cell r="D502">
            <v>5.0029593781595588E-3</v>
          </cell>
          <cell r="E502">
            <v>1.877741680320951</v>
          </cell>
          <cell r="P502">
            <v>9.1866208516943828E-5</v>
          </cell>
          <cell r="Q502">
            <v>4.5933104258471615E-2</v>
          </cell>
          <cell r="W502">
            <v>9.1866208516943828E-5</v>
          </cell>
        </row>
        <row r="503">
          <cell r="A503">
            <v>42505</v>
          </cell>
          <cell r="B503">
            <v>14.5</v>
          </cell>
          <cell r="C503">
            <v>14.116666666666664</v>
          </cell>
          <cell r="D503">
            <v>3.3820583069916811E-3</v>
          </cell>
          <cell r="E503">
            <v>1.8811237386279427</v>
          </cell>
          <cell r="P503">
            <v>9.1866208516943828E-5</v>
          </cell>
          <cell r="Q503">
            <v>4.6024970466988557E-2</v>
          </cell>
          <cell r="W503">
            <v>9.1866208516943828E-5</v>
          </cell>
        </row>
        <row r="504">
          <cell r="A504">
            <v>42506</v>
          </cell>
          <cell r="B504">
            <v>17.399999999999999</v>
          </cell>
          <cell r="C504">
            <v>14.15</v>
          </cell>
          <cell r="D504">
            <v>5.8199738166599671E-3</v>
          </cell>
          <cell r="E504">
            <v>1.8869437124446027</v>
          </cell>
          <cell r="P504">
            <v>9.1866208516943828E-5</v>
          </cell>
          <cell r="Q504">
            <v>4.61168366755055E-2</v>
          </cell>
          <cell r="W504">
            <v>9.1866208516943828E-5</v>
          </cell>
        </row>
        <row r="505">
          <cell r="A505">
            <v>42507</v>
          </cell>
          <cell r="B505">
            <v>17</v>
          </cell>
          <cell r="C505">
            <v>14.166666666666668</v>
          </cell>
          <cell r="D505">
            <v>5.4394683764840239E-3</v>
          </cell>
          <cell r="E505">
            <v>1.8923831808210867</v>
          </cell>
          <cell r="P505">
            <v>9.1866208516943828E-5</v>
          </cell>
          <cell r="Q505">
            <v>4.6208702884022443E-2</v>
          </cell>
          <cell r="W505">
            <v>9.1866208516943828E-5</v>
          </cell>
        </row>
        <row r="506">
          <cell r="A506">
            <v>42508</v>
          </cell>
          <cell r="B506">
            <v>16.399999999999999</v>
          </cell>
          <cell r="C506">
            <v>14.183333333333334</v>
          </cell>
          <cell r="D506">
            <v>4.8910744217103893E-3</v>
          </cell>
          <cell r="E506">
            <v>1.897274255242797</v>
          </cell>
          <cell r="P506">
            <v>9.1866208516943828E-5</v>
          </cell>
          <cell r="Q506">
            <v>4.6300569092539386E-2</v>
          </cell>
          <cell r="W506">
            <v>9.1866208516943828E-5</v>
          </cell>
        </row>
        <row r="507">
          <cell r="A507">
            <v>42509</v>
          </cell>
          <cell r="B507">
            <v>16.399999999999999</v>
          </cell>
          <cell r="C507">
            <v>14.216666666666667</v>
          </cell>
          <cell r="D507">
            <v>4.8833146109124132E-3</v>
          </cell>
          <cell r="E507">
            <v>1.9021575698537094</v>
          </cell>
          <cell r="P507">
            <v>9.1866208516943828E-5</v>
          </cell>
          <cell r="Q507">
            <v>4.6392435301056328E-2</v>
          </cell>
          <cell r="W507">
            <v>9.1866208516943828E-5</v>
          </cell>
        </row>
        <row r="508">
          <cell r="A508">
            <v>42510</v>
          </cell>
          <cell r="B508">
            <v>15.1</v>
          </cell>
          <cell r="C508">
            <v>14.25</v>
          </cell>
          <cell r="D508">
            <v>3.8018385272430414E-3</v>
          </cell>
          <cell r="E508">
            <v>1.9059594083809526</v>
          </cell>
          <cell r="P508">
            <v>9.1866208516943828E-5</v>
          </cell>
          <cell r="Q508">
            <v>4.6484301509573271E-2</v>
          </cell>
          <cell r="W508">
            <v>9.1866208516943828E-5</v>
          </cell>
        </row>
        <row r="509">
          <cell r="A509">
            <v>42511</v>
          </cell>
          <cell r="B509">
            <v>16.600000000000001</v>
          </cell>
          <cell r="C509">
            <v>14.266666666666666</v>
          </cell>
          <cell r="D509">
            <v>5.0492450801183407E-3</v>
          </cell>
          <cell r="E509">
            <v>1.9110086534610708</v>
          </cell>
          <cell r="P509">
            <v>9.1866208516943828E-5</v>
          </cell>
          <cell r="Q509">
            <v>4.6576167718090214E-2</v>
          </cell>
          <cell r="W509">
            <v>9.1866208516943828E-5</v>
          </cell>
        </row>
        <row r="510">
          <cell r="A510">
            <v>42512</v>
          </cell>
          <cell r="B510">
            <v>18.399999999999999</v>
          </cell>
          <cell r="C510">
            <v>14.283333333333333</v>
          </cell>
          <cell r="D510">
            <v>6.7483963403743965E-3</v>
          </cell>
          <cell r="E510">
            <v>1.9177570498014453</v>
          </cell>
          <cell r="P510">
            <v>9.1866208516943828E-5</v>
          </cell>
          <cell r="Q510">
            <v>4.6668033926607157E-2</v>
          </cell>
          <cell r="W510">
            <v>9.1866208516943828E-5</v>
          </cell>
        </row>
        <row r="511">
          <cell r="A511">
            <v>42513</v>
          </cell>
          <cell r="B511">
            <v>20.5</v>
          </cell>
          <cell r="C511">
            <v>14.316666666666666</v>
          </cell>
          <cell r="D511">
            <v>8.7721701290585739E-3</v>
          </cell>
          <cell r="E511">
            <v>1.926529219930504</v>
          </cell>
          <cell r="P511">
            <v>9.1866208516943828E-5</v>
          </cell>
          <cell r="Q511">
            <v>4.6759900135124099E-2</v>
          </cell>
          <cell r="W511">
            <v>9.1866208516943828E-5</v>
          </cell>
        </row>
        <row r="512">
          <cell r="A512">
            <v>42514</v>
          </cell>
          <cell r="B512">
            <v>21.4</v>
          </cell>
          <cell r="C512">
            <v>14.333333333333332</v>
          </cell>
          <cell r="D512">
            <v>9.5785306420199858E-3</v>
          </cell>
          <cell r="E512">
            <v>1.9361077505725239</v>
          </cell>
          <cell r="P512">
            <v>9.1866208516943828E-5</v>
          </cell>
          <cell r="Q512">
            <v>4.6851766343641042E-2</v>
          </cell>
          <cell r="W512">
            <v>9.1866208516943828E-5</v>
          </cell>
        </row>
        <row r="513">
          <cell r="A513">
            <v>42515</v>
          </cell>
          <cell r="B513">
            <v>22.2</v>
          </cell>
          <cell r="C513">
            <v>14.366666666666669</v>
          </cell>
          <cell r="D513">
            <v>1.0231121508059909E-2</v>
          </cell>
          <cell r="E513">
            <v>1.9463388720805839</v>
          </cell>
          <cell r="P513">
            <v>9.1866208516943828E-5</v>
          </cell>
          <cell r="Q513">
            <v>4.6943632552157985E-2</v>
          </cell>
          <cell r="W513">
            <v>9.1866208516943828E-5</v>
          </cell>
        </row>
        <row r="514">
          <cell r="A514">
            <v>42516</v>
          </cell>
          <cell r="B514">
            <v>22.7</v>
          </cell>
          <cell r="C514">
            <v>14.366666666666669</v>
          </cell>
          <cell r="D514">
            <v>1.0619388751869189E-2</v>
          </cell>
          <cell r="E514">
            <v>1.9569582608324532</v>
          </cell>
          <cell r="P514">
            <v>9.1866208516943828E-5</v>
          </cell>
          <cell r="Q514">
            <v>4.7035498760674928E-2</v>
          </cell>
          <cell r="W514">
            <v>9.1866208516943828E-5</v>
          </cell>
        </row>
        <row r="515">
          <cell r="A515">
            <v>42517</v>
          </cell>
          <cell r="B515">
            <v>18.5</v>
          </cell>
          <cell r="C515">
            <v>14.4</v>
          </cell>
          <cell r="D515">
            <v>6.8057697550771099E-3</v>
          </cell>
          <cell r="E515">
            <v>1.9637640305875304</v>
          </cell>
          <cell r="P515">
            <v>9.1866208516943828E-5</v>
          </cell>
          <cell r="Q515">
            <v>4.7127364969191871E-2</v>
          </cell>
          <cell r="W515">
            <v>9.1866208516943828E-5</v>
          </cell>
        </row>
        <row r="516">
          <cell r="A516">
            <v>42518</v>
          </cell>
          <cell r="B516">
            <v>18.399999999999999</v>
          </cell>
          <cell r="C516">
            <v>14.416666666666666</v>
          </cell>
          <cell r="D516">
            <v>6.7023935964657944E-3</v>
          </cell>
          <cell r="E516">
            <v>1.9704664241839962</v>
          </cell>
          <cell r="P516">
            <v>9.1866208516943828E-5</v>
          </cell>
          <cell r="Q516">
            <v>4.7219231177708813E-2</v>
          </cell>
          <cell r="W516">
            <v>9.1866208516943828E-5</v>
          </cell>
        </row>
        <row r="517">
          <cell r="A517">
            <v>42519</v>
          </cell>
          <cell r="B517">
            <v>20.8</v>
          </cell>
          <cell r="C517">
            <v>14.45</v>
          </cell>
          <cell r="D517">
            <v>8.9870137115021023E-3</v>
          </cell>
          <cell r="E517">
            <v>1.9794534378954982</v>
          </cell>
          <cell r="P517">
            <v>9.1866208516943828E-5</v>
          </cell>
          <cell r="Q517">
            <v>4.7311097386225756E-2</v>
          </cell>
          <cell r="W517">
            <v>9.1866208516943828E-5</v>
          </cell>
        </row>
        <row r="518">
          <cell r="A518">
            <v>42520</v>
          </cell>
          <cell r="B518">
            <v>17.8</v>
          </cell>
          <cell r="C518">
            <v>14.45</v>
          </cell>
          <cell r="D518">
            <v>6.1118763554973768E-3</v>
          </cell>
          <cell r="E518">
            <v>1.9855653142509957</v>
          </cell>
          <cell r="P518">
            <v>9.1866208516943828E-5</v>
          </cell>
          <cell r="Q518">
            <v>4.7402963594742699E-2</v>
          </cell>
          <cell r="W518">
            <v>9.1866208516943828E-5</v>
          </cell>
        </row>
        <row r="519">
          <cell r="A519">
            <v>42521</v>
          </cell>
          <cell r="B519">
            <v>19.5</v>
          </cell>
          <cell r="C519">
            <v>14.483333333333334</v>
          </cell>
          <cell r="D519">
            <v>7.7469347499433293E-3</v>
          </cell>
          <cell r="E519">
            <v>1.993312249000939</v>
          </cell>
          <cell r="P519">
            <v>9.1866208516943828E-5</v>
          </cell>
          <cell r="Q519">
            <v>4.7494829803259642E-2</v>
          </cell>
          <cell r="W519">
            <v>9.1866208516943828E-5</v>
          </cell>
        </row>
        <row r="520">
          <cell r="A520">
            <v>42522</v>
          </cell>
          <cell r="B520">
            <v>20.3</v>
          </cell>
          <cell r="C520">
            <v>14.5</v>
          </cell>
          <cell r="D520">
            <v>8.5015436966786144E-3</v>
          </cell>
          <cell r="E520">
            <v>2.0018137926976176</v>
          </cell>
          <cell r="P520">
            <v>9.1866208516943828E-5</v>
          </cell>
          <cell r="Q520">
            <v>4.7586696011776584E-2</v>
          </cell>
          <cell r="W520">
            <v>9.1866208516943828E-5</v>
          </cell>
        </row>
        <row r="521">
          <cell r="A521">
            <v>42523</v>
          </cell>
          <cell r="B521">
            <v>19.2</v>
          </cell>
          <cell r="C521">
            <v>14.5</v>
          </cell>
          <cell r="D521">
            <v>7.4494340201232473E-3</v>
          </cell>
          <cell r="E521">
            <v>2.0092632267177408</v>
          </cell>
          <cell r="P521">
            <v>9.1866208516943828E-5</v>
          </cell>
          <cell r="Q521">
            <v>4.7678562220293527E-2</v>
          </cell>
          <cell r="W521">
            <v>9.1866208516943828E-5</v>
          </cell>
        </row>
        <row r="522">
          <cell r="A522">
            <v>42524</v>
          </cell>
          <cell r="B522">
            <v>17.399999999999999</v>
          </cell>
          <cell r="C522">
            <v>14.533333333333331</v>
          </cell>
          <cell r="D522">
            <v>5.7069383930628114E-3</v>
          </cell>
          <cell r="E522">
            <v>2.0149701651108036</v>
          </cell>
          <cell r="P522">
            <v>9.1866208516943828E-5</v>
          </cell>
          <cell r="Q522">
            <v>4.777042842881047E-2</v>
          </cell>
          <cell r="W522">
            <v>9.1866208516943828E-5</v>
          </cell>
        </row>
        <row r="523">
          <cell r="A523">
            <v>42525</v>
          </cell>
          <cell r="B523">
            <v>20.9</v>
          </cell>
          <cell r="C523">
            <v>14.533333333333331</v>
          </cell>
          <cell r="D523">
            <v>9.0361004327507589E-3</v>
          </cell>
          <cell r="E523">
            <v>2.0240062655435542</v>
          </cell>
          <cell r="P523">
            <v>9.1866208516943828E-5</v>
          </cell>
          <cell r="Q523">
            <v>4.7862294637327413E-2</v>
          </cell>
          <cell r="W523">
            <v>9.1866208516943828E-5</v>
          </cell>
        </row>
        <row r="524">
          <cell r="A524">
            <v>42526</v>
          </cell>
          <cell r="B524">
            <v>21.5</v>
          </cell>
          <cell r="C524">
            <v>14.55</v>
          </cell>
          <cell r="D524">
            <v>9.5534665733454944E-3</v>
          </cell>
          <cell r="E524">
            <v>2.0335597321168999</v>
          </cell>
          <cell r="P524">
            <v>9.1866208516943828E-5</v>
          </cell>
          <cell r="Q524">
            <v>4.7954160845844356E-2</v>
          </cell>
          <cell r="W524">
            <v>9.1866208516943828E-5</v>
          </cell>
        </row>
        <row r="525">
          <cell r="A525">
            <v>42527</v>
          </cell>
          <cell r="B525">
            <v>18.600000000000001</v>
          </cell>
          <cell r="C525">
            <v>14.566666666666668</v>
          </cell>
          <cell r="D525">
            <v>6.8405870292156078E-3</v>
          </cell>
          <cell r="E525">
            <v>2.0404003191461153</v>
          </cell>
          <cell r="P525">
            <v>9.1866208516943828E-5</v>
          </cell>
          <cell r="Q525">
            <v>4.8046027054361298E-2</v>
          </cell>
          <cell r="W525">
            <v>9.1866208516943828E-5</v>
          </cell>
        </row>
        <row r="526">
          <cell r="A526">
            <v>42528</v>
          </cell>
          <cell r="B526">
            <v>19.2</v>
          </cell>
          <cell r="C526">
            <v>14.583333333333336</v>
          </cell>
          <cell r="D526">
            <v>7.4144859729842671E-3</v>
          </cell>
          <cell r="E526">
            <v>2.0478148051190996</v>
          </cell>
          <cell r="P526">
            <v>9.1866208516943828E-5</v>
          </cell>
          <cell r="Q526">
            <v>4.8137893262878241E-2</v>
          </cell>
          <cell r="W526">
            <v>9.1866208516943828E-5</v>
          </cell>
        </row>
        <row r="527">
          <cell r="A527">
            <v>42529</v>
          </cell>
          <cell r="B527">
            <v>21.5</v>
          </cell>
          <cell r="C527">
            <v>14.6</v>
          </cell>
          <cell r="D527">
            <v>9.5260989916768797E-3</v>
          </cell>
          <cell r="E527">
            <v>2.0573409041107764</v>
          </cell>
          <cell r="P527">
            <v>9.1866208516943828E-5</v>
          </cell>
          <cell r="Q527">
            <v>4.8229759471395184E-2</v>
          </cell>
          <cell r="W527">
            <v>9.1866208516943828E-5</v>
          </cell>
        </row>
        <row r="528">
          <cell r="A528">
            <v>42530</v>
          </cell>
          <cell r="B528">
            <v>21.5</v>
          </cell>
          <cell r="C528">
            <v>14.6</v>
          </cell>
          <cell r="D528">
            <v>9.5260989916768797E-3</v>
          </cell>
          <cell r="E528">
            <v>2.0668670031024532</v>
          </cell>
          <cell r="P528">
            <v>9.1866208516943828E-5</v>
          </cell>
          <cell r="Q528">
            <v>4.8321625679912127E-2</v>
          </cell>
          <cell r="W528">
            <v>9.1866208516943828E-5</v>
          </cell>
        </row>
        <row r="529">
          <cell r="A529">
            <v>42531</v>
          </cell>
          <cell r="B529">
            <v>22.4</v>
          </cell>
          <cell r="C529">
            <v>14.616666666666665</v>
          </cell>
          <cell r="D529">
            <v>1.0247259420934209E-2</v>
          </cell>
          <cell r="E529">
            <v>2.0771142625233874</v>
          </cell>
          <cell r="P529">
            <v>9.1866208516943828E-5</v>
          </cell>
          <cell r="Q529">
            <v>4.8413491888429069E-2</v>
          </cell>
          <cell r="W529">
            <v>9.1866208516943828E-5</v>
          </cell>
        </row>
        <row r="530">
          <cell r="A530">
            <v>42532</v>
          </cell>
          <cell r="B530">
            <v>23</v>
          </cell>
          <cell r="C530">
            <v>14.616666666666665</v>
          </cell>
          <cell r="D530">
            <v>1.069232039759611E-2</v>
          </cell>
          <cell r="E530">
            <v>2.0878065829209835</v>
          </cell>
          <cell r="P530">
            <v>9.1866208516943828E-5</v>
          </cell>
          <cell r="Q530">
            <v>4.8505358096946012E-2</v>
          </cell>
          <cell r="W530">
            <v>9.1866208516943828E-5</v>
          </cell>
        </row>
        <row r="531">
          <cell r="A531">
            <v>42533</v>
          </cell>
          <cell r="B531">
            <v>22.8</v>
          </cell>
          <cell r="C531">
            <v>14.633333333333333</v>
          </cell>
          <cell r="D531">
            <v>1.0537544895663227E-2</v>
          </cell>
          <cell r="E531">
            <v>2.0983441278166466</v>
          </cell>
          <cell r="P531">
            <v>9.1866208516943828E-5</v>
          </cell>
          <cell r="Q531">
            <v>4.8597224305462955E-2</v>
          </cell>
          <cell r="W531">
            <v>9.1866208516943828E-5</v>
          </cell>
        </row>
        <row r="532">
          <cell r="A532">
            <v>42534</v>
          </cell>
          <cell r="B532">
            <v>19</v>
          </cell>
          <cell r="C532">
            <v>14.633333333333333</v>
          </cell>
          <cell r="D532">
            <v>7.200082982598343E-3</v>
          </cell>
          <cell r="E532">
            <v>2.1055442107992448</v>
          </cell>
          <cell r="P532">
            <v>9.1866208516943828E-5</v>
          </cell>
          <cell r="Q532">
            <v>4.8689090513979898E-2</v>
          </cell>
          <cell r="W532">
            <v>9.1866208516943828E-5</v>
          </cell>
        </row>
        <row r="533">
          <cell r="A533">
            <v>42535</v>
          </cell>
          <cell r="B533">
            <v>20.2</v>
          </cell>
          <cell r="C533">
            <v>14.633333333333333</v>
          </cell>
          <cell r="D533">
            <v>8.3439140488281837E-3</v>
          </cell>
          <cell r="E533">
            <v>2.113888124848073</v>
          </cell>
          <cell r="P533">
            <v>9.1866208516943828E-5</v>
          </cell>
          <cell r="Q533">
            <v>4.878095672249684E-2</v>
          </cell>
          <cell r="W533">
            <v>9.1866208516943828E-5</v>
          </cell>
        </row>
        <row r="534">
          <cell r="A534">
            <v>42536</v>
          </cell>
          <cell r="B534">
            <v>18.2</v>
          </cell>
          <cell r="C534">
            <v>14.65</v>
          </cell>
          <cell r="D534">
            <v>6.4233226614614095E-3</v>
          </cell>
          <cell r="E534">
            <v>2.1203114475095344</v>
          </cell>
          <cell r="P534">
            <v>9.1866208516943828E-5</v>
          </cell>
          <cell r="Q534">
            <v>4.8872822931013783E-2</v>
          </cell>
          <cell r="W534">
            <v>9.1866208516943828E-5</v>
          </cell>
        </row>
        <row r="535">
          <cell r="A535">
            <v>42537</v>
          </cell>
          <cell r="B535">
            <v>21.3</v>
          </cell>
          <cell r="C535">
            <v>14.65</v>
          </cell>
          <cell r="D535">
            <v>9.3268259218472083E-3</v>
          </cell>
          <cell r="E535">
            <v>2.1296382734313815</v>
          </cell>
          <cell r="P535">
            <v>9.1866208516943828E-5</v>
          </cell>
          <cell r="Q535">
            <v>4.8964689139530726E-2</v>
          </cell>
          <cell r="W535">
            <v>9.1866208516943828E-5</v>
          </cell>
        </row>
        <row r="536">
          <cell r="A536">
            <v>42538</v>
          </cell>
          <cell r="B536">
            <v>22.4</v>
          </cell>
          <cell r="C536">
            <v>14.666666666666664</v>
          </cell>
          <cell r="D536">
            <v>1.0216906399514706E-2</v>
          </cell>
          <cell r="E536">
            <v>2.1398551798308962</v>
          </cell>
          <cell r="P536">
            <v>9.1866208516943828E-5</v>
          </cell>
          <cell r="Q536">
            <v>4.9056555348047669E-2</v>
          </cell>
          <cell r="W536">
            <v>9.1866208516943828E-5</v>
          </cell>
        </row>
        <row r="537">
          <cell r="A537">
            <v>42539</v>
          </cell>
          <cell r="B537">
            <v>24.6</v>
          </cell>
          <cell r="C537">
            <v>14.666666666666664</v>
          </cell>
          <cell r="D537">
            <v>1.1667960364626601E-2</v>
          </cell>
          <cell r="E537">
            <v>2.1515231401955228</v>
          </cell>
          <cell r="P537">
            <v>9.1866208516943828E-5</v>
          </cell>
          <cell r="Q537">
            <v>4.9148421556564612E-2</v>
          </cell>
          <cell r="W537">
            <v>9.1866208516943828E-5</v>
          </cell>
        </row>
        <row r="538">
          <cell r="A538">
            <v>42540</v>
          </cell>
          <cell r="B538">
            <v>23.7</v>
          </cell>
          <cell r="C538">
            <v>14.666666666666664</v>
          </cell>
          <cell r="D538">
            <v>1.1133136677032729E-2</v>
          </cell>
          <cell r="E538">
            <v>2.1626562768725557</v>
          </cell>
          <cell r="P538">
            <v>9.1866208516943828E-5</v>
          </cell>
          <cell r="Q538">
            <v>4.9240287765081554E-2</v>
          </cell>
          <cell r="W538">
            <v>9.1866208516943828E-5</v>
          </cell>
        </row>
        <row r="539">
          <cell r="A539">
            <v>42541</v>
          </cell>
          <cell r="B539">
            <v>23.8</v>
          </cell>
          <cell r="C539">
            <v>14.666666666666664</v>
          </cell>
          <cell r="D539">
            <v>1.1196591095172265E-2</v>
          </cell>
          <cell r="E539">
            <v>2.173852867967728</v>
          </cell>
          <cell r="P539">
            <v>9.1866208516943828E-5</v>
          </cell>
          <cell r="Q539">
            <v>4.9332153973598497E-2</v>
          </cell>
          <cell r="W539">
            <v>9.1866208516943828E-5</v>
          </cell>
        </row>
        <row r="540">
          <cell r="A540">
            <v>42542</v>
          </cell>
          <cell r="B540">
            <v>22.1</v>
          </cell>
          <cell r="C540">
            <v>14.683333333333332</v>
          </cell>
          <cell r="D540">
            <v>9.9721288975656869E-3</v>
          </cell>
          <cell r="E540">
            <v>2.1838249968652939</v>
          </cell>
          <cell r="P540">
            <v>9.1866208516943828E-5</v>
          </cell>
          <cell r="Q540">
            <v>4.942402018211544E-2</v>
          </cell>
          <cell r="W540">
            <v>9.1866208516943828E-5</v>
          </cell>
        </row>
        <row r="541">
          <cell r="A541">
            <v>42543</v>
          </cell>
          <cell r="B541">
            <v>21.9</v>
          </cell>
          <cell r="C541">
            <v>14.666666666666664</v>
          </cell>
          <cell r="D541">
            <v>9.8211128315127388E-3</v>
          </cell>
          <cell r="E541">
            <v>2.1936461096968065</v>
          </cell>
          <cell r="P541">
            <v>9.1866208516943828E-5</v>
          </cell>
          <cell r="Q541">
            <v>4.9515886390632383E-2</v>
          </cell>
          <cell r="W541">
            <v>9.1866208516943828E-5</v>
          </cell>
        </row>
        <row r="542">
          <cell r="A542">
            <v>42544</v>
          </cell>
          <cell r="B542">
            <v>21.9</v>
          </cell>
          <cell r="C542">
            <v>14.666666666666664</v>
          </cell>
          <cell r="D542">
            <v>9.8211128315127388E-3</v>
          </cell>
          <cell r="E542">
            <v>2.2034672225283192</v>
          </cell>
          <cell r="P542">
            <v>9.1866208516943828E-5</v>
          </cell>
          <cell r="Q542">
            <v>4.9607752599149325E-2</v>
          </cell>
          <cell r="W542">
            <v>9.1866208516943828E-5</v>
          </cell>
        </row>
        <row r="543">
          <cell r="A543">
            <v>42545</v>
          </cell>
          <cell r="B543">
            <v>21.4</v>
          </cell>
          <cell r="C543">
            <v>14.666666666666664</v>
          </cell>
          <cell r="D543">
            <v>9.4034816672901103E-3</v>
          </cell>
          <cell r="E543">
            <v>2.2128707041956095</v>
          </cell>
          <cell r="P543">
            <v>9.1866208516943828E-5</v>
          </cell>
          <cell r="Q543">
            <v>4.9699618807666268E-2</v>
          </cell>
          <cell r="W543">
            <v>9.1866208516943828E-5</v>
          </cell>
        </row>
        <row r="544">
          <cell r="A544">
            <v>42546</v>
          </cell>
          <cell r="B544">
            <v>23.7</v>
          </cell>
          <cell r="C544">
            <v>14.666666666666664</v>
          </cell>
          <cell r="D544">
            <v>1.1133136677032729E-2</v>
          </cell>
          <cell r="E544">
            <v>2.2240038408726424</v>
          </cell>
          <cell r="P544">
            <v>9.1866208516943828E-5</v>
          </cell>
          <cell r="Q544">
            <v>4.9791485016183211E-2</v>
          </cell>
          <cell r="W544">
            <v>9.1866208516943828E-5</v>
          </cell>
        </row>
        <row r="545">
          <cell r="A545">
            <v>42547</v>
          </cell>
          <cell r="B545">
            <v>23.2</v>
          </cell>
          <cell r="C545">
            <v>14.65</v>
          </cell>
          <cell r="D545">
            <v>1.0811455396813583E-2</v>
          </cell>
          <cell r="E545">
            <v>2.2348152962694559</v>
          </cell>
          <cell r="P545">
            <v>9.1866208516943828E-5</v>
          </cell>
          <cell r="Q545">
            <v>4.9883351224700154E-2</v>
          </cell>
          <cell r="W545">
            <v>9.1866208516943828E-5</v>
          </cell>
        </row>
        <row r="546">
          <cell r="A546">
            <v>42548</v>
          </cell>
          <cell r="B546">
            <v>22.4</v>
          </cell>
          <cell r="C546">
            <v>14.65</v>
          </cell>
          <cell r="D546">
            <v>1.0227099009234639E-2</v>
          </cell>
          <cell r="E546">
            <v>2.2450423952786904</v>
          </cell>
          <cell r="P546">
            <v>9.1866208516943828E-5</v>
          </cell>
          <cell r="Q546">
            <v>4.9975217433217096E-2</v>
          </cell>
          <cell r="W546">
            <v>9.1866208516943828E-5</v>
          </cell>
        </row>
        <row r="547">
          <cell r="A547">
            <v>42549</v>
          </cell>
          <cell r="B547">
            <v>19.399999999999999</v>
          </cell>
          <cell r="C547">
            <v>14.666666666666668</v>
          </cell>
          <cell r="D547">
            <v>7.570151562580214E-3</v>
          </cell>
          <cell r="E547">
            <v>2.2526125468412705</v>
          </cell>
          <cell r="P547">
            <v>9.1866208516943828E-5</v>
          </cell>
          <cell r="Q547">
            <v>5.0067083641734039E-2</v>
          </cell>
          <cell r="W547">
            <v>9.1866208516943828E-5</v>
          </cell>
        </row>
        <row r="548">
          <cell r="A548">
            <v>42550</v>
          </cell>
          <cell r="B548">
            <v>21.3</v>
          </cell>
          <cell r="C548">
            <v>14.65</v>
          </cell>
          <cell r="D548">
            <v>9.3268259218472083E-3</v>
          </cell>
          <cell r="E548">
            <v>2.2619393727631176</v>
          </cell>
          <cell r="P548">
            <v>9.1866208516943828E-5</v>
          </cell>
          <cell r="Q548">
            <v>5.0158949850250982E-2</v>
          </cell>
          <cell r="W548">
            <v>9.1866208516943828E-5</v>
          </cell>
        </row>
        <row r="549">
          <cell r="A549">
            <v>42551</v>
          </cell>
          <cell r="B549">
            <v>22.3</v>
          </cell>
          <cell r="C549">
            <v>14.65</v>
          </cell>
          <cell r="D549">
            <v>1.0149701867017366E-2</v>
          </cell>
          <cell r="E549">
            <v>2.2720890746301352</v>
          </cell>
          <cell r="P549">
            <v>9.1866208516943828E-5</v>
          </cell>
          <cell r="Q549">
            <v>5.0250816058767925E-2</v>
          </cell>
          <cell r="W549">
            <v>9.1866208516943828E-5</v>
          </cell>
        </row>
        <row r="550">
          <cell r="A550">
            <v>42552</v>
          </cell>
          <cell r="B550">
            <v>24.5</v>
          </cell>
          <cell r="C550">
            <v>14.616666666666665</v>
          </cell>
          <cell r="D550">
            <v>1.1647033720536598E-2</v>
          </cell>
          <cell r="E550">
            <v>2.2837361083506718</v>
          </cell>
          <cell r="P550">
            <v>9.1866208516943828E-5</v>
          </cell>
          <cell r="Q550">
            <v>5.0342682267284868E-2</v>
          </cell>
          <cell r="W550">
            <v>9.1866208516943828E-5</v>
          </cell>
        </row>
        <row r="551">
          <cell r="A551">
            <v>42553</v>
          </cell>
          <cell r="B551">
            <v>26.3</v>
          </cell>
          <cell r="C551">
            <v>14.616666666666665</v>
          </cell>
          <cell r="D551">
            <v>1.2503005508046899E-2</v>
          </cell>
          <cell r="E551">
            <v>2.2962391138587188</v>
          </cell>
          <cell r="P551">
            <v>9.1866208516943828E-5</v>
          </cell>
          <cell r="Q551">
            <v>5.043454847580181E-2</v>
          </cell>
          <cell r="W551">
            <v>9.1866208516943828E-5</v>
          </cell>
        </row>
        <row r="552">
          <cell r="A552">
            <v>42554</v>
          </cell>
          <cell r="B552">
            <v>27</v>
          </cell>
          <cell r="C552">
            <v>14.6</v>
          </cell>
          <cell r="D552">
            <v>1.27723528610736E-2</v>
          </cell>
          <cell r="E552">
            <v>2.3090114667197925</v>
          </cell>
          <cell r="P552">
            <v>9.1866208516943828E-5</v>
          </cell>
          <cell r="Q552">
            <v>5.0526414684318753E-2</v>
          </cell>
          <cell r="W552">
            <v>9.1866208516943828E-5</v>
          </cell>
        </row>
        <row r="553">
          <cell r="A553">
            <v>42555</v>
          </cell>
          <cell r="B553">
            <v>25.6</v>
          </cell>
          <cell r="C553">
            <v>14.6</v>
          </cell>
          <cell r="D553">
            <v>1.2217286638273036E-2</v>
          </cell>
          <cell r="E553">
            <v>2.3212287533580653</v>
          </cell>
          <cell r="P553">
            <v>9.1866208516943828E-5</v>
          </cell>
          <cell r="Q553">
            <v>5.0618280892835696E-2</v>
          </cell>
          <cell r="W553">
            <v>9.1866208516943828E-5</v>
          </cell>
        </row>
        <row r="554">
          <cell r="A554">
            <v>42556</v>
          </cell>
          <cell r="B554">
            <v>19.7</v>
          </cell>
          <cell r="C554">
            <v>14.583333333333332</v>
          </cell>
          <cell r="D554">
            <v>7.8951211302266452E-3</v>
          </cell>
          <cell r="E554">
            <v>2.3291238744882921</v>
          </cell>
          <cell r="P554">
            <v>9.1866208516943828E-5</v>
          </cell>
          <cell r="Q554">
            <v>5.0710147101352639E-2</v>
          </cell>
          <cell r="W554">
            <v>9.1866208516943828E-5</v>
          </cell>
        </row>
        <row r="555">
          <cell r="A555">
            <v>42557</v>
          </cell>
          <cell r="B555">
            <v>22.1</v>
          </cell>
          <cell r="C555">
            <v>14.583333333333332</v>
          </cell>
          <cell r="D555">
            <v>1.0031224818441965E-2</v>
          </cell>
          <cell r="E555">
            <v>2.3391550993067338</v>
          </cell>
          <cell r="P555">
            <v>9.1866208516943828E-5</v>
          </cell>
          <cell r="Q555">
            <v>5.0802013309869581E-2</v>
          </cell>
          <cell r="W555">
            <v>9.1866208516943828E-5</v>
          </cell>
        </row>
        <row r="556">
          <cell r="A556">
            <v>42558</v>
          </cell>
          <cell r="B556">
            <v>22.7</v>
          </cell>
          <cell r="C556">
            <v>14.566666666666666</v>
          </cell>
          <cell r="D556">
            <v>1.0504527048159868E-2</v>
          </cell>
          <cell r="E556">
            <v>2.3496596263548937</v>
          </cell>
          <cell r="P556">
            <v>9.1866208516943828E-5</v>
          </cell>
          <cell r="Q556">
            <v>5.0893879518386524E-2</v>
          </cell>
          <cell r="W556">
            <v>9.1866208516943828E-5</v>
          </cell>
        </row>
        <row r="557">
          <cell r="A557">
            <v>42559</v>
          </cell>
          <cell r="B557">
            <v>23.6</v>
          </cell>
          <cell r="C557">
            <v>14.55</v>
          </cell>
          <cell r="D557">
            <v>1.1144277160698789E-2</v>
          </cell>
          <cell r="E557">
            <v>2.3608039035155923</v>
          </cell>
          <cell r="P557">
            <v>9.1866208516943828E-5</v>
          </cell>
          <cell r="Q557">
            <v>5.0985745726903467E-2</v>
          </cell>
          <cell r="W557">
            <v>9.1866208516943828E-5</v>
          </cell>
        </row>
        <row r="558">
          <cell r="A558">
            <v>42560</v>
          </cell>
          <cell r="B558">
            <v>22.8</v>
          </cell>
          <cell r="C558">
            <v>14.533333333333331</v>
          </cell>
          <cell r="D558">
            <v>1.0598438538852673E-2</v>
          </cell>
          <cell r="E558">
            <v>2.371402342054445</v>
          </cell>
          <cell r="P558">
            <v>9.1866208516943828E-5</v>
          </cell>
          <cell r="Q558">
            <v>5.107761193542041E-2</v>
          </cell>
          <cell r="W558">
            <v>9.1866208516943828E-5</v>
          </cell>
        </row>
        <row r="559">
          <cell r="A559">
            <v>42561</v>
          </cell>
          <cell r="B559">
            <v>25</v>
          </cell>
          <cell r="C559">
            <v>14.533333333333331</v>
          </cell>
          <cell r="D559">
            <v>1.1972288920618803E-2</v>
          </cell>
          <cell r="E559">
            <v>2.3833746309750636</v>
          </cell>
          <cell r="P559">
            <v>9.1866208516943828E-5</v>
          </cell>
          <cell r="Q559">
            <v>5.1169478143937352E-2</v>
          </cell>
          <cell r="W559">
            <v>9.1866208516943828E-5</v>
          </cell>
        </row>
        <row r="560">
          <cell r="A560">
            <v>42562</v>
          </cell>
          <cell r="B560">
            <v>25.5</v>
          </cell>
          <cell r="C560">
            <v>14.5</v>
          </cell>
          <cell r="D560">
            <v>1.2240354980002807E-2</v>
          </cell>
          <cell r="E560">
            <v>2.3956149859550666</v>
          </cell>
          <cell r="P560">
            <v>9.1866208516943828E-5</v>
          </cell>
          <cell r="Q560">
            <v>5.1261344352454295E-2</v>
          </cell>
          <cell r="W560">
            <v>9.1866208516943828E-5</v>
          </cell>
        </row>
        <row r="561">
          <cell r="A561">
            <v>42563</v>
          </cell>
          <cell r="B561">
            <v>24.3</v>
          </cell>
          <cell r="C561">
            <v>14.483333333333334</v>
          </cell>
          <cell r="D561">
            <v>1.1620344214214489E-2</v>
          </cell>
          <cell r="E561">
            <v>2.4072353301692813</v>
          </cell>
          <cell r="P561">
            <v>9.1866208516943828E-5</v>
          </cell>
          <cell r="Q561">
            <v>5.1353210560971238E-2</v>
          </cell>
          <cell r="W561">
            <v>9.1866208516943828E-5</v>
          </cell>
        </row>
        <row r="562">
          <cell r="A562">
            <v>42564</v>
          </cell>
          <cell r="B562">
            <v>24.5</v>
          </cell>
          <cell r="C562">
            <v>14.483333333333334</v>
          </cell>
          <cell r="D562">
            <v>1.1735374898279253E-2</v>
          </cell>
          <cell r="E562">
            <v>2.4189707050675606</v>
          </cell>
          <cell r="P562">
            <v>9.1866208516943828E-5</v>
          </cell>
          <cell r="Q562">
            <v>5.1445076769488181E-2</v>
          </cell>
          <cell r="W562">
            <v>9.1866208516943828E-5</v>
          </cell>
        </row>
        <row r="563">
          <cell r="A563">
            <v>42565</v>
          </cell>
          <cell r="B563">
            <v>24.5</v>
          </cell>
          <cell r="C563">
            <v>14.45</v>
          </cell>
          <cell r="D563">
            <v>1.1756655336474072E-2</v>
          </cell>
          <cell r="E563">
            <v>2.4307273604040347</v>
          </cell>
          <cell r="P563">
            <v>9.1866208516943828E-5</v>
          </cell>
          <cell r="Q563">
            <v>5.1536942978005124E-2</v>
          </cell>
          <cell r="W563">
            <v>9.1866208516943828E-5</v>
          </cell>
        </row>
        <row r="564">
          <cell r="A564">
            <v>42566</v>
          </cell>
          <cell r="B564">
            <v>21.6</v>
          </cell>
          <cell r="C564">
            <v>14.45</v>
          </cell>
          <cell r="D564">
            <v>9.691827177130111E-3</v>
          </cell>
          <cell r="E564">
            <v>2.4404191875811647</v>
          </cell>
          <cell r="P564">
            <v>9.1866208516943828E-5</v>
          </cell>
          <cell r="Q564">
            <v>5.1628809186522066E-2</v>
          </cell>
          <cell r="W564">
            <v>9.1866208516943828E-5</v>
          </cell>
        </row>
        <row r="565">
          <cell r="A565">
            <v>42567</v>
          </cell>
          <cell r="B565">
            <v>23</v>
          </cell>
          <cell r="C565">
            <v>14.416666666666666</v>
          </cell>
          <cell r="D565">
            <v>1.0812205439205668E-2</v>
          </cell>
          <cell r="E565">
            <v>2.4512313930203704</v>
          </cell>
          <cell r="P565">
            <v>9.1866208516943828E-5</v>
          </cell>
          <cell r="Q565">
            <v>5.1720675395039009E-2</v>
          </cell>
          <cell r="W565">
            <v>9.1866208516943828E-5</v>
          </cell>
        </row>
        <row r="566">
          <cell r="A566">
            <v>42568</v>
          </cell>
          <cell r="B566">
            <v>25.6</v>
          </cell>
          <cell r="C566">
            <v>14.4</v>
          </cell>
          <cell r="D566">
            <v>1.2353128261468643E-2</v>
          </cell>
          <cell r="E566">
            <v>2.463584521281839</v>
          </cell>
          <cell r="P566">
            <v>9.1866208516943828E-5</v>
          </cell>
          <cell r="Q566">
            <v>5.1812541603555952E-2</v>
          </cell>
          <cell r="W566">
            <v>9.1866208516943828E-5</v>
          </cell>
        </row>
        <row r="567">
          <cell r="A567">
            <v>42569</v>
          </cell>
          <cell r="B567">
            <v>26.5</v>
          </cell>
          <cell r="C567">
            <v>14.366666666666667</v>
          </cell>
          <cell r="D567">
            <v>1.27547973914767E-2</v>
          </cell>
          <cell r="E567">
            <v>2.4763393186733156</v>
          </cell>
          <cell r="P567">
            <v>9.1866208516943828E-5</v>
          </cell>
          <cell r="Q567">
            <v>5.1904407812072895E-2</v>
          </cell>
          <cell r="W567">
            <v>9.1866208516943828E-5</v>
          </cell>
        </row>
        <row r="568">
          <cell r="A568">
            <v>42570</v>
          </cell>
          <cell r="B568">
            <v>26.3</v>
          </cell>
          <cell r="C568">
            <v>14.366666666666667</v>
          </cell>
          <cell r="D568">
            <v>1.2676337488402573E-2</v>
          </cell>
          <cell r="E568">
            <v>2.489015656161718</v>
          </cell>
          <cell r="P568">
            <v>9.1866208516943828E-5</v>
          </cell>
          <cell r="Q568">
            <v>5.1996274020589837E-2</v>
          </cell>
          <cell r="W568">
            <v>9.1866208516943828E-5</v>
          </cell>
        </row>
        <row r="569">
          <cell r="A569">
            <v>42571</v>
          </cell>
          <cell r="B569">
            <v>24.2</v>
          </cell>
          <cell r="C569">
            <v>14.333333333333336</v>
          </cell>
          <cell r="D569">
            <v>1.1653262499133113E-2</v>
          </cell>
          <cell r="E569">
            <v>2.5006689186608511</v>
          </cell>
          <cell r="P569">
            <v>9.1866208516943828E-5</v>
          </cell>
          <cell r="Q569">
            <v>5.208814022910678E-2</v>
          </cell>
          <cell r="W569">
            <v>9.1866208516943828E-5</v>
          </cell>
        </row>
        <row r="570">
          <cell r="A570">
            <v>42572</v>
          </cell>
          <cell r="B570">
            <v>22.3</v>
          </cell>
          <cell r="C570">
            <v>14.3</v>
          </cell>
          <cell r="D570">
            <v>1.0345722617078034E-2</v>
          </cell>
          <cell r="E570">
            <v>2.5110146412779293</v>
          </cell>
          <cell r="P570">
            <v>9.1866208516943828E-5</v>
          </cell>
          <cell r="Q570">
            <v>5.2180006437623723E-2</v>
          </cell>
          <cell r="W570">
            <v>9.1866208516943828E-5</v>
          </cell>
        </row>
        <row r="571">
          <cell r="A571">
            <v>42573</v>
          </cell>
          <cell r="B571">
            <v>21.5</v>
          </cell>
          <cell r="C571">
            <v>14.3</v>
          </cell>
          <cell r="D571">
            <v>9.6815540003838893E-3</v>
          </cell>
          <cell r="E571">
            <v>2.5206961952783131</v>
          </cell>
          <cell r="P571">
            <v>9.1866208516943828E-5</v>
          </cell>
          <cell r="Q571">
            <v>5.2271872646140666E-2</v>
          </cell>
          <cell r="W571">
            <v>9.1866208516943828E-5</v>
          </cell>
        </row>
        <row r="572">
          <cell r="A572">
            <v>42574</v>
          </cell>
          <cell r="B572">
            <v>21.3</v>
          </cell>
          <cell r="C572">
            <v>14.266666666666666</v>
          </cell>
          <cell r="D572">
            <v>9.5226948877834925E-3</v>
          </cell>
          <cell r="E572">
            <v>2.5302188901660965</v>
          </cell>
          <cell r="P572">
            <v>9.1866208516943828E-5</v>
          </cell>
          <cell r="Q572">
            <v>5.2363738854657609E-2</v>
          </cell>
          <cell r="W572">
            <v>9.1866208516943828E-5</v>
          </cell>
        </row>
        <row r="573">
          <cell r="A573">
            <v>42575</v>
          </cell>
          <cell r="B573">
            <v>22.4</v>
          </cell>
          <cell r="C573">
            <v>14.233333333333334</v>
          </cell>
          <cell r="D573">
            <v>1.0458880504345664E-2</v>
          </cell>
          <cell r="E573">
            <v>2.5406777706704422</v>
          </cell>
          <cell r="P573">
            <v>9.1866208516943828E-5</v>
          </cell>
          <cell r="Q573">
            <v>5.2455605063174551E-2</v>
          </cell>
          <cell r="W573">
            <v>9.1866208516943828E-5</v>
          </cell>
        </row>
        <row r="574">
          <cell r="A574">
            <v>42576</v>
          </cell>
          <cell r="B574">
            <v>23.9</v>
          </cell>
          <cell r="C574">
            <v>14.216666666666667</v>
          </cell>
          <cell r="D574">
            <v>1.1534955244410248E-2</v>
          </cell>
          <cell r="E574">
            <v>2.5522127259148526</v>
          </cell>
          <cell r="P574">
            <v>9.1866208516943828E-5</v>
          </cell>
          <cell r="Q574">
            <v>5.2547471271691494E-2</v>
          </cell>
          <cell r="W574">
            <v>9.1866208516943828E-5</v>
          </cell>
        </row>
        <row r="575">
          <cell r="A575">
            <v>42577</v>
          </cell>
          <cell r="B575">
            <v>23.4</v>
          </cell>
          <cell r="C575">
            <v>14.2</v>
          </cell>
          <cell r="D575">
            <v>1.1213653420178486E-2</v>
          </cell>
          <cell r="E575">
            <v>2.5634263793350311</v>
          </cell>
          <cell r="P575">
            <v>9.1866208516943828E-5</v>
          </cell>
          <cell r="Q575">
            <v>5.2639337480208437E-2</v>
          </cell>
          <cell r="W575">
            <v>9.1866208516943828E-5</v>
          </cell>
        </row>
        <row r="576">
          <cell r="A576">
            <v>42578</v>
          </cell>
          <cell r="B576">
            <v>24.6</v>
          </cell>
          <cell r="C576">
            <v>14.166666666666668</v>
          </cell>
          <cell r="D576">
            <v>1.1982292433946148E-2</v>
          </cell>
          <cell r="E576">
            <v>2.5754086717689773</v>
          </cell>
          <cell r="P576">
            <v>9.1866208516943828E-5</v>
          </cell>
          <cell r="Q576">
            <v>5.273120368872538E-2</v>
          </cell>
          <cell r="W576">
            <v>9.1866208516943828E-5</v>
          </cell>
        </row>
        <row r="577">
          <cell r="A577">
            <v>42579</v>
          </cell>
          <cell r="B577">
            <v>26.2</v>
          </cell>
          <cell r="C577">
            <v>14.133333333333333</v>
          </cell>
          <cell r="D577">
            <v>1.2780699123052257E-2</v>
          </cell>
          <cell r="E577">
            <v>2.5881893708920294</v>
          </cell>
          <cell r="P577">
            <v>9.1866208516943828E-5</v>
          </cell>
          <cell r="Q577">
            <v>5.2823069897242322E-2</v>
          </cell>
          <cell r="W577">
            <v>9.1866208516943828E-5</v>
          </cell>
        </row>
        <row r="578">
          <cell r="A578">
            <v>42580</v>
          </cell>
          <cell r="B578">
            <v>26.7</v>
          </cell>
          <cell r="C578">
            <v>14.116666666666667</v>
          </cell>
          <cell r="D578">
            <v>1.2986991435080192E-2</v>
          </cell>
          <cell r="E578">
            <v>2.6011763623271094</v>
          </cell>
          <cell r="P578">
            <v>9.1866208516943828E-5</v>
          </cell>
          <cell r="Q578">
            <v>5.2914936105759265E-2</v>
          </cell>
          <cell r="W578">
            <v>9.1866208516943828E-5</v>
          </cell>
        </row>
        <row r="579">
          <cell r="A579">
            <v>42581</v>
          </cell>
          <cell r="B579">
            <v>26.1</v>
          </cell>
          <cell r="C579">
            <v>14.083333333333334</v>
          </cell>
          <cell r="D579">
            <v>1.2767924640039507E-2</v>
          </cell>
          <cell r="E579">
            <v>2.6139442869671488</v>
          </cell>
          <cell r="P579">
            <v>9.1866208516943828E-5</v>
          </cell>
          <cell r="Q579">
            <v>5.3006802314276208E-2</v>
          </cell>
          <cell r="W579">
            <v>9.1866208516943828E-5</v>
          </cell>
        </row>
        <row r="580">
          <cell r="A580">
            <v>42582</v>
          </cell>
          <cell r="B580">
            <v>26.1</v>
          </cell>
          <cell r="C580">
            <v>14.06666666666667</v>
          </cell>
          <cell r="D580">
            <v>1.2777462195326226E-2</v>
          </cell>
          <cell r="E580">
            <v>2.626721749162475</v>
          </cell>
          <cell r="P580">
            <v>9.1866208516943828E-5</v>
          </cell>
          <cell r="Q580">
            <v>5.3098668522793151E-2</v>
          </cell>
          <cell r="W580">
            <v>9.1866208516943828E-5</v>
          </cell>
        </row>
        <row r="581">
          <cell r="A581">
            <v>42583</v>
          </cell>
          <cell r="B581">
            <v>26.2</v>
          </cell>
          <cell r="C581">
            <v>14.033333333333335</v>
          </cell>
          <cell r="D581">
            <v>1.2838329636922817E-2</v>
          </cell>
          <cell r="E581">
            <v>2.639560078799398</v>
          </cell>
          <cell r="P581">
            <v>9.1866208516943828E-5</v>
          </cell>
          <cell r="Q581">
            <v>5.3190534731310093E-2</v>
          </cell>
          <cell r="W581">
            <v>9.1866208516943828E-5</v>
          </cell>
        </row>
        <row r="582">
          <cell r="A582">
            <v>42584</v>
          </cell>
          <cell r="B582">
            <v>26.8</v>
          </cell>
          <cell r="C582">
            <v>14</v>
          </cell>
          <cell r="D582">
            <v>1.3091540790612029E-2</v>
          </cell>
          <cell r="E582">
            <v>2.6526516195900101</v>
          </cell>
          <cell r="P582">
            <v>9.1866208516943828E-5</v>
          </cell>
          <cell r="Q582">
            <v>5.3282400939827036E-2</v>
          </cell>
          <cell r="W582">
            <v>9.1866208516943828E-5</v>
          </cell>
        </row>
        <row r="583">
          <cell r="A583">
            <v>42585</v>
          </cell>
          <cell r="B583">
            <v>26.7</v>
          </cell>
          <cell r="C583">
            <v>13.966666666666669</v>
          </cell>
          <cell r="D583">
            <v>1.3073165845240363E-2</v>
          </cell>
          <cell r="E583">
            <v>2.6657247854352506</v>
          </cell>
          <cell r="P583">
            <v>9.1866208516943828E-5</v>
          </cell>
          <cell r="Q583">
            <v>5.3374267148343979E-2</v>
          </cell>
          <cell r="W583">
            <v>9.1866208516943828E-5</v>
          </cell>
        </row>
        <row r="584">
          <cell r="A584">
            <v>42586</v>
          </cell>
          <cell r="B584">
            <v>27.5</v>
          </cell>
          <cell r="C584">
            <v>13.95</v>
          </cell>
          <cell r="D584">
            <v>1.3357630388903237E-2</v>
          </cell>
          <cell r="E584">
            <v>2.679082415824154</v>
          </cell>
          <cell r="P584">
            <v>9.1866208516943828E-5</v>
          </cell>
          <cell r="Q584">
            <v>5.3466133356860922E-2</v>
          </cell>
          <cell r="W584">
            <v>9.1866208516943828E-5</v>
          </cell>
        </row>
        <row r="585">
          <cell r="A585">
            <v>42587</v>
          </cell>
          <cell r="B585">
            <v>29.1</v>
          </cell>
          <cell r="C585">
            <v>13.916666666666668</v>
          </cell>
          <cell r="D585">
            <v>1.3796964633707142E-2</v>
          </cell>
          <cell r="E585">
            <v>2.6928793804578612</v>
          </cell>
          <cell r="P585">
            <v>9.1866208516943828E-5</v>
          </cell>
          <cell r="Q585">
            <v>5.3557999565377865E-2</v>
          </cell>
          <cell r="W585">
            <v>9.1866208516943828E-5</v>
          </cell>
        </row>
        <row r="586">
          <cell r="A586">
            <v>42588</v>
          </cell>
          <cell r="B586">
            <v>28.6</v>
          </cell>
          <cell r="C586">
            <v>13.883333333333335</v>
          </cell>
          <cell r="D586">
            <v>1.3700864860191892E-2</v>
          </cell>
          <cell r="E586">
            <v>2.7065802453180532</v>
          </cell>
          <cell r="P586">
            <v>9.1866208516943828E-5</v>
          </cell>
          <cell r="Q586">
            <v>5.3649865773894807E-2</v>
          </cell>
          <cell r="W586">
            <v>9.1866208516943828E-5</v>
          </cell>
        </row>
        <row r="587">
          <cell r="A587">
            <v>42589</v>
          </cell>
          <cell r="B587">
            <v>27.4</v>
          </cell>
          <cell r="C587">
            <v>13.85</v>
          </cell>
          <cell r="D587">
            <v>1.3380791818407851E-2</v>
          </cell>
          <cell r="E587">
            <v>2.7199610371364611</v>
          </cell>
          <cell r="P587">
            <v>9.1866208516943828E-5</v>
          </cell>
          <cell r="Q587">
            <v>5.374173198241175E-2</v>
          </cell>
          <cell r="W587">
            <v>9.1866208516943828E-5</v>
          </cell>
        </row>
        <row r="588">
          <cell r="A588">
            <v>42590</v>
          </cell>
          <cell r="B588">
            <v>27.4</v>
          </cell>
          <cell r="C588">
            <v>13.816666666666666</v>
          </cell>
          <cell r="D588">
            <v>1.3398572120692696E-2</v>
          </cell>
          <cell r="E588">
            <v>2.7333596092571537</v>
          </cell>
          <cell r="P588">
            <v>9.1866208516943828E-5</v>
          </cell>
          <cell r="Q588">
            <v>5.3833598190928693E-2</v>
          </cell>
          <cell r="W588">
            <v>9.1866208516943828E-5</v>
          </cell>
        </row>
        <row r="589">
          <cell r="A589">
            <v>42591</v>
          </cell>
          <cell r="B589">
            <v>30.6</v>
          </cell>
          <cell r="C589">
            <v>13.8</v>
          </cell>
          <cell r="D589">
            <v>1.4134600132194532E-2</v>
          </cell>
          <cell r="E589">
            <v>2.7474942093893482</v>
          </cell>
          <cell r="P589">
            <v>9.1866208516943828E-5</v>
          </cell>
          <cell r="Q589">
            <v>5.3925464399445636E-2</v>
          </cell>
          <cell r="W589">
            <v>9.1866208516943828E-5</v>
          </cell>
        </row>
        <row r="590">
          <cell r="A590">
            <v>42592</v>
          </cell>
          <cell r="B590">
            <v>26.7</v>
          </cell>
          <cell r="C590">
            <v>13.766666666666669</v>
          </cell>
          <cell r="D590">
            <v>1.3179493608871946E-2</v>
          </cell>
          <cell r="E590">
            <v>2.7606737029982202</v>
          </cell>
          <cell r="P590">
            <v>9.1866208516943828E-5</v>
          </cell>
          <cell r="Q590">
            <v>5.4017330607962578E-2</v>
          </cell>
          <cell r="W590">
            <v>9.1866208516943828E-5</v>
          </cell>
        </row>
        <row r="591">
          <cell r="A591">
            <v>42593</v>
          </cell>
          <cell r="B591">
            <v>24.9</v>
          </cell>
          <cell r="C591">
            <v>13.733333333333333</v>
          </cell>
          <cell r="D591">
            <v>1.2371396395562019E-2</v>
          </cell>
          <cell r="E591">
            <v>2.7730450993937823</v>
          </cell>
          <cell r="P591">
            <v>9.1866208516943828E-5</v>
          </cell>
          <cell r="Q591">
            <v>5.4109196816479521E-2</v>
          </cell>
          <cell r="W591">
            <v>9.1866208516943828E-5</v>
          </cell>
        </row>
        <row r="592">
          <cell r="A592">
            <v>42594</v>
          </cell>
          <cell r="B592">
            <v>24.3</v>
          </cell>
          <cell r="C592">
            <v>13.7</v>
          </cell>
          <cell r="D592">
            <v>1.2041717700924728E-2</v>
          </cell>
          <cell r="E592">
            <v>2.7850868170947072</v>
          </cell>
          <cell r="P592">
            <v>9.1866208516943828E-5</v>
          </cell>
          <cell r="Q592">
            <v>5.4201063024996464E-2</v>
          </cell>
          <cell r="W592">
            <v>9.1866208516943828E-5</v>
          </cell>
        </row>
        <row r="593">
          <cell r="A593">
            <v>42595</v>
          </cell>
          <cell r="B593">
            <v>24.4</v>
          </cell>
          <cell r="C593">
            <v>13.65</v>
          </cell>
          <cell r="D593">
            <v>1.2124193958265639E-2</v>
          </cell>
          <cell r="E593">
            <v>2.7972110110529727</v>
          </cell>
          <cell r="P593">
            <v>9.1866208516943828E-5</v>
          </cell>
          <cell r="Q593">
            <v>5.4292929233513407E-2</v>
          </cell>
          <cell r="W593">
            <v>9.1866208516943828E-5</v>
          </cell>
        </row>
        <row r="594">
          <cell r="A594">
            <v>42596</v>
          </cell>
          <cell r="B594">
            <v>23.5</v>
          </cell>
          <cell r="C594">
            <v>13.616666666666667</v>
          </cell>
          <cell r="D594">
            <v>1.1558012039637416E-2</v>
          </cell>
          <cell r="E594">
            <v>2.8087690230926099</v>
          </cell>
          <cell r="P594">
            <v>9.1866208516943828E-5</v>
          </cell>
          <cell r="Q594">
            <v>5.4384795442030349E-2</v>
          </cell>
          <cell r="W594">
            <v>9.1866208516943828E-5</v>
          </cell>
        </row>
        <row r="595">
          <cell r="A595">
            <v>42597</v>
          </cell>
          <cell r="B595">
            <v>25.9</v>
          </cell>
          <cell r="C595">
            <v>13.6</v>
          </cell>
          <cell r="D595">
            <v>1.2929628592669112E-2</v>
          </cell>
          <cell r="E595">
            <v>2.8216986516852791</v>
          </cell>
          <cell r="P595">
            <v>9.1866208516943828E-5</v>
          </cell>
          <cell r="Q595">
            <v>5.4476661650547292E-2</v>
          </cell>
          <cell r="W595">
            <v>9.1866208516943828E-5</v>
          </cell>
        </row>
        <row r="596">
          <cell r="A596">
            <v>42598</v>
          </cell>
          <cell r="B596">
            <v>26.6</v>
          </cell>
          <cell r="C596">
            <v>13.566666666666666</v>
          </cell>
          <cell r="D596">
            <v>1.3238304657575573E-2</v>
          </cell>
          <cell r="E596">
            <v>2.8349369563428546</v>
          </cell>
          <cell r="P596">
            <v>9.1866208516943828E-5</v>
          </cell>
          <cell r="Q596">
            <v>5.4568527859064235E-2</v>
          </cell>
          <cell r="W596">
            <v>9.1866208516943828E-5</v>
          </cell>
        </row>
        <row r="597">
          <cell r="A597">
            <v>42599</v>
          </cell>
          <cell r="B597">
            <v>28.9</v>
          </cell>
          <cell r="C597">
            <v>13.533333333333333</v>
          </cell>
          <cell r="D597">
            <v>1.3953737485703565E-2</v>
          </cell>
          <cell r="E597">
            <v>2.8488906938285581</v>
          </cell>
          <cell r="P597">
            <v>9.1866208516943828E-5</v>
          </cell>
          <cell r="Q597">
            <v>5.4660394067581178E-2</v>
          </cell>
          <cell r="W597">
            <v>9.1866208516943828E-5</v>
          </cell>
        </row>
        <row r="598">
          <cell r="A598">
            <v>42600</v>
          </cell>
          <cell r="B598">
            <v>25.5</v>
          </cell>
          <cell r="C598">
            <v>13.483333333333334</v>
          </cell>
          <cell r="D598">
            <v>1.2793819588668211E-2</v>
          </cell>
          <cell r="E598">
            <v>2.8616845134172264</v>
          </cell>
          <cell r="P598">
            <v>9.1866208516943828E-5</v>
          </cell>
          <cell r="Q598">
            <v>5.4752260276098121E-2</v>
          </cell>
          <cell r="W598">
            <v>9.1866208516943828E-5</v>
          </cell>
        </row>
        <row r="599">
          <cell r="A599">
            <v>42601</v>
          </cell>
          <cell r="B599">
            <v>26.3</v>
          </cell>
          <cell r="C599">
            <v>13.45</v>
          </cell>
          <cell r="D599">
            <v>1.3170052259241449E-2</v>
          </cell>
          <cell r="E599">
            <v>2.8748545656764679</v>
          </cell>
          <cell r="P599">
            <v>9.1866208516943828E-5</v>
          </cell>
          <cell r="Q599">
            <v>5.4844126484615063E-2</v>
          </cell>
          <cell r="W599">
            <v>9.1866208516943828E-5</v>
          </cell>
        </row>
        <row r="600">
          <cell r="A600">
            <v>42602</v>
          </cell>
          <cell r="B600">
            <v>26.3</v>
          </cell>
          <cell r="C600">
            <v>13.433333333333334</v>
          </cell>
          <cell r="D600">
            <v>1.31772994406524E-2</v>
          </cell>
          <cell r="E600">
            <v>2.8880318651171204</v>
          </cell>
          <cell r="P600">
            <v>9.1866208516943828E-5</v>
          </cell>
          <cell r="Q600">
            <v>5.4935992693132006E-2</v>
          </cell>
          <cell r="W600">
            <v>9.1866208516943828E-5</v>
          </cell>
        </row>
        <row r="601">
          <cell r="A601">
            <v>42603</v>
          </cell>
          <cell r="B601">
            <v>28</v>
          </cell>
          <cell r="C601">
            <v>13.4</v>
          </cell>
          <cell r="D601">
            <v>1.3783988732818744E-2</v>
          </cell>
          <cell r="E601">
            <v>2.9018158538499392</v>
          </cell>
          <cell r="P601">
            <v>9.1866208516943828E-5</v>
          </cell>
          <cell r="Q601">
            <v>5.5027858901648949E-2</v>
          </cell>
          <cell r="W601">
            <v>9.1866208516943828E-5</v>
          </cell>
        </row>
        <row r="602">
          <cell r="A602">
            <v>42604</v>
          </cell>
          <cell r="B602">
            <v>25.9</v>
          </cell>
          <cell r="C602">
            <v>13.35</v>
          </cell>
          <cell r="D602">
            <v>1.3038557729729526E-2</v>
          </cell>
          <cell r="E602">
            <v>2.9148544115796686</v>
          </cell>
          <cell r="P602">
            <v>9.1866208516943828E-5</v>
          </cell>
          <cell r="Q602">
            <v>5.5119725110165892E-2</v>
          </cell>
          <cell r="W602">
            <v>9.1866208516943828E-5</v>
          </cell>
        </row>
        <row r="603">
          <cell r="A603">
            <v>42605</v>
          </cell>
          <cell r="B603">
            <v>24.3</v>
          </cell>
          <cell r="C603">
            <v>13.316666666666666</v>
          </cell>
          <cell r="D603">
            <v>1.2200277535360167E-2</v>
          </cell>
          <cell r="E603">
            <v>2.9270546891150286</v>
          </cell>
          <cell r="P603">
            <v>9.1866208516943828E-5</v>
          </cell>
          <cell r="Q603">
            <v>5.5211591318682834E-2</v>
          </cell>
          <cell r="W603">
            <v>9.1866208516943828E-5</v>
          </cell>
        </row>
        <row r="604">
          <cell r="A604">
            <v>42606</v>
          </cell>
          <cell r="B604">
            <v>25</v>
          </cell>
          <cell r="C604">
            <v>13.283333333333331</v>
          </cell>
          <cell r="D604">
            <v>1.2617683506850878E-2</v>
          </cell>
          <cell r="E604">
            <v>2.9396723726218794</v>
          </cell>
          <cell r="P604">
            <v>9.1866208516943828E-5</v>
          </cell>
          <cell r="Q604">
            <v>5.5303457527199777E-2</v>
          </cell>
          <cell r="W604">
            <v>9.1866208516943828E-5</v>
          </cell>
        </row>
        <row r="605">
          <cell r="A605">
            <v>42607</v>
          </cell>
          <cell r="B605">
            <v>26.9</v>
          </cell>
          <cell r="C605">
            <v>13.25</v>
          </cell>
          <cell r="D605">
            <v>1.3489507842880966E-2</v>
          </cell>
          <cell r="E605">
            <v>2.9531618804647604</v>
          </cell>
          <cell r="P605">
            <v>9.1866208516943828E-5</v>
          </cell>
          <cell r="Q605">
            <v>5.539532373571672E-2</v>
          </cell>
          <cell r="W605">
            <v>9.1866208516943828E-5</v>
          </cell>
        </row>
        <row r="606">
          <cell r="A606">
            <v>42608</v>
          </cell>
          <cell r="B606">
            <v>26.9</v>
          </cell>
          <cell r="C606">
            <v>13.216666666666669</v>
          </cell>
          <cell r="D606">
            <v>1.3502957369918892E-2</v>
          </cell>
          <cell r="E606">
            <v>2.9666648378346792</v>
          </cell>
          <cell r="P606">
            <v>9.1866208516943828E-5</v>
          </cell>
          <cell r="Q606">
            <v>5.5487189944233663E-2</v>
          </cell>
          <cell r="W606">
            <v>9.1866208516943828E-5</v>
          </cell>
        </row>
        <row r="607">
          <cell r="A607">
            <v>42609</v>
          </cell>
          <cell r="B607">
            <v>22.8</v>
          </cell>
          <cell r="C607">
            <v>13.183333333333332</v>
          </cell>
          <cell r="D607">
            <v>1.1203218749667176E-2</v>
          </cell>
          <cell r="E607">
            <v>2.9778680565843465</v>
          </cell>
          <cell r="P607">
            <v>9.1866208516943828E-5</v>
          </cell>
          <cell r="Q607">
            <v>5.5579056152750606E-2</v>
          </cell>
          <cell r="W607">
            <v>9.1866208516943828E-5</v>
          </cell>
        </row>
        <row r="608">
          <cell r="A608">
            <v>42610</v>
          </cell>
          <cell r="B608">
            <v>23</v>
          </cell>
          <cell r="C608">
            <v>13.133333333333335</v>
          </cell>
          <cell r="D608">
            <v>1.137302669440305E-2</v>
          </cell>
          <cell r="E608">
            <v>2.9892410832787495</v>
          </cell>
          <cell r="P608">
            <v>9.1866208516943828E-5</v>
          </cell>
          <cell r="Q608">
            <v>5.5670922361267548E-2</v>
          </cell>
          <cell r="W608">
            <v>9.1866208516943828E-5</v>
          </cell>
        </row>
        <row r="609">
          <cell r="A609">
            <v>42611</v>
          </cell>
          <cell r="B609">
            <v>25.7</v>
          </cell>
          <cell r="C609">
            <v>13.116666666666665</v>
          </cell>
          <cell r="D609">
            <v>1.3036638332148911E-2</v>
          </cell>
          <cell r="E609">
            <v>3.0022777216108985</v>
          </cell>
          <cell r="P609">
            <v>9.1866208516943828E-5</v>
          </cell>
          <cell r="Q609">
            <v>5.5762788569784491E-2</v>
          </cell>
          <cell r="W609">
            <v>9.1866208516943828E-5</v>
          </cell>
        </row>
        <row r="610">
          <cell r="A610">
            <v>42612</v>
          </cell>
          <cell r="B610">
            <v>25.7</v>
          </cell>
          <cell r="C610">
            <v>13.066666666666666</v>
          </cell>
          <cell r="D610">
            <v>1.3054876210595194E-2</v>
          </cell>
          <cell r="E610">
            <v>3.0153325978214935</v>
          </cell>
          <cell r="P610">
            <v>9.1866208516943828E-5</v>
          </cell>
          <cell r="Q610">
            <v>5.5854654778301434E-2</v>
          </cell>
          <cell r="W610">
            <v>9.1866208516943828E-5</v>
          </cell>
        </row>
        <row r="611">
          <cell r="A611">
            <v>42613</v>
          </cell>
          <cell r="B611">
            <v>26.4</v>
          </cell>
          <cell r="C611">
            <v>13.033333333333335</v>
          </cell>
          <cell r="D611">
            <v>1.3377786277426092E-2</v>
          </cell>
          <cell r="E611">
            <v>3.0287103840989196</v>
          </cell>
          <cell r="P611">
            <v>9.1866208516943828E-5</v>
          </cell>
          <cell r="Q611">
            <v>5.5946520986818377E-2</v>
          </cell>
          <cell r="W611">
            <v>9.1866208516943828E-5</v>
          </cell>
        </row>
        <row r="612">
          <cell r="A612">
            <v>42614</v>
          </cell>
          <cell r="B612">
            <v>24.9</v>
          </cell>
          <cell r="C612">
            <v>13</v>
          </cell>
          <cell r="D612">
            <v>1.2665349221180865E-2</v>
          </cell>
          <cell r="E612">
            <v>3.0413757333201006</v>
          </cell>
          <cell r="P612">
            <v>9.1866208516943828E-5</v>
          </cell>
          <cell r="Q612">
            <v>5.6038387195335319E-2</v>
          </cell>
          <cell r="W612">
            <v>9.1866208516943828E-5</v>
          </cell>
        </row>
        <row r="613">
          <cell r="A613">
            <v>42615</v>
          </cell>
          <cell r="B613">
            <v>24.8</v>
          </cell>
          <cell r="C613">
            <v>12.95</v>
          </cell>
          <cell r="D613">
            <v>1.2625838512395004E-2</v>
          </cell>
          <cell r="E613">
            <v>3.0540015718324955</v>
          </cell>
          <cell r="P613">
            <v>9.1866208516943828E-5</v>
          </cell>
          <cell r="Q613">
            <v>5.6130253403852262E-2</v>
          </cell>
          <cell r="W613">
            <v>9.1866208516943828E-5</v>
          </cell>
        </row>
        <row r="614">
          <cell r="A614">
            <v>42616</v>
          </cell>
          <cell r="B614">
            <v>25</v>
          </cell>
          <cell r="C614">
            <v>12.933333333333335</v>
          </cell>
          <cell r="D614">
            <v>1.2742898787672045E-2</v>
          </cell>
          <cell r="E614">
            <v>3.0667444706201676</v>
          </cell>
          <cell r="P614">
            <v>9.1866208516943828E-5</v>
          </cell>
          <cell r="Q614">
            <v>5.6222119612369205E-2</v>
          </cell>
          <cell r="W614">
            <v>9.1866208516943828E-5</v>
          </cell>
        </row>
        <row r="615">
          <cell r="A615">
            <v>42617</v>
          </cell>
          <cell r="B615">
            <v>25.3</v>
          </cell>
          <cell r="C615">
            <v>12.883333333333333</v>
          </cell>
          <cell r="D615">
            <v>1.2919148137502015E-2</v>
          </cell>
          <cell r="E615">
            <v>3.0796636187576696</v>
          </cell>
          <cell r="P615">
            <v>9.1866208516943828E-5</v>
          </cell>
          <cell r="Q615">
            <v>5.6313985820886148E-2</v>
          </cell>
          <cell r="W615">
            <v>9.1866208516943828E-5</v>
          </cell>
        </row>
        <row r="616">
          <cell r="A616">
            <v>42618</v>
          </cell>
          <cell r="B616">
            <v>26.4</v>
          </cell>
          <cell r="C616">
            <v>12.85</v>
          </cell>
          <cell r="D616">
            <v>1.3441856682669305E-2</v>
          </cell>
          <cell r="E616">
            <v>3.0931054754403391</v>
          </cell>
          <cell r="P616">
            <v>9.1866208516943828E-5</v>
          </cell>
          <cell r="Q616">
            <v>5.640585202940309E-2</v>
          </cell>
          <cell r="W616">
            <v>9.1866208516943828E-5</v>
          </cell>
        </row>
        <row r="617">
          <cell r="A617">
            <v>42619</v>
          </cell>
          <cell r="B617">
            <v>28.3</v>
          </cell>
          <cell r="C617">
            <v>12.8</v>
          </cell>
          <cell r="D617">
            <v>1.4103227848271121E-2</v>
          </cell>
          <cell r="E617">
            <v>3.1072087032886104</v>
          </cell>
          <cell r="P617">
            <v>9.1866208516943828E-5</v>
          </cell>
          <cell r="Q617">
            <v>5.6497718237920033E-2</v>
          </cell>
          <cell r="W617">
            <v>9.1866208516943828E-5</v>
          </cell>
        </row>
        <row r="618">
          <cell r="A618">
            <v>42620</v>
          </cell>
          <cell r="B618">
            <v>24.3</v>
          </cell>
          <cell r="C618">
            <v>12.766666666666666</v>
          </cell>
          <cell r="D618">
            <v>1.2385451271602444E-2</v>
          </cell>
          <cell r="E618">
            <v>3.1195941545602128</v>
          </cell>
          <cell r="P618">
            <v>9.1866208516943828E-5</v>
          </cell>
          <cell r="Q618">
            <v>5.6589584446436976E-2</v>
          </cell>
          <cell r="W618">
            <v>9.1866208516943828E-5</v>
          </cell>
        </row>
        <row r="619">
          <cell r="A619">
            <v>42621</v>
          </cell>
          <cell r="B619">
            <v>24.7</v>
          </cell>
          <cell r="C619">
            <v>12.75</v>
          </cell>
          <cell r="D619">
            <v>1.2631427977581353E-2</v>
          </cell>
          <cell r="E619">
            <v>3.132225582537794</v>
          </cell>
          <cell r="P619">
            <v>9.1866208516943828E-5</v>
          </cell>
          <cell r="Q619">
            <v>5.6681450654953919E-2</v>
          </cell>
          <cell r="W619">
            <v>9.1866208516943828E-5</v>
          </cell>
        </row>
        <row r="620">
          <cell r="A620">
            <v>42622</v>
          </cell>
          <cell r="B620">
            <v>25.5</v>
          </cell>
          <cell r="C620">
            <v>12.7</v>
          </cell>
          <cell r="D620">
            <v>1.3078843944501763E-2</v>
          </cell>
          <cell r="E620">
            <v>3.145304426482296</v>
          </cell>
          <cell r="P620">
            <v>9.1866208516943828E-5</v>
          </cell>
          <cell r="Q620">
            <v>5.6773316863470862E-2</v>
          </cell>
          <cell r="W620">
            <v>9.1866208516943828E-5</v>
          </cell>
        </row>
        <row r="621">
          <cell r="A621">
            <v>42623</v>
          </cell>
          <cell r="B621">
            <v>24.8</v>
          </cell>
          <cell r="C621">
            <v>12.666666666666668</v>
          </cell>
          <cell r="D621">
            <v>1.2713758879098858E-2</v>
          </cell>
          <cell r="E621">
            <v>3.1580181853613949</v>
          </cell>
          <cell r="P621">
            <v>9.1866208516943828E-5</v>
          </cell>
          <cell r="Q621">
            <v>5.6865183071987804E-2</v>
          </cell>
          <cell r="W621">
            <v>9.1866208516943828E-5</v>
          </cell>
        </row>
        <row r="622">
          <cell r="A622">
            <v>42624</v>
          </cell>
          <cell r="B622">
            <v>23.1</v>
          </cell>
          <cell r="C622">
            <v>12.616666666666664</v>
          </cell>
          <cell r="D622">
            <v>1.1598974835600373E-2</v>
          </cell>
          <cell r="E622">
            <v>3.1696171601969954</v>
          </cell>
          <cell r="P622">
            <v>9.1866208516943828E-5</v>
          </cell>
          <cell r="Q622">
            <v>5.6957049280504747E-2</v>
          </cell>
          <cell r="W622">
            <v>9.1866208516943828E-5</v>
          </cell>
        </row>
        <row r="623">
          <cell r="A623">
            <v>42625</v>
          </cell>
          <cell r="B623">
            <v>23.6</v>
          </cell>
          <cell r="C623">
            <v>12.6</v>
          </cell>
          <cell r="D623">
            <v>1.196821769719416E-2</v>
          </cell>
          <cell r="E623">
            <v>3.1815853778941894</v>
          </cell>
          <cell r="P623">
            <v>9.1866208516943828E-5</v>
          </cell>
          <cell r="Q623">
            <v>5.704891548902169E-2</v>
          </cell>
          <cell r="W623">
            <v>9.1866208516943828E-5</v>
          </cell>
        </row>
        <row r="624">
          <cell r="A624">
            <v>42626</v>
          </cell>
          <cell r="B624">
            <v>22.4</v>
          </cell>
          <cell r="C624">
            <v>12.55</v>
          </cell>
          <cell r="D624">
            <v>1.1059361822744945E-2</v>
          </cell>
          <cell r="E624">
            <v>3.1926447397169344</v>
          </cell>
          <cell r="P624">
            <v>9.1866208516943828E-5</v>
          </cell>
          <cell r="Q624">
            <v>5.7140781697538633E-2</v>
          </cell>
          <cell r="W624">
            <v>9.1866208516943828E-5</v>
          </cell>
        </row>
        <row r="625">
          <cell r="A625">
            <v>42627</v>
          </cell>
          <cell r="B625">
            <v>22.9</v>
          </cell>
          <cell r="C625">
            <v>12.516666666666666</v>
          </cell>
          <cell r="D625">
            <v>1.1470514120121022E-2</v>
          </cell>
          <cell r="E625">
            <v>3.2041152538370556</v>
          </cell>
          <cell r="P625">
            <v>9.1866208516943828E-5</v>
          </cell>
          <cell r="Q625">
            <v>5.7232647906055575E-2</v>
          </cell>
          <cell r="W625">
            <v>9.1866208516943828E-5</v>
          </cell>
        </row>
        <row r="626">
          <cell r="A626">
            <v>42628</v>
          </cell>
          <cell r="B626">
            <v>23.7</v>
          </cell>
          <cell r="C626">
            <v>12.466666666666669</v>
          </cell>
          <cell r="D626">
            <v>1.2072528522825475E-2</v>
          </cell>
          <cell r="E626">
            <v>3.216187782359881</v>
          </cell>
          <cell r="P626">
            <v>9.1866208516943828E-5</v>
          </cell>
          <cell r="Q626">
            <v>5.7324514114572518E-2</v>
          </cell>
          <cell r="W626">
            <v>9.1866208516943828E-5</v>
          </cell>
        </row>
        <row r="627">
          <cell r="A627">
            <v>42629</v>
          </cell>
          <cell r="B627">
            <v>22.9</v>
          </cell>
          <cell r="C627">
            <v>12.433333333333334</v>
          </cell>
          <cell r="D627">
            <v>1.1490557184258876E-2</v>
          </cell>
          <cell r="E627">
            <v>3.22767833954414</v>
          </cell>
          <cell r="P627">
            <v>9.1866208516943828E-5</v>
          </cell>
          <cell r="Q627">
            <v>5.7416380323089461E-2</v>
          </cell>
          <cell r="W627">
            <v>9.1866208516943828E-5</v>
          </cell>
        </row>
        <row r="628">
          <cell r="A628">
            <v>42630</v>
          </cell>
          <cell r="B628">
            <v>24.5</v>
          </cell>
          <cell r="C628">
            <v>12.4</v>
          </cell>
          <cell r="D628">
            <v>1.2609638512955768E-2</v>
          </cell>
          <cell r="E628">
            <v>3.2402879780570957</v>
          </cell>
          <cell r="P628">
            <v>9.1866208516943828E-5</v>
          </cell>
          <cell r="Q628">
            <v>5.7508246531606404E-2</v>
          </cell>
          <cell r="W628">
            <v>9.1866208516943828E-5</v>
          </cell>
        </row>
        <row r="629">
          <cell r="A629">
            <v>42631</v>
          </cell>
          <cell r="B629">
            <v>21.9</v>
          </cell>
          <cell r="C629">
            <v>12.366666666666667</v>
          </cell>
          <cell r="D629">
            <v>1.0671536348882812E-2</v>
          </cell>
          <cell r="E629">
            <v>3.2509595144059786</v>
          </cell>
          <cell r="P629">
            <v>9.1866208516943828E-5</v>
          </cell>
          <cell r="Q629">
            <v>5.7600112740123346E-2</v>
          </cell>
          <cell r="W629">
            <v>9.1866208516943828E-5</v>
          </cell>
        </row>
        <row r="630">
          <cell r="A630">
            <v>42632</v>
          </cell>
          <cell r="B630">
            <v>20.8</v>
          </cell>
          <cell r="C630">
            <v>12.316666666666668</v>
          </cell>
          <cell r="D630">
            <v>9.655004623837192E-3</v>
          </cell>
          <cell r="E630">
            <v>3.2606145190298159</v>
          </cell>
          <cell r="P630">
            <v>9.1866208516943828E-5</v>
          </cell>
          <cell r="Q630">
            <v>5.7691978948640289E-2</v>
          </cell>
          <cell r="W630">
            <v>9.1866208516943828E-5</v>
          </cell>
        </row>
        <row r="631">
          <cell r="A631">
            <v>42633</v>
          </cell>
          <cell r="B631">
            <v>19.100000000000001</v>
          </cell>
          <cell r="C631">
            <v>12.283333333333335</v>
          </cell>
          <cell r="D631">
            <v>7.92551200019578E-3</v>
          </cell>
          <cell r="E631">
            <v>3.2685400310300117</v>
          </cell>
          <cell r="P631">
            <v>9.1866208516943828E-5</v>
          </cell>
          <cell r="Q631">
            <v>5.7783845157157232E-2</v>
          </cell>
          <cell r="W631">
            <v>9.1866208516943828E-5</v>
          </cell>
        </row>
        <row r="632">
          <cell r="A632">
            <v>42634</v>
          </cell>
          <cell r="B632">
            <v>20</v>
          </cell>
          <cell r="C632">
            <v>12.25</v>
          </cell>
          <cell r="D632">
            <v>8.8650824105433266E-3</v>
          </cell>
          <cell r="E632">
            <v>3.2774051134405551</v>
          </cell>
          <cell r="P632">
            <v>9.1866208516943828E-5</v>
          </cell>
          <cell r="Q632">
            <v>5.7875711365674175E-2</v>
          </cell>
          <cell r="W632">
            <v>9.1866208516943828E-5</v>
          </cell>
        </row>
        <row r="633">
          <cell r="A633">
            <v>42635</v>
          </cell>
          <cell r="B633">
            <v>19.399999999999999</v>
          </cell>
          <cell r="C633">
            <v>12.216666666666665</v>
          </cell>
          <cell r="D633">
            <v>8.2494404660268389E-3</v>
          </cell>
          <cell r="E633">
            <v>3.285654553906582</v>
          </cell>
          <cell r="P633">
            <v>9.1866208516943828E-5</v>
          </cell>
          <cell r="Q633">
            <v>5.7967577574191118E-2</v>
          </cell>
          <cell r="W633">
            <v>9.1866208516943828E-5</v>
          </cell>
        </row>
        <row r="634">
          <cell r="A634">
            <v>42636</v>
          </cell>
          <cell r="B634">
            <v>20.7</v>
          </cell>
          <cell r="C634">
            <v>12.166666666666668</v>
          </cell>
          <cell r="D634">
            <v>9.5839452860451042E-3</v>
          </cell>
          <cell r="E634">
            <v>3.2952384991926271</v>
          </cell>
          <cell r="P634">
            <v>9.1866208516943828E-5</v>
          </cell>
          <cell r="Q634">
            <v>5.805944378270806E-2</v>
          </cell>
          <cell r="W634">
            <v>9.1866208516943828E-5</v>
          </cell>
        </row>
        <row r="635">
          <cell r="A635">
            <v>42637</v>
          </cell>
          <cell r="B635">
            <v>20.7</v>
          </cell>
          <cell r="C635">
            <v>12.133333333333333</v>
          </cell>
          <cell r="D635">
            <v>9.5897039485818361E-3</v>
          </cell>
          <cell r="E635">
            <v>3.3048282031412088</v>
          </cell>
          <cell r="P635">
            <v>9.1866208516943828E-5</v>
          </cell>
          <cell r="Q635">
            <v>5.8151309991225003E-2</v>
          </cell>
          <cell r="W635">
            <v>9.1866208516943828E-5</v>
          </cell>
        </row>
        <row r="636">
          <cell r="A636">
            <v>42638</v>
          </cell>
          <cell r="B636">
            <v>22.9</v>
          </cell>
          <cell r="C636">
            <v>12.083333333333332</v>
          </cell>
          <cell r="D636">
            <v>1.1567092325292707E-2</v>
          </cell>
          <cell r="E636">
            <v>3.3163952954665015</v>
          </cell>
          <cell r="P636">
            <v>9.1866208516943828E-5</v>
          </cell>
          <cell r="Q636">
            <v>5.8243176199741946E-2</v>
          </cell>
          <cell r="W636">
            <v>9.1866208516943828E-5</v>
          </cell>
        </row>
        <row r="637">
          <cell r="A637">
            <v>42639</v>
          </cell>
          <cell r="B637">
            <v>23.7</v>
          </cell>
          <cell r="C637">
            <v>12.06666666666667</v>
          </cell>
          <cell r="D637">
            <v>1.2164859979393415E-2</v>
          </cell>
          <cell r="E637">
            <v>3.3285601554458948</v>
          </cell>
          <cell r="P637">
            <v>9.1866208516943828E-5</v>
          </cell>
          <cell r="Q637">
            <v>5.8335042408258889E-2</v>
          </cell>
          <cell r="W637">
            <v>9.1866208516943828E-5</v>
          </cell>
        </row>
        <row r="638">
          <cell r="A638">
            <v>42640</v>
          </cell>
          <cell r="B638">
            <v>24.5</v>
          </cell>
          <cell r="C638">
            <v>12.016666666666666</v>
          </cell>
          <cell r="D638">
            <v>1.2699564453529285E-2</v>
          </cell>
          <cell r="E638">
            <v>3.3412597198994241</v>
          </cell>
          <cell r="P638">
            <v>9.1866208516943828E-5</v>
          </cell>
          <cell r="Q638">
            <v>5.8426908616775831E-2</v>
          </cell>
          <cell r="W638">
            <v>9.1866208516943828E-5</v>
          </cell>
        </row>
        <row r="639">
          <cell r="A639">
            <v>42641</v>
          </cell>
          <cell r="B639">
            <v>24.9</v>
          </cell>
          <cell r="C639">
            <v>11.983333333333336</v>
          </cell>
          <cell r="D639">
            <v>1.2942843491725066E-2</v>
          </cell>
          <cell r="E639">
            <v>3.3542025633911492</v>
          </cell>
          <cell r="P639">
            <v>9.1866208516943828E-5</v>
          </cell>
          <cell r="Q639">
            <v>5.8518774825292774E-2</v>
          </cell>
          <cell r="W639">
            <v>9.1866208516943828E-5</v>
          </cell>
        </row>
        <row r="640">
          <cell r="A640">
            <v>42642</v>
          </cell>
          <cell r="B640">
            <v>21.8</v>
          </cell>
          <cell r="C640">
            <v>11.933333333333334</v>
          </cell>
          <cell r="D640">
            <v>1.0665709614239486E-2</v>
          </cell>
          <cell r="E640">
            <v>3.3648682730053885</v>
          </cell>
          <cell r="P640">
            <v>9.1866208516943828E-5</v>
          </cell>
          <cell r="Q640">
            <v>5.8610641033809717E-2</v>
          </cell>
          <cell r="W640">
            <v>9.1866208516943828E-5</v>
          </cell>
        </row>
        <row r="641">
          <cell r="A641">
            <v>42643</v>
          </cell>
          <cell r="B641">
            <v>19.600000000000001</v>
          </cell>
          <cell r="C641">
            <v>11.9</v>
          </cell>
          <cell r="D641">
            <v>8.5041822760335666E-3</v>
          </cell>
          <cell r="E641">
            <v>3.3733724552814222</v>
          </cell>
          <cell r="P641">
            <v>9.1866208516943828E-5</v>
          </cell>
          <cell r="Q641">
            <v>5.870250724232666E-2</v>
          </cell>
          <cell r="W641">
            <v>9.1866208516943828E-5</v>
          </cell>
        </row>
        <row r="642">
          <cell r="A642">
            <v>42644</v>
          </cell>
          <cell r="B642">
            <v>19.2</v>
          </cell>
          <cell r="C642">
            <v>11.866666666666667</v>
          </cell>
          <cell r="D642">
            <v>8.0887257508976164E-3</v>
          </cell>
          <cell r="E642">
            <v>3.3814611810323196</v>
          </cell>
          <cell r="P642">
            <v>9.1866208516943828E-5</v>
          </cell>
          <cell r="Q642">
            <v>5.8794373450843603E-2</v>
          </cell>
          <cell r="W642">
            <v>9.1866208516943828E-5</v>
          </cell>
        </row>
        <row r="643">
          <cell r="A643">
            <v>42645</v>
          </cell>
          <cell r="B643">
            <v>21.5</v>
          </cell>
          <cell r="C643">
            <v>11.833333333333332</v>
          </cell>
          <cell r="D643">
            <v>1.040782852822288E-2</v>
          </cell>
          <cell r="E643">
            <v>3.3918690095605424</v>
          </cell>
          <cell r="P643">
            <v>9.1866208516943828E-5</v>
          </cell>
          <cell r="Q643">
            <v>5.8886239659360545E-2</v>
          </cell>
          <cell r="W643">
            <v>9.1866208516943828E-5</v>
          </cell>
        </row>
        <row r="644">
          <cell r="A644">
            <v>42646</v>
          </cell>
          <cell r="B644">
            <v>21.5</v>
          </cell>
          <cell r="C644">
            <v>11.8</v>
          </cell>
          <cell r="D644">
            <v>1.0413192021766283E-2</v>
          </cell>
          <cell r="E644">
            <v>3.4022822015823087</v>
          </cell>
          <cell r="P644">
            <v>9.1866208516943828E-5</v>
          </cell>
          <cell r="Q644">
            <v>5.8978105867877488E-2</v>
          </cell>
          <cell r="W644">
            <v>9.1866208516943828E-5</v>
          </cell>
        </row>
        <row r="645">
          <cell r="A645">
            <v>42647</v>
          </cell>
          <cell r="B645">
            <v>23.4</v>
          </cell>
          <cell r="C645">
            <v>11.75</v>
          </cell>
          <cell r="D645">
            <v>1.2011431388738295E-2</v>
          </cell>
          <cell r="E645">
            <v>3.4142936329710469</v>
          </cell>
          <cell r="P645">
            <v>9.1866208516943828E-5</v>
          </cell>
          <cell r="Q645">
            <v>5.9069972076394431E-2</v>
          </cell>
          <cell r="W645">
            <v>9.1866208516943828E-5</v>
          </cell>
        </row>
        <row r="646">
          <cell r="A646">
            <v>42648</v>
          </cell>
          <cell r="B646">
            <v>21.1</v>
          </cell>
          <cell r="C646">
            <v>11.716666666666669</v>
          </cell>
          <cell r="D646">
            <v>1.0046860582833399E-2</v>
          </cell>
          <cell r="E646">
            <v>3.4243404935538804</v>
          </cell>
          <cell r="P646">
            <v>9.1866208516943828E-5</v>
          </cell>
          <cell r="Q646">
            <v>5.9161838284911374E-2</v>
          </cell>
          <cell r="W646">
            <v>9.1866208516943828E-5</v>
          </cell>
        </row>
        <row r="647">
          <cell r="A647">
            <v>42649</v>
          </cell>
          <cell r="B647">
            <v>24.6</v>
          </cell>
          <cell r="C647">
            <v>11.666666666666668</v>
          </cell>
          <cell r="D647">
            <v>1.2830272384925371E-2</v>
          </cell>
          <cell r="E647">
            <v>3.4371707659388058</v>
          </cell>
          <cell r="P647">
            <v>9.1866208516943828E-5</v>
          </cell>
          <cell r="Q647">
            <v>5.9253704493428316E-2</v>
          </cell>
          <cell r="W647">
            <v>9.1866208516943828E-5</v>
          </cell>
        </row>
        <row r="648">
          <cell r="A648">
            <v>42650</v>
          </cell>
          <cell r="B648">
            <v>18.600000000000001</v>
          </cell>
          <cell r="C648">
            <v>11.65</v>
          </cell>
          <cell r="D648">
            <v>7.4798634296238545E-3</v>
          </cell>
          <cell r="E648">
            <v>3.4446506293684296</v>
          </cell>
          <cell r="P648">
            <v>9.1866208516943828E-5</v>
          </cell>
          <cell r="Q648">
            <v>5.9345570701945259E-2</v>
          </cell>
          <cell r="W648">
            <v>9.1866208516943828E-5</v>
          </cell>
        </row>
        <row r="649">
          <cell r="A649">
            <v>42651</v>
          </cell>
          <cell r="B649">
            <v>18.399999999999999</v>
          </cell>
          <cell r="C649">
            <v>11.6</v>
          </cell>
          <cell r="D649">
            <v>7.2736372221487832E-3</v>
          </cell>
          <cell r="E649">
            <v>3.4519242665905785</v>
          </cell>
          <cell r="P649">
            <v>9.1866208516943828E-5</v>
          </cell>
          <cell r="Q649">
            <v>5.9437436910462202E-2</v>
          </cell>
          <cell r="W649">
            <v>9.1866208516943828E-5</v>
          </cell>
        </row>
        <row r="650">
          <cell r="A650">
            <v>42652</v>
          </cell>
          <cell r="B650">
            <v>19.899999999999999</v>
          </cell>
          <cell r="C650">
            <v>11.566666666666663</v>
          </cell>
          <cell r="D650">
            <v>8.8599671015225732E-3</v>
          </cell>
          <cell r="E650">
            <v>3.4607842336921011</v>
          </cell>
          <cell r="P650">
            <v>9.1866208516943828E-5</v>
          </cell>
          <cell r="Q650">
            <v>5.9529303118979145E-2</v>
          </cell>
          <cell r="W650">
            <v>9.1866208516943828E-5</v>
          </cell>
        </row>
        <row r="651">
          <cell r="A651">
            <v>42653</v>
          </cell>
          <cell r="B651">
            <v>16.8</v>
          </cell>
          <cell r="C651">
            <v>11.533333333333331</v>
          </cell>
          <cell r="D651">
            <v>5.6375563892209013E-3</v>
          </cell>
          <cell r="E651">
            <v>3.4664217900813221</v>
          </cell>
          <cell r="P651">
            <v>9.1866208516943828E-5</v>
          </cell>
          <cell r="Q651">
            <v>5.9621169327496087E-2</v>
          </cell>
          <cell r="W651">
            <v>9.1866208516943828E-5</v>
          </cell>
        </row>
        <row r="652">
          <cell r="A652">
            <v>42654</v>
          </cell>
          <cell r="B652">
            <v>16</v>
          </cell>
          <cell r="C652">
            <v>11.483333333333333</v>
          </cell>
          <cell r="D652">
            <v>4.8813677082692351E-3</v>
          </cell>
          <cell r="E652">
            <v>3.4713031577895914</v>
          </cell>
          <cell r="P652">
            <v>9.1866208516943828E-5</v>
          </cell>
          <cell r="Q652">
            <v>5.971303553601303E-2</v>
          </cell>
          <cell r="W652">
            <v>9.1866208516943828E-5</v>
          </cell>
        </row>
        <row r="653">
          <cell r="A653">
            <v>42655</v>
          </cell>
          <cell r="B653">
            <v>16.399999999999999</v>
          </cell>
          <cell r="C653">
            <v>11.45</v>
          </cell>
          <cell r="D653">
            <v>5.2569431030741135E-3</v>
          </cell>
          <cell r="E653">
            <v>3.4765601008926654</v>
          </cell>
          <cell r="P653">
            <v>9.1866208516943828E-5</v>
          </cell>
          <cell r="Q653">
            <v>5.9804901744529973E-2</v>
          </cell>
          <cell r="W653">
            <v>9.1866208516943828E-5</v>
          </cell>
        </row>
        <row r="654">
          <cell r="A654">
            <v>42656</v>
          </cell>
          <cell r="B654">
            <v>14.7</v>
          </cell>
          <cell r="C654">
            <v>11.416666666666668</v>
          </cell>
          <cell r="D654">
            <v>3.779572400366543E-3</v>
          </cell>
          <cell r="E654">
            <v>3.4803396732930318</v>
          </cell>
          <cell r="P654">
            <v>9.1866208516943828E-5</v>
          </cell>
          <cell r="Q654">
            <v>5.9896767953046916E-2</v>
          </cell>
          <cell r="W654">
            <v>9.1866208516943828E-5</v>
          </cell>
        </row>
        <row r="655">
          <cell r="A655">
            <v>42657</v>
          </cell>
          <cell r="B655">
            <v>14.5</v>
          </cell>
          <cell r="C655">
            <v>11.383333333333333</v>
          </cell>
          <cell r="D655">
            <v>3.6269114815416182E-3</v>
          </cell>
          <cell r="E655">
            <v>3.4839665847745733</v>
          </cell>
          <cell r="P655">
            <v>9.1866208516943828E-5</v>
          </cell>
          <cell r="Q655">
            <v>5.9988634161563859E-2</v>
          </cell>
          <cell r="W655">
            <v>9.1866208516943828E-5</v>
          </cell>
        </row>
        <row r="656">
          <cell r="A656">
            <v>42658</v>
          </cell>
          <cell r="B656">
            <v>14.7</v>
          </cell>
          <cell r="C656">
            <v>11.35</v>
          </cell>
          <cell r="D656">
            <v>3.7827674527399868E-3</v>
          </cell>
          <cell r="E656">
            <v>3.4877493522273135</v>
          </cell>
          <cell r="P656">
            <v>9.1866208516943828E-5</v>
          </cell>
          <cell r="Q656">
            <v>6.0080500370080801E-2</v>
          </cell>
          <cell r="W656">
            <v>9.1866208516943828E-5</v>
          </cell>
        </row>
        <row r="657">
          <cell r="A657">
            <v>42659</v>
          </cell>
          <cell r="B657">
            <v>16.7</v>
          </cell>
          <cell r="C657">
            <v>11.3</v>
          </cell>
          <cell r="D657">
            <v>5.556441874448927E-3</v>
          </cell>
          <cell r="E657">
            <v>3.4933057941017625</v>
          </cell>
          <cell r="P657">
            <v>9.1866208516943828E-5</v>
          </cell>
          <cell r="Q657">
            <v>6.0172366578597744E-2</v>
          </cell>
          <cell r="W657">
            <v>9.1866208516943828E-5</v>
          </cell>
        </row>
        <row r="658">
          <cell r="A658">
            <v>42660</v>
          </cell>
          <cell r="B658">
            <v>17.100000000000001</v>
          </cell>
          <cell r="C658">
            <v>11.266666666666666</v>
          </cell>
          <cell r="D658">
            <v>5.9554553358479546E-3</v>
          </cell>
          <cell r="E658">
            <v>3.4992612494376103</v>
          </cell>
          <cell r="P658">
            <v>9.1866208516943828E-5</v>
          </cell>
          <cell r="Q658">
            <v>6.0264232787114687E-2</v>
          </cell>
          <cell r="W658">
            <v>9.1866208516943828E-5</v>
          </cell>
        </row>
        <row r="659">
          <cell r="A659">
            <v>42661</v>
          </cell>
          <cell r="B659">
            <v>20.399999999999999</v>
          </cell>
          <cell r="C659">
            <v>11.233333333333331</v>
          </cell>
          <cell r="D659">
            <v>9.4139310883826696E-3</v>
          </cell>
          <cell r="E659">
            <v>3.508675180525993</v>
          </cell>
          <cell r="P659">
            <v>9.1866208516943828E-5</v>
          </cell>
          <cell r="Q659">
            <v>6.035609899563163E-2</v>
          </cell>
          <cell r="W659">
            <v>9.1866208516943828E-5</v>
          </cell>
        </row>
        <row r="660">
          <cell r="A660">
            <v>42662</v>
          </cell>
          <cell r="B660">
            <v>19</v>
          </cell>
          <cell r="C660">
            <v>11.2</v>
          </cell>
          <cell r="D660">
            <v>7.9496705118254404E-3</v>
          </cell>
          <cell r="E660">
            <v>3.5166248510378186</v>
          </cell>
          <cell r="P660">
            <v>9.1866208516943828E-5</v>
          </cell>
          <cell r="Q660">
            <v>6.0447965204148572E-2</v>
          </cell>
          <cell r="W660">
            <v>9.1866208516943828E-5</v>
          </cell>
        </row>
        <row r="661">
          <cell r="A661">
            <v>42663</v>
          </cell>
          <cell r="B661">
            <v>20.2</v>
          </cell>
          <cell r="C661">
            <v>11.15</v>
          </cell>
          <cell r="D661">
            <v>9.217894549220387E-3</v>
          </cell>
          <cell r="E661">
            <v>3.5258427455870391</v>
          </cell>
          <cell r="P661">
            <v>9.1866208516943828E-5</v>
          </cell>
          <cell r="Q661">
            <v>6.0539831412665515E-2</v>
          </cell>
          <cell r="W661">
            <v>9.1866208516943828E-5</v>
          </cell>
        </row>
        <row r="662">
          <cell r="A662">
            <v>42664</v>
          </cell>
          <cell r="C662">
            <v>11.116666666666667</v>
          </cell>
          <cell r="D662">
            <v>8.9616314477561956E-5</v>
          </cell>
          <cell r="E662">
            <v>3.5259323619015168</v>
          </cell>
          <cell r="P662">
            <v>9.1866208516943828E-5</v>
          </cell>
          <cell r="Q662">
            <v>6.0631697621182458E-2</v>
          </cell>
          <cell r="W662">
            <v>9.1866208516943828E-5</v>
          </cell>
        </row>
        <row r="663">
          <cell r="A663">
            <v>42665</v>
          </cell>
          <cell r="C663">
            <v>11.083333333333334</v>
          </cell>
          <cell r="D663">
            <v>8.964959564823036E-5</v>
          </cell>
          <cell r="E663">
            <v>3.5260220114971652</v>
          </cell>
          <cell r="P663">
            <v>9.1866208516943828E-5</v>
          </cell>
          <cell r="Q663">
            <v>6.0723563829699401E-2</v>
          </cell>
          <cell r="W663">
            <v>9.1866208516943828E-5</v>
          </cell>
        </row>
        <row r="664">
          <cell r="A664">
            <v>42666</v>
          </cell>
          <cell r="C664">
            <v>11.066666666666666</v>
          </cell>
          <cell r="D664">
            <v>8.9666052496428691E-5</v>
          </cell>
          <cell r="E664">
            <v>3.5261116775496615</v>
          </cell>
          <cell r="P664">
            <v>9.1866208516943828E-5</v>
          </cell>
          <cell r="Q664">
            <v>6.0815430038216343E-2</v>
          </cell>
          <cell r="W664">
            <v>9.1866208516943828E-5</v>
          </cell>
        </row>
        <row r="665">
          <cell r="A665">
            <v>42667</v>
          </cell>
          <cell r="C665">
            <v>11.016666666666666</v>
          </cell>
          <cell r="D665">
            <v>8.971469887924632E-5</v>
          </cell>
          <cell r="E665">
            <v>3.5262013922485407</v>
          </cell>
          <cell r="P665">
            <v>9.1866208516943828E-5</v>
          </cell>
          <cell r="Q665">
            <v>6.0907296246733286E-2</v>
          </cell>
          <cell r="W665">
            <v>9.1866208516943828E-5</v>
          </cell>
        </row>
        <row r="666">
          <cell r="A666">
            <v>42668</v>
          </cell>
          <cell r="C666">
            <v>10.983333333333334</v>
          </cell>
          <cell r="D666">
            <v>8.9746535189986313E-5</v>
          </cell>
          <cell r="E666">
            <v>3.5262911387837308</v>
          </cell>
          <cell r="P666">
            <v>9.1866208516943828E-5</v>
          </cell>
          <cell r="Q666">
            <v>6.0999162455250229E-2</v>
          </cell>
          <cell r="W666">
            <v>9.1866208516943828E-5</v>
          </cell>
        </row>
        <row r="667">
          <cell r="A667">
            <v>42669</v>
          </cell>
          <cell r="C667">
            <v>10.95</v>
          </cell>
          <cell r="D667">
            <v>8.9777903957001244E-5</v>
          </cell>
          <cell r="E667">
            <v>3.5263809166876876</v>
          </cell>
          <cell r="P667">
            <v>9.1866208516943828E-5</v>
          </cell>
          <cell r="Q667">
            <v>6.1091028663767172E-2</v>
          </cell>
          <cell r="W667">
            <v>9.1866208516943828E-5</v>
          </cell>
        </row>
        <row r="668">
          <cell r="A668">
            <v>42670</v>
          </cell>
          <cell r="C668">
            <v>10.916666666666664</v>
          </cell>
          <cell r="D668">
            <v>8.9808812046574519E-5</v>
          </cell>
          <cell r="E668">
            <v>3.5264707254997343</v>
          </cell>
          <cell r="P668">
            <v>9.1866208516943828E-5</v>
          </cell>
          <cell r="Q668">
            <v>6.1182894872284115E-2</v>
          </cell>
          <cell r="W668">
            <v>9.1866208516943828E-5</v>
          </cell>
        </row>
        <row r="669">
          <cell r="A669">
            <v>42671</v>
          </cell>
          <cell r="C669">
            <v>10.883333333333333</v>
          </cell>
          <cell r="D669">
            <v>8.9839266224152388E-5</v>
          </cell>
          <cell r="E669">
            <v>3.5265605647659584</v>
          </cell>
          <cell r="P669">
            <v>9.1866208516943828E-5</v>
          </cell>
          <cell r="Q669">
            <v>6.1274761080801057E-2</v>
          </cell>
          <cell r="W669">
            <v>9.1866208516943828E-5</v>
          </cell>
        </row>
        <row r="670">
          <cell r="A670">
            <v>42672</v>
          </cell>
          <cell r="C670">
            <v>10.85</v>
          </cell>
          <cell r="D670">
            <v>8.9869273155824609E-5</v>
          </cell>
          <cell r="E670">
            <v>3.526650434039114</v>
          </cell>
          <cell r="P670">
            <v>9.1866208516943828E-5</v>
          </cell>
          <cell r="Q670">
            <v>6.1366627289318E-2</v>
          </cell>
          <cell r="W670">
            <v>9.1866208516943828E-5</v>
          </cell>
        </row>
        <row r="671">
          <cell r="A671">
            <v>42673</v>
          </cell>
          <cell r="C671">
            <v>10.816666666666668</v>
          </cell>
          <cell r="D671">
            <v>8.9898839409783637E-5</v>
          </cell>
          <cell r="E671">
            <v>3.5267403328785236</v>
          </cell>
          <cell r="P671">
            <v>9.1866208516943828E-5</v>
          </cell>
          <cell r="Q671">
            <v>6.1458493497834943E-2</v>
          </cell>
          <cell r="W671">
            <v>9.1866208516943828E-5</v>
          </cell>
        </row>
        <row r="672">
          <cell r="A672">
            <v>42674</v>
          </cell>
          <cell r="C672">
            <v>10.783333333333331</v>
          </cell>
          <cell r="D672">
            <v>8.9927971457762399E-5</v>
          </cell>
          <cell r="E672">
            <v>3.5268302608499815</v>
          </cell>
          <cell r="P672">
            <v>9.1866208516943828E-5</v>
          </cell>
          <cell r="Q672">
            <v>6.1550359706351886E-2</v>
          </cell>
          <cell r="W672">
            <v>9.1866208516943828E-5</v>
          </cell>
        </row>
        <row r="673">
          <cell r="A673">
            <v>42675</v>
          </cell>
          <cell r="C673">
            <v>10.511285125375665</v>
          </cell>
          <cell r="D673">
            <v>9.0150284795719528E-5</v>
          </cell>
          <cell r="E673">
            <v>3.5269204111347774</v>
          </cell>
          <cell r="P673">
            <v>9.1866208516943828E-5</v>
          </cell>
          <cell r="Q673">
            <v>6.1642225914868828E-2</v>
          </cell>
          <cell r="W673">
            <v>9.1866208516943828E-5</v>
          </cell>
        </row>
        <row r="674">
          <cell r="A674">
            <v>42676</v>
          </cell>
          <cell r="C674">
            <v>10.478232453599034</v>
          </cell>
          <cell r="D674">
            <v>9.0175511522858396E-5</v>
          </cell>
          <cell r="E674">
            <v>3.5270105866463002</v>
          </cell>
          <cell r="P674">
            <v>9.1866208516943828E-5</v>
          </cell>
          <cell r="Q674">
            <v>6.1734092123385771E-2</v>
          </cell>
          <cell r="W674">
            <v>9.1866208516943828E-5</v>
          </cell>
        </row>
        <row r="675">
          <cell r="A675">
            <v>42677</v>
          </cell>
          <cell r="C675">
            <v>10.445517956338952</v>
          </cell>
          <cell r="D675">
            <v>9.0200118366900154E-5</v>
          </cell>
          <cell r="E675">
            <v>3.5271007867646671</v>
          </cell>
          <cell r="P675">
            <v>9.1866208516943828E-5</v>
          </cell>
          <cell r="Q675">
            <v>6.1825958331902714E-2</v>
          </cell>
          <cell r="W675">
            <v>9.1866208516943828E-5</v>
          </cell>
        </row>
        <row r="676">
          <cell r="A676">
            <v>42678</v>
          </cell>
          <cell r="C676">
            <v>10.413153041465845</v>
          </cell>
          <cell r="D676">
            <v>9.022411320069591E-5</v>
          </cell>
          <cell r="E676">
            <v>3.5271910108778677</v>
          </cell>
          <cell r="P676">
            <v>9.1866208516943828E-5</v>
          </cell>
          <cell r="Q676">
            <v>6.1917824540419657E-2</v>
          </cell>
          <cell r="W676">
            <v>9.1866208516943828E-5</v>
          </cell>
        </row>
        <row r="677">
          <cell r="A677">
            <v>42679</v>
          </cell>
          <cell r="C677">
            <v>10.381149267551519</v>
          </cell>
          <cell r="D677">
            <v>9.0247503758512259E-5</v>
          </cell>
          <cell r="E677">
            <v>3.5272812583816262</v>
          </cell>
          <cell r="P677">
            <v>9.1866208516943828E-5</v>
          </cell>
          <cell r="Q677">
            <v>6.2009690748936599E-2</v>
          </cell>
          <cell r="W677">
            <v>9.1866208516943828E-5</v>
          </cell>
        </row>
        <row r="678">
          <cell r="A678">
            <v>42680</v>
          </cell>
          <cell r="C678">
            <v>10.349518337684314</v>
          </cell>
          <cell r="D678">
            <v>9.0270297635065982E-5</v>
          </cell>
          <cell r="E678">
            <v>3.5273715286792613</v>
          </cell>
          <cell r="P678">
            <v>9.1866208516943828E-5</v>
          </cell>
          <cell r="Q678">
            <v>6.2101556957453542E-2</v>
          </cell>
          <cell r="W678">
            <v>9.1866208516943828E-5</v>
          </cell>
        </row>
        <row r="679">
          <cell r="A679">
            <v>42681</v>
          </cell>
          <cell r="C679">
            <v>10.318272092557187</v>
          </cell>
          <cell r="D679">
            <v>9.0292502284659715E-5</v>
          </cell>
          <cell r="E679">
            <v>3.5274618211815461</v>
          </cell>
          <cell r="P679">
            <v>9.1866208516943828E-5</v>
          </cell>
          <cell r="Q679">
            <v>6.2193423165970485E-2</v>
          </cell>
          <cell r="W679">
            <v>9.1866208516943828E-5</v>
          </cell>
        </row>
        <row r="680">
          <cell r="A680">
            <v>42682</v>
          </cell>
          <cell r="C680">
            <v>10.287422502817609</v>
          </cell>
          <cell r="D680">
            <v>9.0314125020404514E-5</v>
          </cell>
          <cell r="E680">
            <v>3.5275521353065664</v>
          </cell>
          <cell r="P680">
            <v>9.1866208516943828E-5</v>
          </cell>
          <cell r="Q680">
            <v>6.2285289374487428E-2</v>
          </cell>
          <cell r="W680">
            <v>9.1866208516943828E-5</v>
          </cell>
        </row>
        <row r="681">
          <cell r="A681">
            <v>42683</v>
          </cell>
          <cell r="C681">
            <v>10.256981660670288</v>
          </cell>
          <cell r="D681">
            <v>9.033517301351719E-5</v>
          </cell>
          <cell r="E681">
            <v>3.5276424704795799</v>
          </cell>
          <cell r="P681">
            <v>9.1866208516943828E-5</v>
          </cell>
          <cell r="Q681">
            <v>6.2377155583004371E-2</v>
          </cell>
          <cell r="W681">
            <v>9.1866208516943828E-5</v>
          </cell>
        </row>
        <row r="682">
          <cell r="A682">
            <v>42684</v>
          </cell>
          <cell r="C682">
            <v>10.226961770725776</v>
          </cell>
          <cell r="D682">
            <v>9.0355653292680652E-5</v>
          </cell>
          <cell r="E682">
            <v>3.5277328261328726</v>
          </cell>
          <cell r="P682">
            <v>9.1866208516943828E-5</v>
          </cell>
          <cell r="Q682">
            <v>6.2469021791521313E-2</v>
          </cell>
          <cell r="W682">
            <v>9.1866208516943828E-5</v>
          </cell>
        </row>
        <row r="683">
          <cell r="A683">
            <v>42685</v>
          </cell>
          <cell r="C683">
            <v>10.197375140090463</v>
          </cell>
          <cell r="D683">
            <v>9.0375572743456707E-5</v>
          </cell>
          <cell r="E683">
            <v>3.5278232017056159</v>
          </cell>
          <cell r="P683">
            <v>9.1866208516943828E-5</v>
          </cell>
          <cell r="Q683">
            <v>6.2560888000038256E-2</v>
          </cell>
          <cell r="W683">
            <v>9.1866208516943828E-5</v>
          </cell>
        </row>
        <row r="684">
          <cell r="A684">
            <v>42686</v>
          </cell>
          <cell r="C684">
            <v>10.168234167695976</v>
          </cell>
          <cell r="D684">
            <v>9.0394938107741583E-5</v>
          </cell>
          <cell r="E684">
            <v>3.5279135966437236</v>
          </cell>
          <cell r="P684">
            <v>9.1866208516943828E-5</v>
          </cell>
          <cell r="Q684">
            <v>6.2652754208555206E-2</v>
          </cell>
          <cell r="W684">
            <v>9.1866208516943828E-5</v>
          </cell>
        </row>
        <row r="685">
          <cell r="A685">
            <v>42687</v>
          </cell>
          <cell r="C685">
            <v>10.139551332868749</v>
          </cell>
          <cell r="D685">
            <v>9.0413755983255302E-5</v>
          </cell>
          <cell r="E685">
            <v>3.528004010399707</v>
          </cell>
          <cell r="P685">
            <v>9.1866208516943828E-5</v>
          </cell>
          <cell r="Q685">
            <v>6.2744620417072156E-2</v>
          </cell>
          <cell r="W685">
            <v>9.1866208516943828E-5</v>
          </cell>
        </row>
        <row r="686">
          <cell r="A686">
            <v>42688</v>
          </cell>
          <cell r="C686">
            <v>10.111339183143478</v>
          </cell>
          <cell r="D686">
            <v>9.0432032823056817E-5</v>
          </cell>
          <cell r="E686">
            <v>3.52809444243253</v>
          </cell>
          <cell r="P686">
            <v>9.1866208516943828E-5</v>
          </cell>
          <cell r="Q686">
            <v>6.2836486625589105E-2</v>
          </cell>
          <cell r="W686">
            <v>9.1866208516943828E-5</v>
          </cell>
        </row>
        <row r="687">
          <cell r="A687">
            <v>42689</v>
          </cell>
          <cell r="C687">
            <v>10.083610321327271</v>
          </cell>
          <cell r="D687">
            <v>9.0449774935077954E-5</v>
          </cell>
          <cell r="E687">
            <v>3.5281848922074652</v>
          </cell>
          <cell r="P687">
            <v>9.1866208516943828E-5</v>
          </cell>
          <cell r="Q687">
            <v>6.2928352834106055E-2</v>
          </cell>
          <cell r="W687">
            <v>9.1866208516943828E-5</v>
          </cell>
        </row>
        <row r="688">
          <cell r="A688">
            <v>42690</v>
          </cell>
          <cell r="C688">
            <v>10.056377391824576</v>
          </cell>
          <cell r="D688">
            <v>9.046698848166948E-5</v>
          </cell>
          <cell r="E688">
            <v>3.528275359195947</v>
          </cell>
          <cell r="P688">
            <v>9.1866208516943828E-5</v>
          </cell>
          <cell r="Q688">
            <v>6.3020219042623005E-2</v>
          </cell>
          <cell r="W688">
            <v>9.1866208516943828E-5</v>
          </cell>
        </row>
        <row r="689">
          <cell r="A689">
            <v>42691</v>
          </cell>
          <cell r="C689">
            <v>10.029653066236495</v>
          </cell>
          <cell r="D689">
            <v>9.0483679479153709E-5</v>
          </cell>
          <cell r="E689">
            <v>3.5283658428754263</v>
          </cell>
          <cell r="P689">
            <v>9.1866208516943828E-5</v>
          </cell>
          <cell r="Q689">
            <v>6.3112085251139954E-2</v>
          </cell>
          <cell r="W689">
            <v>9.1866208516943828E-5</v>
          </cell>
        </row>
        <row r="690">
          <cell r="A690">
            <v>42692</v>
          </cell>
          <cell r="C690">
            <v>10.003450028251518</v>
          </cell>
          <cell r="D690">
            <v>9.0499853797378936E-5</v>
          </cell>
          <cell r="E690">
            <v>3.5284563427292235</v>
          </cell>
          <cell r="P690">
            <v>9.1866208516943828E-5</v>
          </cell>
          <cell r="Q690">
            <v>6.3203951459656904E-2</v>
          </cell>
          <cell r="W690">
            <v>9.1866208516943828E-5</v>
          </cell>
        </row>
        <row r="691">
          <cell r="A691">
            <v>42693</v>
          </cell>
          <cell r="C691">
            <v>9.9777809578486529</v>
          </cell>
          <cell r="D691">
            <v>9.0515517159271133E-5</v>
          </cell>
          <cell r="E691">
            <v>3.5285468582463828</v>
          </cell>
          <cell r="P691">
            <v>9.1866208516943828E-5</v>
          </cell>
          <cell r="Q691">
            <v>6.3295817668173854E-2</v>
          </cell>
          <cell r="W691">
            <v>9.1866208516943828E-5</v>
          </cell>
        </row>
        <row r="692">
          <cell r="A692">
            <v>42694</v>
          </cell>
          <cell r="C692">
            <v>9.9526585148376174</v>
          </cell>
          <cell r="D692">
            <v>9.053067514037964E-5</v>
          </cell>
          <cell r="E692">
            <v>3.5286373889215232</v>
          </cell>
          <cell r="P692">
            <v>9.1866208516943828E-5</v>
          </cell>
          <cell r="Q692">
            <v>6.3387683876690804E-2</v>
          </cell>
          <cell r="W692">
            <v>9.1866208516943828E-5</v>
          </cell>
        </row>
        <row r="693">
          <cell r="A693">
            <v>42695</v>
          </cell>
          <cell r="C693">
            <v>9.9280953217647312</v>
          </cell>
          <cell r="D693">
            <v>9.0545333168413629E-5</v>
          </cell>
          <cell r="E693">
            <v>3.5287279342546918</v>
          </cell>
          <cell r="P693">
            <v>9.1866208516943828E-5</v>
          </cell>
          <cell r="Q693">
            <v>6.3479550085207753E-2</v>
          </cell>
          <cell r="W693">
            <v>9.1866208516943828E-5</v>
          </cell>
        </row>
        <row r="694">
          <cell r="A694">
            <v>42696</v>
          </cell>
          <cell r="C694">
            <v>9.9041039462172229</v>
          </cell>
          <cell r="D694">
            <v>9.0559496522767317E-5</v>
          </cell>
          <cell r="E694">
            <v>3.5288184937512144</v>
          </cell>
          <cell r="P694">
            <v>9.1866208516943828E-5</v>
          </cell>
          <cell r="Q694">
            <v>6.3571416293724703E-2</v>
          </cell>
          <cell r="W694">
            <v>9.1866208516943828E-5</v>
          </cell>
        </row>
        <row r="695">
          <cell r="A695">
            <v>42697</v>
          </cell>
          <cell r="C695">
            <v>9.8806968825626598</v>
          </cell>
          <cell r="D695">
            <v>9.0573170334032051E-5</v>
          </cell>
          <cell r="E695">
            <v>3.5289090669215484</v>
          </cell>
          <cell r="P695">
            <v>9.1866208516943828E-5</v>
          </cell>
          <cell r="Q695">
            <v>6.3663282502241653E-2</v>
          </cell>
          <cell r="W695">
            <v>9.1866208516943828E-5</v>
          </cell>
        </row>
        <row r="696">
          <cell r="A696">
            <v>42698</v>
          </cell>
          <cell r="C696">
            <v>9.8578865331643382</v>
          </cell>
          <cell r="D696">
            <v>9.0586359583493803E-5</v>
          </cell>
          <cell r="E696">
            <v>3.5289996532811321</v>
          </cell>
          <cell r="P696">
            <v>9.1866208516943828E-5</v>
          </cell>
          <cell r="Q696">
            <v>6.3755148710758602E-2</v>
          </cell>
          <cell r="W696">
            <v>9.1866208516943828E-5</v>
          </cell>
        </row>
        <row r="697">
          <cell r="A697">
            <v>42699</v>
          </cell>
          <cell r="C697">
            <v>9.8356851891175126</v>
          </cell>
          <cell r="D697">
            <v>9.0599069102615995E-5</v>
          </cell>
          <cell r="E697">
            <v>3.5290902523502345</v>
          </cell>
          <cell r="P697">
            <v>9.1866208516943828E-5</v>
          </cell>
          <cell r="Q697">
            <v>6.3847014919275552E-2</v>
          </cell>
          <cell r="W697">
            <v>9.1866208516943828E-5</v>
          </cell>
        </row>
        <row r="698">
          <cell r="A698">
            <v>42700</v>
          </cell>
          <cell r="C698">
            <v>9.8141050105554335</v>
          </cell>
          <cell r="D698">
            <v>9.0611303572506682E-5</v>
          </cell>
          <cell r="E698">
            <v>3.5291808636538069</v>
          </cell>
          <cell r="P698">
            <v>9.1866208516943828E-5</v>
          </cell>
          <cell r="Q698">
            <v>6.3938881127792502E-2</v>
          </cell>
          <cell r="W698">
            <v>9.1866208516943828E-5</v>
          </cell>
        </row>
        <row r="699">
          <cell r="A699">
            <v>42701</v>
          </cell>
          <cell r="C699">
            <v>9.7931580065780661</v>
          </cell>
          <cell r="D699">
            <v>9.0623067523370836E-5</v>
          </cell>
          <cell r="E699">
            <v>3.5292714867213304</v>
          </cell>
          <cell r="P699">
            <v>9.1866208516943828E-5</v>
          </cell>
          <cell r="Q699">
            <v>6.4030747336309451E-2</v>
          </cell>
          <cell r="W699">
            <v>9.1866208516943828E-5</v>
          </cell>
        </row>
        <row r="700">
          <cell r="A700">
            <v>42702</v>
          </cell>
          <cell r="C700">
            <v>9.7728560148602597</v>
          </cell>
          <cell r="D700">
            <v>9.0634365333948437E-5</v>
          </cell>
          <cell r="E700">
            <v>3.5293621210866641</v>
          </cell>
          <cell r="P700">
            <v>9.1866208516943828E-5</v>
          </cell>
          <cell r="Q700">
            <v>6.4122613544826401E-2</v>
          </cell>
          <cell r="W700">
            <v>9.1866208516943828E-5</v>
          </cell>
        </row>
        <row r="701">
          <cell r="A701">
            <v>42703</v>
          </cell>
          <cell r="C701">
            <v>9.7532106809998815</v>
          </cell>
          <cell r="D701">
            <v>9.0645201230938688E-5</v>
          </cell>
          <cell r="E701">
            <v>3.5294527662878949</v>
          </cell>
          <cell r="P701">
            <v>9.1866208516943828E-5</v>
          </cell>
          <cell r="Q701">
            <v>6.4214479753343351E-2</v>
          </cell>
          <cell r="W701">
            <v>9.1866208516943828E-5</v>
          </cell>
        </row>
        <row r="702">
          <cell r="A702">
            <v>42704</v>
          </cell>
          <cell r="C702">
            <v>9.7342334376698521</v>
          </cell>
          <cell r="D702">
            <v>9.0655579288412708E-5</v>
          </cell>
          <cell r="E702">
            <v>3.5295434218671833</v>
          </cell>
          <cell r="P702">
            <v>9.1866208516943828E-5</v>
          </cell>
          <cell r="Q702">
            <v>6.4306345961860301E-2</v>
          </cell>
          <cell r="W702">
            <v>9.1866208516943828E-5</v>
          </cell>
        </row>
        <row r="703">
          <cell r="A703">
            <v>42705</v>
          </cell>
          <cell r="C703">
            <v>9.715935483641454</v>
          </cell>
          <cell r="D703">
            <v>9.0665503427215632E-5</v>
          </cell>
          <cell r="E703">
            <v>3.5296340873706105</v>
          </cell>
          <cell r="P703">
            <v>9.1866208516943828E-5</v>
          </cell>
          <cell r="Q703">
            <v>6.439821217037725E-2</v>
          </cell>
          <cell r="W703">
            <v>9.1866208516943828E-5</v>
          </cell>
        </row>
        <row r="704">
          <cell r="A704">
            <v>42706</v>
          </cell>
          <cell r="C704">
            <v>9.6983277627492974</v>
          </cell>
          <cell r="D704">
            <v>9.0674977414360297E-5</v>
          </cell>
          <cell r="E704">
            <v>3.529724762348025</v>
          </cell>
          <cell r="P704">
            <v>9.1866208516943828E-5</v>
          </cell>
          <cell r="Q704">
            <v>6.44900783788942E-2</v>
          </cell>
          <cell r="W704">
            <v>9.1866208516943828E-5</v>
          </cell>
        </row>
        <row r="705">
          <cell r="A705">
            <v>42707</v>
          </cell>
          <cell r="C705">
            <v>9.6814209428710569</v>
          </cell>
          <cell r="D705">
            <v>9.0684004862414902E-5</v>
          </cell>
          <cell r="E705">
            <v>3.5298154463528872</v>
          </cell>
          <cell r="P705">
            <v>9.1866208516943828E-5</v>
          </cell>
          <cell r="Q705">
            <v>6.458194458741115E-2</v>
          </cell>
          <cell r="W705">
            <v>9.1866208516943828E-5</v>
          </cell>
        </row>
        <row r="706">
          <cell r="A706">
            <v>42708</v>
          </cell>
          <cell r="C706">
            <v>9.6652253949975435</v>
          </cell>
          <cell r="D706">
            <v>9.069258922888696E-5</v>
          </cell>
          <cell r="E706">
            <v>3.529906138942116</v>
          </cell>
          <cell r="P706">
            <v>9.1866208516943828E-5</v>
          </cell>
          <cell r="Q706">
            <v>6.4673810795928099E-2</v>
          </cell>
          <cell r="W706">
            <v>9.1866208516943828E-5</v>
          </cell>
        </row>
        <row r="707">
          <cell r="A707">
            <v>42709</v>
          </cell>
          <cell r="C707">
            <v>9.6497511724707987</v>
          </cell>
          <cell r="D707">
            <v>9.0700733815605905E-5</v>
          </cell>
          <cell r="E707">
            <v>3.5299968396759316</v>
          </cell>
          <cell r="P707">
            <v>9.1866208516943828E-5</v>
          </cell>
          <cell r="Q707">
            <v>6.4765677004445049E-2</v>
          </cell>
          <cell r="W707">
            <v>9.1866208516943828E-5</v>
          </cell>
        </row>
        <row r="708">
          <cell r="A708">
            <v>42710</v>
          </cell>
          <cell r="C708">
            <v>9.6350079904694468</v>
          </cell>
          <cell r="D708">
            <v>9.0708441768107704E-5</v>
          </cell>
          <cell r="E708">
            <v>3.5300875481176996</v>
          </cell>
          <cell r="P708">
            <v>9.1866208516943828E-5</v>
          </cell>
          <cell r="Q708">
            <v>6.4857543212961999E-2</v>
          </cell>
          <cell r="W708">
            <v>9.1866208516943828E-5</v>
          </cell>
        </row>
        <row r="709">
          <cell r="A709">
            <v>42711</v>
          </cell>
          <cell r="C709">
            <v>9.6210052058218825</v>
          </cell>
          <cell r="D709">
            <v>9.0715716075023633E-5</v>
          </cell>
          <cell r="E709">
            <v>3.5301782638337746</v>
          </cell>
          <cell r="P709">
            <v>9.1866208516943828E-5</v>
          </cell>
          <cell r="Q709">
            <v>6.4949409421478949E-2</v>
          </cell>
          <cell r="W709">
            <v>9.1866208516943828E-5</v>
          </cell>
        </row>
        <row r="710">
          <cell r="A710">
            <v>42712</v>
          </cell>
          <cell r="C710">
            <v>9.6077517972285431</v>
          </cell>
          <cell r="D710">
            <v>9.0722559567476817E-5</v>
          </cell>
          <cell r="E710">
            <v>3.5302689863933421</v>
          </cell>
          <cell r="P710">
            <v>9.1866208516943828E-5</v>
          </cell>
          <cell r="Q710">
            <v>6.5041275629995898E-2</v>
          </cell>
          <cell r="W710">
            <v>9.1866208516943828E-5</v>
          </cell>
        </row>
        <row r="711">
          <cell r="A711">
            <v>42713</v>
          </cell>
          <cell r="C711">
            <v>9.5952563459748994</v>
          </cell>
          <cell r="D711">
            <v>9.0728974918489162E-5</v>
          </cell>
          <cell r="E711">
            <v>3.5303597153682604</v>
          </cell>
          <cell r="P711">
            <v>9.1866208516943828E-5</v>
          </cell>
          <cell r="Q711">
            <v>6.5133141838512848E-2</v>
          </cell>
          <cell r="W711">
            <v>9.1866208516943828E-5</v>
          </cell>
        </row>
        <row r="712">
          <cell r="A712">
            <v>42714</v>
          </cell>
          <cell r="C712">
            <v>9.5835270172164702</v>
          </cell>
          <cell r="D712">
            <v>9.0734964642402024E-5</v>
          </cell>
          <cell r="E712">
            <v>3.5304504503329026</v>
          </cell>
          <cell r="P712">
            <v>9.1866208516943828E-5</v>
          </cell>
          <cell r="Q712">
            <v>6.5225008047029798E-2</v>
          </cell>
          <cell r="W712">
            <v>9.1866208516943828E-5</v>
          </cell>
        </row>
        <row r="713">
          <cell r="A713">
            <v>42715</v>
          </cell>
          <cell r="C713">
            <v>9.5725715419164761</v>
          </cell>
          <cell r="D713">
            <v>9.0740531094313291E-5</v>
          </cell>
          <cell r="E713">
            <v>3.530541190863997</v>
          </cell>
          <cell r="P713">
            <v>9.1866208516943828E-5</v>
          </cell>
          <cell r="Q713">
            <v>6.5316874255546747E-2</v>
          </cell>
          <cell r="W713">
            <v>9.1866208516943828E-5</v>
          </cell>
        </row>
        <row r="714">
          <cell r="A714">
            <v>42716</v>
          </cell>
          <cell r="C714">
            <v>9.5623971995154697</v>
          </cell>
          <cell r="D714">
            <v>9.0745676469534359E-5</v>
          </cell>
          <cell r="E714">
            <v>3.5306319365404666</v>
          </cell>
          <cell r="P714">
            <v>9.1866208516943828E-5</v>
          </cell>
          <cell r="Q714">
            <v>6.5408740464063697E-2</v>
          </cell>
          <cell r="W714">
            <v>9.1866208516943828E-5</v>
          </cell>
        </row>
        <row r="715">
          <cell r="A715">
            <v>42717</v>
          </cell>
          <cell r="C715">
            <v>9.553010801410375</v>
          </cell>
          <cell r="D715">
            <v>9.0750402803069623E-5</v>
          </cell>
          <cell r="E715">
            <v>3.5307226869432697</v>
          </cell>
          <cell r="P715">
            <v>9.1866208516943828E-5</v>
          </cell>
          <cell r="Q715">
            <v>6.5500606672580647E-2</v>
          </cell>
          <cell r="W715">
            <v>9.1866208516943828E-5</v>
          </cell>
        </row>
        <row r="716">
          <cell r="A716">
            <v>42718</v>
          </cell>
          <cell r="C716">
            <v>9.544418675318056</v>
          </cell>
          <cell r="D716">
            <v>9.0754711969121495E-5</v>
          </cell>
          <cell r="E716">
            <v>3.5308134416552388</v>
          </cell>
          <cell r="P716">
            <v>9.1866208516943828E-5</v>
          </cell>
          <cell r="Q716">
            <v>6.5592472881097597E-2</v>
          </cell>
          <cell r="W716">
            <v>9.1866208516943828E-5</v>
          </cell>
        </row>
        <row r="717">
          <cell r="A717">
            <v>42719</v>
          </cell>
          <cell r="C717">
            <v>9.5366266505956041</v>
          </cell>
          <cell r="D717">
            <v>9.0758605680623766E-5</v>
          </cell>
          <cell r="E717">
            <v>3.5309042002609194</v>
          </cell>
          <cell r="P717">
            <v>9.1866208516943828E-5</v>
          </cell>
          <cell r="Q717">
            <v>6.5684339089614546E-2</v>
          </cell>
          <cell r="W717">
            <v>9.1866208516943828E-5</v>
          </cell>
        </row>
        <row r="718">
          <cell r="A718">
            <v>42720</v>
          </cell>
          <cell r="C718">
            <v>9.5296400445859852</v>
          </cell>
          <cell r="D718">
            <v>9.0762085488805836E-5</v>
          </cell>
          <cell r="E718">
            <v>3.5309949623464081</v>
          </cell>
          <cell r="P718">
            <v>9.1866208516943828E-5</v>
          </cell>
          <cell r="Q718">
            <v>6.5776205298131496E-2</v>
          </cell>
          <cell r="W718">
            <v>9.1866208516943828E-5</v>
          </cell>
        </row>
        <row r="719">
          <cell r="A719">
            <v>42721</v>
          </cell>
          <cell r="C719">
            <v>9.5234636500538432</v>
          </cell>
          <cell r="D719">
            <v>9.0765152782790477E-5</v>
          </cell>
          <cell r="E719">
            <v>3.5310857274991907</v>
          </cell>
          <cell r="P719">
            <v>9.1866208516943828E-5</v>
          </cell>
          <cell r="Q719">
            <v>6.5868071506648446E-2</v>
          </cell>
          <cell r="W719">
            <v>9.1866208516943828E-5</v>
          </cell>
        </row>
        <row r="720">
          <cell r="A720">
            <v>42722</v>
          </cell>
          <cell r="C720">
            <v>9.5181017237716841</v>
          </cell>
          <cell r="D720">
            <v>9.0767808789227167E-5</v>
          </cell>
          <cell r="E720">
            <v>3.5311764953079798</v>
          </cell>
          <cell r="P720">
            <v>9.1866208516943828E-5</v>
          </cell>
          <cell r="Q720">
            <v>6.5959937715165395E-2</v>
          </cell>
          <cell r="W720">
            <v>9.1866208516943828E-5</v>
          </cell>
        </row>
        <row r="721">
          <cell r="A721">
            <v>42723</v>
          </cell>
          <cell r="C721">
            <v>9.513557976311704</v>
          </cell>
          <cell r="D721">
            <v>9.0770054571963457E-5</v>
          </cell>
          <cell r="E721">
            <v>3.5312672653625516</v>
          </cell>
          <cell r="P721">
            <v>9.1866208516943828E-5</v>
          </cell>
          <cell r="Q721">
            <v>6.6051803923682345E-2</v>
          </cell>
          <cell r="W721">
            <v>9.1866208516943828E-5</v>
          </cell>
        </row>
        <row r="722">
          <cell r="A722">
            <v>42724</v>
          </cell>
          <cell r="C722">
            <v>9.5098355630932332</v>
          </cell>
          <cell r="D722">
            <v>9.0771891031756125E-5</v>
          </cell>
          <cell r="E722">
            <v>3.5313580372535833</v>
          </cell>
          <cell r="P722">
            <v>9.1866208516943828E-5</v>
          </cell>
          <cell r="Q722">
            <v>6.6143670132199295E-2</v>
          </cell>
          <cell r="W722">
            <v>9.1866208516943828E-5</v>
          </cell>
        </row>
        <row r="723">
          <cell r="A723">
            <v>42725</v>
          </cell>
          <cell r="C723">
            <v>9.5069370767298622</v>
          </cell>
          <cell r="D723">
            <v>9.0773318906023679E-5</v>
          </cell>
          <cell r="E723">
            <v>3.5314488105724893</v>
          </cell>
          <cell r="P723">
            <v>9.1866208516943828E-5</v>
          </cell>
          <cell r="Q723">
            <v>6.6235536340716245E-2</v>
          </cell>
          <cell r="W723">
            <v>9.1866208516943828E-5</v>
          </cell>
        </row>
        <row r="724">
          <cell r="A724">
            <v>42726</v>
          </cell>
          <cell r="C724">
            <v>9.5048645407142569</v>
          </cell>
          <cell r="D724">
            <v>9.0774338768641864E-5</v>
          </cell>
          <cell r="E724">
            <v>3.5315395849112581</v>
          </cell>
          <cell r="P724">
            <v>9.1866208516943828E-5</v>
          </cell>
          <cell r="Q724">
            <v>6.6327402549233194E-2</v>
          </cell>
          <cell r="W724">
            <v>9.1866208516943828E-5</v>
          </cell>
        </row>
        <row r="725">
          <cell r="A725">
            <v>42727</v>
          </cell>
          <cell r="C725">
            <v>9.503619404472138</v>
          </cell>
          <cell r="D725">
            <v>9.0774951029783362E-5</v>
          </cell>
          <cell r="E725">
            <v>3.5316303598622878</v>
          </cell>
          <cell r="P725">
            <v>9.1866208516943828E-5</v>
          </cell>
          <cell r="Q725">
            <v>6.6419268757750144E-2</v>
          </cell>
          <cell r="W725">
            <v>9.1866208516943828E-5</v>
          </cell>
        </row>
        <row r="726">
          <cell r="A726">
            <v>42728</v>
          </cell>
          <cell r="C726">
            <v>9.5032025398102675</v>
          </cell>
          <cell r="D726">
            <v>9.0775155935802584E-5</v>
          </cell>
          <cell r="E726">
            <v>3.5317211350182234</v>
          </cell>
          <cell r="P726">
            <v>9.1866208516943828E-5</v>
          </cell>
          <cell r="Q726">
            <v>6.6511134966267094E-2</v>
          </cell>
          <cell r="W726">
            <v>9.1866208516943828E-5</v>
          </cell>
        </row>
        <row r="727">
          <cell r="A727">
            <v>42729</v>
          </cell>
          <cell r="C727">
            <v>9.5036142387762421</v>
          </cell>
          <cell r="D727">
            <v>9.0774953569166048E-5</v>
          </cell>
          <cell r="E727">
            <v>3.5318119099717924</v>
          </cell>
          <cell r="P727">
            <v>9.1866208516943828E-5</v>
          </cell>
          <cell r="Q727">
            <v>6.6603001174784043E-2</v>
          </cell>
          <cell r="W727">
            <v>9.1866208516943828E-5</v>
          </cell>
        </row>
        <row r="728">
          <cell r="A728">
            <v>42730</v>
          </cell>
          <cell r="C728">
            <v>9.5048542129409288</v>
          </cell>
          <cell r="D728">
            <v>9.0774343848429122E-5</v>
          </cell>
          <cell r="E728">
            <v>3.5319026843156407</v>
          </cell>
          <cell r="P728">
            <v>9.1866208516943828E-5</v>
          </cell>
          <cell r="Q728">
            <v>6.6694867383300993E-2</v>
          </cell>
          <cell r="W728">
            <v>9.1866208516943828E-5</v>
          </cell>
        </row>
        <row r="729">
          <cell r="A729">
            <v>42731</v>
          </cell>
          <cell r="C729">
            <v>9.5069215941071423</v>
          </cell>
          <cell r="D729">
            <v>9.0773326528259136E-5</v>
          </cell>
          <cell r="E729">
            <v>3.531993457642169</v>
          </cell>
          <cell r="P729">
            <v>9.1866208516943828E-5</v>
          </cell>
          <cell r="Q729">
            <v>6.6786733591817943E-2</v>
          </cell>
          <cell r="W729">
            <v>9.1866208516943828E-5</v>
          </cell>
        </row>
        <row r="730">
          <cell r="A730">
            <v>42732</v>
          </cell>
          <cell r="C730">
            <v>9.5098149364409981</v>
          </cell>
          <cell r="D730">
            <v>9.0771901199504469E-5</v>
          </cell>
          <cell r="E730">
            <v>3.5320842295433685</v>
          </cell>
          <cell r="P730">
            <v>9.1866208516943828E-5</v>
          </cell>
          <cell r="Q730">
            <v>6.6878599800334892E-2</v>
          </cell>
          <cell r="W730">
            <v>9.1866208516943828E-5</v>
          </cell>
        </row>
        <row r="731">
          <cell r="A731">
            <v>42733</v>
          </cell>
          <cell r="C731">
            <v>9.5135322200151879</v>
          </cell>
          <cell r="D731">
            <v>9.0770067289309568E-5</v>
          </cell>
          <cell r="E731">
            <v>3.5321749996106577</v>
          </cell>
          <cell r="P731">
            <v>9.1866208516943828E-5</v>
          </cell>
          <cell r="Q731">
            <v>6.6970466008851842E-2</v>
          </cell>
          <cell r="W731">
            <v>9.1866208516943828E-5</v>
          </cell>
        </row>
        <row r="732">
          <cell r="A732">
            <v>42734</v>
          </cell>
          <cell r="C732">
            <v>9.5180708557463678</v>
          </cell>
          <cell r="D732">
            <v>9.0767824061275008E-5</v>
          </cell>
          <cell r="E732">
            <v>3.5322657674347191</v>
          </cell>
          <cell r="P732">
            <v>9.1866208516943828E-5</v>
          </cell>
          <cell r="Q732">
            <v>6.7062332217368792E-2</v>
          </cell>
          <cell r="W732">
            <v>9.1866208516943828E-5</v>
          </cell>
        </row>
        <row r="733">
          <cell r="A733">
            <v>42735</v>
          </cell>
          <cell r="C733">
            <v>9.4282274955571967</v>
          </cell>
          <cell r="D733">
            <v>9.0811399440318775E-5</v>
          </cell>
          <cell r="E733">
            <v>3.5323565788341593</v>
          </cell>
          <cell r="P733">
            <v>9.1866208516943828E-5</v>
          </cell>
          <cell r="Q733">
            <v>6.7154198425885742E-2</v>
          </cell>
          <cell r="W733">
            <v>9.1866208516943828E-5</v>
          </cell>
        </row>
        <row r="734">
          <cell r="A734">
            <v>42736</v>
          </cell>
          <cell r="C734">
            <v>9.5835270172164702</v>
          </cell>
          <cell r="D734">
            <v>9.0734964642402024E-5</v>
          </cell>
          <cell r="E734">
            <v>3.5324473137988015</v>
          </cell>
          <cell r="P734">
            <v>9.1866208516943828E-5</v>
          </cell>
          <cell r="Q734">
            <v>6.7246064634402691E-2</v>
          </cell>
          <cell r="W734">
            <v>9.1866208516943828E-5</v>
          </cell>
        </row>
        <row r="735">
          <cell r="A735">
            <v>42737</v>
          </cell>
          <cell r="C735">
            <v>9.5952563459748994</v>
          </cell>
          <cell r="D735">
            <v>9.0728974918489162E-5</v>
          </cell>
          <cell r="E735">
            <v>3.5325380427737199</v>
          </cell>
          <cell r="P735">
            <v>9.1866208516943828E-5</v>
          </cell>
          <cell r="Q735">
            <v>6.7337930842919641E-2</v>
          </cell>
          <cell r="W735">
            <v>9.1866208516943828E-5</v>
          </cell>
        </row>
        <row r="736">
          <cell r="A736">
            <v>42738</v>
          </cell>
          <cell r="C736">
            <v>9.6077517972285431</v>
          </cell>
          <cell r="D736">
            <v>9.0722559567476817E-5</v>
          </cell>
          <cell r="E736">
            <v>3.5326287653332873</v>
          </cell>
          <cell r="P736">
            <v>9.1866208516943828E-5</v>
          </cell>
          <cell r="Q736">
            <v>6.7429797051436591E-2</v>
          </cell>
          <cell r="W736">
            <v>9.1866208516943828E-5</v>
          </cell>
        </row>
        <row r="737">
          <cell r="A737">
            <v>42739</v>
          </cell>
          <cell r="C737">
            <v>9.6210052058218825</v>
          </cell>
          <cell r="D737">
            <v>9.0715716075023633E-5</v>
          </cell>
          <cell r="E737">
            <v>3.5327194810493623</v>
          </cell>
          <cell r="P737">
            <v>9.1866208516943828E-5</v>
          </cell>
          <cell r="Q737">
            <v>6.752166325995354E-2</v>
          </cell>
          <cell r="W737">
            <v>9.1866208516943828E-5</v>
          </cell>
        </row>
        <row r="738">
          <cell r="A738">
            <v>42740</v>
          </cell>
          <cell r="C738">
            <v>9.6350079904694468</v>
          </cell>
          <cell r="D738">
            <v>9.0708441768107704E-5</v>
          </cell>
          <cell r="E738">
            <v>3.5328101894911303</v>
          </cell>
          <cell r="P738">
            <v>9.1866208516943828E-5</v>
          </cell>
          <cell r="Q738">
            <v>6.761352946847049E-2</v>
          </cell>
          <cell r="W738">
            <v>9.1866208516943828E-5</v>
          </cell>
        </row>
        <row r="739">
          <cell r="A739">
            <v>42741</v>
          </cell>
          <cell r="C739">
            <v>9.6497511724707987</v>
          </cell>
          <cell r="D739">
            <v>9.0700733815605905E-5</v>
          </cell>
          <cell r="E739">
            <v>3.5329008902249459</v>
          </cell>
          <cell r="P739">
            <v>9.1866208516943828E-5</v>
          </cell>
          <cell r="Q739">
            <v>6.770539567698744E-2</v>
          </cell>
          <cell r="W739">
            <v>9.1866208516943828E-5</v>
          </cell>
        </row>
        <row r="740">
          <cell r="A740">
            <v>42742</v>
          </cell>
          <cell r="C740">
            <v>9.6652253949975435</v>
          </cell>
          <cell r="D740">
            <v>9.069258922888696E-5</v>
          </cell>
          <cell r="E740">
            <v>3.5329915828141747</v>
          </cell>
          <cell r="P740">
            <v>9.1866208516943828E-5</v>
          </cell>
          <cell r="Q740">
            <v>6.779726188550439E-2</v>
          </cell>
          <cell r="W740">
            <v>9.1866208516943828E-5</v>
          </cell>
        </row>
        <row r="741">
          <cell r="A741">
            <v>42743</v>
          </cell>
          <cell r="C741">
            <v>9.6814209428710569</v>
          </cell>
          <cell r="D741">
            <v>9.0684004862414902E-5</v>
          </cell>
          <cell r="E741">
            <v>3.5330822668190369</v>
          </cell>
          <cell r="P741">
            <v>9.1866208516943828E-5</v>
          </cell>
          <cell r="Q741">
            <v>6.7889128094021339E-2</v>
          </cell>
          <cell r="W741">
            <v>9.1866208516943828E-5</v>
          </cell>
        </row>
        <row r="742">
          <cell r="A742">
            <v>42744</v>
          </cell>
          <cell r="C742">
            <v>9.6983277627492974</v>
          </cell>
          <cell r="D742">
            <v>9.0674977414360297E-5</v>
          </cell>
          <cell r="E742">
            <v>3.5331729417964515</v>
          </cell>
          <cell r="P742">
            <v>9.1866208516943828E-5</v>
          </cell>
          <cell r="Q742">
            <v>6.7980994302538289E-2</v>
          </cell>
          <cell r="W742">
            <v>9.1866208516943828E-5</v>
          </cell>
        </row>
        <row r="743">
          <cell r="A743">
            <v>42745</v>
          </cell>
          <cell r="C743">
            <v>9.715935483641454</v>
          </cell>
          <cell r="D743">
            <v>9.0665503427215632E-5</v>
          </cell>
          <cell r="E743">
            <v>3.5332636072998787</v>
          </cell>
          <cell r="P743">
            <v>9.1866208516943828E-5</v>
          </cell>
          <cell r="Q743">
            <v>6.8072860511055239E-2</v>
          </cell>
          <cell r="W743">
            <v>9.1866208516943828E-5</v>
          </cell>
        </row>
        <row r="744">
          <cell r="A744">
            <v>42746</v>
          </cell>
          <cell r="C744">
            <v>9.7342334376698521</v>
          </cell>
          <cell r="D744">
            <v>9.0655579288412708E-5</v>
          </cell>
          <cell r="E744">
            <v>3.533354262879167</v>
          </cell>
          <cell r="P744">
            <v>9.1866208516943828E-5</v>
          </cell>
          <cell r="Q744">
            <v>6.8164726719572188E-2</v>
          </cell>
          <cell r="W744">
            <v>9.1866208516943828E-5</v>
          </cell>
        </row>
        <row r="745">
          <cell r="A745">
            <v>42747</v>
          </cell>
          <cell r="C745">
            <v>9.7532106809998815</v>
          </cell>
          <cell r="D745">
            <v>9.0645201230938688E-5</v>
          </cell>
          <cell r="E745">
            <v>3.5334449080803978</v>
          </cell>
          <cell r="P745">
            <v>9.1866208516943828E-5</v>
          </cell>
          <cell r="Q745">
            <v>6.8256592928089138E-2</v>
          </cell>
          <cell r="W745">
            <v>9.1866208516943828E-5</v>
          </cell>
        </row>
        <row r="746">
          <cell r="A746">
            <v>42748</v>
          </cell>
          <cell r="C746">
            <v>9.7728560148602597</v>
          </cell>
          <cell r="D746">
            <v>9.0634365333948437E-5</v>
          </cell>
          <cell r="E746">
            <v>3.5335355424457315</v>
          </cell>
          <cell r="P746">
            <v>9.1866208516943828E-5</v>
          </cell>
          <cell r="Q746">
            <v>6.8348459136606088E-2</v>
          </cell>
          <cell r="W746">
            <v>9.1866208516943828E-5</v>
          </cell>
        </row>
        <row r="747">
          <cell r="A747">
            <v>42749</v>
          </cell>
          <cell r="C747">
            <v>9.7931580065780661</v>
          </cell>
          <cell r="D747">
            <v>9.0623067523370836E-5</v>
          </cell>
          <cell r="E747">
            <v>3.533626165513255</v>
          </cell>
          <cell r="P747">
            <v>9.1866208516943828E-5</v>
          </cell>
          <cell r="Q747">
            <v>6.8440325345123038E-2</v>
          </cell>
          <cell r="W747">
            <v>9.1866208516943828E-5</v>
          </cell>
        </row>
        <row r="748">
          <cell r="A748">
            <v>42750</v>
          </cell>
          <cell r="C748">
            <v>9.8141050105554335</v>
          </cell>
          <cell r="D748">
            <v>9.0611303572506682E-5</v>
          </cell>
          <cell r="E748">
            <v>3.5337167768168274</v>
          </cell>
          <cell r="P748">
            <v>9.1866208516943828E-5</v>
          </cell>
          <cell r="Q748">
            <v>6.8532191553639987E-2</v>
          </cell>
          <cell r="W748">
            <v>9.1866208516943828E-5</v>
          </cell>
        </row>
        <row r="749">
          <cell r="A749">
            <v>42751</v>
          </cell>
          <cell r="C749">
            <v>9.8356851891175126</v>
          </cell>
          <cell r="D749">
            <v>9.0599069102615995E-5</v>
          </cell>
          <cell r="E749">
            <v>3.5338073758859299</v>
          </cell>
          <cell r="P749">
            <v>9.1866208516943828E-5</v>
          </cell>
          <cell r="Q749">
            <v>6.8624057762156937E-2</v>
          </cell>
          <cell r="W749">
            <v>9.1866208516943828E-5</v>
          </cell>
        </row>
        <row r="750">
          <cell r="A750">
            <v>42752</v>
          </cell>
          <cell r="C750">
            <v>9.8578865331643382</v>
          </cell>
          <cell r="D750">
            <v>9.0586359583493803E-5</v>
          </cell>
          <cell r="E750">
            <v>3.5338979622455136</v>
          </cell>
          <cell r="P750">
            <v>9.1866208516943828E-5</v>
          </cell>
          <cell r="Q750">
            <v>6.8715923970673887E-2</v>
          </cell>
          <cell r="W750">
            <v>9.1866208516943828E-5</v>
          </cell>
        </row>
        <row r="751">
          <cell r="A751">
            <v>42753</v>
          </cell>
          <cell r="C751">
            <v>9.8806968825626598</v>
          </cell>
          <cell r="D751">
            <v>9.0573170334032051E-5</v>
          </cell>
          <cell r="E751">
            <v>3.5339885354158476</v>
          </cell>
          <cell r="P751">
            <v>9.1866208516943828E-5</v>
          </cell>
          <cell r="Q751">
            <v>6.8807790179190836E-2</v>
          </cell>
          <cell r="W751">
            <v>9.1866208516943828E-5</v>
          </cell>
        </row>
        <row r="752">
          <cell r="A752">
            <v>42754</v>
          </cell>
          <cell r="C752">
            <v>9.9041039462172229</v>
          </cell>
          <cell r="D752">
            <v>9.0559496522767317E-5</v>
          </cell>
          <cell r="E752">
            <v>3.5340790949123702</v>
          </cell>
          <cell r="P752">
            <v>9.1866208516943828E-5</v>
          </cell>
          <cell r="Q752">
            <v>6.8899656387707786E-2</v>
          </cell>
          <cell r="W752">
            <v>9.1866208516943828E-5</v>
          </cell>
        </row>
        <row r="753">
          <cell r="A753">
            <v>42755</v>
          </cell>
          <cell r="C753">
            <v>9.9280953217647312</v>
          </cell>
          <cell r="D753">
            <v>9.0545333168413629E-5</v>
          </cell>
          <cell r="E753">
            <v>3.5341696402455387</v>
          </cell>
          <cell r="P753">
            <v>9.1866208516943828E-5</v>
          </cell>
          <cell r="Q753">
            <v>6.8991522596224736E-2</v>
          </cell>
          <cell r="W753">
            <v>9.1866208516943828E-5</v>
          </cell>
        </row>
        <row r="754">
          <cell r="A754">
            <v>42756</v>
          </cell>
          <cell r="C754">
            <v>9.9526585148376174</v>
          </cell>
          <cell r="D754">
            <v>9.053067514037964E-5</v>
          </cell>
          <cell r="E754">
            <v>3.5342601709206791</v>
          </cell>
          <cell r="P754">
            <v>9.1866208516943828E-5</v>
          </cell>
          <cell r="Q754">
            <v>6.9083388804741686E-2</v>
          </cell>
          <cell r="W754">
            <v>9.1866208516943828E-5</v>
          </cell>
        </row>
        <row r="755">
          <cell r="A755">
            <v>42757</v>
          </cell>
          <cell r="C755">
            <v>9.9777809578486529</v>
          </cell>
          <cell r="D755">
            <v>9.0515517159271133E-5</v>
          </cell>
          <cell r="E755">
            <v>3.5343506864378385</v>
          </cell>
          <cell r="P755">
            <v>9.1866208516943828E-5</v>
          </cell>
          <cell r="Q755">
            <v>6.9175255013258635E-2</v>
          </cell>
          <cell r="W755">
            <v>9.1866208516943828E-5</v>
          </cell>
        </row>
        <row r="756">
          <cell r="A756">
            <v>42758</v>
          </cell>
          <cell r="C756">
            <v>10.003450028251518</v>
          </cell>
          <cell r="D756">
            <v>9.0499853797378936E-5</v>
          </cell>
          <cell r="E756">
            <v>3.5344411862916356</v>
          </cell>
          <cell r="P756">
            <v>9.1866208516943828E-5</v>
          </cell>
          <cell r="Q756">
            <v>6.9267121221775585E-2</v>
          </cell>
          <cell r="W756">
            <v>9.1866208516943828E-5</v>
          </cell>
        </row>
        <row r="757">
          <cell r="A757">
            <v>42759</v>
          </cell>
          <cell r="C757">
            <v>10.029653066236495</v>
          </cell>
          <cell r="D757">
            <v>9.0483679479153709E-5</v>
          </cell>
          <cell r="E757">
            <v>3.5345316699711149</v>
          </cell>
          <cell r="P757">
            <v>9.1866208516943828E-5</v>
          </cell>
          <cell r="Q757">
            <v>6.9358987430292535E-2</v>
          </cell>
          <cell r="W757">
            <v>9.1866208516943828E-5</v>
          </cell>
        </row>
        <row r="758">
          <cell r="A758">
            <v>42760</v>
          </cell>
          <cell r="C758">
            <v>10.056377391824576</v>
          </cell>
          <cell r="D758">
            <v>9.046698848166948E-5</v>
          </cell>
          <cell r="E758">
            <v>3.5346221369595967</v>
          </cell>
          <cell r="P758">
            <v>9.1866208516943828E-5</v>
          </cell>
          <cell r="Q758">
            <v>6.9450853638809484E-2</v>
          </cell>
          <cell r="W758">
            <v>9.1866208516943828E-5</v>
          </cell>
        </row>
        <row r="759">
          <cell r="A759">
            <v>42761</v>
          </cell>
          <cell r="C759">
            <v>10.083610321327271</v>
          </cell>
          <cell r="D759">
            <v>9.0449774935077954E-5</v>
          </cell>
          <cell r="E759">
            <v>3.5347125867345319</v>
          </cell>
          <cell r="P759">
            <v>9.1866208516943828E-5</v>
          </cell>
          <cell r="Q759">
            <v>6.9542719847326434E-2</v>
          </cell>
          <cell r="W759">
            <v>9.1866208516943828E-5</v>
          </cell>
        </row>
        <row r="760">
          <cell r="A760">
            <v>42762</v>
          </cell>
          <cell r="C760">
            <v>10.111339183143478</v>
          </cell>
          <cell r="D760">
            <v>9.0432032823056817E-5</v>
          </cell>
          <cell r="E760">
            <v>3.5348030187673549</v>
          </cell>
          <cell r="P760">
            <v>9.1866208516943828E-5</v>
          </cell>
          <cell r="Q760">
            <v>6.9634586055843384E-2</v>
          </cell>
          <cell r="W760">
            <v>9.1866208516943828E-5</v>
          </cell>
        </row>
        <row r="761">
          <cell r="A761">
            <v>42763</v>
          </cell>
          <cell r="C761">
            <v>10.139551332868749</v>
          </cell>
          <cell r="D761">
            <v>9.0413755983255302E-5</v>
          </cell>
          <cell r="E761">
            <v>3.5348934325233383</v>
          </cell>
          <cell r="P761">
            <v>9.1866208516943828E-5</v>
          </cell>
          <cell r="Q761">
            <v>6.9726452264360333E-2</v>
          </cell>
          <cell r="W761">
            <v>9.1866208516943828E-5</v>
          </cell>
        </row>
        <row r="762">
          <cell r="A762">
            <v>42764</v>
          </cell>
          <cell r="C762">
            <v>10.168234167695976</v>
          </cell>
          <cell r="D762">
            <v>9.0394938107741583E-5</v>
          </cell>
          <cell r="E762">
            <v>3.534983827461446</v>
          </cell>
          <cell r="P762">
            <v>9.1866208516943828E-5</v>
          </cell>
          <cell r="Q762">
            <v>6.9818318472877283E-2</v>
          </cell>
          <cell r="W762">
            <v>9.1866208516943828E-5</v>
          </cell>
        </row>
        <row r="763">
          <cell r="A763">
            <v>42765</v>
          </cell>
          <cell r="C763">
            <v>10.197375140090463</v>
          </cell>
          <cell r="D763">
            <v>9.0375572743456707E-5</v>
          </cell>
          <cell r="E763">
            <v>3.5350742030341893</v>
          </cell>
          <cell r="P763">
            <v>9.1866208516943828E-5</v>
          </cell>
          <cell r="Q763">
            <v>6.9910184681394233E-2</v>
          </cell>
          <cell r="W763">
            <v>9.1866208516943828E-5</v>
          </cell>
        </row>
        <row r="764">
          <cell r="A764">
            <v>42766</v>
          </cell>
          <cell r="C764">
            <v>10.226961770725776</v>
          </cell>
          <cell r="D764">
            <v>9.0355653292680652E-5</v>
          </cell>
          <cell r="E764">
            <v>3.535164558687482</v>
          </cell>
          <cell r="P764">
            <v>9.1866208516943828E-5</v>
          </cell>
          <cell r="Q764">
            <v>7.0002050889911183E-2</v>
          </cell>
          <cell r="W764">
            <v>9.1866208516943828E-5</v>
          </cell>
        </row>
        <row r="765">
          <cell r="A765">
            <v>42767</v>
          </cell>
          <cell r="C765">
            <v>10.256981660670288</v>
          </cell>
          <cell r="D765">
            <v>9.033517301351719E-5</v>
          </cell>
          <cell r="E765">
            <v>3.5352548938604955</v>
          </cell>
          <cell r="P765">
            <v>9.1866208516943828E-5</v>
          </cell>
          <cell r="Q765">
            <v>7.0093917098428132E-2</v>
          </cell>
          <cell r="W765">
            <v>9.1866208516943828E-5</v>
          </cell>
        </row>
        <row r="766">
          <cell r="A766">
            <v>42768</v>
          </cell>
          <cell r="C766">
            <v>10.287422502817609</v>
          </cell>
          <cell r="D766">
            <v>9.0314125020404514E-5</v>
          </cell>
          <cell r="E766">
            <v>3.5353452079855159</v>
          </cell>
          <cell r="P766">
            <v>9.1866208516943828E-5</v>
          </cell>
          <cell r="Q766">
            <v>7.0185783306945082E-2</v>
          </cell>
          <cell r="W766">
            <v>9.1866208516943828E-5</v>
          </cell>
        </row>
        <row r="767">
          <cell r="A767">
            <v>42769</v>
          </cell>
          <cell r="C767">
            <v>10.318272092557187</v>
          </cell>
          <cell r="D767">
            <v>9.0292502284659715E-5</v>
          </cell>
          <cell r="E767">
            <v>3.5354355004878006</v>
          </cell>
          <cell r="P767">
            <v>9.1866208516943828E-5</v>
          </cell>
          <cell r="Q767">
            <v>7.0277649515462032E-2</v>
          </cell>
          <cell r="W767">
            <v>9.1866208516943828E-5</v>
          </cell>
        </row>
        <row r="768">
          <cell r="A768">
            <v>42770</v>
          </cell>
          <cell r="C768">
            <v>10.349518337684314</v>
          </cell>
          <cell r="D768">
            <v>9.0270297635065982E-5</v>
          </cell>
          <cell r="E768">
            <v>3.5355257707854357</v>
          </cell>
          <cell r="P768">
            <v>9.1866208516943828E-5</v>
          </cell>
          <cell r="Q768">
            <v>7.0369515723978981E-2</v>
          </cell>
          <cell r="W768">
            <v>9.1866208516943828E-5</v>
          </cell>
        </row>
        <row r="769">
          <cell r="A769">
            <v>42771</v>
          </cell>
          <cell r="C769">
            <v>10.381149267551519</v>
          </cell>
          <cell r="D769">
            <v>9.0247503758512259E-5</v>
          </cell>
          <cell r="E769">
            <v>3.5356160182891943</v>
          </cell>
          <cell r="P769">
            <v>9.1866208516943828E-5</v>
          </cell>
          <cell r="Q769">
            <v>7.0461381932495931E-2</v>
          </cell>
          <cell r="W769">
            <v>9.1866208516943828E-5</v>
          </cell>
        </row>
        <row r="770">
          <cell r="A770">
            <v>42772</v>
          </cell>
          <cell r="C770">
            <v>10.413153041465845</v>
          </cell>
          <cell r="D770">
            <v>9.022411320069591E-5</v>
          </cell>
          <cell r="E770">
            <v>3.5357062424023948</v>
          </cell>
          <cell r="P770">
            <v>9.1866208516943828E-5</v>
          </cell>
          <cell r="Q770">
            <v>7.0553248141012881E-2</v>
          </cell>
          <cell r="W770">
            <v>9.1866208516943828E-5</v>
          </cell>
        </row>
        <row r="771">
          <cell r="A771">
            <v>42773</v>
          </cell>
          <cell r="C771">
            <v>10.445517956338952</v>
          </cell>
          <cell r="D771">
            <v>9.0200118366900154E-5</v>
          </cell>
          <cell r="E771">
            <v>3.5357964425207618</v>
          </cell>
          <cell r="P771">
            <v>9.1866208516943828E-5</v>
          </cell>
          <cell r="Q771">
            <v>7.0645114349529831E-2</v>
          </cell>
          <cell r="W771">
            <v>9.1866208516943828E-5</v>
          </cell>
        </row>
        <row r="772">
          <cell r="A772">
            <v>42774</v>
          </cell>
          <cell r="C772">
            <v>10.478232453599034</v>
          </cell>
          <cell r="D772">
            <v>9.0175511522858396E-5</v>
          </cell>
          <cell r="E772">
            <v>3.5358866180322845</v>
          </cell>
          <cell r="P772">
            <v>9.1866208516943828E-5</v>
          </cell>
          <cell r="Q772">
            <v>7.073698055804678E-2</v>
          </cell>
          <cell r="W772">
            <v>9.1866208516943828E-5</v>
          </cell>
        </row>
        <row r="773">
          <cell r="A773">
            <v>42775</v>
          </cell>
          <cell r="C773">
            <v>10.511285125375665</v>
          </cell>
          <cell r="D773">
            <v>9.0150284795719528E-5</v>
          </cell>
          <cell r="E773">
            <v>3.5359767683170804</v>
          </cell>
          <cell r="P773">
            <v>9.1866208516943828E-5</v>
          </cell>
          <cell r="Q773">
            <v>7.082884676656373E-2</v>
          </cell>
          <cell r="W773">
            <v>9.1866208516943828E-5</v>
          </cell>
        </row>
        <row r="774">
          <cell r="A774">
            <v>42776</v>
          </cell>
          <cell r="C774">
            <v>10.544664719970333</v>
          </cell>
          <cell r="D774">
            <v>9.0124430175128232E-5</v>
          </cell>
          <cell r="E774">
            <v>3.5360668927472556</v>
          </cell>
          <cell r="P774">
            <v>9.1866208516943828E-5</v>
          </cell>
          <cell r="Q774">
            <v>7.092071297508068E-2</v>
          </cell>
          <cell r="W774">
            <v>9.1866208516943828E-5</v>
          </cell>
        </row>
        <row r="775">
          <cell r="A775">
            <v>42777</v>
          </cell>
          <cell r="C775">
            <v>10.57836014662711</v>
          </cell>
          <cell r="D775">
            <v>9.0097939514436208E-5</v>
          </cell>
          <cell r="E775">
            <v>3.53615699068677</v>
          </cell>
          <cell r="P775">
            <v>9.1866208516943828E-5</v>
          </cell>
          <cell r="Q775">
            <v>7.1012579183597629E-2</v>
          </cell>
          <cell r="W775">
            <v>9.1866208516943828E-5</v>
          </cell>
        </row>
        <row r="776">
          <cell r="A776">
            <v>42778</v>
          </cell>
          <cell r="C776">
            <v>10.612360479619321</v>
          </cell>
          <cell r="D776">
            <v>9.007080453206076E-5</v>
          </cell>
          <cell r="E776">
            <v>3.5362470614913022</v>
          </cell>
          <cell r="P776">
            <v>9.1866208516943828E-5</v>
          </cell>
          <cell r="Q776">
            <v>7.1104445392114579E-2</v>
          </cell>
          <cell r="W776">
            <v>9.1866208516943828E-5</v>
          </cell>
        </row>
        <row r="777">
          <cell r="A777">
            <v>42779</v>
          </cell>
          <cell r="C777">
            <v>10.64665496166926</v>
          </cell>
          <cell r="D777">
            <v>9.0043016813008659E-5</v>
          </cell>
          <cell r="E777">
            <v>3.5363371045081151</v>
          </cell>
          <cell r="P777">
            <v>9.1866208516943828E-5</v>
          </cell>
          <cell r="Q777">
            <v>7.1196311600631529E-2</v>
          </cell>
          <cell r="W777">
            <v>9.1866208516943828E-5</v>
          </cell>
        </row>
        <row r="778">
          <cell r="A778">
            <v>42780</v>
          </cell>
          <cell r="C778">
            <v>10.681233006719172</v>
          </cell>
          <cell r="D778">
            <v>9.0014567810584218E-5</v>
          </cell>
          <cell r="E778">
            <v>3.5364271190759258</v>
          </cell>
          <cell r="P778">
            <v>9.1866208516943828E-5</v>
          </cell>
          <cell r="Q778">
            <v>7.1288177809148479E-2</v>
          </cell>
          <cell r="W778">
            <v>9.1866208516943828E-5</v>
          </cell>
        </row>
        <row r="779">
          <cell r="A779">
            <v>42781</v>
          </cell>
          <cell r="C779">
            <v>10.716084202072544</v>
          </cell>
          <cell r="D779">
            <v>8.9985448848301571E-5</v>
          </cell>
          <cell r="E779">
            <v>3.5365171045247741</v>
          </cell>
          <cell r="P779">
            <v>9.1866208516943828E-5</v>
          </cell>
          <cell r="Q779">
            <v>7.1380044017665428E-2</v>
          </cell>
          <cell r="W779">
            <v>9.1866208516943828E-5</v>
          </cell>
        </row>
        <row r="780">
          <cell r="A780">
            <v>42782</v>
          </cell>
          <cell r="C780">
            <v>10.751198309925579</v>
          </cell>
          <cell r="D780">
            <v>8.9955651122022458E-5</v>
          </cell>
          <cell r="E780">
            <v>3.5366070601758963</v>
          </cell>
          <cell r="P780">
            <v>9.1866208516943828E-5</v>
          </cell>
          <cell r="Q780">
            <v>7.1471910226182378E-2</v>
          </cell>
          <cell r="W780">
            <v>9.1866208516943828E-5</v>
          </cell>
        </row>
        <row r="781">
          <cell r="A781">
            <v>42783</v>
          </cell>
          <cell r="C781">
            <v>10.78656526830931</v>
          </cell>
          <cell r="D781">
            <v>8.992516570234211E-5</v>
          </cell>
          <cell r="E781">
            <v>3.5366969853415986</v>
          </cell>
          <cell r="P781">
            <v>9.1866208516943828E-5</v>
          </cell>
          <cell r="Q781">
            <v>7.1563776434699328E-2</v>
          </cell>
          <cell r="W781">
            <v>9.1866208516943828E-5</v>
          </cell>
        </row>
        <row r="782">
          <cell r="A782">
            <v>42784</v>
          </cell>
          <cell r="C782">
            <v>10.822175191463316</v>
          </cell>
          <cell r="D782">
            <v>8.9893983537247049E-5</v>
          </cell>
          <cell r="E782">
            <v>3.536786879325136</v>
          </cell>
          <cell r="P782">
            <v>9.1866208516943828E-5</v>
          </cell>
          <cell r="Q782">
            <v>7.1655642643216277E-2</v>
          </cell>
          <cell r="W782">
            <v>9.1866208516943828E-5</v>
          </cell>
        </row>
        <row r="783">
          <cell r="A783">
            <v>42785</v>
          </cell>
          <cell r="C783">
            <v>10.858018369662346</v>
          </cell>
          <cell r="D783">
            <v>8.9862095455069631E-5</v>
          </cell>
          <cell r="E783">
            <v>3.5368767414205911</v>
          </cell>
          <cell r="P783">
            <v>9.1866208516943828E-5</v>
          </cell>
          <cell r="Q783">
            <v>7.1747508851733227E-2</v>
          </cell>
          <cell r="W783">
            <v>9.1866208516943828E-5</v>
          </cell>
        </row>
        <row r="784">
          <cell r="A784">
            <v>42786</v>
          </cell>
          <cell r="C784">
            <v>10.894085268517404</v>
          </cell>
          <cell r="D784">
            <v>8.9829492167765943E-5</v>
          </cell>
          <cell r="E784">
            <v>3.5369665709127589</v>
          </cell>
          <cell r="P784">
            <v>9.1866208516943828E-5</v>
          </cell>
          <cell r="Q784">
            <v>7.1839375060250177E-2</v>
          </cell>
          <cell r="W784">
            <v>9.1866208516943828E-5</v>
          </cell>
        </row>
        <row r="785">
          <cell r="A785">
            <v>42787</v>
          </cell>
          <cell r="C785">
            <v>10.930366527772959</v>
          </cell>
          <cell r="D785">
            <v>8.97961642745449E-5</v>
          </cell>
          <cell r="E785">
            <v>3.5370563670770334</v>
          </cell>
          <cell r="P785">
            <v>9.1866208516943828E-5</v>
          </cell>
          <cell r="Q785">
            <v>7.1931241268767127E-2</v>
          </cell>
          <cell r="W785">
            <v>9.1866208516943828E-5</v>
          </cell>
        </row>
        <row r="786">
          <cell r="A786">
            <v>42788</v>
          </cell>
          <cell r="C786">
            <v>10.96685295962204</v>
          </cell>
          <cell r="D786">
            <v>8.9762102265877284E-5</v>
          </cell>
          <cell r="E786">
            <v>3.5371461291792992</v>
          </cell>
          <cell r="P786">
            <v>9.1866208516943828E-5</v>
          </cell>
          <cell r="Q786">
            <v>7.2023107477284076E-2</v>
          </cell>
          <cell r="W786">
            <v>9.1866208516943828E-5</v>
          </cell>
        </row>
        <row r="787">
          <cell r="A787">
            <v>42789</v>
          </cell>
          <cell r="C787">
            <v>11.00353554656081</v>
          </cell>
          <cell r="D787">
            <v>8.9727296527915561E-5</v>
          </cell>
          <cell r="E787">
            <v>3.5372358564758271</v>
          </cell>
          <cell r="P787">
            <v>9.1866208516943828E-5</v>
          </cell>
          <cell r="Q787">
            <v>7.2114973685801026E-2</v>
          </cell>
          <cell r="W787">
            <v>9.1866208516943828E-5</v>
          </cell>
        </row>
        <row r="788">
          <cell r="A788">
            <v>42790</v>
          </cell>
          <cell r="C788">
            <v>11.040405438804209</v>
          </cell>
          <cell r="D788">
            <v>8.969173734735626E-5</v>
          </cell>
          <cell r="E788">
            <v>3.5373255482131745</v>
          </cell>
          <cell r="P788">
            <v>9.1866208516943828E-5</v>
          </cell>
          <cell r="Q788">
            <v>7.2206839894317976E-2</v>
          </cell>
          <cell r="W788">
            <v>9.1866208516943828E-5</v>
          </cell>
        </row>
        <row r="789">
          <cell r="A789">
            <v>42791</v>
          </cell>
          <cell r="C789">
            <v>11.077453951283903</v>
          </cell>
          <cell r="D789">
            <v>8.965541491677842E-5</v>
          </cell>
          <cell r="E789">
            <v>3.537415203628091</v>
          </cell>
          <cell r="P789">
            <v>9.1866208516943828E-5</v>
          </cell>
          <cell r="Q789">
            <v>7.2298706102834925E-2</v>
          </cell>
          <cell r="W789">
            <v>9.1866208516943828E-5</v>
          </cell>
        </row>
        <row r="790">
          <cell r="A790">
            <v>42792</v>
          </cell>
          <cell r="C790">
            <v>11.114672560249636</v>
          </cell>
          <cell r="D790">
            <v>8.9618319340492751E-5</v>
          </cell>
          <cell r="E790">
            <v>3.5375048219474317</v>
          </cell>
          <cell r="P790">
            <v>9.1866208516943828E-5</v>
          </cell>
          <cell r="Q790">
            <v>7.2390572311351875E-2</v>
          </cell>
          <cell r="W790">
            <v>9.1866208516943828E-5</v>
          </cell>
        </row>
        <row r="791">
          <cell r="A791">
            <v>42793</v>
          </cell>
          <cell r="C791">
            <v>11.152052899494651</v>
          </cell>
          <cell r="D791">
            <v>8.9580440640938186E-5</v>
          </cell>
          <cell r="E791">
            <v>3.5375944023880725</v>
          </cell>
          <cell r="P791">
            <v>9.1866208516943828E-5</v>
          </cell>
          <cell r="Q791">
            <v>7.2482438519868825E-2</v>
          </cell>
          <cell r="W791">
            <v>9.1866208516943828E-5</v>
          </cell>
        </row>
        <row r="792">
          <cell r="A792">
            <v>42794</v>
          </cell>
          <cell r="C792">
            <v>11.189586756225509</v>
          </cell>
          <cell r="D792">
            <v>8.9541768765663218E-5</v>
          </cell>
          <cell r="E792">
            <v>3.5376839441568384</v>
          </cell>
          <cell r="P792">
            <v>9.1866208516943828E-5</v>
          </cell>
          <cell r="Q792">
            <v>7.2574304728385775E-2</v>
          </cell>
          <cell r="W792">
            <v>9.1866208516943828E-5</v>
          </cell>
        </row>
        <row r="793">
          <cell r="A793">
            <v>42795</v>
          </cell>
          <cell r="C793">
            <v>11.227266066596254</v>
          </cell>
          <cell r="D793">
            <v>8.9502293594931852E-5</v>
          </cell>
          <cell r="E793">
            <v>3.5377734464504331</v>
          </cell>
          <cell r="P793">
            <v>9.1866208516943828E-5</v>
          </cell>
          <cell r="Q793">
            <v>7.2666170936902724E-2</v>
          </cell>
          <cell r="W793">
            <v>9.1866208516943828E-5</v>
          </cell>
        </row>
        <row r="794">
          <cell r="A794">
            <v>42796</v>
          </cell>
          <cell r="C794">
            <v>11.265082910926322</v>
          </cell>
          <cell r="D794">
            <v>8.946200494999467E-5</v>
          </cell>
          <cell r="E794">
            <v>3.537862908455383</v>
          </cell>
          <cell r="P794">
            <v>9.1866208516943828E-5</v>
          </cell>
          <cell r="Q794">
            <v>7.2758037145419674E-2</v>
          </cell>
          <cell r="W794">
            <v>9.1866208516943828E-5</v>
          </cell>
        </row>
        <row r="795">
          <cell r="A795">
            <v>42797</v>
          </cell>
          <cell r="C795">
            <v>11.303029508621231</v>
          </cell>
          <cell r="D795">
            <v>8.9420892602067544E-5</v>
          </cell>
          <cell r="E795">
            <v>3.5379523293479851</v>
          </cell>
          <cell r="P795">
            <v>9.1866208516943828E-5</v>
          </cell>
          <cell r="Q795">
            <v>7.2849903353936624E-2</v>
          </cell>
          <cell r="W795">
            <v>9.1866208516943828E-5</v>
          </cell>
        </row>
        <row r="796">
          <cell r="A796">
            <v>42798</v>
          </cell>
          <cell r="C796">
            <v>11.341098212814531</v>
          </cell>
          <cell r="D796">
            <v>8.9378946282061821E-5</v>
          </cell>
          <cell r="E796">
            <v>3.538041708294267</v>
          </cell>
          <cell r="P796">
            <v>9.1866208516943828E-5</v>
          </cell>
          <cell r="Q796">
            <v>7.2941769562453573E-2</v>
          </cell>
          <cell r="W796">
            <v>9.1866208516943828E-5</v>
          </cell>
        </row>
        <row r="797">
          <cell r="A797">
            <v>42799</v>
          </cell>
          <cell r="C797">
            <v>11.379281504748951</v>
          </cell>
          <cell r="D797">
            <v>8.9336155691111465E-5</v>
          </cell>
          <cell r="E797">
            <v>3.5381310444499583</v>
          </cell>
          <cell r="P797">
            <v>9.1866208516943828E-5</v>
          </cell>
          <cell r="Q797">
            <v>7.3033635770970523E-2</v>
          </cell>
          <cell r="W797">
            <v>9.1866208516943828E-5</v>
          </cell>
        </row>
        <row r="798">
          <cell r="A798">
            <v>42800</v>
          </cell>
          <cell r="C798">
            <v>11.417571987914281</v>
          </cell>
          <cell r="D798">
            <v>8.9292510511943942E-5</v>
          </cell>
          <cell r="E798">
            <v>3.5382203369604701</v>
          </cell>
          <cell r="P798">
            <v>9.1866208516943828E-5</v>
          </cell>
          <cell r="Q798">
            <v>7.3125501979487473E-2</v>
          </cell>
          <cell r="W798">
            <v>9.1866208516943828E-5</v>
          </cell>
        </row>
        <row r="799">
          <cell r="A799">
            <v>42801</v>
          </cell>
          <cell r="C799">
            <v>11.455962381958889</v>
          </cell>
          <cell r="D799">
            <v>8.9248000421143016E-5</v>
          </cell>
          <cell r="E799">
            <v>3.5383095849608912</v>
          </cell>
          <cell r="P799">
            <v>9.1866208516943828E-5</v>
          </cell>
          <cell r="Q799">
            <v>7.3217368188004422E-2</v>
          </cell>
          <cell r="W799">
            <v>9.1866208516943828E-5</v>
          </cell>
        </row>
        <row r="800">
          <cell r="A800">
            <v>42802</v>
          </cell>
          <cell r="C800">
            <v>11.494445516391297</v>
          </cell>
          <cell r="D800">
            <v>8.9202615102353428E-5</v>
          </cell>
          <cell r="E800">
            <v>3.5383987875759937</v>
          </cell>
          <cell r="P800">
            <v>9.1866208516943828E-5</v>
          </cell>
          <cell r="Q800">
            <v>7.3309234396521372E-2</v>
          </cell>
          <cell r="W800">
            <v>9.1866208516943828E-5</v>
          </cell>
        </row>
        <row r="801">
          <cell r="A801">
            <v>42803</v>
          </cell>
          <cell r="C801">
            <v>11.533014324087796</v>
          </cell>
          <cell r="D801">
            <v>8.9156344260478263E-5</v>
          </cell>
          <cell r="E801">
            <v>3.5384879439202543</v>
          </cell>
          <cell r="P801">
            <v>9.1866208516943828E-5</v>
          </cell>
          <cell r="Q801">
            <v>7.3401100605038322E-2</v>
          </cell>
          <cell r="W801">
            <v>9.1866208516943828E-5</v>
          </cell>
        </row>
        <row r="802">
          <cell r="A802">
            <v>42804</v>
          </cell>
          <cell r="C802">
            <v>11.571661834621482</v>
          </cell>
          <cell r="D802">
            <v>8.9109177636921411E-5</v>
          </cell>
          <cell r="E802">
            <v>3.5385770530978911</v>
          </cell>
          <cell r="P802">
            <v>9.1866208516943828E-5</v>
          </cell>
          <cell r="Q802">
            <v>7.3492966813555272E-2</v>
          </cell>
          <cell r="W802">
            <v>9.1866208516943828E-5</v>
          </cell>
        </row>
        <row r="803">
          <cell r="A803">
            <v>42805</v>
          </cell>
          <cell r="C803">
            <v>11.6103811674277</v>
          </cell>
          <cell r="D803">
            <v>8.9061105025928865E-5</v>
          </cell>
          <cell r="E803">
            <v>3.538666114202917</v>
          </cell>
          <cell r="P803">
            <v>9.1866208516943828E-5</v>
          </cell>
          <cell r="Q803">
            <v>7.3584833022072221E-2</v>
          </cell>
          <cell r="W803">
            <v>9.1866208516943828E-5</v>
          </cell>
        </row>
        <row r="804">
          <cell r="A804">
            <v>42806</v>
          </cell>
          <cell r="C804">
            <v>11.649165524820372</v>
          </cell>
          <cell r="D804">
            <v>8.9012116292082986E-5</v>
          </cell>
          <cell r="E804">
            <v>3.538755126319209</v>
          </cell>
          <cell r="P804">
            <v>9.1866208516943828E-5</v>
          </cell>
          <cell r="Q804">
            <v>7.3676699230589171E-2</v>
          </cell>
          <cell r="W804">
            <v>9.1866208516943828E-5</v>
          </cell>
        </row>
        <row r="805">
          <cell r="A805">
            <v>42807</v>
          </cell>
          <cell r="C805">
            <v>11.688008184873299</v>
          </cell>
          <cell r="D805">
            <v>8.8962201389006213E-5</v>
          </cell>
          <cell r="E805">
            <v>3.5388440885205981</v>
          </cell>
          <cell r="P805">
            <v>9.1866208516943828E-5</v>
          </cell>
          <cell r="Q805">
            <v>7.3768565439106121E-2</v>
          </cell>
          <cell r="W805">
            <v>9.1866208516943828E-5</v>
          </cell>
        </row>
        <row r="806">
          <cell r="A806">
            <v>42808</v>
          </cell>
          <cell r="C806">
            <v>11.726902494180063</v>
          </cell>
          <cell r="D806">
            <v>8.8911350379329787E-5</v>
          </cell>
          <cell r="E806">
            <v>3.5389329998709775</v>
          </cell>
          <cell r="P806">
            <v>9.1866208516943828E-5</v>
          </cell>
          <cell r="Q806">
            <v>7.386043164762307E-2</v>
          </cell>
          <cell r="W806">
            <v>9.1866208516943828E-5</v>
          </cell>
        </row>
        <row r="807">
          <cell r="A807">
            <v>42809</v>
          </cell>
          <cell r="C807">
            <v>11.765841860505812</v>
          </cell>
          <cell r="D807">
            <v>8.885955345598571E-5</v>
          </cell>
          <cell r="E807">
            <v>3.5390218594244334</v>
          </cell>
          <cell r="P807">
            <v>9.1866208516943828E-5</v>
          </cell>
          <cell r="Q807">
            <v>7.395229785614002E-2</v>
          </cell>
          <cell r="W807">
            <v>9.1866208516943828E-5</v>
          </cell>
        </row>
        <row r="808">
          <cell r="A808">
            <v>42810</v>
          </cell>
          <cell r="C808">
            <v>11.804819745343869</v>
          </cell>
          <cell r="D808">
            <v>8.8806800964878911E-5</v>
          </cell>
          <cell r="E808">
            <v>3.5391106662253984</v>
          </cell>
          <cell r="P808">
            <v>9.1866208516943828E-5</v>
          </cell>
          <cell r="Q808">
            <v>7.404416406465697E-2</v>
          </cell>
          <cell r="W808">
            <v>9.1866208516943828E-5</v>
          </cell>
        </row>
        <row r="809">
          <cell r="A809">
            <v>42811</v>
          </cell>
          <cell r="C809">
            <v>11.843829656389744</v>
          </cell>
          <cell r="D809">
            <v>8.8753083428998582E-5</v>
          </cell>
          <cell r="E809">
            <v>3.5391994193088272</v>
          </cell>
          <cell r="P809">
            <v>9.1866208516943828E-5</v>
          </cell>
          <cell r="Q809">
            <v>7.413603027317392E-2</v>
          </cell>
          <cell r="W809">
            <v>9.1866208516943828E-5</v>
          </cell>
        </row>
        <row r="810">
          <cell r="A810">
            <v>42812</v>
          </cell>
          <cell r="C810">
            <v>11.882865139944922</v>
          </cell>
          <cell r="D810">
            <v>8.8698391574026198E-5</v>
          </cell>
          <cell r="E810">
            <v>3.5392881177004014</v>
          </cell>
          <cell r="P810">
            <v>9.1866208516943828E-5</v>
          </cell>
          <cell r="Q810">
            <v>7.4227896481690869E-2</v>
          </cell>
          <cell r="W810">
            <v>9.1866208516943828E-5</v>
          </cell>
        </row>
        <row r="811">
          <cell r="A811">
            <v>42813</v>
          </cell>
          <cell r="C811">
            <v>11.92191977326247</v>
          </cell>
          <cell r="D811">
            <v>8.8642716355499343E-5</v>
          </cell>
          <cell r="E811">
            <v>3.539376760416757</v>
          </cell>
          <cell r="P811">
            <v>9.1866208516943828E-5</v>
          </cell>
          <cell r="Q811">
            <v>7.4319762690207819E-2</v>
          </cell>
          <cell r="W811">
            <v>9.1866208516943828E-5</v>
          </cell>
        </row>
        <row r="812">
          <cell r="A812">
            <v>42814</v>
          </cell>
          <cell r="C812">
            <v>11.960987156846375</v>
          </cell>
          <cell r="D812">
            <v>8.8586048987588205E-5</v>
          </cell>
          <cell r="E812">
            <v>3.5394653464657444</v>
          </cell>
          <cell r="P812">
            <v>9.1866208516943828E-5</v>
          </cell>
          <cell r="Q812">
            <v>7.4411628898724769E-2</v>
          </cell>
          <cell r="W812">
            <v>9.1866208516943828E-5</v>
          </cell>
        </row>
        <row r="813">
          <cell r="A813">
            <v>42815</v>
          </cell>
          <cell r="C813">
            <v>12.00006090671633</v>
          </cell>
          <cell r="D813">
            <v>8.8528380973542837E-5</v>
          </cell>
          <cell r="E813">
            <v>3.5395538748467179</v>
          </cell>
          <cell r="P813">
            <v>9.1866208516943828E-5</v>
          </cell>
          <cell r="Q813">
            <v>7.4503495107241718E-2</v>
          </cell>
          <cell r="W813">
            <v>9.1866208516943828E-5</v>
          </cell>
        </row>
        <row r="814">
          <cell r="A814">
            <v>42816</v>
          </cell>
          <cell r="C814">
            <v>12.03913464664954</v>
          </cell>
          <cell r="D814">
            <v>8.8469704137866418E-5</v>
          </cell>
          <cell r="E814">
            <v>3.5396423445508556</v>
          </cell>
          <cell r="P814">
            <v>9.1866208516943828E-5</v>
          </cell>
          <cell r="Q814">
            <v>7.4595361315758668E-2</v>
          </cell>
          <cell r="W814">
            <v>9.1866208516943828E-5</v>
          </cell>
        </row>
        <row r="815">
          <cell r="A815">
            <v>42817</v>
          </cell>
          <cell r="C815">
            <v>12.078202000411107</v>
          </cell>
          <cell r="D815">
            <v>8.8410010660269924E-5</v>
          </cell>
          <cell r="E815">
            <v>3.539730754561516</v>
          </cell>
          <cell r="P815">
            <v>9.1866208516943828E-5</v>
          </cell>
          <cell r="Q815">
            <v>7.4687227524275618E-2</v>
          </cell>
          <cell r="W815">
            <v>9.1866208516943828E-5</v>
          </cell>
        </row>
        <row r="816">
          <cell r="A816">
            <v>42818</v>
          </cell>
          <cell r="C816">
            <v>12.117256583984396</v>
          </cell>
          <cell r="D816">
            <v>8.8349293111460549E-5</v>
          </cell>
          <cell r="E816">
            <v>3.5398191038546276</v>
          </cell>
          <cell r="P816">
            <v>9.1866208516943828E-5</v>
          </cell>
          <cell r="Q816">
            <v>7.4779093732792568E-2</v>
          </cell>
          <cell r="W816">
            <v>9.1866208516943828E-5</v>
          </cell>
        </row>
        <row r="817">
          <cell r="A817">
            <v>42819</v>
          </cell>
          <cell r="C817">
            <v>12.156291997812916</v>
          </cell>
          <cell r="D817">
            <v>8.8287544490814825E-5</v>
          </cell>
          <cell r="E817">
            <v>3.5399073913991184</v>
          </cell>
          <cell r="P817">
            <v>9.1866208516943828E-5</v>
          </cell>
          <cell r="Q817">
            <v>7.4870959941309517E-2</v>
          </cell>
          <cell r="W817">
            <v>9.1866208516943828E-5</v>
          </cell>
        </row>
        <row r="818">
          <cell r="A818">
            <v>42820</v>
          </cell>
          <cell r="C818">
            <v>12.19530181906519</v>
          </cell>
          <cell r="D818">
            <v>8.8224758265983871E-5</v>
          </cell>
          <cell r="E818">
            <v>3.5399956161573845</v>
          </cell>
          <cell r="P818">
            <v>9.1866208516943828E-5</v>
          </cell>
          <cell r="Q818">
            <v>7.4962826149826467E-2</v>
          </cell>
          <cell r="W818">
            <v>9.1866208516943828E-5</v>
          </cell>
        </row>
        <row r="819">
          <cell r="A819">
            <v>42821</v>
          </cell>
          <cell r="C819">
            <v>12.234279593934215</v>
          </cell>
          <cell r="D819">
            <v>8.8160928414475625E-5</v>
          </cell>
          <cell r="E819">
            <v>3.5400837770857989</v>
          </cell>
          <cell r="P819">
            <v>9.1866208516943828E-5</v>
          </cell>
          <cell r="Q819">
            <v>7.5054692358343417E-2</v>
          </cell>
          <cell r="W819">
            <v>9.1866208516943828E-5</v>
          </cell>
        </row>
        <row r="820">
          <cell r="A820">
            <v>42822</v>
          </cell>
          <cell r="C820">
            <v>12.273218829983241</v>
          </cell>
          <cell r="D820">
            <v>8.8096049467254205E-5</v>
          </cell>
          <cell r="E820">
            <v>3.5401718731352663</v>
          </cell>
          <cell r="P820">
            <v>9.1866208516943828E-5</v>
          </cell>
          <cell r="Q820">
            <v>7.5146558566860366E-2</v>
          </cell>
          <cell r="W820">
            <v>9.1866208516943828E-5</v>
          </cell>
        </row>
        <row r="821">
          <cell r="A821">
            <v>42823</v>
          </cell>
          <cell r="C821">
            <v>12.312112988549751</v>
          </cell>
          <cell r="D821">
            <v>8.8030116554392666E-5</v>
          </cell>
          <cell r="E821">
            <v>3.5402599032518207</v>
          </cell>
          <cell r="P821">
            <v>9.1866208516943828E-5</v>
          </cell>
          <cell r="Q821">
            <v>7.5238424775377316E-2</v>
          </cell>
          <cell r="W821">
            <v>9.1866208516943828E-5</v>
          </cell>
        </row>
        <row r="822">
          <cell r="A822">
            <v>42824</v>
          </cell>
          <cell r="C822">
            <v>12.350955477219715</v>
          </cell>
          <cell r="D822">
            <v>8.7963125452809895E-5</v>
          </cell>
          <cell r="E822">
            <v>3.5403478663772736</v>
          </cell>
          <cell r="P822">
            <v>9.1866208516943828E-5</v>
          </cell>
          <cell r="Q822">
            <v>7.5330290983894266E-2</v>
          </cell>
          <cell r="W822">
            <v>9.1866208516943828E-5</v>
          </cell>
        </row>
        <row r="823">
          <cell r="A823">
            <v>42825</v>
          </cell>
          <cell r="C823">
            <v>12.389739642384471</v>
          </cell>
          <cell r="D823">
            <v>8.7895072636116195E-5</v>
          </cell>
          <cell r="E823">
            <v>3.5404357614499098</v>
          </cell>
          <cell r="P823">
            <v>9.1866208516943828E-5</v>
          </cell>
          <cell r="Q823">
            <v>7.5422157192411216E-2</v>
          </cell>
          <cell r="W823">
            <v>9.1866208516943828E-5</v>
          </cell>
        </row>
        <row r="824">
          <cell r="A824">
            <v>42826</v>
          </cell>
          <cell r="C824">
            <v>12.428458761892836</v>
          </cell>
          <cell r="D824">
            <v>8.7825955326585953E-5</v>
          </cell>
          <cell r="E824">
            <v>3.5405235874052363</v>
          </cell>
          <cell r="P824">
            <v>9.1866208516943828E-5</v>
          </cell>
          <cell r="Q824">
            <v>7.5514023400928165E-2</v>
          </cell>
          <cell r="W824">
            <v>9.1866208516943828E-5</v>
          </cell>
        </row>
        <row r="825">
          <cell r="A825">
            <v>42827</v>
          </cell>
          <cell r="C825">
            <v>12.467106037811355</v>
          </cell>
          <cell r="D825">
            <v>8.7755771549267715E-5</v>
          </cell>
          <cell r="E825">
            <v>3.5406113431767854</v>
          </cell>
          <cell r="P825">
            <v>9.1866208516943828E-5</v>
          </cell>
          <cell r="Q825">
            <v>7.5605889609445115E-2</v>
          </cell>
          <cell r="W825">
            <v>9.1866208516943828E-5</v>
          </cell>
        </row>
        <row r="826">
          <cell r="A826">
            <v>42828</v>
          </cell>
          <cell r="C826">
            <v>12.505674589306013</v>
          </cell>
          <cell r="D826">
            <v>8.7684520188233562E-5</v>
          </cell>
          <cell r="E826">
            <v>3.5406990276969736</v>
          </cell>
          <cell r="P826">
            <v>9.1866208516943828E-5</v>
          </cell>
          <cell r="Q826">
            <v>7.5697755817962065E-2</v>
          </cell>
          <cell r="W826">
            <v>9.1866208516943828E-5</v>
          </cell>
        </row>
        <row r="827">
          <cell r="A827">
            <v>42829</v>
          </cell>
          <cell r="C827">
            <v>12.544157445658998</v>
          </cell>
          <cell r="D827">
            <v>8.7612201044960696E-5</v>
          </cell>
          <cell r="E827">
            <v>3.5407866398980188</v>
          </cell>
          <cell r="P827">
            <v>9.1866208516943828E-5</v>
          </cell>
          <cell r="Q827">
            <v>7.5789622026479014E-2</v>
          </cell>
          <cell r="W827">
            <v>9.1866208516943828E-5</v>
          </cell>
        </row>
        <row r="828">
          <cell r="A828">
            <v>42830</v>
          </cell>
          <cell r="C828">
            <v>12.582547539434634</v>
          </cell>
          <cell r="D828">
            <v>8.7538814898827265E-5</v>
          </cell>
          <cell r="E828">
            <v>3.5408741787129174</v>
          </cell>
          <cell r="P828">
            <v>9.1866208516943828E-5</v>
          </cell>
          <cell r="Q828">
            <v>7.5881488234995964E-2</v>
          </cell>
          <cell r="W828">
            <v>9.1866208516943828E-5</v>
          </cell>
        </row>
        <row r="829">
          <cell r="A829">
            <v>42831</v>
          </cell>
          <cell r="C829">
            <v>12.620837699808956</v>
          </cell>
          <cell r="D829">
            <v>8.7464363569693518E-5</v>
          </cell>
          <cell r="E829">
            <v>3.540961643076487</v>
          </cell>
          <cell r="P829">
            <v>9.1866208516943828E-5</v>
          </cell>
          <cell r="Q829">
            <v>7.5973354443512914E-2</v>
          </cell>
          <cell r="W829">
            <v>9.1866208516943828E-5</v>
          </cell>
        </row>
        <row r="830">
          <cell r="A830">
            <v>42832</v>
          </cell>
          <cell r="C830">
            <v>12.659020646077888</v>
          </cell>
          <cell r="D830">
            <v>8.7388849982526499E-5</v>
          </cell>
          <cell r="E830">
            <v>3.5410490319264696</v>
          </cell>
          <cell r="P830">
            <v>9.1866208516943828E-5</v>
          </cell>
          <cell r="Q830">
            <v>7.6065220652029863E-2</v>
          </cell>
          <cell r="W830">
            <v>9.1866208516943828E-5</v>
          </cell>
        </row>
        <row r="831">
          <cell r="A831">
            <v>42833</v>
          </cell>
          <cell r="C831">
            <v>12.697088981359475</v>
          </cell>
          <cell r="D831">
            <v>8.7312278234013351E-5</v>
          </cell>
          <cell r="E831">
            <v>3.5411363442047037</v>
          </cell>
          <cell r="P831">
            <v>9.1866208516943828E-5</v>
          </cell>
          <cell r="Q831">
            <v>7.6157086860546813E-2</v>
          </cell>
          <cell r="W831">
            <v>9.1866208516943828E-5</v>
          </cell>
        </row>
        <row r="832">
          <cell r="A832">
            <v>42834</v>
          </cell>
          <cell r="C832">
            <v>12.73503518650606</v>
          </cell>
          <cell r="D832">
            <v>8.723465366109331E-5</v>
          </cell>
          <cell r="E832">
            <v>3.5412235788583648</v>
          </cell>
          <cell r="P832">
            <v>9.1866208516943828E-5</v>
          </cell>
          <cell r="Q832">
            <v>7.6248953069063763E-2</v>
          </cell>
          <cell r="W832">
            <v>9.1866208516943828E-5</v>
          </cell>
        </row>
        <row r="833">
          <cell r="A833">
            <v>42835</v>
          </cell>
          <cell r="C833">
            <v>12.772851614242901</v>
          </cell>
          <cell r="D833">
            <v>8.7155982911322553E-5</v>
          </cell>
          <cell r="E833">
            <v>3.541310734841276</v>
          </cell>
          <cell r="P833">
            <v>9.1866208516943828E-5</v>
          </cell>
          <cell r="Q833">
            <v>7.6340819277580713E-2</v>
          </cell>
          <cell r="W833">
            <v>9.1866208516943828E-5</v>
          </cell>
        </row>
        <row r="834">
          <cell r="A834">
            <v>42836</v>
          </cell>
          <cell r="C834">
            <v>12.810530483550112</v>
          </cell>
          <cell r="D834">
            <v>8.7076274014969397E-5</v>
          </cell>
          <cell r="E834">
            <v>3.5413978111152908</v>
          </cell>
          <cell r="P834">
            <v>9.1866208516943828E-5</v>
          </cell>
          <cell r="Q834">
            <v>7.6432685486097662E-2</v>
          </cell>
          <cell r="W834">
            <v>9.1866208516943828E-5</v>
          </cell>
        </row>
        <row r="835">
          <cell r="A835">
            <v>42837</v>
          </cell>
          <cell r="C835">
            <v>12.848063874305444</v>
          </cell>
          <cell r="D835">
            <v>8.6995536458718474E-5</v>
          </cell>
          <cell r="E835">
            <v>3.5414848066517495</v>
          </cell>
          <cell r="P835">
            <v>9.1866208516943828E-5</v>
          </cell>
          <cell r="Q835">
            <v>7.6524551694614612E-2</v>
          </cell>
          <cell r="W835">
            <v>9.1866208516943828E-5</v>
          </cell>
        </row>
        <row r="836">
          <cell r="A836">
            <v>42838</v>
          </cell>
          <cell r="C836">
            <v>12.885443722205874</v>
          </cell>
          <cell r="D836">
            <v>8.6913781260843467E-5</v>
          </cell>
          <cell r="E836">
            <v>3.5415717204330104</v>
          </cell>
          <cell r="P836">
            <v>9.1866208516943828E-5</v>
          </cell>
          <cell r="Q836">
            <v>7.6616417903131562E-2</v>
          </cell>
          <cell r="W836">
            <v>9.1866208516943828E-5</v>
          </cell>
        </row>
        <row r="837">
          <cell r="A837">
            <v>42839</v>
          </cell>
          <cell r="C837">
            <v>12.922661813986483</v>
          </cell>
          <cell r="D837">
            <v>8.6831021047687271E-5</v>
          </cell>
          <cell r="E837">
            <v>3.5416585514540579</v>
          </cell>
          <cell r="P837">
            <v>9.1866208516943828E-5</v>
          </cell>
          <cell r="Q837">
            <v>7.6708284111648511E-2</v>
          </cell>
          <cell r="W837">
            <v>9.1866208516943828E-5</v>
          </cell>
        </row>
        <row r="838">
          <cell r="A838">
            <v>42840</v>
          </cell>
          <cell r="C838">
            <v>13.133333333333333</v>
          </cell>
          <cell r="D838">
            <v>8.6335892444650751E-5</v>
          </cell>
          <cell r="E838">
            <v>3.5417448873465025</v>
          </cell>
          <cell r="P838">
            <v>9.1866208516943828E-5</v>
          </cell>
          <cell r="Q838">
            <v>7.6800150320165461E-2</v>
          </cell>
          <cell r="W838">
            <v>9.1866208516943828E-5</v>
          </cell>
        </row>
        <row r="839">
          <cell r="A839">
            <v>42841</v>
          </cell>
          <cell r="C839">
            <v>13.166666666666668</v>
          </cell>
          <cell r="D839">
            <v>8.6253221346129674E-5</v>
          </cell>
          <cell r="E839">
            <v>3.5418311405678486</v>
          </cell>
          <cell r="P839">
            <v>9.1866208516943828E-5</v>
          </cell>
          <cell r="Q839">
            <v>7.6892016528682411E-2</v>
          </cell>
          <cell r="W839">
            <v>9.1866208516943828E-5</v>
          </cell>
        </row>
        <row r="840">
          <cell r="A840">
            <v>42842</v>
          </cell>
          <cell r="C840">
            <v>13.2</v>
          </cell>
          <cell r="D840">
            <v>8.6169318055302697E-5</v>
          </cell>
          <cell r="E840">
            <v>3.5419173098859038</v>
          </cell>
          <cell r="P840">
            <v>9.1866208516943828E-5</v>
          </cell>
          <cell r="Q840">
            <v>7.6983882737199361E-2</v>
          </cell>
          <cell r="W840">
            <v>9.1866208516943828E-5</v>
          </cell>
        </row>
        <row r="841">
          <cell r="A841">
            <v>42843</v>
          </cell>
          <cell r="C841">
            <v>13.25</v>
          </cell>
          <cell r="D841">
            <v>8.6041112509171438E-5</v>
          </cell>
          <cell r="E841">
            <v>3.5420033509984128</v>
          </cell>
          <cell r="P841">
            <v>9.1866208516943828E-5</v>
          </cell>
          <cell r="Q841">
            <v>7.707574894571631E-2</v>
          </cell>
          <cell r="W841">
            <v>9.1866208516943828E-5</v>
          </cell>
        </row>
        <row r="842">
          <cell r="A842">
            <v>42844</v>
          </cell>
          <cell r="C842">
            <v>13.283333333333335</v>
          </cell>
          <cell r="D842">
            <v>8.5954047788514842E-5</v>
          </cell>
          <cell r="E842">
            <v>3.5420893050462015</v>
          </cell>
          <cell r="P842">
            <v>9.1866208516943828E-5</v>
          </cell>
          <cell r="Q842">
            <v>7.716761515423326E-2</v>
          </cell>
          <cell r="W842">
            <v>9.1866208516943828E-5</v>
          </cell>
        </row>
        <row r="843">
          <cell r="A843">
            <v>42845</v>
          </cell>
          <cell r="C843">
            <v>13.316666666666665</v>
          </cell>
          <cell r="D843">
            <v>8.586568538969955E-5</v>
          </cell>
          <cell r="E843">
            <v>3.5421751707315909</v>
          </cell>
          <cell r="P843">
            <v>9.1866208516943828E-5</v>
          </cell>
          <cell r="Q843">
            <v>7.725948136275021E-2</v>
          </cell>
          <cell r="W843">
            <v>9.1866208516943828E-5</v>
          </cell>
        </row>
        <row r="844">
          <cell r="A844">
            <v>42846</v>
          </cell>
          <cell r="B844">
            <v>14</v>
          </cell>
          <cell r="C844">
            <v>13.333333333333332</v>
          </cell>
          <cell r="D844">
            <v>3.1325564295944931E-3</v>
          </cell>
          <cell r="E844">
            <v>3.5453077271611853</v>
          </cell>
          <cell r="P844">
            <v>9.1866208516943828E-5</v>
          </cell>
          <cell r="Q844">
            <v>7.7351347571267159E-2</v>
          </cell>
          <cell r="W844">
            <v>9.1866208516943828E-5</v>
          </cell>
        </row>
        <row r="845">
          <cell r="A845">
            <v>42847</v>
          </cell>
          <cell r="B845">
            <v>13.3</v>
          </cell>
          <cell r="C845">
            <v>13.383333333333331</v>
          </cell>
          <cell r="D845">
            <v>2.6807664651834081E-3</v>
          </cell>
          <cell r="E845">
            <v>3.5479884936263688</v>
          </cell>
          <cell r="P845">
            <v>9.1866208516943828E-5</v>
          </cell>
          <cell r="Q845">
            <v>7.7443213779784109E-2</v>
          </cell>
          <cell r="W845">
            <v>9.1866208516943828E-5</v>
          </cell>
        </row>
        <row r="846">
          <cell r="A846">
            <v>42848</v>
          </cell>
          <cell r="B846">
            <v>11.3</v>
          </cell>
          <cell r="C846">
            <v>13.416666666666664</v>
          </cell>
          <cell r="D846">
            <v>1.6769962953988513E-3</v>
          </cell>
          <cell r="E846">
            <v>3.5496654899217677</v>
          </cell>
          <cell r="P846">
            <v>9.1866208516943828E-5</v>
          </cell>
          <cell r="Q846">
            <v>7.7535079988301059E-2</v>
          </cell>
          <cell r="W846">
            <v>9.1866208516943828E-5</v>
          </cell>
        </row>
        <row r="847">
          <cell r="A847">
            <v>42849</v>
          </cell>
          <cell r="B847">
            <v>11</v>
          </cell>
          <cell r="C847">
            <v>13.45</v>
          </cell>
          <cell r="D847">
            <v>1.5570641737704903E-3</v>
          </cell>
          <cell r="E847">
            <v>3.551222554095538</v>
          </cell>
          <cell r="P847">
            <v>9.1866208516943828E-5</v>
          </cell>
          <cell r="Q847">
            <v>7.7626946196818009E-2</v>
          </cell>
          <cell r="W847">
            <v>9.1866208516943828E-5</v>
          </cell>
        </row>
        <row r="848">
          <cell r="A848">
            <v>42850</v>
          </cell>
          <cell r="B848">
            <v>14.4</v>
          </cell>
          <cell r="C848">
            <v>13.483333333333336</v>
          </cell>
          <cell r="D848">
            <v>3.3952835090476832E-3</v>
          </cell>
          <cell r="E848">
            <v>3.5546178376045856</v>
          </cell>
          <cell r="P848">
            <v>9.1866208516943828E-5</v>
          </cell>
          <cell r="Q848">
            <v>7.7718812405334958E-2</v>
          </cell>
          <cell r="W848">
            <v>9.1866208516943828E-5</v>
          </cell>
        </row>
        <row r="849">
          <cell r="A849">
            <v>42851</v>
          </cell>
          <cell r="B849">
            <v>15.7</v>
          </cell>
          <cell r="C849">
            <v>13.533333333333333</v>
          </cell>
          <cell r="D849">
            <v>4.4065567800416136E-3</v>
          </cell>
          <cell r="E849">
            <v>3.5590243943846271</v>
          </cell>
          <cell r="P849">
            <v>9.1866208516943828E-5</v>
          </cell>
          <cell r="Q849">
            <v>7.7810678613851908E-2</v>
          </cell>
          <cell r="W849">
            <v>9.1866208516943828E-5</v>
          </cell>
        </row>
        <row r="850">
          <cell r="A850">
            <v>42852</v>
          </cell>
          <cell r="B850">
            <v>12.9</v>
          </cell>
          <cell r="C850">
            <v>13.566666666666666</v>
          </cell>
          <cell r="D850">
            <v>2.4336578782388845E-3</v>
          </cell>
          <cell r="E850">
            <v>3.561458052262866</v>
          </cell>
          <cell r="P850">
            <v>9.1866208516943828E-5</v>
          </cell>
          <cell r="Q850">
            <v>7.7902544822368858E-2</v>
          </cell>
          <cell r="W850">
            <v>9.1866208516943828E-5</v>
          </cell>
        </row>
        <row r="851">
          <cell r="A851">
            <v>42853</v>
          </cell>
          <cell r="B851">
            <v>12.3</v>
          </cell>
          <cell r="C851">
            <v>13.583333333333332</v>
          </cell>
          <cell r="D851">
            <v>2.1168651737226074E-3</v>
          </cell>
          <cell r="E851">
            <v>3.5635749174365885</v>
          </cell>
          <cell r="P851">
            <v>9.1866208516943828E-5</v>
          </cell>
          <cell r="Q851">
            <v>7.7994411030885807E-2</v>
          </cell>
          <cell r="W851">
            <v>9.1866208516943828E-5</v>
          </cell>
        </row>
        <row r="852">
          <cell r="A852">
            <v>42854</v>
          </cell>
          <cell r="B852">
            <v>14.5</v>
          </cell>
          <cell r="C852">
            <v>13.616666666666669</v>
          </cell>
          <cell r="D852">
            <v>3.4514020804831823E-3</v>
          </cell>
          <cell r="E852">
            <v>3.5670263195170717</v>
          </cell>
          <cell r="P852">
            <v>9.1866208516943828E-5</v>
          </cell>
          <cell r="Q852">
            <v>7.8086277239402757E-2</v>
          </cell>
          <cell r="W852">
            <v>9.1866208516943828E-5</v>
          </cell>
        </row>
        <row r="853">
          <cell r="A853">
            <v>42855</v>
          </cell>
          <cell r="B853">
            <v>15.7</v>
          </cell>
          <cell r="C853">
            <v>13.65</v>
          </cell>
          <cell r="D853">
            <v>4.3883612849128688E-3</v>
          </cell>
          <cell r="E853">
            <v>3.5714146808019844</v>
          </cell>
          <cell r="P853">
            <v>9.1866208516943828E-5</v>
          </cell>
          <cell r="Q853">
            <v>7.8178143447919707E-2</v>
          </cell>
          <cell r="W853">
            <v>9.1866208516943828E-5</v>
          </cell>
        </row>
        <row r="854">
          <cell r="A854">
            <v>42856</v>
          </cell>
          <cell r="B854">
            <v>14.9</v>
          </cell>
          <cell r="C854">
            <v>13.683333333333335</v>
          </cell>
          <cell r="D854">
            <v>3.7400903172941495E-3</v>
          </cell>
          <cell r="E854">
            <v>3.5751547711192786</v>
          </cell>
          <cell r="P854">
            <v>9.1866208516943828E-5</v>
          </cell>
          <cell r="Q854">
            <v>7.8270009656436657E-2</v>
          </cell>
          <cell r="W854">
            <v>9.1866208516943828E-5</v>
          </cell>
        </row>
        <row r="855">
          <cell r="A855">
            <v>42857</v>
          </cell>
          <cell r="B855">
            <v>13.7</v>
          </cell>
          <cell r="C855">
            <v>13.716666666666665</v>
          </cell>
          <cell r="D855">
            <v>2.8959051985214894E-3</v>
          </cell>
          <cell r="E855">
            <v>3.5780506763178002</v>
          </cell>
          <cell r="P855">
            <v>9.1866208516943828E-5</v>
          </cell>
          <cell r="Q855">
            <v>7.8361875864953606E-2</v>
          </cell>
          <cell r="W855">
            <v>9.1866208516943828E-5</v>
          </cell>
        </row>
        <row r="856">
          <cell r="A856">
            <v>42858</v>
          </cell>
          <cell r="B856">
            <v>16.100000000000001</v>
          </cell>
          <cell r="C856">
            <v>13.766666666666669</v>
          </cell>
          <cell r="D856">
            <v>4.7124409187787241E-3</v>
          </cell>
          <cell r="E856">
            <v>3.582763117236579</v>
          </cell>
          <cell r="P856">
            <v>9.1866208516943828E-5</v>
          </cell>
          <cell r="Q856">
            <v>7.8453742073470556E-2</v>
          </cell>
          <cell r="W856">
            <v>9.1866208516943828E-5</v>
          </cell>
        </row>
        <row r="857">
          <cell r="A857">
            <v>42859</v>
          </cell>
          <cell r="B857">
            <v>17.5</v>
          </cell>
          <cell r="C857">
            <v>13.8</v>
          </cell>
          <cell r="D857">
            <v>6.004522499726642E-3</v>
          </cell>
          <cell r="E857">
            <v>3.5887676397363055</v>
          </cell>
          <cell r="P857">
            <v>9.1866208516943828E-5</v>
          </cell>
          <cell r="Q857">
            <v>7.8545608281987506E-2</v>
          </cell>
          <cell r="W857">
            <v>9.1866208516943828E-5</v>
          </cell>
        </row>
        <row r="858">
          <cell r="A858">
            <v>42860</v>
          </cell>
          <cell r="B858">
            <v>18.7</v>
          </cell>
          <cell r="C858">
            <v>13.816666666666668</v>
          </cell>
          <cell r="D858">
            <v>7.190257022718612E-3</v>
          </cell>
          <cell r="E858">
            <v>3.5959578967590242</v>
          </cell>
          <cell r="P858">
            <v>9.1866208516943828E-5</v>
          </cell>
          <cell r="Q858">
            <v>7.8637474490504455E-2</v>
          </cell>
          <cell r="W858">
            <v>9.1866208516943828E-5</v>
          </cell>
        </row>
        <row r="859">
          <cell r="A859">
            <v>42861</v>
          </cell>
          <cell r="B859">
            <v>20.7</v>
          </cell>
          <cell r="C859">
            <v>13.85</v>
          </cell>
          <cell r="D859">
            <v>9.1483182984135516E-3</v>
          </cell>
          <cell r="E859">
            <v>3.6051062150574378</v>
          </cell>
          <cell r="P859">
            <v>9.1866208516943828E-5</v>
          </cell>
          <cell r="Q859">
            <v>7.8729340699021405E-2</v>
          </cell>
          <cell r="W859">
            <v>9.1866208516943828E-5</v>
          </cell>
        </row>
        <row r="860">
          <cell r="A860">
            <v>42862</v>
          </cell>
          <cell r="B860">
            <v>17.600000000000001</v>
          </cell>
          <cell r="C860">
            <v>13.883333333333335</v>
          </cell>
          <cell r="D860">
            <v>6.0815635943250847E-3</v>
          </cell>
          <cell r="E860">
            <v>3.6111877786517628</v>
          </cell>
          <cell r="P860">
            <v>9.1866208516943828E-5</v>
          </cell>
          <cell r="Q860">
            <v>7.8821206907538355E-2</v>
          </cell>
          <cell r="W860">
            <v>9.1866208516943828E-5</v>
          </cell>
        </row>
        <row r="861">
          <cell r="A861">
            <v>42863</v>
          </cell>
          <cell r="B861">
            <v>19.600000000000001</v>
          </cell>
          <cell r="C861">
            <v>13.916666666666668</v>
          </cell>
          <cell r="D861">
            <v>8.0587724402311905E-3</v>
          </cell>
          <cell r="E861">
            <v>3.6192465510919938</v>
          </cell>
          <cell r="P861">
            <v>9.1866208516943828E-5</v>
          </cell>
          <cell r="Q861">
            <v>7.8913073116055305E-2</v>
          </cell>
          <cell r="W861">
            <v>9.1866208516943828E-5</v>
          </cell>
        </row>
        <row r="862">
          <cell r="A862">
            <v>42864</v>
          </cell>
          <cell r="B862">
            <v>17.100000000000001</v>
          </cell>
          <cell r="C862">
            <v>13.95</v>
          </cell>
          <cell r="D862">
            <v>5.5861462857462966E-3</v>
          </cell>
          <cell r="E862">
            <v>3.6248326973777401</v>
          </cell>
          <cell r="P862">
            <v>9.1866208516943828E-5</v>
          </cell>
          <cell r="Q862">
            <v>7.9004939324572254E-2</v>
          </cell>
          <cell r="W862">
            <v>9.1866208516943828E-5</v>
          </cell>
        </row>
        <row r="863">
          <cell r="A863">
            <v>42865</v>
          </cell>
          <cell r="B863">
            <v>15.4</v>
          </cell>
          <cell r="C863">
            <v>13.983333333333331</v>
          </cell>
          <cell r="D863">
            <v>4.0853420236533072E-3</v>
          </cell>
          <cell r="E863">
            <v>3.6289180394013933</v>
          </cell>
          <cell r="P863">
            <v>9.1866208516943828E-5</v>
          </cell>
          <cell r="Q863">
            <v>7.9096805533089204E-2</v>
          </cell>
          <cell r="W863">
            <v>9.1866208516943828E-5</v>
          </cell>
        </row>
        <row r="864">
          <cell r="A864">
            <v>42866</v>
          </cell>
          <cell r="B864">
            <v>19.2</v>
          </cell>
          <cell r="C864">
            <v>14.016666666666667</v>
          </cell>
          <cell r="D864">
            <v>7.6285126109975135E-3</v>
          </cell>
          <cell r="E864">
            <v>3.636546552012391</v>
          </cell>
          <cell r="P864">
            <v>9.1866208516943828E-5</v>
          </cell>
          <cell r="Q864">
            <v>7.9188671741606154E-2</v>
          </cell>
          <cell r="W864">
            <v>9.1866208516943828E-5</v>
          </cell>
        </row>
        <row r="865">
          <cell r="A865">
            <v>42867</v>
          </cell>
          <cell r="B865">
            <v>19.5</v>
          </cell>
          <cell r="C865">
            <v>14.016666666666667</v>
          </cell>
          <cell r="D865">
            <v>7.9258919847833651E-3</v>
          </cell>
          <cell r="E865">
            <v>3.6444724439971745</v>
          </cell>
          <cell r="P865">
            <v>9.1866208516943828E-5</v>
          </cell>
          <cell r="Q865">
            <v>7.9280537950123103E-2</v>
          </cell>
          <cell r="W865">
            <v>9.1866208516943828E-5</v>
          </cell>
        </row>
        <row r="866">
          <cell r="A866">
            <v>42868</v>
          </cell>
          <cell r="B866">
            <v>16.600000000000001</v>
          </cell>
          <cell r="C866">
            <v>14.05</v>
          </cell>
          <cell r="D866">
            <v>5.1005860166595477E-3</v>
          </cell>
          <cell r="E866">
            <v>3.6495730300138343</v>
          </cell>
          <cell r="P866">
            <v>9.1866208516943828E-5</v>
          </cell>
          <cell r="Q866">
            <v>7.9372404158640053E-2</v>
          </cell>
          <cell r="W866">
            <v>9.1866208516943828E-5</v>
          </cell>
        </row>
        <row r="867">
          <cell r="A867">
            <v>42869</v>
          </cell>
          <cell r="B867">
            <v>16.600000000000001</v>
          </cell>
          <cell r="C867">
            <v>14.083333333333334</v>
          </cell>
          <cell r="D867">
            <v>5.0930051733567129E-3</v>
          </cell>
          <cell r="E867">
            <v>3.6546660351871911</v>
          </cell>
          <cell r="P867">
            <v>9.1866208516943828E-5</v>
          </cell>
          <cell r="Q867">
            <v>7.9464270367157003E-2</v>
          </cell>
          <cell r="W867">
            <v>9.1866208516943828E-5</v>
          </cell>
        </row>
        <row r="868">
          <cell r="A868">
            <v>42870</v>
          </cell>
          <cell r="B868">
            <v>15.8</v>
          </cell>
          <cell r="C868">
            <v>14.116666666666664</v>
          </cell>
          <cell r="D868">
            <v>4.3886008106445648E-3</v>
          </cell>
          <cell r="E868">
            <v>3.6590546359978355</v>
          </cell>
          <cell r="P868">
            <v>9.1866208516943828E-5</v>
          </cell>
          <cell r="Q868">
            <v>7.9556136575673952E-2</v>
          </cell>
          <cell r="W868">
            <v>9.1866208516943828E-5</v>
          </cell>
        </row>
        <row r="869">
          <cell r="A869">
            <v>42871</v>
          </cell>
          <cell r="B869">
            <v>17.399999999999999</v>
          </cell>
          <cell r="C869">
            <v>14.15</v>
          </cell>
          <cell r="D869">
            <v>5.8199738166599671E-3</v>
          </cell>
          <cell r="E869">
            <v>3.6648746098144955</v>
          </cell>
          <cell r="P869">
            <v>9.1866208516943828E-5</v>
          </cell>
          <cell r="Q869">
            <v>7.9648002784190902E-2</v>
          </cell>
          <cell r="W869">
            <v>9.1866208516943828E-5</v>
          </cell>
        </row>
        <row r="870">
          <cell r="A870">
            <v>42872</v>
          </cell>
          <cell r="B870">
            <v>15.8</v>
          </cell>
          <cell r="C870">
            <v>14.166666666666668</v>
          </cell>
          <cell r="D870">
            <v>4.3784551774607352E-3</v>
          </cell>
          <cell r="E870">
            <v>3.6692530649919561</v>
          </cell>
          <cell r="P870">
            <v>9.1866208516943828E-5</v>
          </cell>
          <cell r="Q870">
            <v>7.9739868992707852E-2</v>
          </cell>
          <cell r="W870">
            <v>9.1866208516943828E-5</v>
          </cell>
        </row>
        <row r="871">
          <cell r="A871">
            <v>42873</v>
          </cell>
          <cell r="B871">
            <v>16.7</v>
          </cell>
          <cell r="C871">
            <v>14.183333333333334</v>
          </cell>
          <cell r="D871">
            <v>5.1599450831839337E-3</v>
          </cell>
          <cell r="E871">
            <v>3.6744130100751402</v>
          </cell>
          <cell r="P871">
            <v>9.1866208516943828E-5</v>
          </cell>
          <cell r="Q871">
            <v>7.9831735201224802E-2</v>
          </cell>
          <cell r="W871">
            <v>9.1866208516943828E-5</v>
          </cell>
        </row>
        <row r="872">
          <cell r="A872">
            <v>42874</v>
          </cell>
          <cell r="B872">
            <v>18.8</v>
          </cell>
          <cell r="C872">
            <v>14.216666666666667</v>
          </cell>
          <cell r="D872">
            <v>7.1645498155876366E-3</v>
          </cell>
          <cell r="E872">
            <v>3.6815775598907279</v>
          </cell>
          <cell r="P872">
            <v>9.1866208516943828E-5</v>
          </cell>
          <cell r="Q872">
            <v>7.9923601409741751E-2</v>
          </cell>
          <cell r="W872">
            <v>9.1866208516943828E-5</v>
          </cell>
        </row>
        <row r="873">
          <cell r="A873">
            <v>42875</v>
          </cell>
          <cell r="B873">
            <v>21.9</v>
          </cell>
          <cell r="C873">
            <v>14.25</v>
          </cell>
          <cell r="D873">
            <v>1.0045569591187752E-2</v>
          </cell>
          <cell r="E873">
            <v>3.6916231294819157</v>
          </cell>
          <cell r="P873">
            <v>9.1866208516943828E-5</v>
          </cell>
          <cell r="Q873">
            <v>8.0015467618258701E-2</v>
          </cell>
          <cell r="W873">
            <v>9.1866208516943828E-5</v>
          </cell>
        </row>
        <row r="874">
          <cell r="A874">
            <v>42876</v>
          </cell>
          <cell r="B874">
            <v>23.7</v>
          </cell>
          <cell r="C874">
            <v>14.266666666666666</v>
          </cell>
          <cell r="D874">
            <v>1.1378279165250613E-2</v>
          </cell>
          <cell r="E874">
            <v>3.7030014086471663</v>
          </cell>
          <cell r="P874">
            <v>9.1866208516943828E-5</v>
          </cell>
          <cell r="Q874">
            <v>8.0107333826775651E-2</v>
          </cell>
          <cell r="W874">
            <v>9.1866208516943828E-5</v>
          </cell>
        </row>
        <row r="875">
          <cell r="A875">
            <v>42877</v>
          </cell>
          <cell r="B875">
            <v>23.8</v>
          </cell>
          <cell r="C875">
            <v>14.283333333333333</v>
          </cell>
          <cell r="D875">
            <v>1.1433708408896927E-2</v>
          </cell>
          <cell r="E875">
            <v>3.7144351170560634</v>
          </cell>
          <cell r="P875">
            <v>9.1866208516943828E-5</v>
          </cell>
          <cell r="Q875">
            <v>8.01992000352926E-2</v>
          </cell>
          <cell r="W875">
            <v>9.1866208516943828E-5</v>
          </cell>
        </row>
        <row r="876">
          <cell r="A876">
            <v>42878</v>
          </cell>
          <cell r="B876">
            <v>22.1</v>
          </cell>
          <cell r="C876">
            <v>14.316666666666666</v>
          </cell>
          <cell r="D876">
            <v>1.0176571452833941E-2</v>
          </cell>
          <cell r="E876">
            <v>3.7246116885088973</v>
          </cell>
          <cell r="P876">
            <v>9.1866208516943828E-5</v>
          </cell>
          <cell r="Q876">
            <v>8.029106624380955E-2</v>
          </cell>
          <cell r="W876">
            <v>9.1866208516943828E-5</v>
          </cell>
        </row>
        <row r="877">
          <cell r="A877">
            <v>42879</v>
          </cell>
          <cell r="B877">
            <v>21.9</v>
          </cell>
          <cell r="C877">
            <v>14.333333333333332</v>
          </cell>
          <cell r="D877">
            <v>1.0003936150862938E-2</v>
          </cell>
          <cell r="E877">
            <v>3.7346156246597602</v>
          </cell>
          <cell r="P877">
            <v>9.1866208516943828E-5</v>
          </cell>
          <cell r="Q877">
            <v>8.03829324523265E-2</v>
          </cell>
          <cell r="W877">
            <v>9.1866208516943828E-5</v>
          </cell>
        </row>
        <row r="878">
          <cell r="A878">
            <v>42880</v>
          </cell>
          <cell r="B878">
            <v>18.2</v>
          </cell>
          <cell r="C878">
            <v>14.366666666666669</v>
          </cell>
          <cell r="D878">
            <v>6.5252082948993118E-3</v>
          </cell>
          <cell r="E878">
            <v>3.7411408329546596</v>
          </cell>
          <cell r="P878">
            <v>9.1866208516943828E-5</v>
          </cell>
          <cell r="Q878">
            <v>8.047479866084345E-2</v>
          </cell>
          <cell r="W878">
            <v>9.1866208516943828E-5</v>
          </cell>
        </row>
        <row r="879">
          <cell r="A879">
            <v>42881</v>
          </cell>
          <cell r="B879">
            <v>16.3</v>
          </cell>
          <cell r="C879">
            <v>14.366666666666669</v>
          </cell>
          <cell r="D879">
            <v>4.7596448631606969E-3</v>
          </cell>
          <cell r="E879">
            <v>3.7459004778178202</v>
          </cell>
          <cell r="P879">
            <v>9.1866208516943828E-5</v>
          </cell>
          <cell r="Q879">
            <v>8.0566664869360399E-2</v>
          </cell>
          <cell r="W879">
            <v>9.1866208516943828E-5</v>
          </cell>
        </row>
        <row r="880">
          <cell r="A880">
            <v>42882</v>
          </cell>
          <cell r="B880">
            <v>16.600000000000001</v>
          </cell>
          <cell r="C880">
            <v>14.4</v>
          </cell>
          <cell r="D880">
            <v>5.0151069905546124E-3</v>
          </cell>
          <cell r="E880">
            <v>3.7509155848083746</v>
          </cell>
          <cell r="P880">
            <v>9.1866208516943828E-5</v>
          </cell>
          <cell r="Q880">
            <v>8.0658531077877349E-2</v>
          </cell>
          <cell r="W880">
            <v>9.1866208516943828E-5</v>
          </cell>
        </row>
        <row r="881">
          <cell r="A881">
            <v>42883</v>
          </cell>
          <cell r="B881">
            <v>19.2</v>
          </cell>
          <cell r="C881">
            <v>14.416666666666666</v>
          </cell>
          <cell r="D881">
            <v>7.4831130595874908E-3</v>
          </cell>
          <cell r="E881">
            <v>3.7583986978679622</v>
          </cell>
          <cell r="P881">
            <v>9.1866208516943828E-5</v>
          </cell>
          <cell r="Q881">
            <v>8.0750397286394299E-2</v>
          </cell>
          <cell r="W881">
            <v>9.1866208516943828E-5</v>
          </cell>
        </row>
        <row r="882">
          <cell r="A882">
            <v>42884</v>
          </cell>
          <cell r="B882">
            <v>21.3</v>
          </cell>
          <cell r="C882">
            <v>14.45</v>
          </cell>
          <cell r="D882">
            <v>9.4331685679101464E-3</v>
          </cell>
          <cell r="E882">
            <v>3.7678318664358725</v>
          </cell>
          <cell r="P882">
            <v>9.1866208516943828E-5</v>
          </cell>
          <cell r="Q882">
            <v>8.0842263494911248E-2</v>
          </cell>
          <cell r="W882">
            <v>9.1866208516943828E-5</v>
          </cell>
        </row>
        <row r="883">
          <cell r="A883">
            <v>42885</v>
          </cell>
          <cell r="B883">
            <v>23.2</v>
          </cell>
          <cell r="C883">
            <v>14.45</v>
          </cell>
          <cell r="D883">
            <v>1.0934725497952222E-2</v>
          </cell>
          <cell r="E883">
            <v>3.7787665919338247</v>
          </cell>
          <cell r="P883">
            <v>9.1866208516943828E-5</v>
          </cell>
          <cell r="Q883">
            <v>8.0934129703428198E-2</v>
          </cell>
          <cell r="W883">
            <v>9.1866208516943828E-5</v>
          </cell>
        </row>
        <row r="884">
          <cell r="A884">
            <v>42886</v>
          </cell>
          <cell r="B884">
            <v>23.7</v>
          </cell>
          <cell r="C884">
            <v>14.483333333333334</v>
          </cell>
          <cell r="D884">
            <v>1.1250905899983836E-2</v>
          </cell>
          <cell r="E884">
            <v>3.7900174978338086</v>
          </cell>
          <cell r="P884">
            <v>9.1866208516943828E-5</v>
          </cell>
          <cell r="Q884">
            <v>8.1025995911945148E-2</v>
          </cell>
          <cell r="W884">
            <v>9.1866208516943828E-5</v>
          </cell>
        </row>
        <row r="885">
          <cell r="A885">
            <v>42887</v>
          </cell>
          <cell r="B885">
            <v>20.9</v>
          </cell>
          <cell r="C885">
            <v>14.5</v>
          </cell>
          <cell r="D885">
            <v>9.0529003680023482E-3</v>
          </cell>
          <cell r="E885">
            <v>3.799070398201811</v>
          </cell>
          <cell r="P885">
            <v>9.1866208516943828E-5</v>
          </cell>
          <cell r="Q885">
            <v>8.1117862120462098E-2</v>
          </cell>
          <cell r="W885">
            <v>9.1866208516943828E-5</v>
          </cell>
        </row>
        <row r="886">
          <cell r="A886">
            <v>42888</v>
          </cell>
          <cell r="B886">
            <v>20.8</v>
          </cell>
          <cell r="C886">
            <v>14.5</v>
          </cell>
          <cell r="D886">
            <v>8.9625222492053375E-3</v>
          </cell>
          <cell r="E886">
            <v>3.8080329204510162</v>
          </cell>
          <cell r="P886">
            <v>9.1866208516943828E-5</v>
          </cell>
          <cell r="Q886">
            <v>8.1209728328979047E-2</v>
          </cell>
          <cell r="W886">
            <v>9.1866208516943828E-5</v>
          </cell>
        </row>
        <row r="887">
          <cell r="A887">
            <v>42889</v>
          </cell>
          <cell r="B887">
            <v>18.3</v>
          </cell>
          <cell r="C887">
            <v>14.533333333333331</v>
          </cell>
          <cell r="D887">
            <v>6.5632392438788358E-3</v>
          </cell>
          <cell r="E887">
            <v>3.814596159694895</v>
          </cell>
          <cell r="P887">
            <v>9.1866208516943828E-5</v>
          </cell>
          <cell r="Q887">
            <v>8.1301594537495997E-2</v>
          </cell>
          <cell r="W887">
            <v>9.1866208516943828E-5</v>
          </cell>
        </row>
        <row r="888">
          <cell r="A888">
            <v>42890</v>
          </cell>
          <cell r="B888">
            <v>18.600000000000001</v>
          </cell>
          <cell r="C888">
            <v>14.533333333333331</v>
          </cell>
          <cell r="D888">
            <v>6.8535190224154104E-3</v>
          </cell>
          <cell r="E888">
            <v>3.8214496787173102</v>
          </cell>
          <cell r="P888">
            <v>9.1866208516943828E-5</v>
          </cell>
          <cell r="Q888">
            <v>8.1393460746012947E-2</v>
          </cell>
          <cell r="W888">
            <v>9.1866208516943828E-5</v>
          </cell>
        </row>
        <row r="889">
          <cell r="A889">
            <v>42891</v>
          </cell>
          <cell r="B889">
            <v>16.899999999999999</v>
          </cell>
          <cell r="C889">
            <v>14.55</v>
          </cell>
          <cell r="D889">
            <v>5.2422748889046902E-3</v>
          </cell>
          <cell r="E889">
            <v>3.8266919536062147</v>
          </cell>
          <cell r="P889">
            <v>9.1866208516943828E-5</v>
          </cell>
          <cell r="Q889">
            <v>8.1485326954529896E-2</v>
          </cell>
          <cell r="W889">
            <v>9.1866208516943828E-5</v>
          </cell>
        </row>
        <row r="890">
          <cell r="A890">
            <v>42892</v>
          </cell>
          <cell r="B890">
            <v>16.899999999999999</v>
          </cell>
          <cell r="C890">
            <v>14.566666666666668</v>
          </cell>
          <cell r="D890">
            <v>5.2373060672946852E-3</v>
          </cell>
          <cell r="E890">
            <v>3.8319292596735095</v>
          </cell>
          <cell r="P890">
            <v>9.1866208516943828E-5</v>
          </cell>
          <cell r="Q890">
            <v>8.1577193163046846E-2</v>
          </cell>
          <cell r="W890">
            <v>9.1866208516943828E-5</v>
          </cell>
        </row>
        <row r="891">
          <cell r="A891">
            <v>42893</v>
          </cell>
          <cell r="B891">
            <v>19.2</v>
          </cell>
          <cell r="C891">
            <v>14.583333333333336</v>
          </cell>
          <cell r="D891">
            <v>7.4144859729842671E-3</v>
          </cell>
          <cell r="E891">
            <v>3.8393437456464938</v>
          </cell>
          <cell r="P891">
            <v>9.1866208516943828E-5</v>
          </cell>
          <cell r="Q891">
            <v>8.1669059371563796E-2</v>
          </cell>
          <cell r="W891">
            <v>9.1866208516943828E-5</v>
          </cell>
        </row>
        <row r="892">
          <cell r="A892">
            <v>42894</v>
          </cell>
          <cell r="B892">
            <v>20.7</v>
          </cell>
          <cell r="C892">
            <v>14.6</v>
          </cell>
          <cell r="D892">
            <v>8.8213711135837689E-3</v>
          </cell>
          <cell r="E892">
            <v>3.8481651167600774</v>
          </cell>
          <cell r="P892">
            <v>9.1866208516943828E-5</v>
          </cell>
          <cell r="Q892">
            <v>8.1760925580080746E-2</v>
          </cell>
          <cell r="W892">
            <v>9.1866208516943828E-5</v>
          </cell>
        </row>
        <row r="893">
          <cell r="A893">
            <v>42895</v>
          </cell>
          <cell r="B893">
            <v>20.6</v>
          </cell>
          <cell r="C893">
            <v>14.6</v>
          </cell>
          <cell r="D893">
            <v>8.7302516552630275E-3</v>
          </cell>
          <cell r="E893">
            <v>3.8568953684153406</v>
          </cell>
          <cell r="P893">
            <v>9.1866208516943828E-5</v>
          </cell>
          <cell r="Q893">
            <v>8.1852791788597695E-2</v>
          </cell>
          <cell r="W893">
            <v>9.1866208516943828E-5</v>
          </cell>
        </row>
        <row r="894">
          <cell r="A894">
            <v>42896</v>
          </cell>
          <cell r="B894">
            <v>21.5</v>
          </cell>
          <cell r="C894">
            <v>14.616666666666665</v>
          </cell>
          <cell r="D894">
            <v>9.5168406643154294E-3</v>
          </cell>
          <cell r="E894">
            <v>3.8664122090796562</v>
          </cell>
          <cell r="P894">
            <v>9.1866208516943828E-5</v>
          </cell>
          <cell r="Q894">
            <v>8.1944657997114645E-2</v>
          </cell>
          <cell r="W894">
            <v>9.1866208516943828E-5</v>
          </cell>
        </row>
        <row r="895">
          <cell r="A895">
            <v>42897</v>
          </cell>
          <cell r="B895">
            <v>19</v>
          </cell>
          <cell r="C895">
            <v>14.616666666666665</v>
          </cell>
          <cell r="D895">
            <v>7.2071464138519139E-3</v>
          </cell>
          <cell r="E895">
            <v>3.8736193554935081</v>
          </cell>
          <cell r="P895">
            <v>9.1866208516943828E-5</v>
          </cell>
          <cell r="Q895">
            <v>8.2036524205631595E-2</v>
          </cell>
          <cell r="W895">
            <v>9.1866208516943828E-5</v>
          </cell>
        </row>
        <row r="896">
          <cell r="A896">
            <v>42898</v>
          </cell>
          <cell r="B896">
            <v>17.899999999999999</v>
          </cell>
          <cell r="C896">
            <v>14.633333333333333</v>
          </cell>
          <cell r="D896">
            <v>6.143662788405526E-3</v>
          </cell>
          <cell r="E896">
            <v>3.8797630182819138</v>
          </cell>
          <cell r="P896">
            <v>9.1866208516943828E-5</v>
          </cell>
          <cell r="Q896">
            <v>8.2128390414148544E-2</v>
          </cell>
          <cell r="W896">
            <v>9.1866208516943828E-5</v>
          </cell>
        </row>
        <row r="897">
          <cell r="A897">
            <v>42899</v>
          </cell>
          <cell r="B897">
            <v>16.100000000000001</v>
          </cell>
          <cell r="C897">
            <v>14.633333333333333</v>
          </cell>
          <cell r="D897">
            <v>4.5203085658315368E-3</v>
          </cell>
          <cell r="E897">
            <v>3.8842833268477452</v>
          </cell>
          <cell r="P897">
            <v>9.1866208516943828E-5</v>
          </cell>
          <cell r="Q897">
            <v>8.2220256622665494E-2</v>
          </cell>
          <cell r="W897">
            <v>9.1866208516943828E-5</v>
          </cell>
        </row>
        <row r="898">
          <cell r="A898">
            <v>42900</v>
          </cell>
          <cell r="B898">
            <v>17.899999999999999</v>
          </cell>
          <cell r="C898">
            <v>14.633333333333333</v>
          </cell>
          <cell r="D898">
            <v>6.143662788405526E-3</v>
          </cell>
          <cell r="E898">
            <v>3.890426989636151</v>
          </cell>
          <cell r="P898">
            <v>9.1866208516943828E-5</v>
          </cell>
          <cell r="Q898">
            <v>8.2312122831182444E-2</v>
          </cell>
          <cell r="W898">
            <v>9.1866208516943828E-5</v>
          </cell>
        </row>
        <row r="899">
          <cell r="A899">
            <v>42901</v>
          </cell>
          <cell r="B899">
            <v>19.600000000000001</v>
          </cell>
          <cell r="C899">
            <v>14.65</v>
          </cell>
          <cell r="D899">
            <v>7.7690491656604282E-3</v>
          </cell>
          <cell r="E899">
            <v>3.8981960388018115</v>
          </cell>
          <cell r="P899">
            <v>9.1866208516943828E-5</v>
          </cell>
          <cell r="Q899">
            <v>8.2403989039699393E-2</v>
          </cell>
          <cell r="W899">
            <v>9.1866208516943828E-5</v>
          </cell>
        </row>
        <row r="900">
          <cell r="A900">
            <v>42902</v>
          </cell>
          <cell r="B900">
            <v>20.8</v>
          </cell>
          <cell r="C900">
            <v>14.65</v>
          </cell>
          <cell r="D900">
            <v>8.8857006891167982E-3</v>
          </cell>
          <cell r="E900">
            <v>3.9070817394909283</v>
          </cell>
          <cell r="P900">
            <v>9.1866208516943828E-5</v>
          </cell>
          <cell r="Q900">
            <v>8.2495855248216343E-2</v>
          </cell>
          <cell r="W900">
            <v>9.1866208516943828E-5</v>
          </cell>
        </row>
        <row r="901">
          <cell r="A901">
            <v>42903</v>
          </cell>
          <cell r="B901">
            <v>19.3</v>
          </cell>
          <cell r="C901">
            <v>14.666666666666664</v>
          </cell>
          <cell r="D901">
            <v>7.4742656679689604E-3</v>
          </cell>
          <cell r="E901">
            <v>3.9145560051588975</v>
          </cell>
          <cell r="P901">
            <v>9.1866208516943828E-5</v>
          </cell>
          <cell r="Q901">
            <v>8.2587721456733293E-2</v>
          </cell>
          <cell r="W901">
            <v>9.1866208516943828E-5</v>
          </cell>
        </row>
        <row r="902">
          <cell r="A902">
            <v>42904</v>
          </cell>
          <cell r="B902">
            <v>19.100000000000001</v>
          </cell>
          <cell r="C902">
            <v>14.666666666666664</v>
          </cell>
          <cell r="D902">
            <v>7.2820534300309684E-3</v>
          </cell>
          <cell r="E902">
            <v>3.9218380585889285</v>
          </cell>
          <cell r="P902">
            <v>9.1866208516943828E-5</v>
          </cell>
          <cell r="Q902">
            <v>8.2679587665250243E-2</v>
          </cell>
          <cell r="W902">
            <v>9.1866208516943828E-5</v>
          </cell>
        </row>
        <row r="903">
          <cell r="A903">
            <v>42905</v>
          </cell>
          <cell r="B903">
            <v>17.7</v>
          </cell>
          <cell r="C903">
            <v>14.666666666666664</v>
          </cell>
          <cell r="D903">
            <v>5.9428016332852742E-3</v>
          </cell>
          <cell r="E903">
            <v>3.9277808602222137</v>
          </cell>
          <cell r="P903">
            <v>9.1866208516943828E-5</v>
          </cell>
          <cell r="Q903">
            <v>8.2771453873767192E-2</v>
          </cell>
          <cell r="W903">
            <v>9.1866208516943828E-5</v>
          </cell>
        </row>
        <row r="904">
          <cell r="A904">
            <v>42906</v>
          </cell>
          <cell r="B904">
            <v>20.100000000000001</v>
          </cell>
          <cell r="C904">
            <v>14.666666666666664</v>
          </cell>
          <cell r="D904">
            <v>8.2339850358941289E-3</v>
          </cell>
          <cell r="E904">
            <v>3.9360148452581081</v>
          </cell>
          <cell r="P904">
            <v>9.1866208516943828E-5</v>
          </cell>
          <cell r="Q904">
            <v>8.2863320082284142E-2</v>
          </cell>
          <cell r="W904">
            <v>9.1866208516943828E-5</v>
          </cell>
        </row>
        <row r="905">
          <cell r="A905">
            <v>42907</v>
          </cell>
          <cell r="B905">
            <v>21.4</v>
          </cell>
          <cell r="C905">
            <v>14.683333333333332</v>
          </cell>
          <cell r="D905">
            <v>9.3940308948553194E-3</v>
          </cell>
          <cell r="E905">
            <v>3.9454088761529635</v>
          </cell>
          <cell r="P905">
            <v>9.1866208516943828E-5</v>
          </cell>
          <cell r="Q905">
            <v>8.2955186290801092E-2</v>
          </cell>
          <cell r="W905">
            <v>9.1866208516943828E-5</v>
          </cell>
        </row>
        <row r="906">
          <cell r="A906">
            <v>42908</v>
          </cell>
          <cell r="B906">
            <v>23.2</v>
          </cell>
          <cell r="C906">
            <v>14.666666666666664</v>
          </cell>
          <cell r="D906">
            <v>1.0800680401356446E-2</v>
          </cell>
          <cell r="E906">
            <v>3.9562095565543198</v>
          </cell>
          <cell r="P906">
            <v>9.1866208516943828E-5</v>
          </cell>
          <cell r="Q906">
            <v>8.3047052499318041E-2</v>
          </cell>
          <cell r="W906">
            <v>9.1866208516943828E-5</v>
          </cell>
        </row>
        <row r="907">
          <cell r="A907">
            <v>42909</v>
          </cell>
          <cell r="B907">
            <v>22.7</v>
          </cell>
          <cell r="C907">
            <v>14.666666666666664</v>
          </cell>
          <cell r="D907">
            <v>1.0443157614918245E-2</v>
          </cell>
          <cell r="E907">
            <v>3.9666527141692383</v>
          </cell>
          <cell r="P907">
            <v>9.1866208516943828E-5</v>
          </cell>
          <cell r="Q907">
            <v>8.3138918707834991E-2</v>
          </cell>
          <cell r="W907">
            <v>9.1866208516943828E-5</v>
          </cell>
        </row>
        <row r="908">
          <cell r="A908">
            <v>42910</v>
          </cell>
          <cell r="B908">
            <v>23.4</v>
          </cell>
          <cell r="C908">
            <v>14.666666666666664</v>
          </cell>
          <cell r="D908">
            <v>1.0936695051636653E-2</v>
          </cell>
          <cell r="E908">
            <v>3.977589409220875</v>
          </cell>
          <cell r="P908">
            <v>9.1866208516943828E-5</v>
          </cell>
          <cell r="Q908">
            <v>8.3230784916351941E-2</v>
          </cell>
          <cell r="W908">
            <v>9.1866208516943828E-5</v>
          </cell>
        </row>
        <row r="909">
          <cell r="A909">
            <v>42911</v>
          </cell>
          <cell r="B909">
            <v>22.8</v>
          </cell>
          <cell r="C909">
            <v>14.666666666666664</v>
          </cell>
          <cell r="D909">
            <v>1.051663896094456E-2</v>
          </cell>
          <cell r="E909">
            <v>3.9881060481818196</v>
          </cell>
          <cell r="P909">
            <v>9.1866208516943828E-5</v>
          </cell>
          <cell r="Q909">
            <v>8.3322651124868891E-2</v>
          </cell>
          <cell r="W909">
            <v>9.1866208516943828E-5</v>
          </cell>
        </row>
        <row r="910">
          <cell r="A910">
            <v>42912</v>
          </cell>
          <cell r="B910">
            <v>22.4</v>
          </cell>
          <cell r="C910">
            <v>14.65</v>
          </cell>
          <cell r="D910">
            <v>1.0227099009234639E-2</v>
          </cell>
          <cell r="E910">
            <v>3.9983331471910541</v>
          </cell>
          <cell r="P910">
            <v>9.1866208516943828E-5</v>
          </cell>
          <cell r="Q910">
            <v>8.341451733338584E-2</v>
          </cell>
          <cell r="W910">
            <v>9.1866208516943828E-5</v>
          </cell>
        </row>
        <row r="911">
          <cell r="A911">
            <v>42913</v>
          </cell>
          <cell r="B911">
            <v>21.3</v>
          </cell>
          <cell r="C911">
            <v>14.65</v>
          </cell>
          <cell r="D911">
            <v>9.3268259218472083E-3</v>
          </cell>
          <cell r="E911">
            <v>4.0076599731129017</v>
          </cell>
          <cell r="P911">
            <v>9.1866208516943828E-5</v>
          </cell>
          <cell r="Q911">
            <v>8.350638354190279E-2</v>
          </cell>
          <cell r="W911">
            <v>9.1866208516943828E-5</v>
          </cell>
        </row>
        <row r="912">
          <cell r="A912">
            <v>42914</v>
          </cell>
          <cell r="B912">
            <v>20</v>
          </cell>
          <cell r="C912">
            <v>14.666666666666668</v>
          </cell>
          <cell r="D912">
            <v>8.1401794259200969E-3</v>
          </cell>
          <cell r="E912">
            <v>4.0158001525388221</v>
          </cell>
          <cell r="P912">
            <v>9.1866208516943828E-5</v>
          </cell>
          <cell r="Q912">
            <v>8.359824975041974E-2</v>
          </cell>
          <cell r="W912">
            <v>9.1866208516943828E-5</v>
          </cell>
        </row>
        <row r="913">
          <cell r="A913">
            <v>42915</v>
          </cell>
          <cell r="B913">
            <v>23.1</v>
          </cell>
          <cell r="C913">
            <v>14.65</v>
          </cell>
          <cell r="D913">
            <v>1.0741870432115769E-2</v>
          </cell>
          <cell r="E913">
            <v>4.0265420229709381</v>
          </cell>
          <cell r="P913">
            <v>9.1866208516943828E-5</v>
          </cell>
          <cell r="Q913">
            <v>8.3690115958936689E-2</v>
          </cell>
          <cell r="W913">
            <v>9.1866208516943828E-5</v>
          </cell>
        </row>
        <row r="914">
          <cell r="A914">
            <v>42916</v>
          </cell>
          <cell r="B914">
            <v>24.6</v>
          </cell>
          <cell r="C914">
            <v>14.65</v>
          </cell>
          <cell r="D914">
            <v>1.1679600577580881E-2</v>
          </cell>
          <cell r="E914">
            <v>4.0382216235485187</v>
          </cell>
          <cell r="P914">
            <v>9.1866208516943828E-5</v>
          </cell>
          <cell r="Q914">
            <v>8.3781982167453639E-2</v>
          </cell>
          <cell r="W914">
            <v>9.1866208516943828E-5</v>
          </cell>
        </row>
        <row r="915">
          <cell r="A915">
            <v>42917</v>
          </cell>
          <cell r="B915">
            <v>22.5</v>
          </cell>
          <cell r="C915">
            <v>14.616666666666665</v>
          </cell>
          <cell r="D915">
            <v>1.0323861903805139E-2</v>
          </cell>
          <cell r="E915">
            <v>4.0485454854523235</v>
          </cell>
          <cell r="P915">
            <v>9.1866208516943828E-5</v>
          </cell>
          <cell r="Q915">
            <v>8.3873848375970589E-2</v>
          </cell>
          <cell r="W915">
            <v>9.1866208516943828E-5</v>
          </cell>
        </row>
        <row r="916">
          <cell r="A916">
            <v>42918</v>
          </cell>
          <cell r="B916">
            <v>25.7</v>
          </cell>
          <cell r="C916">
            <v>14.616666666666665</v>
          </cell>
          <cell r="D916">
            <v>1.22505598835223E-2</v>
          </cell>
          <cell r="E916">
            <v>4.060796045335846</v>
          </cell>
          <cell r="P916">
            <v>9.1866208516943828E-5</v>
          </cell>
          <cell r="Q916">
            <v>8.3965714584487539E-2</v>
          </cell>
          <cell r="W916">
            <v>9.1866208516943828E-5</v>
          </cell>
        </row>
        <row r="917">
          <cell r="A917">
            <v>42919</v>
          </cell>
          <cell r="B917">
            <v>26.4</v>
          </cell>
          <cell r="C917">
            <v>14.6</v>
          </cell>
          <cell r="D917">
            <v>1.2554309890686248E-2</v>
          </cell>
          <cell r="E917">
            <v>4.0733503552265322</v>
          </cell>
          <cell r="P917">
            <v>9.1866208516943828E-5</v>
          </cell>
          <cell r="Q917">
            <v>8.4057580793004488E-2</v>
          </cell>
          <cell r="W917">
            <v>9.1866208516943828E-5</v>
          </cell>
        </row>
        <row r="918">
          <cell r="A918">
            <v>42920</v>
          </cell>
          <cell r="B918">
            <v>24.6</v>
          </cell>
          <cell r="C918">
            <v>14.6</v>
          </cell>
          <cell r="D918">
            <v>1.1714009004311703E-2</v>
          </cell>
          <cell r="E918">
            <v>4.0850643642308437</v>
          </cell>
          <cell r="P918">
            <v>9.1866208516943828E-5</v>
          </cell>
          <cell r="Q918">
            <v>8.4149447001521438E-2</v>
          </cell>
          <cell r="W918">
            <v>9.1866208516943828E-5</v>
          </cell>
        </row>
        <row r="919">
          <cell r="A919">
            <v>42921</v>
          </cell>
          <cell r="B919">
            <v>24.1</v>
          </cell>
          <cell r="C919">
            <v>14.583333333333332</v>
          </cell>
          <cell r="D919">
            <v>1.1436822087939679E-2</v>
          </cell>
          <cell r="E919">
            <v>4.0965011863187835</v>
          </cell>
          <cell r="P919">
            <v>9.1866208516943828E-5</v>
          </cell>
          <cell r="Q919">
            <v>8.4241313210038388E-2</v>
          </cell>
          <cell r="W919">
            <v>9.1866208516943828E-5</v>
          </cell>
        </row>
        <row r="920">
          <cell r="A920">
            <v>42922</v>
          </cell>
          <cell r="B920">
            <v>23.8</v>
          </cell>
          <cell r="C920">
            <v>14.583333333333332</v>
          </cell>
          <cell r="D920">
            <v>1.1251623726818091E-2</v>
          </cell>
          <cell r="E920">
            <v>4.1077528100456018</v>
          </cell>
          <cell r="P920">
            <v>9.1866208516943828E-5</v>
          </cell>
          <cell r="Q920">
            <v>8.4333179418555337E-2</v>
          </cell>
          <cell r="W920">
            <v>9.1866208516943828E-5</v>
          </cell>
        </row>
        <row r="921">
          <cell r="A921">
            <v>42923</v>
          </cell>
          <cell r="B921">
            <v>25.6</v>
          </cell>
          <cell r="C921">
            <v>14.566666666666666</v>
          </cell>
          <cell r="D921">
            <v>1.2240772484191169E-2</v>
          </cell>
          <cell r="E921">
            <v>4.1199935825297933</v>
          </cell>
          <cell r="P921">
            <v>9.1866208516943828E-5</v>
          </cell>
          <cell r="Q921">
            <v>8.4425045627072287E-2</v>
          </cell>
          <cell r="W921">
            <v>9.1866208516943828E-5</v>
          </cell>
        </row>
        <row r="922">
          <cell r="A922">
            <v>42924</v>
          </cell>
          <cell r="B922">
            <v>26.6</v>
          </cell>
          <cell r="C922">
            <v>14.55</v>
          </cell>
          <cell r="D922">
            <v>1.2666429749465087E-2</v>
          </cell>
          <cell r="E922">
            <v>4.1326600122792581</v>
          </cell>
          <cell r="P922">
            <v>9.1866208516943828E-5</v>
          </cell>
          <cell r="Q922">
            <v>8.4516911835589237E-2</v>
          </cell>
          <cell r="W922">
            <v>9.1866208516943828E-5</v>
          </cell>
        </row>
        <row r="923">
          <cell r="A923">
            <v>42925</v>
          </cell>
          <cell r="B923">
            <v>28.1</v>
          </cell>
          <cell r="C923">
            <v>14.533333333333331</v>
          </cell>
          <cell r="D923">
            <v>1.3153981838245081E-2</v>
          </cell>
          <cell r="E923">
            <v>4.1458139941175034</v>
          </cell>
          <cell r="P923">
            <v>9.1866208516943828E-5</v>
          </cell>
          <cell r="Q923">
            <v>8.4608778044106187E-2</v>
          </cell>
          <cell r="W923">
            <v>9.1866208516943828E-5</v>
          </cell>
        </row>
        <row r="924">
          <cell r="A924">
            <v>42926</v>
          </cell>
          <cell r="B924">
            <v>27.7</v>
          </cell>
          <cell r="C924">
            <v>14.533333333333331</v>
          </cell>
          <cell r="D924">
            <v>1.3042442805697258E-2</v>
          </cell>
          <cell r="E924">
            <v>4.1588564369232008</v>
          </cell>
          <cell r="P924">
            <v>9.1866208516943828E-5</v>
          </cell>
          <cell r="Q924">
            <v>8.4700644252623136E-2</v>
          </cell>
          <cell r="W924">
            <v>9.1866208516943828E-5</v>
          </cell>
        </row>
        <row r="925">
          <cell r="A925">
            <v>42927</v>
          </cell>
          <cell r="B925">
            <v>28.4</v>
          </cell>
          <cell r="C925">
            <v>14.5</v>
          </cell>
          <cell r="D925">
            <v>1.325568594268086E-2</v>
          </cell>
          <cell r="E925">
            <v>4.1721121228658813</v>
          </cell>
          <cell r="P925">
            <v>9.1866208516943828E-5</v>
          </cell>
          <cell r="Q925">
            <v>8.4792510461140086E-2</v>
          </cell>
          <cell r="W925">
            <v>9.1866208516943828E-5</v>
          </cell>
        </row>
        <row r="926">
          <cell r="A926">
            <v>42928</v>
          </cell>
          <cell r="B926">
            <v>27.7</v>
          </cell>
          <cell r="C926">
            <v>14.483333333333334</v>
          </cell>
          <cell r="D926">
            <v>1.30786817375277E-2</v>
          </cell>
          <cell r="E926">
            <v>4.1851908046034092</v>
          </cell>
          <cell r="P926">
            <v>9.1866208516943828E-5</v>
          </cell>
          <cell r="Q926">
            <v>8.4884376669657036E-2</v>
          </cell>
          <cell r="W926">
            <v>9.1866208516943828E-5</v>
          </cell>
        </row>
        <row r="927">
          <cell r="A927">
            <v>42929</v>
          </cell>
          <cell r="B927">
            <v>28.7</v>
          </cell>
          <cell r="C927">
            <v>14.483333333333334</v>
          </cell>
          <cell r="D927">
            <v>1.3339888101803437E-2</v>
          </cell>
          <cell r="E927">
            <v>4.1985306927052131</v>
          </cell>
          <cell r="P927">
            <v>9.1866208516943828E-5</v>
          </cell>
          <cell r="Q927">
            <v>8.4976242878173985E-2</v>
          </cell>
          <cell r="W927">
            <v>9.1866208516943828E-5</v>
          </cell>
        </row>
        <row r="928">
          <cell r="A928">
            <v>42930</v>
          </cell>
          <cell r="B928">
            <v>28.5</v>
          </cell>
          <cell r="C928">
            <v>14.45</v>
          </cell>
          <cell r="D928">
            <v>1.3316537995240177E-2</v>
          </cell>
          <cell r="E928">
            <v>4.2118472307004531</v>
          </cell>
          <cell r="P928">
            <v>9.1866208516943828E-5</v>
          </cell>
          <cell r="Q928">
            <v>8.5068109086690935E-2</v>
          </cell>
          <cell r="W928">
            <v>9.1866208516943828E-5</v>
          </cell>
        </row>
        <row r="929">
          <cell r="A929">
            <v>42931</v>
          </cell>
          <cell r="B929">
            <v>27.2</v>
          </cell>
          <cell r="C929">
            <v>14.45</v>
          </cell>
          <cell r="D929">
            <v>1.29471610663782E-2</v>
          </cell>
          <cell r="E929">
            <v>4.2247943917668316</v>
          </cell>
          <cell r="P929">
            <v>9.1866208516943828E-5</v>
          </cell>
          <cell r="Q929">
            <v>8.5159975295207885E-2</v>
          </cell>
          <cell r="W929">
            <v>9.1866208516943828E-5</v>
          </cell>
        </row>
        <row r="930">
          <cell r="A930">
            <v>42932</v>
          </cell>
          <cell r="B930">
            <v>28.7</v>
          </cell>
          <cell r="C930">
            <v>14.416666666666666</v>
          </cell>
          <cell r="D930">
            <v>1.3387912841534656E-2</v>
          </cell>
          <cell r="E930">
            <v>4.2381823046083662</v>
          </cell>
          <cell r="P930">
            <v>9.1866208516943828E-5</v>
          </cell>
          <cell r="Q930">
            <v>8.5251841503724834E-2</v>
          </cell>
          <cell r="W930">
            <v>9.1866208516943828E-5</v>
          </cell>
        </row>
        <row r="931">
          <cell r="A931">
            <v>42933</v>
          </cell>
          <cell r="B931">
            <v>28.4</v>
          </cell>
          <cell r="C931">
            <v>14.4</v>
          </cell>
          <cell r="D931">
            <v>1.3327337303242481E-2</v>
          </cell>
          <cell r="E931">
            <v>4.2515096419116087</v>
          </cell>
          <cell r="P931">
            <v>9.1866208516943828E-5</v>
          </cell>
          <cell r="Q931">
            <v>8.5343707712241784E-2</v>
          </cell>
          <cell r="W931">
            <v>9.1866208516943828E-5</v>
          </cell>
        </row>
        <row r="932">
          <cell r="A932">
            <v>42934</v>
          </cell>
          <cell r="B932">
            <v>24.1</v>
          </cell>
          <cell r="C932">
            <v>14.366666666666667</v>
          </cell>
          <cell r="D932">
            <v>1.1572939155296601E-2</v>
          </cell>
          <cell r="E932">
            <v>4.2630825810669055</v>
          </cell>
          <cell r="P932">
            <v>9.1866208516943828E-5</v>
          </cell>
          <cell r="Q932">
            <v>8.5435573920758734E-2</v>
          </cell>
          <cell r="W932">
            <v>9.1866208516943828E-5</v>
          </cell>
        </row>
        <row r="933">
          <cell r="A933">
            <v>42935</v>
          </cell>
          <cell r="B933">
            <v>23.4</v>
          </cell>
          <cell r="C933">
            <v>14.366666666666667</v>
          </cell>
          <cell r="D933">
            <v>1.1121254767625465E-2</v>
          </cell>
          <cell r="E933">
            <v>4.2742038358345313</v>
          </cell>
          <cell r="P933">
            <v>9.1866208516943828E-5</v>
          </cell>
          <cell r="Q933">
            <v>8.5527440129275684E-2</v>
          </cell>
          <cell r="W933">
            <v>9.1866208516943828E-5</v>
          </cell>
        </row>
        <row r="934">
          <cell r="A934">
            <v>42936</v>
          </cell>
          <cell r="B934">
            <v>26.9</v>
          </cell>
          <cell r="C934">
            <v>14.333333333333336</v>
          </cell>
          <cell r="D934">
            <v>1.2924069068273569E-2</v>
          </cell>
          <cell r="E934">
            <v>4.287127904902805</v>
          </cell>
          <cell r="P934">
            <v>9.1866208516943828E-5</v>
          </cell>
          <cell r="Q934">
            <v>8.5619306337792633E-2</v>
          </cell>
          <cell r="W934">
            <v>9.1866208516943828E-5</v>
          </cell>
        </row>
        <row r="935">
          <cell r="A935">
            <v>42937</v>
          </cell>
          <cell r="B935">
            <v>28.4</v>
          </cell>
          <cell r="C935">
            <v>14.3</v>
          </cell>
          <cell r="D935">
            <v>1.3395878010614617E-2</v>
          </cell>
          <cell r="E935">
            <v>4.3005237829134195</v>
          </cell>
          <cell r="P935">
            <v>9.1866208516943828E-5</v>
          </cell>
          <cell r="Q935">
            <v>8.5711172546309583E-2</v>
          </cell>
          <cell r="W935">
            <v>9.1866208516943828E-5</v>
          </cell>
        </row>
        <row r="936">
          <cell r="A936">
            <v>42938</v>
          </cell>
          <cell r="B936">
            <v>28.7</v>
          </cell>
          <cell r="C936">
            <v>14.3</v>
          </cell>
          <cell r="D936">
            <v>1.3468611479932167E-2</v>
          </cell>
          <cell r="E936">
            <v>4.3139923943933516</v>
          </cell>
          <cell r="P936">
            <v>9.1866208516943828E-5</v>
          </cell>
          <cell r="Q936">
            <v>8.5803038754826533E-2</v>
          </cell>
          <cell r="W936">
            <v>9.1866208516943828E-5</v>
          </cell>
        </row>
        <row r="937">
          <cell r="A937">
            <v>42939</v>
          </cell>
          <cell r="B937">
            <v>27</v>
          </cell>
          <cell r="C937">
            <v>14.266666666666666</v>
          </cell>
          <cell r="D937">
            <v>1.3002274907529273E-2</v>
          </cell>
          <cell r="E937">
            <v>4.3269946693008805</v>
          </cell>
          <cell r="P937">
            <v>9.1866208516943828E-5</v>
          </cell>
          <cell r="Q937">
            <v>8.5894904963343482E-2</v>
          </cell>
          <cell r="W937">
            <v>9.1866208516943828E-5</v>
          </cell>
        </row>
        <row r="938">
          <cell r="A938">
            <v>42940</v>
          </cell>
          <cell r="B938">
            <v>27.6</v>
          </cell>
          <cell r="C938">
            <v>14.233333333333334</v>
          </cell>
          <cell r="D938">
            <v>1.3218300540743813E-2</v>
          </cell>
          <cell r="E938">
            <v>4.3402129698416241</v>
          </cell>
          <cell r="P938">
            <v>9.1866208516943828E-5</v>
          </cell>
          <cell r="Q938">
            <v>8.5986771171860432E-2</v>
          </cell>
          <cell r="W938">
            <v>9.1866208516943828E-5</v>
          </cell>
        </row>
        <row r="939">
          <cell r="A939">
            <v>42941</v>
          </cell>
          <cell r="B939">
            <v>25.9</v>
          </cell>
          <cell r="C939">
            <v>14.216666666666667</v>
          </cell>
          <cell r="D939">
            <v>1.2603104497324704E-2</v>
          </cell>
          <cell r="E939">
            <v>4.352816074338949</v>
          </cell>
          <cell r="P939">
            <v>9.1866208516943828E-5</v>
          </cell>
          <cell r="Q939">
            <v>8.6078637380377382E-2</v>
          </cell>
          <cell r="W939">
            <v>9.1866208516943828E-5</v>
          </cell>
        </row>
        <row r="940">
          <cell r="A940">
            <v>42942</v>
          </cell>
          <cell r="B940">
            <v>23.1</v>
          </cell>
          <cell r="C940">
            <v>14.2</v>
          </cell>
          <cell r="D940">
            <v>1.1002918354002479E-2</v>
          </cell>
          <cell r="E940">
            <v>4.3638189926929511</v>
          </cell>
          <cell r="P940">
            <v>9.1866208516943828E-5</v>
          </cell>
          <cell r="Q940">
            <v>8.6170503588894332E-2</v>
          </cell>
          <cell r="W940">
            <v>9.1866208516943828E-5</v>
          </cell>
        </row>
        <row r="941">
          <cell r="A941">
            <v>42943</v>
          </cell>
          <cell r="B941">
            <v>22.5</v>
          </cell>
          <cell r="C941">
            <v>14.166666666666668</v>
          </cell>
          <cell r="D941">
            <v>1.0570580542592569E-2</v>
          </cell>
          <cell r="E941">
            <v>4.3743895732355433</v>
          </cell>
          <cell r="P941">
            <v>9.1866208516943828E-5</v>
          </cell>
          <cell r="Q941">
            <v>8.6262369797411281E-2</v>
          </cell>
          <cell r="W941">
            <v>9.1866208516943828E-5</v>
          </cell>
        </row>
        <row r="942">
          <cell r="A942">
            <v>42944</v>
          </cell>
          <cell r="B942">
            <v>25.1</v>
          </cell>
          <cell r="C942">
            <v>14.133333333333333</v>
          </cell>
          <cell r="D942">
            <v>1.2270857310246854E-2</v>
          </cell>
          <cell r="E942">
            <v>4.3866604305457901</v>
          </cell>
          <cell r="P942">
            <v>9.1866208516943828E-5</v>
          </cell>
          <cell r="Q942">
            <v>8.6354236005928231E-2</v>
          </cell>
          <cell r="W942">
            <v>9.1866208516943828E-5</v>
          </cell>
        </row>
        <row r="943">
          <cell r="A943">
            <v>42945</v>
          </cell>
          <cell r="B943">
            <v>24.8</v>
          </cell>
          <cell r="C943">
            <v>14.116666666666667</v>
          </cell>
          <cell r="D943">
            <v>1.2121126418375002E-2</v>
          </cell>
          <cell r="E943">
            <v>4.3987815569641651</v>
          </cell>
          <cell r="P943">
            <v>9.1866208516943828E-5</v>
          </cell>
          <cell r="Q943">
            <v>8.6446102214445181E-2</v>
          </cell>
          <cell r="W943">
            <v>9.1866208516943828E-5</v>
          </cell>
        </row>
        <row r="944">
          <cell r="A944">
            <v>42946</v>
          </cell>
          <cell r="B944">
            <v>25.1</v>
          </cell>
          <cell r="C944">
            <v>14.083333333333334</v>
          </cell>
          <cell r="D944">
            <v>1.2298830051035346E-2</v>
          </cell>
          <cell r="E944">
            <v>4.4110803870152004</v>
          </cell>
          <cell r="P944">
            <v>9.1866208516943828E-5</v>
          </cell>
          <cell r="Q944">
            <v>8.653796842296213E-2</v>
          </cell>
          <cell r="W944">
            <v>9.1866208516943828E-5</v>
          </cell>
        </row>
        <row r="945">
          <cell r="A945">
            <v>42947</v>
          </cell>
          <cell r="B945">
            <v>26.7</v>
          </cell>
          <cell r="C945">
            <v>14.06666666666667</v>
          </cell>
          <cell r="D945">
            <v>1.3016356008878949E-2</v>
          </cell>
          <cell r="E945">
            <v>4.4240967430240792</v>
          </cell>
          <cell r="P945">
            <v>9.1866208516943828E-5</v>
          </cell>
          <cell r="Q945">
            <v>8.662983463147908E-2</v>
          </cell>
          <cell r="W945">
            <v>9.1866208516943828E-5</v>
          </cell>
        </row>
        <row r="946">
          <cell r="A946">
            <v>42948</v>
          </cell>
          <cell r="B946">
            <v>23.7</v>
          </cell>
          <cell r="C946">
            <v>14.033333333333335</v>
          </cell>
          <cell r="D946">
            <v>1.1502421244110318E-2</v>
          </cell>
          <cell r="E946">
            <v>4.4355991642681891</v>
          </cell>
          <cell r="P946">
            <v>9.1866208516943828E-5</v>
          </cell>
          <cell r="Q946">
            <v>8.672170083999603E-2</v>
          </cell>
          <cell r="W946">
            <v>9.1866208516943828E-5</v>
          </cell>
        </row>
        <row r="947">
          <cell r="A947">
            <v>42949</v>
          </cell>
          <cell r="B947">
            <v>22.3</v>
          </cell>
          <cell r="C947">
            <v>14</v>
          </cell>
          <cell r="D947">
            <v>1.0491132156816683E-2</v>
          </cell>
          <cell r="E947">
            <v>4.4460902964250062</v>
          </cell>
          <cell r="P947">
            <v>9.1866208516943828E-5</v>
          </cell>
          <cell r="Q947">
            <v>8.681356704851298E-2</v>
          </cell>
          <cell r="W947">
            <v>9.1866208516943828E-5</v>
          </cell>
        </row>
        <row r="948">
          <cell r="A948">
            <v>42950</v>
          </cell>
          <cell r="B948">
            <v>23</v>
          </cell>
          <cell r="C948">
            <v>13.966666666666669</v>
          </cell>
          <cell r="D948">
            <v>1.1046024557867974E-2</v>
          </cell>
          <cell r="E948">
            <v>4.4571363209828743</v>
          </cell>
          <cell r="P948">
            <v>9.1866208516943828E-5</v>
          </cell>
          <cell r="Q948">
            <v>8.6905433257029929E-2</v>
          </cell>
          <cell r="W948">
            <v>9.1866208516943828E-5</v>
          </cell>
        </row>
        <row r="949">
          <cell r="A949">
            <v>42951</v>
          </cell>
          <cell r="B949">
            <v>24</v>
          </cell>
          <cell r="C949">
            <v>13.95</v>
          </cell>
          <cell r="D949">
            <v>1.1737967755764566E-2</v>
          </cell>
          <cell r="E949">
            <v>4.4688742887386388</v>
          </cell>
          <cell r="P949">
            <v>9.1866208516943828E-5</v>
          </cell>
          <cell r="Q949">
            <v>8.6997299465546879E-2</v>
          </cell>
          <cell r="W949">
            <v>9.1866208516943828E-5</v>
          </cell>
        </row>
        <row r="950">
          <cell r="A950">
            <v>42952</v>
          </cell>
          <cell r="B950">
            <v>26.2</v>
          </cell>
          <cell r="C950">
            <v>13.916666666666668</v>
          </cell>
          <cell r="D950">
            <v>1.2902410739137005E-2</v>
          </cell>
          <cell r="E950">
            <v>4.4817766994777761</v>
          </cell>
          <cell r="P950">
            <v>9.1866208516943828E-5</v>
          </cell>
          <cell r="Q950">
            <v>8.7089165674063829E-2</v>
          </cell>
          <cell r="W950">
            <v>9.1866208516943828E-5</v>
          </cell>
        </row>
        <row r="951">
          <cell r="A951">
            <v>42953</v>
          </cell>
          <cell r="B951">
            <v>26.8</v>
          </cell>
          <cell r="C951">
            <v>13.883333333333335</v>
          </cell>
          <cell r="D951">
            <v>1.3155832731571488E-2</v>
          </cell>
          <cell r="E951">
            <v>4.4949325322093472</v>
          </cell>
          <cell r="P951">
            <v>9.1866208516943828E-5</v>
          </cell>
          <cell r="Q951">
            <v>8.7181031882580778E-2</v>
          </cell>
          <cell r="W951">
            <v>9.1866208516943828E-5</v>
          </cell>
        </row>
        <row r="952">
          <cell r="A952">
            <v>42954</v>
          </cell>
          <cell r="B952">
            <v>27.9</v>
          </cell>
          <cell r="C952">
            <v>13.85</v>
          </cell>
          <cell r="D952">
            <v>1.3533357308121758E-2</v>
          </cell>
          <cell r="E952">
            <v>4.5084658895174687</v>
          </cell>
          <cell r="P952">
            <v>9.1866208516943828E-5</v>
          </cell>
          <cell r="Q952">
            <v>8.7272898091097728E-2</v>
          </cell>
          <cell r="W952">
            <v>9.1866208516943828E-5</v>
          </cell>
        </row>
        <row r="953">
          <cell r="A953">
            <v>42955</v>
          </cell>
          <cell r="B953">
            <v>27.1</v>
          </cell>
          <cell r="C953">
            <v>13.816666666666666</v>
          </cell>
          <cell r="D953">
            <v>1.3298280386788392E-2</v>
          </cell>
          <cell r="E953">
            <v>4.521764169904257</v>
          </cell>
          <cell r="P953">
            <v>9.1866208516943828E-5</v>
          </cell>
          <cell r="Q953">
            <v>8.7364764299614678E-2</v>
          </cell>
          <cell r="W953">
            <v>9.1866208516943828E-5</v>
          </cell>
        </row>
        <row r="954">
          <cell r="A954">
            <v>42956</v>
          </cell>
          <cell r="B954">
            <v>26.8</v>
          </cell>
          <cell r="C954">
            <v>13.8</v>
          </cell>
          <cell r="D954">
            <v>1.3199759461904487E-2</v>
          </cell>
          <cell r="E954">
            <v>4.5349639293661612</v>
          </cell>
          <cell r="P954">
            <v>9.1866208516943828E-5</v>
          </cell>
          <cell r="Q954">
            <v>8.7456630508131628E-2</v>
          </cell>
          <cell r="W954">
            <v>9.1866208516943828E-5</v>
          </cell>
        </row>
        <row r="955">
          <cell r="A955">
            <v>42957</v>
          </cell>
          <cell r="B955">
            <v>23</v>
          </cell>
          <cell r="C955">
            <v>13.766666666666669</v>
          </cell>
          <cell r="D955">
            <v>1.1135865006781522E-2</v>
          </cell>
          <cell r="E955">
            <v>4.5460997943729424</v>
          </cell>
          <cell r="P955">
            <v>9.1866208516943828E-5</v>
          </cell>
          <cell r="Q955">
            <v>8.7548496716648577E-2</v>
          </cell>
          <cell r="W955">
            <v>9.1866208516943828E-5</v>
          </cell>
        </row>
        <row r="956">
          <cell r="A956">
            <v>42958</v>
          </cell>
          <cell r="B956">
            <v>22.3</v>
          </cell>
          <cell r="C956">
            <v>13.733333333333333</v>
          </cell>
          <cell r="D956">
            <v>1.0605093648707884E-2</v>
          </cell>
          <cell r="E956">
            <v>4.5567048880216507</v>
          </cell>
          <cell r="P956">
            <v>9.1866208516943828E-5</v>
          </cell>
          <cell r="Q956">
            <v>8.7640362925165527E-2</v>
          </cell>
          <cell r="W956">
            <v>9.1866208516943828E-5</v>
          </cell>
        </row>
        <row r="957">
          <cell r="A957">
            <v>42959</v>
          </cell>
          <cell r="B957">
            <v>23.4</v>
          </cell>
          <cell r="C957">
            <v>13.7</v>
          </cell>
          <cell r="D957">
            <v>1.1453164627261142E-2</v>
          </cell>
          <cell r="E957">
            <v>4.5681580526489123</v>
          </cell>
          <cell r="P957">
            <v>9.1866208516943828E-5</v>
          </cell>
          <cell r="Q957">
            <v>8.7732229133682477E-2</v>
          </cell>
          <cell r="W957">
            <v>9.1866208516943828E-5</v>
          </cell>
        </row>
        <row r="958">
          <cell r="A958">
            <v>42960</v>
          </cell>
          <cell r="B958">
            <v>24.8</v>
          </cell>
          <cell r="C958">
            <v>13.65</v>
          </cell>
          <cell r="D958">
            <v>1.2354743182545329E-2</v>
          </cell>
          <cell r="E958">
            <v>4.5805127958314573</v>
          </cell>
          <cell r="P958">
            <v>9.1866208516943828E-5</v>
          </cell>
          <cell r="Q958">
            <v>8.7824095342199426E-2</v>
          </cell>
          <cell r="W958">
            <v>9.1866208516943828E-5</v>
          </cell>
        </row>
        <row r="959">
          <cell r="A959">
            <v>42961</v>
          </cell>
          <cell r="B959">
            <v>23.8</v>
          </cell>
          <cell r="C959">
            <v>13.616666666666667</v>
          </cell>
          <cell r="D959">
            <v>1.1761167198843576E-2</v>
          </cell>
          <cell r="E959">
            <v>4.5922739630303013</v>
          </cell>
          <cell r="P959">
            <v>9.1866208516943828E-5</v>
          </cell>
          <cell r="Q959">
            <v>8.7915961550716376E-2</v>
          </cell>
          <cell r="W959">
            <v>9.1866208516943828E-5</v>
          </cell>
        </row>
        <row r="960">
          <cell r="A960">
            <v>42962</v>
          </cell>
          <cell r="B960">
            <v>22.5</v>
          </cell>
          <cell r="C960">
            <v>13.6</v>
          </cell>
          <cell r="D960">
            <v>1.0818753213153686E-2</v>
          </cell>
          <cell r="E960">
            <v>4.603092716243455</v>
          </cell>
          <cell r="P960">
            <v>9.1866208516943828E-5</v>
          </cell>
          <cell r="Q960">
            <v>8.8007827759233326E-2</v>
          </cell>
          <cell r="W960">
            <v>9.1866208516943828E-5</v>
          </cell>
        </row>
        <row r="961">
          <cell r="A961">
            <v>42963</v>
          </cell>
          <cell r="B961">
            <v>22.2</v>
          </cell>
          <cell r="C961">
            <v>13.566666666666666</v>
          </cell>
          <cell r="D961">
            <v>1.0587421779355293E-2</v>
          </cell>
          <cell r="E961">
            <v>4.6136801380228105</v>
          </cell>
          <cell r="P961">
            <v>9.1866208516943828E-5</v>
          </cell>
          <cell r="Q961">
            <v>8.8099693967750276E-2</v>
          </cell>
          <cell r="W961">
            <v>9.1866208516943828E-5</v>
          </cell>
        </row>
        <row r="962">
          <cell r="A962">
            <v>42964</v>
          </cell>
          <cell r="B962">
            <v>24.2</v>
          </cell>
          <cell r="C962">
            <v>13.533333333333333</v>
          </cell>
          <cell r="D962">
            <v>1.2052446043293377E-2</v>
          </cell>
          <cell r="E962">
            <v>4.6257325840661041</v>
          </cell>
          <cell r="P962">
            <v>9.1866208516943828E-5</v>
          </cell>
          <cell r="Q962">
            <v>8.8191560176267225E-2</v>
          </cell>
          <cell r="W962">
            <v>9.1866208516943828E-5</v>
          </cell>
        </row>
        <row r="963">
          <cell r="A963">
            <v>42965</v>
          </cell>
          <cell r="B963">
            <v>25.1</v>
          </cell>
          <cell r="C963">
            <v>13.483333333333334</v>
          </cell>
          <cell r="D963">
            <v>1.2590266169095858E-2</v>
          </cell>
          <cell r="E963">
            <v>4.6383228502352001</v>
          </cell>
          <cell r="P963">
            <v>9.1866208516943828E-5</v>
          </cell>
          <cell r="Q963">
            <v>8.8283426384784175E-2</v>
          </cell>
          <cell r="W963">
            <v>9.1866208516943828E-5</v>
          </cell>
        </row>
        <row r="964">
          <cell r="A964">
            <v>42966</v>
          </cell>
          <cell r="B964">
            <v>23.2</v>
          </cell>
          <cell r="C964">
            <v>13.45</v>
          </cell>
          <cell r="D964">
            <v>1.1410705777040672E-2</v>
          </cell>
          <cell r="E964">
            <v>4.649733556012241</v>
          </cell>
          <cell r="P964">
            <v>9.1866208516943828E-5</v>
          </cell>
          <cell r="Q964">
            <v>8.8375292593301125E-2</v>
          </cell>
          <cell r="W964">
            <v>9.1866208516943828E-5</v>
          </cell>
        </row>
        <row r="965">
          <cell r="A965">
            <v>42967</v>
          </cell>
          <cell r="B965">
            <v>24</v>
          </cell>
          <cell r="C965">
            <v>13.433333333333334</v>
          </cell>
          <cell r="D965">
            <v>1.1966427004965976E-2</v>
          </cell>
          <cell r="E965">
            <v>4.6616999830172068</v>
          </cell>
          <cell r="P965">
            <v>9.1866208516943828E-5</v>
          </cell>
          <cell r="Q965">
            <v>8.8467158801818074E-2</v>
          </cell>
          <cell r="W965">
            <v>9.1866208516943828E-5</v>
          </cell>
        </row>
        <row r="966">
          <cell r="A966">
            <v>42968</v>
          </cell>
          <cell r="B966">
            <v>25.1</v>
          </cell>
          <cell r="C966">
            <v>13.4</v>
          </cell>
          <cell r="D966">
            <v>1.2624947350687872E-2</v>
          </cell>
          <cell r="E966">
            <v>4.6743249303678951</v>
          </cell>
          <cell r="P966">
            <v>9.1866208516943828E-5</v>
          </cell>
          <cell r="Q966">
            <v>8.8559025010335024E-2</v>
          </cell>
          <cell r="W966">
            <v>9.1866208516943828E-5</v>
          </cell>
        </row>
        <row r="967">
          <cell r="A967">
            <v>42969</v>
          </cell>
          <cell r="B967">
            <v>27</v>
          </cell>
          <cell r="C967">
            <v>13.35</v>
          </cell>
          <cell r="D967">
            <v>1.3484260942309268E-2</v>
          </cell>
          <cell r="E967">
            <v>4.6878091913102047</v>
          </cell>
          <cell r="P967">
            <v>9.1866208516943828E-5</v>
          </cell>
          <cell r="Q967">
            <v>8.8650891218851974E-2</v>
          </cell>
          <cell r="W967">
            <v>9.1866208516943828E-5</v>
          </cell>
        </row>
        <row r="968">
          <cell r="A968">
            <v>42970</v>
          </cell>
          <cell r="B968">
            <v>27.5</v>
          </cell>
          <cell r="C968">
            <v>13.316666666666666</v>
          </cell>
          <cell r="D968">
            <v>1.3668516025110877E-2</v>
          </cell>
          <cell r="E968">
            <v>4.7014777073353153</v>
          </cell>
          <cell r="P968">
            <v>9.1866208516943828E-5</v>
          </cell>
          <cell r="Q968">
            <v>8.8742757427368923E-2</v>
          </cell>
          <cell r="W968">
            <v>9.1866208516943828E-5</v>
          </cell>
        </row>
        <row r="969">
          <cell r="A969">
            <v>42971</v>
          </cell>
          <cell r="B969">
            <v>29.2</v>
          </cell>
          <cell r="C969">
            <v>13.283333333333331</v>
          </cell>
          <cell r="D969">
            <v>1.4134769472757019E-2</v>
          </cell>
          <cell r="E969">
            <v>4.7156124768080723</v>
          </cell>
          <cell r="P969">
            <v>9.1866208516943828E-5</v>
          </cell>
          <cell r="Q969">
            <v>8.8834623635885873E-2</v>
          </cell>
          <cell r="W969">
            <v>9.1866208516943828E-5</v>
          </cell>
        </row>
        <row r="970">
          <cell r="A970">
            <v>42972</v>
          </cell>
          <cell r="B970">
            <v>28.3</v>
          </cell>
          <cell r="C970">
            <v>13.25</v>
          </cell>
          <cell r="D970">
            <v>1.3931983108068738E-2</v>
          </cell>
          <cell r="E970">
            <v>4.7295444599161414</v>
          </cell>
          <cell r="P970">
            <v>9.1866208516943828E-5</v>
          </cell>
          <cell r="Q970">
            <v>8.8926489844402823E-2</v>
          </cell>
          <cell r="W970">
            <v>9.1866208516943828E-5</v>
          </cell>
        </row>
        <row r="971">
          <cell r="A971">
            <v>42973</v>
          </cell>
          <cell r="B971">
            <v>26.7</v>
          </cell>
          <cell r="C971">
            <v>13.216666666666669</v>
          </cell>
          <cell r="D971">
            <v>1.3427595530862684E-2</v>
          </cell>
          <cell r="E971">
            <v>4.7429720554470043</v>
          </cell>
          <cell r="P971">
            <v>9.1866208516943828E-5</v>
          </cell>
          <cell r="Q971">
            <v>8.9018356052919773E-2</v>
          </cell>
          <cell r="W971">
            <v>9.1866208516943828E-5</v>
          </cell>
        </row>
        <row r="972">
          <cell r="A972">
            <v>42974</v>
          </cell>
          <cell r="B972">
            <v>24.2</v>
          </cell>
          <cell r="C972">
            <v>13.183333333333332</v>
          </cell>
          <cell r="D972">
            <v>1.2187178438544732E-2</v>
          </cell>
          <cell r="E972">
            <v>4.7551592338855491</v>
          </cell>
          <cell r="P972">
            <v>9.1866208516943828E-5</v>
          </cell>
          <cell r="Q972">
            <v>8.9110222261436722E-2</v>
          </cell>
          <cell r="W972">
            <v>9.1866208516943828E-5</v>
          </cell>
        </row>
        <row r="973">
          <cell r="A973">
            <v>42975</v>
          </cell>
          <cell r="B973">
            <v>23.8</v>
          </cell>
          <cell r="C973">
            <v>13.133333333333335</v>
          </cell>
          <cell r="D973">
            <v>1.1944782018645119E-2</v>
          </cell>
          <cell r="E973">
            <v>4.7671040159041942</v>
          </cell>
          <cell r="P973">
            <v>9.1866208516943828E-5</v>
          </cell>
          <cell r="Q973">
            <v>8.9202088469953672E-2</v>
          </cell>
          <cell r="W973">
            <v>9.1866208516943828E-5</v>
          </cell>
        </row>
        <row r="974">
          <cell r="A974">
            <v>42976</v>
          </cell>
          <cell r="B974">
            <v>28.1</v>
          </cell>
          <cell r="C974">
            <v>13.116666666666665</v>
          </cell>
          <cell r="D974">
            <v>1.3931257288039883E-2</v>
          </cell>
          <cell r="E974">
            <v>4.7810352731922343</v>
          </cell>
          <cell r="P974">
            <v>9.1866208516943828E-5</v>
          </cell>
          <cell r="Q974">
            <v>8.9293954678470622E-2</v>
          </cell>
          <cell r="W974">
            <v>9.1866208516943828E-5</v>
          </cell>
        </row>
        <row r="975">
          <cell r="A975">
            <v>42977</v>
          </cell>
          <cell r="B975">
            <v>24.5</v>
          </cell>
          <cell r="C975">
            <v>13.066666666666666</v>
          </cell>
          <cell r="D975">
            <v>1.241172525075772E-2</v>
          </cell>
          <cell r="E975">
            <v>4.7934469984429917</v>
          </cell>
          <cell r="P975">
            <v>9.1866208516943828E-5</v>
          </cell>
          <cell r="Q975">
            <v>8.9385820886987571E-2</v>
          </cell>
          <cell r="W975">
            <v>9.1866208516943828E-5</v>
          </cell>
        </row>
        <row r="976">
          <cell r="A976">
            <v>42978</v>
          </cell>
          <cell r="B976">
            <v>20.100000000000001</v>
          </cell>
          <cell r="C976">
            <v>13.033333333333335</v>
          </cell>
          <cell r="D976">
            <v>8.8087055008972907E-3</v>
          </cell>
          <cell r="E976">
            <v>4.8022557039438887</v>
          </cell>
          <cell r="P976">
            <v>9.1866208516943828E-5</v>
          </cell>
          <cell r="Q976">
            <v>8.9477687095504521E-2</v>
          </cell>
          <cell r="W976">
            <v>9.1866208516943828E-5</v>
          </cell>
        </row>
        <row r="977">
          <cell r="A977">
            <v>42979</v>
          </cell>
          <cell r="B977">
            <v>20.7</v>
          </cell>
          <cell r="C977">
            <v>13</v>
          </cell>
          <cell r="D977">
            <v>9.4084525595060971E-3</v>
          </cell>
          <cell r="E977">
            <v>4.8116641565033946</v>
          </cell>
          <cell r="P977">
            <v>9.1866208516943828E-5</v>
          </cell>
          <cell r="Q977">
            <v>8.9569553304021471E-2</v>
          </cell>
          <cell r="W977">
            <v>9.1866208516943828E-5</v>
          </cell>
        </row>
        <row r="978">
          <cell r="A978">
            <v>42980</v>
          </cell>
          <cell r="B978">
            <v>19.399999999999999</v>
          </cell>
          <cell r="C978">
            <v>12.95</v>
          </cell>
          <cell r="D978">
            <v>8.1165592699221061E-3</v>
          </cell>
          <cell r="E978">
            <v>4.8197807157733168</v>
          </cell>
          <cell r="P978">
            <v>9.1866208516943828E-5</v>
          </cell>
          <cell r="Q978">
            <v>8.9661419512538421E-2</v>
          </cell>
          <cell r="W978">
            <v>9.1866208516943828E-5</v>
          </cell>
        </row>
        <row r="979">
          <cell r="A979">
            <v>42981</v>
          </cell>
          <cell r="B979">
            <v>21.2</v>
          </cell>
          <cell r="C979">
            <v>12.933333333333335</v>
          </cell>
          <cell r="D979">
            <v>9.9013913866257998E-3</v>
          </cell>
          <cell r="E979">
            <v>4.8296821071599423</v>
          </cell>
          <cell r="P979">
            <v>9.1866208516943828E-5</v>
          </cell>
          <cell r="Q979">
            <v>8.975328572105537E-2</v>
          </cell>
          <cell r="W979">
            <v>9.1866208516943828E-5</v>
          </cell>
        </row>
        <row r="980">
          <cell r="A980">
            <v>42982</v>
          </cell>
          <cell r="B980">
            <v>20.3</v>
          </cell>
          <cell r="C980">
            <v>12.883333333333333</v>
          </cell>
          <cell r="D980">
            <v>9.0435531703080344E-3</v>
          </cell>
          <cell r="E980">
            <v>4.8387256603302502</v>
          </cell>
          <cell r="P980">
            <v>9.1866208516943828E-5</v>
          </cell>
          <cell r="Q980">
            <v>8.984515192957232E-2</v>
          </cell>
          <cell r="W980">
            <v>9.1866208516943828E-5</v>
          </cell>
        </row>
        <row r="981">
          <cell r="A981">
            <v>42983</v>
          </cell>
          <cell r="B981">
            <v>21.8</v>
          </cell>
          <cell r="C981">
            <v>12.85</v>
          </cell>
          <cell r="D981">
            <v>1.0468954615273576E-2</v>
          </cell>
          <cell r="E981">
            <v>4.8491946149455236</v>
          </cell>
          <cell r="P981">
            <v>9.1866208516943828E-5</v>
          </cell>
          <cell r="Q981">
            <v>8.993701813808927E-2</v>
          </cell>
          <cell r="W981">
            <v>9.1866208516943828E-5</v>
          </cell>
        </row>
        <row r="982">
          <cell r="A982">
            <v>42984</v>
          </cell>
          <cell r="B982">
            <v>20.8</v>
          </cell>
          <cell r="C982">
            <v>12.8</v>
          </cell>
          <cell r="D982">
            <v>9.5536925908463518E-3</v>
          </cell>
          <cell r="E982">
            <v>4.85874830753637</v>
          </cell>
          <cell r="P982">
            <v>9.1866208516943828E-5</v>
          </cell>
          <cell r="Q982">
            <v>9.0028884346606219E-2</v>
          </cell>
          <cell r="W982">
            <v>9.1866208516943828E-5</v>
          </cell>
        </row>
        <row r="983">
          <cell r="A983">
            <v>42985</v>
          </cell>
          <cell r="B983">
            <v>21.5</v>
          </cell>
          <cell r="C983">
            <v>12.766666666666666</v>
          </cell>
          <cell r="D983">
            <v>1.0220385465973245E-2</v>
          </cell>
          <cell r="E983">
            <v>4.8689686930023433</v>
          </cell>
          <cell r="P983">
            <v>9.1866208516943828E-5</v>
          </cell>
          <cell r="Q983">
            <v>9.0120750555123169E-2</v>
          </cell>
          <cell r="W983">
            <v>9.1866208516943828E-5</v>
          </cell>
        </row>
        <row r="984">
          <cell r="A984">
            <v>42986</v>
          </cell>
          <cell r="B984">
            <v>21.5</v>
          </cell>
          <cell r="C984">
            <v>12.75</v>
          </cell>
          <cell r="D984">
            <v>1.0224458604090512E-2</v>
          </cell>
          <cell r="E984">
            <v>4.879193151606434</v>
          </cell>
          <cell r="P984">
            <v>9.1866208516943828E-5</v>
          </cell>
          <cell r="Q984">
            <v>9.0212616763640119E-2</v>
          </cell>
          <cell r="W984">
            <v>9.1866208516943828E-5</v>
          </cell>
        </row>
        <row r="985">
          <cell r="A985">
            <v>42987</v>
          </cell>
          <cell r="B985">
            <v>22.2</v>
          </cell>
          <cell r="C985">
            <v>12.7</v>
          </cell>
          <cell r="D985">
            <v>1.0854317298993429E-2</v>
          </cell>
          <cell r="E985">
            <v>4.8900474689054274</v>
          </cell>
          <cell r="P985">
            <v>9.1866208516943828E-5</v>
          </cell>
          <cell r="Q985">
            <v>9.0304482972157069E-2</v>
          </cell>
          <cell r="W985">
            <v>9.1866208516943828E-5</v>
          </cell>
        </row>
        <row r="986">
          <cell r="A986">
            <v>42988</v>
          </cell>
          <cell r="B986">
            <v>23.6</v>
          </cell>
          <cell r="C986">
            <v>12.666666666666668</v>
          </cell>
          <cell r="D986">
            <v>1.1950237267198717E-2</v>
          </cell>
          <cell r="E986">
            <v>4.9019977061726259</v>
          </cell>
          <cell r="P986">
            <v>9.1866208516943828E-5</v>
          </cell>
          <cell r="Q986">
            <v>9.0396349180674018E-2</v>
          </cell>
          <cell r="W986">
            <v>9.1866208516943828E-5</v>
          </cell>
        </row>
        <row r="987">
          <cell r="A987">
            <v>42989</v>
          </cell>
          <cell r="B987">
            <v>24.5</v>
          </cell>
          <cell r="C987">
            <v>12.616666666666664</v>
          </cell>
          <cell r="D987">
            <v>1.2551619315252246E-2</v>
          </cell>
          <cell r="E987">
            <v>4.9145493254878785</v>
          </cell>
          <cell r="P987">
            <v>9.1866208516943828E-5</v>
          </cell>
          <cell r="Q987">
            <v>9.0488215389190968E-2</v>
          </cell>
          <cell r="W987">
            <v>9.1866208516943828E-5</v>
          </cell>
        </row>
        <row r="988">
          <cell r="A988">
            <v>42990</v>
          </cell>
          <cell r="B988">
            <v>25.1</v>
          </cell>
          <cell r="C988">
            <v>12.6</v>
          </cell>
          <cell r="D988">
            <v>1.290004341764658E-2</v>
          </cell>
          <cell r="E988">
            <v>4.927449368905525</v>
          </cell>
          <cell r="P988">
            <v>9.1866208516943828E-5</v>
          </cell>
          <cell r="Q988">
            <v>9.0580081597707918E-2</v>
          </cell>
          <cell r="W988">
            <v>9.1866208516943828E-5</v>
          </cell>
        </row>
        <row r="989">
          <cell r="A989">
            <v>42991</v>
          </cell>
          <cell r="B989">
            <v>23.9</v>
          </cell>
          <cell r="C989">
            <v>12.55</v>
          </cell>
          <cell r="D989">
            <v>1.2187418786592194E-2</v>
          </cell>
          <cell r="E989">
            <v>4.939636787692117</v>
          </cell>
          <cell r="P989">
            <v>9.1866208516943828E-5</v>
          </cell>
          <cell r="Q989">
            <v>9.0671947806224867E-2</v>
          </cell>
          <cell r="W989">
            <v>9.1866208516943828E-5</v>
          </cell>
        </row>
        <row r="990">
          <cell r="A990">
            <v>42992</v>
          </cell>
          <cell r="B990">
            <v>23.3</v>
          </cell>
          <cell r="C990">
            <v>12.516666666666666</v>
          </cell>
          <cell r="D990">
            <v>1.1773877235866667E-2</v>
          </cell>
          <cell r="E990">
            <v>4.9514106649279839</v>
          </cell>
          <cell r="P990">
            <v>9.1866208516943828E-5</v>
          </cell>
          <cell r="Q990">
            <v>9.0763814014741817E-2</v>
          </cell>
          <cell r="W990">
            <v>9.1866208516943828E-5</v>
          </cell>
        </row>
        <row r="991">
          <cell r="A991">
            <v>42993</v>
          </cell>
          <cell r="B991">
            <v>22</v>
          </cell>
          <cell r="C991">
            <v>12.466666666666669</v>
          </cell>
          <cell r="D991">
            <v>1.0737600660818514E-2</v>
          </cell>
          <cell r="E991">
            <v>4.9621482655888025</v>
          </cell>
          <cell r="P991">
            <v>9.1866208516943828E-5</v>
          </cell>
          <cell r="Q991">
            <v>9.0855680223258767E-2</v>
          </cell>
          <cell r="W991">
            <v>9.1866208516943828E-5</v>
          </cell>
        </row>
        <row r="992">
          <cell r="A992">
            <v>42994</v>
          </cell>
          <cell r="B992">
            <v>19.399999999999999</v>
          </cell>
          <cell r="C992">
            <v>12.433333333333334</v>
          </cell>
          <cell r="D992">
            <v>8.214573817659665E-3</v>
          </cell>
          <cell r="E992">
            <v>4.9703628394064623</v>
          </cell>
          <cell r="P992">
            <v>9.1866208516943828E-5</v>
          </cell>
          <cell r="Q992">
            <v>9.0947546431775717E-2</v>
          </cell>
          <cell r="W992">
            <v>9.1866208516943828E-5</v>
          </cell>
        </row>
        <row r="993">
          <cell r="A993">
            <v>42995</v>
          </cell>
          <cell r="B993">
            <v>21</v>
          </cell>
          <cell r="C993">
            <v>12.4</v>
          </cell>
          <cell r="D993">
            <v>9.8327304663760971E-3</v>
          </cell>
          <cell r="E993">
            <v>4.980195569872838</v>
          </cell>
          <cell r="P993">
            <v>9.1866208516943828E-5</v>
          </cell>
          <cell r="Q993">
            <v>9.1039412640292666E-2</v>
          </cell>
          <cell r="W993">
            <v>9.1866208516943828E-5</v>
          </cell>
        </row>
        <row r="994">
          <cell r="A994">
            <v>42996</v>
          </cell>
          <cell r="B994">
            <v>27.1</v>
          </cell>
          <cell r="C994">
            <v>12.366666666666667</v>
          </cell>
          <cell r="D994">
            <v>1.3860192011573536E-2</v>
          </cell>
          <cell r="E994">
            <v>4.9940557618844119</v>
          </cell>
          <cell r="P994">
            <v>9.1866208516943828E-5</v>
          </cell>
          <cell r="Q994">
            <v>9.1131278848809616E-2</v>
          </cell>
          <cell r="W994">
            <v>9.1866208516943828E-5</v>
          </cell>
        </row>
        <row r="995">
          <cell r="A995">
            <v>42997</v>
          </cell>
          <cell r="B995">
            <v>22.3</v>
          </cell>
          <cell r="C995">
            <v>12.316666666666668</v>
          </cell>
          <cell r="D995">
            <v>1.1028440174295584E-2</v>
          </cell>
          <cell r="E995">
            <v>5.0050842020587076</v>
          </cell>
          <cell r="P995">
            <v>9.1866208516943828E-5</v>
          </cell>
          <cell r="Q995">
            <v>9.1223145057326566E-2</v>
          </cell>
          <cell r="W995">
            <v>9.1866208516943828E-5</v>
          </cell>
        </row>
        <row r="996">
          <cell r="A996">
            <v>42998</v>
          </cell>
          <cell r="B996">
            <v>21.8</v>
          </cell>
          <cell r="C996">
            <v>12.283333333333335</v>
          </cell>
          <cell r="D996">
            <v>1.0599850973321124E-2</v>
          </cell>
          <cell r="E996">
            <v>5.0156840530320288</v>
          </cell>
          <cell r="P996">
            <v>9.1866208516943828E-5</v>
          </cell>
          <cell r="Q996">
            <v>9.1315011265843515E-2</v>
          </cell>
          <cell r="W996">
            <v>9.1866208516943828E-5</v>
          </cell>
        </row>
        <row r="997">
          <cell r="A997">
            <v>42999</v>
          </cell>
          <cell r="B997">
            <v>22.1</v>
          </cell>
          <cell r="C997">
            <v>12.25</v>
          </cell>
          <cell r="D997">
            <v>1.0871097253925007E-2</v>
          </cell>
          <cell r="E997">
            <v>5.0265551502859536</v>
          </cell>
          <cell r="P997">
            <v>9.1866208516943828E-5</v>
          </cell>
          <cell r="Q997">
            <v>9.1406877474360465E-2</v>
          </cell>
          <cell r="W997">
            <v>9.1866208516943828E-5</v>
          </cell>
        </row>
        <row r="998">
          <cell r="A998">
            <v>43000</v>
          </cell>
          <cell r="B998">
            <v>20.8</v>
          </cell>
          <cell r="C998">
            <v>12.216666666666665</v>
          </cell>
          <cell r="D998">
            <v>9.6733867703066023E-3</v>
          </cell>
          <cell r="E998">
            <v>5.0362285370562603</v>
          </cell>
          <cell r="P998">
            <v>9.1866208516943828E-5</v>
          </cell>
          <cell r="Q998">
            <v>9.1498743682877415E-2</v>
          </cell>
          <cell r="W998">
            <v>9.1866208516943828E-5</v>
          </cell>
        </row>
        <row r="999">
          <cell r="A999">
            <v>43001</v>
          </cell>
          <cell r="B999">
            <v>19.899999999999999</v>
          </cell>
          <cell r="C999">
            <v>12.166666666666668</v>
          </cell>
          <cell r="D999">
            <v>8.7760189713028958E-3</v>
          </cell>
          <cell r="E999">
            <v>5.0450045560275631</v>
          </cell>
          <cell r="P999">
            <v>9.1866208516943828E-5</v>
          </cell>
          <cell r="Q999">
            <v>9.1590609891394364E-2</v>
          </cell>
          <cell r="W999">
            <v>9.1866208516943828E-5</v>
          </cell>
        </row>
        <row r="1000">
          <cell r="A1000">
            <v>43002</v>
          </cell>
          <cell r="B1000">
            <v>21.1</v>
          </cell>
          <cell r="C1000">
            <v>12.133333333333333</v>
          </cell>
          <cell r="D1000">
            <v>9.9789782774176005E-3</v>
          </cell>
          <cell r="E1000">
            <v>5.0549835343049807</v>
          </cell>
          <cell r="P1000">
            <v>9.1866208516943828E-5</v>
          </cell>
          <cell r="Q1000">
            <v>9.1682476099911314E-2</v>
          </cell>
          <cell r="W1000">
            <v>9.1866208516943828E-5</v>
          </cell>
        </row>
        <row r="1001">
          <cell r="A1001">
            <v>43003</v>
          </cell>
          <cell r="B1001">
            <v>21.1</v>
          </cell>
          <cell r="C1001">
            <v>12.083333333333332</v>
          </cell>
          <cell r="D1001">
            <v>9.9878023101126444E-3</v>
          </cell>
          <cell r="E1001">
            <v>5.064971336615093</v>
          </cell>
          <cell r="P1001">
            <v>9.1866208516943828E-5</v>
          </cell>
          <cell r="Q1001">
            <v>9.1774342308428264E-2</v>
          </cell>
          <cell r="W1001">
            <v>9.1866208516943828E-5</v>
          </cell>
        </row>
        <row r="1002">
          <cell r="A1002">
            <v>43004</v>
          </cell>
          <cell r="B1002">
            <v>20.7</v>
          </cell>
          <cell r="C1002">
            <v>12.06666666666667</v>
          </cell>
          <cell r="D1002">
            <v>9.6009688028505548E-3</v>
          </cell>
          <cell r="E1002">
            <v>5.0745723054179432</v>
          </cell>
          <cell r="P1002">
            <v>9.1866208516943828E-5</v>
          </cell>
          <cell r="Q1002">
            <v>9.1866208516945214E-2</v>
          </cell>
          <cell r="W1002">
            <v>9.1866208516943828E-5</v>
          </cell>
        </row>
        <row r="1003">
          <cell r="A1003">
            <v>43005</v>
          </cell>
          <cell r="B1003">
            <v>22.6</v>
          </cell>
          <cell r="C1003">
            <v>12.016666666666666</v>
          </cell>
          <cell r="D1003">
            <v>1.1339299252277743E-2</v>
          </cell>
          <cell r="E1003">
            <v>5.0859116046702209</v>
          </cell>
          <cell r="P1003">
            <v>9.1866208516943828E-5</v>
          </cell>
          <cell r="Q1003">
            <v>9.1958074725462163E-2</v>
          </cell>
          <cell r="W1003">
            <v>9.1866208516943828E-5</v>
          </cell>
        </row>
        <row r="1004">
          <cell r="A1004">
            <v>43006</v>
          </cell>
          <cell r="B1004">
            <v>19.399999999999999</v>
          </cell>
          <cell r="C1004">
            <v>11.983333333333336</v>
          </cell>
          <cell r="D1004">
            <v>8.2834226223459494E-3</v>
          </cell>
          <cell r="E1004">
            <v>5.0941950272925665</v>
          </cell>
          <cell r="P1004">
            <v>9.1866208516943828E-5</v>
          </cell>
          <cell r="Q1004">
            <v>9.2049940933979113E-2</v>
          </cell>
          <cell r="W1004">
            <v>9.1866208516943828E-5</v>
          </cell>
        </row>
        <row r="1005">
          <cell r="A1005">
            <v>43007</v>
          </cell>
          <cell r="B1005">
            <v>17.8</v>
          </cell>
          <cell r="C1005">
            <v>11.933333333333334</v>
          </cell>
          <cell r="D1005">
            <v>6.6112145698401115E-3</v>
          </cell>
          <cell r="E1005">
            <v>5.1008062418624069</v>
          </cell>
          <cell r="P1005">
            <v>9.1866208516943828E-5</v>
          </cell>
          <cell r="Q1005">
            <v>9.2141807142496063E-2</v>
          </cell>
          <cell r="W1005">
            <v>9.1866208516943828E-5</v>
          </cell>
        </row>
        <row r="1006">
          <cell r="A1006">
            <v>43008</v>
          </cell>
          <cell r="B1006">
            <v>18.399999999999999</v>
          </cell>
          <cell r="C1006">
            <v>11.9</v>
          </cell>
          <cell r="D1006">
            <v>7.2409745790792722E-3</v>
          </cell>
          <cell r="E1006">
            <v>5.1080472164414861</v>
          </cell>
          <cell r="P1006">
            <v>9.1866208516943828E-5</v>
          </cell>
          <cell r="Q1006">
            <v>9.2233673351013012E-2</v>
          </cell>
          <cell r="W1006">
            <v>9.1866208516943828E-5</v>
          </cell>
        </row>
        <row r="1007">
          <cell r="A1007">
            <v>43009</v>
          </cell>
          <cell r="B1007">
            <v>18.7</v>
          </cell>
          <cell r="C1007">
            <v>11.866666666666667</v>
          </cell>
          <cell r="D1007">
            <v>7.5610197768624723E-3</v>
          </cell>
          <cell r="E1007">
            <v>5.1156082362183488</v>
          </cell>
          <cell r="P1007">
            <v>9.1866208516943828E-5</v>
          </cell>
          <cell r="Q1007">
            <v>9.2325539559529962E-2</v>
          </cell>
          <cell r="W1007">
            <v>9.1866208516943828E-5</v>
          </cell>
        </row>
        <row r="1008">
          <cell r="A1008">
            <v>43010</v>
          </cell>
          <cell r="B1008">
            <v>21.2</v>
          </cell>
          <cell r="C1008">
            <v>11.833333333333332</v>
          </cell>
          <cell r="D1008">
            <v>1.0125020442657505E-2</v>
          </cell>
          <cell r="E1008">
            <v>5.1257332566610065</v>
          </cell>
          <cell r="P1008">
            <v>9.1866208516943828E-5</v>
          </cell>
          <cell r="Q1008">
            <v>9.2417405768046912E-2</v>
          </cell>
          <cell r="W1008">
            <v>9.1866208516943828E-5</v>
          </cell>
        </row>
        <row r="1009">
          <cell r="A1009">
            <v>43011</v>
          </cell>
          <cell r="B1009">
            <v>21.5</v>
          </cell>
          <cell r="C1009">
            <v>11.8</v>
          </cell>
          <cell r="D1009">
            <v>1.0413192021766283E-2</v>
          </cell>
          <cell r="E1009">
            <v>5.1361464486827728</v>
          </cell>
          <cell r="P1009">
            <v>9.1866208516943828E-5</v>
          </cell>
          <cell r="Q1009">
            <v>9.2509271976563862E-2</v>
          </cell>
          <cell r="W1009">
            <v>9.1866208516943828E-5</v>
          </cell>
        </row>
        <row r="1010">
          <cell r="A1010">
            <v>43012</v>
          </cell>
          <cell r="B1010">
            <v>16.8</v>
          </cell>
          <cell r="C1010">
            <v>11.75</v>
          </cell>
          <cell r="D1010">
            <v>5.6201532836614894E-3</v>
          </cell>
          <cell r="E1010">
            <v>5.1417666019664345</v>
          </cell>
          <cell r="P1010">
            <v>9.1866208516943828E-5</v>
          </cell>
          <cell r="Q1010">
            <v>9.2601138185080811E-2</v>
          </cell>
          <cell r="W1010">
            <v>9.1866208516943828E-5</v>
          </cell>
        </row>
        <row r="1011">
          <cell r="A1011">
            <v>43013</v>
          </cell>
          <cell r="B1011">
            <v>14.4</v>
          </cell>
          <cell r="C1011">
            <v>11.716666666666669</v>
          </cell>
          <cell r="D1011">
            <v>3.5352671351537596E-3</v>
          </cell>
          <cell r="E1011">
            <v>5.1453018691015879</v>
          </cell>
          <cell r="P1011">
            <v>9.1866208516943828E-5</v>
          </cell>
          <cell r="Q1011">
            <v>9.2693004393597761E-2</v>
          </cell>
          <cell r="W1011">
            <v>9.1866208516943828E-5</v>
          </cell>
        </row>
        <row r="1012">
          <cell r="A1012">
            <v>43014</v>
          </cell>
          <cell r="B1012">
            <v>14.7</v>
          </cell>
          <cell r="C1012">
            <v>11.666666666666668</v>
          </cell>
          <cell r="D1012">
            <v>3.7667125388491634E-3</v>
          </cell>
          <cell r="E1012">
            <v>5.1490685816404369</v>
          </cell>
          <cell r="P1012">
            <v>9.1866208516943828E-5</v>
          </cell>
          <cell r="Q1012">
            <v>9.2784870602114711E-2</v>
          </cell>
          <cell r="W1012">
            <v>9.1866208516943828E-5</v>
          </cell>
        </row>
        <row r="1013">
          <cell r="A1013">
            <v>43015</v>
          </cell>
          <cell r="B1013">
            <v>19.2</v>
          </cell>
          <cell r="C1013">
            <v>11.65</v>
          </cell>
          <cell r="D1013">
            <v>8.1151515070905025E-3</v>
          </cell>
          <cell r="E1013">
            <v>5.1571837331475274</v>
          </cell>
          <cell r="P1013">
            <v>9.1866208516943828E-5</v>
          </cell>
          <cell r="Q1013">
            <v>9.287673681063166E-2</v>
          </cell>
          <cell r="W1013">
            <v>9.1866208516943828E-5</v>
          </cell>
        </row>
        <row r="1014">
          <cell r="A1014">
            <v>43016</v>
          </cell>
          <cell r="B1014">
            <v>18.7</v>
          </cell>
          <cell r="C1014">
            <v>11.6</v>
          </cell>
          <cell r="D1014">
            <v>7.5910924119559709E-3</v>
          </cell>
          <cell r="E1014">
            <v>5.1647748255594834</v>
          </cell>
          <cell r="P1014">
            <v>9.1866208516943828E-5</v>
          </cell>
          <cell r="Q1014">
            <v>9.296860301914861E-2</v>
          </cell>
          <cell r="W1014">
            <v>9.1866208516943828E-5</v>
          </cell>
        </row>
        <row r="1015">
          <cell r="A1015">
            <v>43017</v>
          </cell>
          <cell r="B1015">
            <v>18.8</v>
          </cell>
          <cell r="C1015">
            <v>11.566666666666663</v>
          </cell>
          <cell r="D1015">
            <v>7.7006515491902473E-3</v>
          </cell>
          <cell r="E1015">
            <v>5.1724754771086738</v>
          </cell>
          <cell r="P1015">
            <v>9.1866208516943828E-5</v>
          </cell>
          <cell r="Q1015">
            <v>9.306046922766556E-2</v>
          </cell>
          <cell r="W1015">
            <v>9.1866208516943828E-5</v>
          </cell>
        </row>
        <row r="1016">
          <cell r="A1016">
            <v>43018</v>
          </cell>
          <cell r="B1016">
            <v>21.2</v>
          </cell>
          <cell r="C1016">
            <v>11.533333333333331</v>
          </cell>
          <cell r="D1016">
            <v>1.0169314118965747E-2</v>
          </cell>
          <cell r="E1016">
            <v>5.1826447912276397</v>
          </cell>
          <cell r="P1016">
            <v>9.1866208516943828E-5</v>
          </cell>
          <cell r="Q1016">
            <v>9.315233543618251E-2</v>
          </cell>
          <cell r="W1016">
            <v>9.1866208516943828E-5</v>
          </cell>
        </row>
        <row r="1017">
          <cell r="A1017">
            <v>43019</v>
          </cell>
          <cell r="B1017">
            <v>19</v>
          </cell>
          <cell r="C1017">
            <v>11.483333333333333</v>
          </cell>
          <cell r="D1017">
            <v>7.9216897795089201E-3</v>
          </cell>
          <cell r="E1017">
            <v>5.1905664810071483</v>
          </cell>
          <cell r="P1017">
            <v>9.1866208516943828E-5</v>
          </cell>
          <cell r="Q1017">
            <v>9.3244201644699459E-2</v>
          </cell>
          <cell r="W1017">
            <v>9.1866208516943828E-5</v>
          </cell>
        </row>
        <row r="1018">
          <cell r="A1018">
            <v>43020</v>
          </cell>
          <cell r="B1018">
            <v>20.7</v>
          </cell>
          <cell r="C1018">
            <v>11.45</v>
          </cell>
          <cell r="D1018">
            <v>9.6907834235794195E-3</v>
          </cell>
          <cell r="E1018">
            <v>5.2002572644307277</v>
          </cell>
          <cell r="P1018">
            <v>9.1866208516943828E-5</v>
          </cell>
          <cell r="Q1018">
            <v>9.3336067853216409E-2</v>
          </cell>
          <cell r="W1018">
            <v>9.1866208516943828E-5</v>
          </cell>
        </row>
        <row r="1019">
          <cell r="A1019">
            <v>43021</v>
          </cell>
          <cell r="B1019">
            <v>14.7</v>
          </cell>
          <cell r="C1019">
            <v>11.416666666666668</v>
          </cell>
          <cell r="D1019">
            <v>3.779572400366543E-3</v>
          </cell>
          <cell r="E1019">
            <v>5.2040368368310945</v>
          </cell>
          <cell r="P1019">
            <v>9.1866208516943828E-5</v>
          </cell>
          <cell r="Q1019">
            <v>9.3427934061733359E-2</v>
          </cell>
          <cell r="W1019">
            <v>9.1866208516943828E-5</v>
          </cell>
        </row>
        <row r="1020">
          <cell r="A1020">
            <v>43022</v>
          </cell>
          <cell r="B1020">
            <v>14.6</v>
          </cell>
          <cell r="C1020">
            <v>11.383333333333333</v>
          </cell>
          <cell r="D1020">
            <v>3.703494288483941E-3</v>
          </cell>
          <cell r="E1020">
            <v>5.2077403311195782</v>
          </cell>
          <cell r="P1020">
            <v>9.1866208516943828E-5</v>
          </cell>
          <cell r="Q1020">
            <v>9.3519800270250308E-2</v>
          </cell>
          <cell r="W1020">
            <v>9.1866208516943828E-5</v>
          </cell>
        </row>
        <row r="1021">
          <cell r="A1021">
            <v>43023</v>
          </cell>
          <cell r="B1021">
            <v>14.2</v>
          </cell>
          <cell r="C1021">
            <v>11.35</v>
          </cell>
          <cell r="D1021">
            <v>3.4052597210566158E-3</v>
          </cell>
          <cell r="E1021">
            <v>5.2111455908406352</v>
          </cell>
          <cell r="P1021">
            <v>9.1866208516943828E-5</v>
          </cell>
          <cell r="Q1021">
            <v>9.3611666478767258E-2</v>
          </cell>
          <cell r="W1021">
            <v>9.1866208516943828E-5</v>
          </cell>
        </row>
        <row r="1022">
          <cell r="A1022">
            <v>43024</v>
          </cell>
          <cell r="B1022">
            <v>12.7</v>
          </cell>
          <cell r="C1022">
            <v>11.3</v>
          </cell>
          <cell r="D1022">
            <v>2.4408802216733198E-3</v>
          </cell>
          <cell r="E1022">
            <v>5.2135864710623085</v>
          </cell>
          <cell r="P1022">
            <v>9.1866208516943828E-5</v>
          </cell>
          <cell r="Q1022">
            <v>9.3703532687284208E-2</v>
          </cell>
          <cell r="W1022">
            <v>9.1866208516943828E-5</v>
          </cell>
        </row>
        <row r="1023">
          <cell r="A1023">
            <v>43025</v>
          </cell>
          <cell r="B1023">
            <v>12.9</v>
          </cell>
          <cell r="C1023">
            <v>11.266666666666666</v>
          </cell>
          <cell r="D1023">
            <v>2.5565615833946218E-3</v>
          </cell>
          <cell r="E1023">
            <v>5.2161430326457028</v>
          </cell>
          <cell r="P1023">
            <v>9.1866208516943828E-5</v>
          </cell>
          <cell r="Q1023">
            <v>9.3795398895801158E-2</v>
          </cell>
          <cell r="W1023">
            <v>9.1866208516943828E-5</v>
          </cell>
        </row>
        <row r="1024">
          <cell r="A1024">
            <v>43026</v>
          </cell>
          <cell r="B1024">
            <v>12.7</v>
          </cell>
          <cell r="C1024">
            <v>11.233333333333331</v>
          </cell>
          <cell r="D1024">
            <v>2.4428366246165255E-3</v>
          </cell>
          <cell r="E1024">
            <v>5.2185858692703189</v>
          </cell>
          <cell r="P1024">
            <v>9.1866208516943828E-5</v>
          </cell>
          <cell r="Q1024">
            <v>9.3887265104318107E-2</v>
          </cell>
          <cell r="W1024">
            <v>9.1866208516943828E-5</v>
          </cell>
        </row>
        <row r="1025">
          <cell r="A1025">
            <v>43027</v>
          </cell>
          <cell r="B1025">
            <v>11.1</v>
          </cell>
          <cell r="C1025">
            <v>11.2</v>
          </cell>
          <cell r="D1025">
            <v>1.6708355325765502E-3</v>
          </cell>
          <cell r="E1025">
            <v>5.2202567048028952</v>
          </cell>
          <cell r="P1025">
            <v>9.1866208516943828E-5</v>
          </cell>
          <cell r="Q1025">
            <v>9.3979131312835057E-2</v>
          </cell>
          <cell r="W1025">
            <v>9.1866208516943828E-5</v>
          </cell>
        </row>
        <row r="1026">
          <cell r="A1026">
            <v>43028</v>
          </cell>
          <cell r="B1026">
            <v>14.2</v>
          </cell>
          <cell r="C1026">
            <v>11.15</v>
          </cell>
          <cell r="D1026">
            <v>3.4133948684621214E-3</v>
          </cell>
          <cell r="E1026">
            <v>5.2236700996713576</v>
          </cell>
          <cell r="P1026">
            <v>9.1866208516943828E-5</v>
          </cell>
          <cell r="Q1026">
            <v>9.4070997521352007E-2</v>
          </cell>
          <cell r="W1026">
            <v>9.1866208516943828E-5</v>
          </cell>
        </row>
        <row r="1027">
          <cell r="A1027">
            <v>43029</v>
          </cell>
          <cell r="C1027">
            <v>11.116666666666667</v>
          </cell>
          <cell r="D1027">
            <v>8.9616314477561956E-5</v>
          </cell>
          <cell r="E1027">
            <v>5.2237597159858353</v>
          </cell>
          <cell r="P1027">
            <v>9.1866208516943828E-5</v>
          </cell>
          <cell r="Q1027">
            <v>9.4162863729868956E-2</v>
          </cell>
          <cell r="W1027">
            <v>9.1866208516943828E-5</v>
          </cell>
        </row>
        <row r="1028">
          <cell r="A1028">
            <v>43030</v>
          </cell>
          <cell r="C1028">
            <v>11.083333333333334</v>
          </cell>
          <cell r="D1028">
            <v>8.964959564823036E-5</v>
          </cell>
          <cell r="E1028">
            <v>5.2238493655814837</v>
          </cell>
          <cell r="P1028">
            <v>9.1866208516943828E-5</v>
          </cell>
          <cell r="Q1028">
            <v>9.4254729938385906E-2</v>
          </cell>
          <cell r="W1028">
            <v>9.1866208516943828E-5</v>
          </cell>
        </row>
        <row r="1029">
          <cell r="A1029">
            <v>43031</v>
          </cell>
          <cell r="C1029">
            <v>11.066666666666666</v>
          </cell>
          <cell r="D1029">
            <v>8.9666052496428691E-5</v>
          </cell>
          <cell r="E1029">
            <v>5.2239390316339804</v>
          </cell>
          <cell r="P1029">
            <v>9.1866208516943828E-5</v>
          </cell>
          <cell r="Q1029">
            <v>9.4346596146902856E-2</v>
          </cell>
          <cell r="W1029">
            <v>9.1866208516943828E-5</v>
          </cell>
        </row>
        <row r="1030">
          <cell r="A1030">
            <v>43032</v>
          </cell>
          <cell r="C1030">
            <v>11.016666666666666</v>
          </cell>
          <cell r="D1030">
            <v>8.971469887924632E-5</v>
          </cell>
          <cell r="E1030">
            <v>5.2240287463328601</v>
          </cell>
          <cell r="P1030">
            <v>9.1866208516943828E-5</v>
          </cell>
          <cell r="Q1030">
            <v>9.4438462355419805E-2</v>
          </cell>
          <cell r="W1030">
            <v>9.1866208516943828E-5</v>
          </cell>
        </row>
        <row r="1031">
          <cell r="A1031">
            <v>43033</v>
          </cell>
          <cell r="C1031">
            <v>10.983333333333334</v>
          </cell>
          <cell r="D1031">
            <v>8.9746535189986313E-5</v>
          </cell>
          <cell r="E1031">
            <v>5.2241184928680502</v>
          </cell>
          <cell r="P1031">
            <v>9.1866208516943828E-5</v>
          </cell>
          <cell r="Q1031">
            <v>9.4530328563936755E-2</v>
          </cell>
          <cell r="W1031">
            <v>9.1866208516943828E-5</v>
          </cell>
        </row>
        <row r="1032">
          <cell r="A1032">
            <v>43034</v>
          </cell>
          <cell r="C1032">
            <v>10.95</v>
          </cell>
          <cell r="D1032">
            <v>8.9777903957001244E-5</v>
          </cell>
          <cell r="E1032">
            <v>5.2242082707720074</v>
          </cell>
          <cell r="P1032">
            <v>9.1866208516943828E-5</v>
          </cell>
          <cell r="Q1032">
            <v>9.4622194772453705E-2</v>
          </cell>
          <cell r="W1032">
            <v>9.1866208516943828E-5</v>
          </cell>
        </row>
        <row r="1033">
          <cell r="A1033">
            <v>43035</v>
          </cell>
          <cell r="C1033">
            <v>10.916666666666664</v>
          </cell>
          <cell r="D1033">
            <v>8.9808812046574519E-5</v>
          </cell>
          <cell r="E1033">
            <v>5.2242980795840541</v>
          </cell>
          <cell r="P1033">
            <v>9.1866208516943828E-5</v>
          </cell>
          <cell r="Q1033">
            <v>9.4714060980970655E-2</v>
          </cell>
          <cell r="W1033">
            <v>9.1866208516943828E-5</v>
          </cell>
        </row>
        <row r="1034">
          <cell r="A1034">
            <v>43036</v>
          </cell>
          <cell r="C1034">
            <v>10.883333333333333</v>
          </cell>
          <cell r="D1034">
            <v>8.9839266224152388E-5</v>
          </cell>
          <cell r="E1034">
            <v>5.2243879188502786</v>
          </cell>
          <cell r="P1034">
            <v>9.1866208516943828E-5</v>
          </cell>
          <cell r="Q1034">
            <v>9.4805927189487604E-2</v>
          </cell>
          <cell r="W1034">
            <v>9.1866208516943828E-5</v>
          </cell>
        </row>
        <row r="1035">
          <cell r="A1035">
            <v>43037</v>
          </cell>
          <cell r="C1035">
            <v>10.85</v>
          </cell>
          <cell r="D1035">
            <v>8.9869273155824609E-5</v>
          </cell>
          <cell r="E1035">
            <v>5.2244777881234343</v>
          </cell>
          <cell r="P1035">
            <v>9.1866208516943828E-5</v>
          </cell>
          <cell r="Q1035">
            <v>9.4897793398004554E-2</v>
          </cell>
          <cell r="W1035">
            <v>9.1866208516943828E-5</v>
          </cell>
        </row>
        <row r="1036">
          <cell r="A1036">
            <v>43038</v>
          </cell>
          <cell r="C1036">
            <v>10.816666666666668</v>
          </cell>
          <cell r="D1036">
            <v>8.9898839409783637E-5</v>
          </cell>
          <cell r="E1036">
            <v>5.2245676869628443</v>
          </cell>
          <cell r="P1036">
            <v>9.1866208516943828E-5</v>
          </cell>
          <cell r="Q1036">
            <v>9.4989659606521504E-2</v>
          </cell>
          <cell r="W1036">
            <v>9.1866208516943828E-5</v>
          </cell>
        </row>
        <row r="1037">
          <cell r="A1037">
            <v>43039</v>
          </cell>
          <cell r="C1037">
            <v>10.783333333333331</v>
          </cell>
          <cell r="D1037">
            <v>8.9927971457762399E-5</v>
          </cell>
          <cell r="E1037">
            <v>5.2246576149343023</v>
          </cell>
          <cell r="P1037">
            <v>9.1866208516943828E-5</v>
          </cell>
          <cell r="Q1037">
            <v>9.5081525815038453E-2</v>
          </cell>
          <cell r="W1037">
            <v>9.1866208516943828E-5</v>
          </cell>
        </row>
        <row r="1038">
          <cell r="A1038">
            <v>43040</v>
          </cell>
          <cell r="C1038">
            <v>10.544664719970333</v>
          </cell>
          <cell r="D1038">
            <v>9.0124430175128232E-5</v>
          </cell>
          <cell r="E1038">
            <v>5.224747739364477</v>
          </cell>
          <cell r="P1038">
            <v>9.1866208516943828E-5</v>
          </cell>
          <cell r="Q1038">
            <v>9.5173392023555403E-2</v>
          </cell>
          <cell r="W1038">
            <v>9.1866208516943828E-5</v>
          </cell>
        </row>
        <row r="1039">
          <cell r="A1039">
            <v>43041</v>
          </cell>
          <cell r="C1039">
            <v>10.511285125375665</v>
          </cell>
          <cell r="D1039">
            <v>9.0150284795719528E-5</v>
          </cell>
          <cell r="E1039">
            <v>5.2248378896492724</v>
          </cell>
          <cell r="P1039">
            <v>9.1866208516943828E-5</v>
          </cell>
          <cell r="Q1039">
            <v>9.5265258232072353E-2</v>
          </cell>
          <cell r="W1039">
            <v>9.1866208516943828E-5</v>
          </cell>
        </row>
        <row r="1040">
          <cell r="A1040">
            <v>43042</v>
          </cell>
          <cell r="C1040">
            <v>10.478232453599034</v>
          </cell>
          <cell r="D1040">
            <v>9.0175511522858396E-5</v>
          </cell>
          <cell r="E1040">
            <v>5.2249280651607952</v>
          </cell>
          <cell r="P1040">
            <v>9.1866208516943828E-5</v>
          </cell>
          <cell r="Q1040">
            <v>9.5357124440589303E-2</v>
          </cell>
          <cell r="W1040">
            <v>9.1866208516943828E-5</v>
          </cell>
        </row>
        <row r="1041">
          <cell r="A1041">
            <v>43043</v>
          </cell>
          <cell r="C1041">
            <v>10.445517956338952</v>
          </cell>
          <cell r="D1041">
            <v>9.0200118366900154E-5</v>
          </cell>
          <cell r="E1041">
            <v>5.2250182652791617</v>
          </cell>
          <cell r="P1041">
            <v>9.1866208516943828E-5</v>
          </cell>
          <cell r="Q1041">
            <v>9.5448990649106252E-2</v>
          </cell>
          <cell r="W1041">
            <v>9.1866208516943828E-5</v>
          </cell>
        </row>
        <row r="1042">
          <cell r="A1042">
            <v>43044</v>
          </cell>
          <cell r="C1042">
            <v>10.413153041465845</v>
          </cell>
          <cell r="D1042">
            <v>9.022411320069591E-5</v>
          </cell>
          <cell r="E1042">
            <v>5.2251084893923627</v>
          </cell>
          <cell r="P1042">
            <v>9.1866208516943828E-5</v>
          </cell>
          <cell r="Q1042">
            <v>9.5540856857623202E-2</v>
          </cell>
          <cell r="W1042">
            <v>9.1866208516943828E-5</v>
          </cell>
        </row>
        <row r="1043">
          <cell r="A1043">
            <v>43045</v>
          </cell>
          <cell r="C1043">
            <v>10.381149267551519</v>
          </cell>
          <cell r="D1043">
            <v>9.0247503758512259E-5</v>
          </cell>
          <cell r="E1043">
            <v>5.2251987368961208</v>
          </cell>
          <cell r="P1043">
            <v>9.1866208516943828E-5</v>
          </cell>
          <cell r="Q1043">
            <v>9.5632723066140152E-2</v>
          </cell>
          <cell r="W1043">
            <v>9.1866208516943828E-5</v>
          </cell>
        </row>
        <row r="1044">
          <cell r="A1044">
            <v>43046</v>
          </cell>
          <cell r="C1044">
            <v>10.349518337684314</v>
          </cell>
          <cell r="D1044">
            <v>9.0270297635065982E-5</v>
          </cell>
          <cell r="E1044">
            <v>5.2252890071937559</v>
          </cell>
          <cell r="P1044">
            <v>9.1866208516943828E-5</v>
          </cell>
          <cell r="Q1044">
            <v>9.5724589274657101E-2</v>
          </cell>
          <cell r="W1044">
            <v>9.1866208516943828E-5</v>
          </cell>
        </row>
        <row r="1045">
          <cell r="A1045">
            <v>43047</v>
          </cell>
          <cell r="C1045">
            <v>10.318272092557187</v>
          </cell>
          <cell r="D1045">
            <v>9.0292502284659715E-5</v>
          </cell>
          <cell r="E1045">
            <v>5.2253792996960406</v>
          </cell>
          <cell r="P1045">
            <v>9.1866208516943828E-5</v>
          </cell>
          <cell r="Q1045">
            <v>9.5816455483174051E-2</v>
          </cell>
          <cell r="W1045">
            <v>9.1866208516943828E-5</v>
          </cell>
        </row>
        <row r="1046">
          <cell r="A1046">
            <v>43048</v>
          </cell>
          <cell r="C1046">
            <v>10.287422502817609</v>
          </cell>
          <cell r="D1046">
            <v>9.0314125020404514E-5</v>
          </cell>
          <cell r="E1046">
            <v>5.225469613821061</v>
          </cell>
          <cell r="P1046">
            <v>9.1866208516943828E-5</v>
          </cell>
          <cell r="Q1046">
            <v>9.5908321691691001E-2</v>
          </cell>
          <cell r="W1046">
            <v>9.1866208516943828E-5</v>
          </cell>
        </row>
        <row r="1047">
          <cell r="A1047">
            <v>43049</v>
          </cell>
          <cell r="C1047">
            <v>10.256981660670288</v>
          </cell>
          <cell r="D1047">
            <v>9.033517301351719E-5</v>
          </cell>
          <cell r="E1047">
            <v>5.2255599489940749</v>
          </cell>
          <cell r="P1047">
            <v>9.1866208516943828E-5</v>
          </cell>
          <cell r="Q1047">
            <v>9.6000187900207951E-2</v>
          </cell>
          <cell r="W1047">
            <v>9.1866208516943828E-5</v>
          </cell>
        </row>
        <row r="1048">
          <cell r="A1048">
            <v>43050</v>
          </cell>
          <cell r="C1048">
            <v>10.226961770725776</v>
          </cell>
          <cell r="D1048">
            <v>9.0355653292680652E-5</v>
          </cell>
          <cell r="E1048">
            <v>5.2256503046473677</v>
          </cell>
          <cell r="P1048">
            <v>9.1866208516943828E-5</v>
          </cell>
          <cell r="Q1048">
            <v>9.60920541087249E-2</v>
          </cell>
          <cell r="W1048">
            <v>9.1866208516943828E-5</v>
          </cell>
        </row>
        <row r="1049">
          <cell r="A1049">
            <v>43051</v>
          </cell>
          <cell r="C1049">
            <v>10.197375140090463</v>
          </cell>
          <cell r="D1049">
            <v>9.0375572743456707E-5</v>
          </cell>
          <cell r="E1049">
            <v>5.2257406802201114</v>
          </cell>
          <cell r="P1049">
            <v>9.1866208516943828E-5</v>
          </cell>
          <cell r="Q1049">
            <v>9.618392031724185E-2</v>
          </cell>
          <cell r="W1049">
            <v>9.1866208516943828E-5</v>
          </cell>
        </row>
        <row r="1050">
          <cell r="A1050">
            <v>43052</v>
          </cell>
          <cell r="C1050">
            <v>10.168234167695976</v>
          </cell>
          <cell r="D1050">
            <v>9.0394938107741583E-5</v>
          </cell>
          <cell r="E1050">
            <v>5.2258310751582195</v>
          </cell>
          <cell r="P1050">
            <v>9.1866208516943828E-5</v>
          </cell>
          <cell r="Q1050">
            <v>9.62757865257588E-2</v>
          </cell>
          <cell r="W1050">
            <v>9.1866208516943828E-5</v>
          </cell>
        </row>
        <row r="1051">
          <cell r="A1051">
            <v>43053</v>
          </cell>
          <cell r="C1051">
            <v>10.139551332868749</v>
          </cell>
          <cell r="D1051">
            <v>9.0413755983255302E-5</v>
          </cell>
          <cell r="E1051">
            <v>5.2259214889142029</v>
          </cell>
          <cell r="P1051">
            <v>9.1866208516943828E-5</v>
          </cell>
          <cell r="Q1051">
            <v>9.6367652734275749E-2</v>
          </cell>
          <cell r="W1051">
            <v>9.1866208516943828E-5</v>
          </cell>
        </row>
        <row r="1052">
          <cell r="A1052">
            <v>43054</v>
          </cell>
          <cell r="C1052">
            <v>10.111339183143478</v>
          </cell>
          <cell r="D1052">
            <v>9.0432032823056817E-5</v>
          </cell>
          <cell r="E1052">
            <v>5.2260119209470259</v>
          </cell>
          <cell r="P1052">
            <v>9.1866208516943828E-5</v>
          </cell>
          <cell r="Q1052">
            <v>9.6459518942792699E-2</v>
          </cell>
          <cell r="W1052">
            <v>9.1866208516943828E-5</v>
          </cell>
        </row>
        <row r="1053">
          <cell r="A1053">
            <v>43055</v>
          </cell>
          <cell r="C1053">
            <v>10.083610321327271</v>
          </cell>
          <cell r="D1053">
            <v>9.0449774935077954E-5</v>
          </cell>
          <cell r="E1053">
            <v>5.2261023707219607</v>
          </cell>
          <cell r="P1053">
            <v>9.1866208516943828E-5</v>
          </cell>
          <cell r="Q1053">
            <v>9.6551385151309649E-2</v>
          </cell>
          <cell r="W1053">
            <v>9.1866208516943828E-5</v>
          </cell>
        </row>
        <row r="1054">
          <cell r="A1054">
            <v>43056</v>
          </cell>
          <cell r="C1054">
            <v>10.056377391824576</v>
          </cell>
          <cell r="D1054">
            <v>9.046698848166948E-5</v>
          </cell>
          <cell r="E1054">
            <v>5.2261928377104425</v>
          </cell>
          <cell r="P1054">
            <v>9.1866208516943828E-5</v>
          </cell>
          <cell r="Q1054">
            <v>9.6643251359826599E-2</v>
          </cell>
          <cell r="W1054">
            <v>9.1866208516943828E-5</v>
          </cell>
        </row>
        <row r="1055">
          <cell r="A1055">
            <v>43057</v>
          </cell>
          <cell r="C1055">
            <v>10.029653066236495</v>
          </cell>
          <cell r="D1055">
            <v>9.0483679479153709E-5</v>
          </cell>
          <cell r="E1055">
            <v>5.2262833213899214</v>
          </cell>
          <cell r="P1055">
            <v>9.1866208516943828E-5</v>
          </cell>
          <cell r="Q1055">
            <v>9.6735117568343548E-2</v>
          </cell>
          <cell r="W1055">
            <v>9.1866208516943828E-5</v>
          </cell>
        </row>
        <row r="1056">
          <cell r="A1056">
            <v>43058</v>
          </cell>
          <cell r="C1056">
            <v>10.003450028251518</v>
          </cell>
          <cell r="D1056">
            <v>9.0499853797378936E-5</v>
          </cell>
          <cell r="E1056">
            <v>5.226373821243719</v>
          </cell>
          <cell r="P1056">
            <v>9.1866208516943828E-5</v>
          </cell>
          <cell r="Q1056">
            <v>9.6826983776860498E-2</v>
          </cell>
          <cell r="W1056">
            <v>9.1866208516943828E-5</v>
          </cell>
        </row>
        <row r="1057">
          <cell r="A1057">
            <v>43059</v>
          </cell>
          <cell r="C1057">
            <v>9.9777809578486529</v>
          </cell>
          <cell r="D1057">
            <v>9.0515517159271133E-5</v>
          </cell>
          <cell r="E1057">
            <v>5.2264643367608778</v>
          </cell>
          <cell r="P1057">
            <v>9.1866208516943828E-5</v>
          </cell>
          <cell r="Q1057">
            <v>9.6918849985377448E-2</v>
          </cell>
          <cell r="W1057">
            <v>9.1866208516943828E-5</v>
          </cell>
        </row>
        <row r="1058">
          <cell r="A1058">
            <v>43060</v>
          </cell>
          <cell r="C1058">
            <v>9.9526585148376174</v>
          </cell>
          <cell r="D1058">
            <v>9.053067514037964E-5</v>
          </cell>
          <cell r="E1058">
            <v>5.2265548674360183</v>
          </cell>
          <cell r="P1058">
            <v>9.1866208516943828E-5</v>
          </cell>
          <cell r="Q1058">
            <v>9.7010716193894397E-2</v>
          </cell>
          <cell r="W1058">
            <v>9.1866208516943828E-5</v>
          </cell>
        </row>
        <row r="1059">
          <cell r="A1059">
            <v>43061</v>
          </cell>
          <cell r="C1059">
            <v>9.9280953217647312</v>
          </cell>
          <cell r="D1059">
            <v>9.0545333168413629E-5</v>
          </cell>
          <cell r="E1059">
            <v>5.2266454127691864</v>
          </cell>
          <cell r="P1059">
            <v>9.1866208516943828E-5</v>
          </cell>
          <cell r="Q1059">
            <v>9.7102582402411347E-2</v>
          </cell>
          <cell r="W1059">
            <v>9.1866208516943828E-5</v>
          </cell>
        </row>
        <row r="1060">
          <cell r="A1060">
            <v>43062</v>
          </cell>
          <cell r="C1060">
            <v>9.9041039462172229</v>
          </cell>
          <cell r="D1060">
            <v>9.0559496522767317E-5</v>
          </cell>
          <cell r="E1060">
            <v>5.2267359722657094</v>
          </cell>
          <cell r="P1060">
            <v>9.1866208516943828E-5</v>
          </cell>
          <cell r="Q1060">
            <v>9.7194448610928297E-2</v>
          </cell>
          <cell r="W1060">
            <v>9.1866208516943828E-5</v>
          </cell>
        </row>
        <row r="1061">
          <cell r="A1061">
            <v>43063</v>
          </cell>
          <cell r="C1061">
            <v>9.8806968825626598</v>
          </cell>
          <cell r="D1061">
            <v>9.0573170334032051E-5</v>
          </cell>
          <cell r="E1061">
            <v>5.2268265454360439</v>
          </cell>
          <cell r="P1061">
            <v>9.1866208516943828E-5</v>
          </cell>
          <cell r="Q1061">
            <v>9.7286314819445247E-2</v>
          </cell>
          <cell r="W1061">
            <v>9.1866208516943828E-5</v>
          </cell>
        </row>
        <row r="1062">
          <cell r="A1062">
            <v>43064</v>
          </cell>
          <cell r="C1062">
            <v>9.8578865331643382</v>
          </cell>
          <cell r="D1062">
            <v>9.0586359583493803E-5</v>
          </cell>
          <cell r="E1062">
            <v>5.2269171317956271</v>
          </cell>
          <cell r="P1062">
            <v>9.1866208516943828E-5</v>
          </cell>
          <cell r="Q1062">
            <v>9.7378181027962196E-2</v>
          </cell>
          <cell r="W1062">
            <v>9.1866208516943828E-5</v>
          </cell>
        </row>
        <row r="1063">
          <cell r="A1063">
            <v>43065</v>
          </cell>
          <cell r="C1063">
            <v>9.8356851891175126</v>
          </cell>
          <cell r="D1063">
            <v>9.0599069102615995E-5</v>
          </cell>
          <cell r="E1063">
            <v>5.22700773086473</v>
          </cell>
          <cell r="P1063">
            <v>9.1866208516943828E-5</v>
          </cell>
          <cell r="Q1063">
            <v>9.7470047236479146E-2</v>
          </cell>
          <cell r="W1063">
            <v>9.1866208516943828E-5</v>
          </cell>
        </row>
        <row r="1064">
          <cell r="A1064">
            <v>43066</v>
          </cell>
          <cell r="C1064">
            <v>9.8141050105554335</v>
          </cell>
          <cell r="D1064">
            <v>9.0611303572506682E-5</v>
          </cell>
          <cell r="E1064">
            <v>5.2270983421683024</v>
          </cell>
          <cell r="P1064">
            <v>9.1866208516943828E-5</v>
          </cell>
          <cell r="Q1064">
            <v>9.7561913444996096E-2</v>
          </cell>
          <cell r="W1064">
            <v>9.1866208516943828E-5</v>
          </cell>
        </row>
        <row r="1065">
          <cell r="A1065">
            <v>43067</v>
          </cell>
          <cell r="C1065">
            <v>9.7931580065780661</v>
          </cell>
          <cell r="D1065">
            <v>9.0623067523370836E-5</v>
          </cell>
          <cell r="E1065">
            <v>5.2271889652358254</v>
          </cell>
          <cell r="P1065">
            <v>9.1866208516943828E-5</v>
          </cell>
          <cell r="Q1065">
            <v>9.7653779653513045E-2</v>
          </cell>
          <cell r="W1065">
            <v>9.1866208516943828E-5</v>
          </cell>
        </row>
        <row r="1066">
          <cell r="A1066">
            <v>43068</v>
          </cell>
          <cell r="C1066">
            <v>9.7728560148602597</v>
          </cell>
          <cell r="D1066">
            <v>9.0634365333948437E-5</v>
          </cell>
          <cell r="E1066">
            <v>5.2272795996011592</v>
          </cell>
          <cell r="P1066">
            <v>9.1866208516943828E-5</v>
          </cell>
          <cell r="Q1066">
            <v>9.7745645862029995E-2</v>
          </cell>
          <cell r="W1066">
            <v>9.1866208516943828E-5</v>
          </cell>
        </row>
        <row r="1067">
          <cell r="A1067">
            <v>43069</v>
          </cell>
          <cell r="C1067">
            <v>9.7532106809998815</v>
          </cell>
          <cell r="D1067">
            <v>9.0645201230938688E-5</v>
          </cell>
          <cell r="E1067">
            <v>5.2273702448023904</v>
          </cell>
          <cell r="P1067">
            <v>9.1866208516943828E-5</v>
          </cell>
          <cell r="Q1067">
            <v>9.7837512070546945E-2</v>
          </cell>
          <cell r="W1067">
            <v>9.1866208516943828E-5</v>
          </cell>
        </row>
        <row r="1068">
          <cell r="A1068">
            <v>43070</v>
          </cell>
          <cell r="C1068">
            <v>9.7342334376698521</v>
          </cell>
          <cell r="D1068">
            <v>9.0655579288412708E-5</v>
          </cell>
          <cell r="E1068">
            <v>5.2274609003816792</v>
          </cell>
          <cell r="P1068">
            <v>9.1866208516943828E-5</v>
          </cell>
          <cell r="Q1068">
            <v>9.7929378279063894E-2</v>
          </cell>
          <cell r="W1068">
            <v>9.1866208516943828E-5</v>
          </cell>
        </row>
        <row r="1069">
          <cell r="A1069">
            <v>43071</v>
          </cell>
          <cell r="C1069">
            <v>9.715935483641454</v>
          </cell>
          <cell r="D1069">
            <v>9.0665503427215632E-5</v>
          </cell>
          <cell r="E1069">
            <v>5.2275515658851068</v>
          </cell>
          <cell r="P1069">
            <v>9.1866208516943828E-5</v>
          </cell>
          <cell r="Q1069">
            <v>9.8021244487580844E-2</v>
          </cell>
          <cell r="W1069">
            <v>9.1866208516943828E-5</v>
          </cell>
        </row>
        <row r="1070">
          <cell r="A1070">
            <v>43072</v>
          </cell>
          <cell r="C1070">
            <v>9.6983277627492974</v>
          </cell>
          <cell r="D1070">
            <v>9.0674977414360297E-5</v>
          </cell>
          <cell r="E1070">
            <v>5.2276422408625214</v>
          </cell>
          <cell r="P1070">
            <v>9.1866208516943828E-5</v>
          </cell>
          <cell r="Q1070">
            <v>9.8113110696097794E-2</v>
          </cell>
          <cell r="W1070">
            <v>9.1866208516943828E-5</v>
          </cell>
        </row>
        <row r="1071">
          <cell r="A1071">
            <v>43073</v>
          </cell>
          <cell r="C1071">
            <v>9.6814209428710569</v>
          </cell>
          <cell r="D1071">
            <v>9.0684004862414902E-5</v>
          </cell>
          <cell r="E1071">
            <v>5.2277329248673841</v>
          </cell>
          <cell r="P1071">
            <v>9.1866208516943828E-5</v>
          </cell>
          <cell r="Q1071">
            <v>9.8204976904614744E-2</v>
          </cell>
          <cell r="W1071">
            <v>9.1866208516943828E-5</v>
          </cell>
        </row>
        <row r="1072">
          <cell r="A1072">
            <v>43074</v>
          </cell>
          <cell r="C1072">
            <v>9.6652253949975435</v>
          </cell>
          <cell r="D1072">
            <v>9.069258922888696E-5</v>
          </cell>
          <cell r="E1072">
            <v>5.2278236174566128</v>
          </cell>
          <cell r="P1072">
            <v>9.1866208516943828E-5</v>
          </cell>
          <cell r="Q1072">
            <v>9.8296843113131693E-2</v>
          </cell>
          <cell r="W1072">
            <v>9.1866208516943828E-5</v>
          </cell>
        </row>
        <row r="1073">
          <cell r="A1073">
            <v>43075</v>
          </cell>
          <cell r="C1073">
            <v>9.6497511724707987</v>
          </cell>
          <cell r="D1073">
            <v>9.0700733815605905E-5</v>
          </cell>
          <cell r="E1073">
            <v>5.2279143181904288</v>
          </cell>
          <cell r="P1073">
            <v>9.1866208516943828E-5</v>
          </cell>
          <cell r="Q1073">
            <v>9.8388709321648643E-2</v>
          </cell>
          <cell r="W1073">
            <v>9.1866208516943828E-5</v>
          </cell>
        </row>
        <row r="1074">
          <cell r="A1074">
            <v>43076</v>
          </cell>
          <cell r="C1074">
            <v>9.6350079904694468</v>
          </cell>
          <cell r="D1074">
            <v>9.0708441768107704E-5</v>
          </cell>
          <cell r="E1074">
            <v>5.2280050266321973</v>
          </cell>
          <cell r="P1074">
            <v>9.1866208516943828E-5</v>
          </cell>
          <cell r="Q1074">
            <v>9.8480575530165593E-2</v>
          </cell>
          <cell r="W1074">
            <v>9.1866208516943828E-5</v>
          </cell>
        </row>
        <row r="1075">
          <cell r="A1075">
            <v>43077</v>
          </cell>
          <cell r="C1075">
            <v>9.6210052058218825</v>
          </cell>
          <cell r="D1075">
            <v>9.0715716075023633E-5</v>
          </cell>
          <cell r="E1075">
            <v>5.2280957423482723</v>
          </cell>
          <cell r="P1075">
            <v>9.1866208516943828E-5</v>
          </cell>
          <cell r="Q1075">
            <v>9.8572441738682542E-2</v>
          </cell>
          <cell r="W1075">
            <v>9.1866208516943828E-5</v>
          </cell>
        </row>
        <row r="1076">
          <cell r="A1076">
            <v>43078</v>
          </cell>
          <cell r="C1076">
            <v>9.6077517972285431</v>
          </cell>
          <cell r="D1076">
            <v>9.0722559567476817E-5</v>
          </cell>
          <cell r="E1076">
            <v>5.2281864649078402</v>
          </cell>
          <cell r="P1076">
            <v>9.1866208516943828E-5</v>
          </cell>
          <cell r="Q1076">
            <v>9.8664307947199492E-2</v>
          </cell>
          <cell r="W1076">
            <v>9.1866208516943828E-5</v>
          </cell>
        </row>
        <row r="1077">
          <cell r="A1077">
            <v>43079</v>
          </cell>
          <cell r="C1077">
            <v>9.5952563459748994</v>
          </cell>
          <cell r="D1077">
            <v>9.0728974918489162E-5</v>
          </cell>
          <cell r="E1077">
            <v>5.228277193882759</v>
          </cell>
          <cell r="P1077">
            <v>9.1866208516943828E-5</v>
          </cell>
          <cell r="Q1077">
            <v>9.8756174155716442E-2</v>
          </cell>
          <cell r="W1077">
            <v>9.1866208516943828E-5</v>
          </cell>
        </row>
        <row r="1078">
          <cell r="A1078">
            <v>43080</v>
          </cell>
          <cell r="C1078">
            <v>9.5835270172164702</v>
          </cell>
          <cell r="D1078">
            <v>9.0734964642402024E-5</v>
          </cell>
          <cell r="E1078">
            <v>5.2283679288474012</v>
          </cell>
          <cell r="P1078">
            <v>9.1866208516943828E-5</v>
          </cell>
          <cell r="Q1078">
            <v>9.8848040364233392E-2</v>
          </cell>
          <cell r="W1078">
            <v>9.1866208516943828E-5</v>
          </cell>
        </row>
        <row r="1079">
          <cell r="A1079">
            <v>43081</v>
          </cell>
          <cell r="C1079">
            <v>9.5725715419164761</v>
          </cell>
          <cell r="D1079">
            <v>9.0740531094313291E-5</v>
          </cell>
          <cell r="E1079">
            <v>5.2284586693784956</v>
          </cell>
          <cell r="P1079">
            <v>9.1866208516943828E-5</v>
          </cell>
          <cell r="Q1079">
            <v>9.8939906572750341E-2</v>
          </cell>
          <cell r="W1079">
            <v>9.1866208516943828E-5</v>
          </cell>
        </row>
        <row r="1080">
          <cell r="A1080">
            <v>43082</v>
          </cell>
          <cell r="C1080">
            <v>9.5623971995154697</v>
          </cell>
          <cell r="D1080">
            <v>9.0745676469534359E-5</v>
          </cell>
          <cell r="E1080">
            <v>5.2285494150549647</v>
          </cell>
          <cell r="P1080">
            <v>9.1866208516943828E-5</v>
          </cell>
          <cell r="Q1080">
            <v>9.9031772781267291E-2</v>
          </cell>
          <cell r="W1080">
            <v>9.1866208516943828E-5</v>
          </cell>
        </row>
        <row r="1081">
          <cell r="A1081">
            <v>43083</v>
          </cell>
          <cell r="C1081">
            <v>9.553010801410375</v>
          </cell>
          <cell r="D1081">
            <v>9.0750402803069623E-5</v>
          </cell>
          <cell r="E1081">
            <v>5.2286401654577679</v>
          </cell>
          <cell r="P1081">
            <v>9.1866208516943828E-5</v>
          </cell>
          <cell r="Q1081">
            <v>9.9123638989784241E-2</v>
          </cell>
          <cell r="W1081">
            <v>9.1866208516943828E-5</v>
          </cell>
        </row>
        <row r="1082">
          <cell r="A1082">
            <v>43084</v>
          </cell>
          <cell r="C1082">
            <v>9.544418675318056</v>
          </cell>
          <cell r="D1082">
            <v>9.0754711969121495E-5</v>
          </cell>
          <cell r="E1082">
            <v>5.2287309201697374</v>
          </cell>
          <cell r="P1082">
            <v>9.1866208516943828E-5</v>
          </cell>
          <cell r="Q1082">
            <v>9.921550519830119E-2</v>
          </cell>
          <cell r="W1082">
            <v>9.1866208516943828E-5</v>
          </cell>
        </row>
        <row r="1083">
          <cell r="A1083">
            <v>43085</v>
          </cell>
          <cell r="C1083">
            <v>9.5366266505956041</v>
          </cell>
          <cell r="D1083">
            <v>9.0758605680623766E-5</v>
          </cell>
          <cell r="E1083">
            <v>5.228821678775418</v>
          </cell>
          <cell r="P1083">
            <v>9.1866208516943828E-5</v>
          </cell>
          <cell r="Q1083">
            <v>9.930737140681814E-2</v>
          </cell>
          <cell r="W1083">
            <v>9.1866208516943828E-5</v>
          </cell>
        </row>
        <row r="1084">
          <cell r="A1084">
            <v>43086</v>
          </cell>
          <cell r="C1084">
            <v>9.5296400445859852</v>
          </cell>
          <cell r="D1084">
            <v>9.0762085488805836E-5</v>
          </cell>
          <cell r="E1084">
            <v>5.2289124408609071</v>
          </cell>
          <cell r="P1084">
            <v>9.1866208516943828E-5</v>
          </cell>
          <cell r="Q1084">
            <v>9.939923761533509E-2</v>
          </cell>
          <cell r="W1084">
            <v>9.1866208516943828E-5</v>
          </cell>
        </row>
        <row r="1085">
          <cell r="A1085">
            <v>43087</v>
          </cell>
          <cell r="C1085">
            <v>9.5234636500538432</v>
          </cell>
          <cell r="D1085">
            <v>9.0765152782790477E-5</v>
          </cell>
          <cell r="E1085">
            <v>5.2290032060136902</v>
          </cell>
          <cell r="P1085">
            <v>9.1866208516943828E-5</v>
          </cell>
          <cell r="Q1085">
            <v>9.949110382385204E-2</v>
          </cell>
          <cell r="W1085">
            <v>9.1866208516943828E-5</v>
          </cell>
        </row>
        <row r="1086">
          <cell r="A1086">
            <v>43088</v>
          </cell>
          <cell r="C1086">
            <v>9.5181017237716841</v>
          </cell>
          <cell r="D1086">
            <v>9.0767808789227167E-5</v>
          </cell>
          <cell r="E1086">
            <v>5.2290939738224793</v>
          </cell>
          <cell r="P1086">
            <v>9.1866208516943828E-5</v>
          </cell>
          <cell r="Q1086">
            <v>9.9582970032368989E-2</v>
          </cell>
          <cell r="W1086">
            <v>9.1866208516943828E-5</v>
          </cell>
        </row>
        <row r="1087">
          <cell r="A1087">
            <v>43089</v>
          </cell>
          <cell r="C1087">
            <v>9.513557976311704</v>
          </cell>
          <cell r="D1087">
            <v>9.0770054571963457E-5</v>
          </cell>
          <cell r="E1087">
            <v>5.2291847438770516</v>
          </cell>
          <cell r="P1087">
            <v>9.1866208516943828E-5</v>
          </cell>
          <cell r="Q1087">
            <v>9.9674836240885939E-2</v>
          </cell>
          <cell r="W1087">
            <v>9.1866208516943828E-5</v>
          </cell>
        </row>
        <row r="1088">
          <cell r="A1088">
            <v>43090</v>
          </cell>
          <cell r="C1088">
            <v>9.5098355630932332</v>
          </cell>
          <cell r="D1088">
            <v>9.0771891031756125E-5</v>
          </cell>
          <cell r="E1088">
            <v>5.2292755157680837</v>
          </cell>
          <cell r="P1088">
            <v>9.1866208516943828E-5</v>
          </cell>
          <cell r="Q1088">
            <v>9.9766702449402889E-2</v>
          </cell>
          <cell r="W1088">
            <v>9.1866208516943828E-5</v>
          </cell>
        </row>
        <row r="1089">
          <cell r="A1089">
            <v>43091</v>
          </cell>
          <cell r="C1089">
            <v>9.5069370767298622</v>
          </cell>
          <cell r="D1089">
            <v>9.0773318906023679E-5</v>
          </cell>
          <cell r="E1089">
            <v>5.2293662890869896</v>
          </cell>
          <cell r="P1089">
            <v>9.1866208516943828E-5</v>
          </cell>
          <cell r="Q1089">
            <v>9.9858568657919838E-2</v>
          </cell>
          <cell r="W1089">
            <v>9.1866208516943828E-5</v>
          </cell>
        </row>
        <row r="1090">
          <cell r="A1090">
            <v>43092</v>
          </cell>
          <cell r="C1090">
            <v>9.5048645407142569</v>
          </cell>
          <cell r="D1090">
            <v>9.0774338768641864E-5</v>
          </cell>
          <cell r="E1090">
            <v>5.229457063425758</v>
          </cell>
          <cell r="P1090">
            <v>9.1866208516943828E-5</v>
          </cell>
          <cell r="Q1090">
            <v>9.9950434866436788E-2</v>
          </cell>
          <cell r="W1090">
            <v>9.1866208516943828E-5</v>
          </cell>
        </row>
        <row r="1091">
          <cell r="A1091">
            <v>43093</v>
          </cell>
          <cell r="C1091">
            <v>9.503619404472138</v>
          </cell>
          <cell r="D1091">
            <v>9.0774951029783362E-5</v>
          </cell>
          <cell r="E1091">
            <v>5.2295478383767877</v>
          </cell>
          <cell r="P1091">
            <v>9.1866208516943828E-5</v>
          </cell>
          <cell r="Q1091">
            <v>0.10004230107495374</v>
          </cell>
          <cell r="W1091">
            <v>9.1866208516943828E-5</v>
          </cell>
        </row>
        <row r="1092">
          <cell r="A1092">
            <v>43094</v>
          </cell>
          <cell r="C1092">
            <v>9.5032025398102675</v>
          </cell>
          <cell r="D1092">
            <v>9.0775155935802584E-5</v>
          </cell>
          <cell r="E1092">
            <v>5.2296386135327237</v>
          </cell>
          <cell r="P1092">
            <v>9.1866208516943828E-5</v>
          </cell>
          <cell r="Q1092">
            <v>0.10013416728347069</v>
          </cell>
          <cell r="W1092">
            <v>9.1866208516943828E-5</v>
          </cell>
        </row>
        <row r="1093">
          <cell r="A1093">
            <v>43095</v>
          </cell>
          <cell r="C1093">
            <v>9.5036142387762421</v>
          </cell>
          <cell r="D1093">
            <v>9.0774953569166048E-5</v>
          </cell>
          <cell r="E1093">
            <v>5.2297293884862928</v>
          </cell>
          <cell r="P1093">
            <v>9.1866208516943828E-5</v>
          </cell>
          <cell r="Q1093">
            <v>0.10022603349198764</v>
          </cell>
          <cell r="W1093">
            <v>9.1866208516943828E-5</v>
          </cell>
        </row>
        <row r="1094">
          <cell r="A1094">
            <v>43096</v>
          </cell>
          <cell r="C1094">
            <v>9.5048542129409288</v>
          </cell>
          <cell r="D1094">
            <v>9.0774343848429122E-5</v>
          </cell>
          <cell r="E1094">
            <v>5.2298201628301415</v>
          </cell>
          <cell r="P1094">
            <v>9.1866208516943828E-5</v>
          </cell>
          <cell r="Q1094">
            <v>0.10031789970050459</v>
          </cell>
          <cell r="W1094">
            <v>9.1866208516943828E-5</v>
          </cell>
        </row>
        <row r="1095">
          <cell r="A1095">
            <v>43097</v>
          </cell>
          <cell r="C1095">
            <v>9.5069215941071423</v>
          </cell>
          <cell r="D1095">
            <v>9.0773326528259136E-5</v>
          </cell>
          <cell r="E1095">
            <v>5.2299109361566698</v>
          </cell>
          <cell r="P1095">
            <v>9.1866208516943828E-5</v>
          </cell>
          <cell r="Q1095">
            <v>0.10040976590902154</v>
          </cell>
          <cell r="W1095">
            <v>9.1866208516943828E-5</v>
          </cell>
        </row>
        <row r="1096">
          <cell r="A1096">
            <v>43098</v>
          </cell>
          <cell r="C1096">
            <v>9.5098149364409981</v>
          </cell>
          <cell r="D1096">
            <v>9.0771901199504469E-5</v>
          </cell>
          <cell r="E1096">
            <v>5.2300017080578689</v>
          </cell>
          <cell r="P1096">
            <v>9.1866208516943828E-5</v>
          </cell>
          <cell r="Q1096">
            <v>0.10050163211753849</v>
          </cell>
          <cell r="W1096">
            <v>9.1866208516943828E-5</v>
          </cell>
        </row>
        <row r="1097">
          <cell r="A1097">
            <v>43099</v>
          </cell>
          <cell r="C1097">
            <v>9.5135322200151879</v>
          </cell>
          <cell r="D1097">
            <v>9.0770067289309568E-5</v>
          </cell>
          <cell r="E1097">
            <v>5.2300924781251581</v>
          </cell>
          <cell r="P1097">
            <v>9.1866208516943828E-5</v>
          </cell>
          <cell r="Q1097">
            <v>0.10059349832605544</v>
          </cell>
          <cell r="W1097">
            <v>9.1866208516943828E-5</v>
          </cell>
        </row>
        <row r="1098">
          <cell r="A1098">
            <v>43100</v>
          </cell>
          <cell r="C1098">
            <v>9.5180708557463678</v>
          </cell>
          <cell r="D1098">
            <v>9.0767824061275008E-5</v>
          </cell>
          <cell r="E1098">
            <v>5.2301832459492195</v>
          </cell>
          <cell r="P1098">
            <v>9.1866208516943828E-5</v>
          </cell>
          <cell r="Q1098">
            <v>0.10068536453457239</v>
          </cell>
          <cell r="W1098">
            <v>9.1866208516943828E-5</v>
          </cell>
        </row>
        <row r="1099">
          <cell r="A1099">
            <v>43101</v>
          </cell>
          <cell r="C1099">
            <v>9.5835270172164702</v>
          </cell>
          <cell r="D1099">
            <v>9.0734964642402024E-5</v>
          </cell>
          <cell r="E1099">
            <v>5.2302739809138616</v>
          </cell>
          <cell r="P1099">
            <v>9.1866208516943828E-5</v>
          </cell>
          <cell r="Q1099">
            <v>0.10077723074308934</v>
          </cell>
          <cell r="W1099">
            <v>9.1866208516943828E-5</v>
          </cell>
        </row>
        <row r="1100">
          <cell r="A1100">
            <v>43102</v>
          </cell>
          <cell r="C1100">
            <v>9.5952563459748994</v>
          </cell>
          <cell r="D1100">
            <v>9.0728974918489162E-5</v>
          </cell>
          <cell r="E1100">
            <v>5.2303647098887804</v>
          </cell>
          <cell r="P1100">
            <v>9.1866208516943828E-5</v>
          </cell>
          <cell r="Q1100">
            <v>0.10086909695160629</v>
          </cell>
          <cell r="W1100">
            <v>9.1866208516943828E-5</v>
          </cell>
        </row>
        <row r="1101">
          <cell r="A1101">
            <v>43103</v>
          </cell>
          <cell r="C1101">
            <v>9.6077517972285431</v>
          </cell>
          <cell r="D1101">
            <v>9.0722559567476817E-5</v>
          </cell>
          <cell r="E1101">
            <v>5.2304554324483483</v>
          </cell>
          <cell r="P1101">
            <v>9.1866208516943828E-5</v>
          </cell>
          <cell r="Q1101">
            <v>0.10096096316012323</v>
          </cell>
          <cell r="W1101">
            <v>9.1866208516943828E-5</v>
          </cell>
        </row>
        <row r="1102">
          <cell r="A1102">
            <v>43104</v>
          </cell>
          <cell r="C1102">
            <v>9.6210052058218825</v>
          </cell>
          <cell r="D1102">
            <v>9.0715716075023633E-5</v>
          </cell>
          <cell r="E1102">
            <v>5.2305461481644233</v>
          </cell>
          <cell r="P1102">
            <v>9.1866208516943828E-5</v>
          </cell>
          <cell r="Q1102">
            <v>0.10105282936864018</v>
          </cell>
          <cell r="W1102">
            <v>9.1866208516943828E-5</v>
          </cell>
        </row>
        <row r="1103">
          <cell r="A1103">
            <v>43105</v>
          </cell>
          <cell r="C1103">
            <v>9.6350079904694468</v>
          </cell>
          <cell r="D1103">
            <v>9.0708441768107704E-5</v>
          </cell>
          <cell r="E1103">
            <v>5.2306368566061918</v>
          </cell>
          <cell r="P1103">
            <v>9.1866208516943828E-5</v>
          </cell>
          <cell r="Q1103">
            <v>0.10114469557715713</v>
          </cell>
          <cell r="W1103">
            <v>9.1866208516943828E-5</v>
          </cell>
        </row>
        <row r="1104">
          <cell r="A1104">
            <v>43106</v>
          </cell>
          <cell r="C1104">
            <v>9.6497511724707987</v>
          </cell>
          <cell r="D1104">
            <v>9.0700733815605905E-5</v>
          </cell>
          <cell r="E1104">
            <v>5.2307275573400078</v>
          </cell>
          <cell r="P1104">
            <v>9.1866208516943828E-5</v>
          </cell>
          <cell r="Q1104">
            <v>0.10123656178567408</v>
          </cell>
          <cell r="W1104">
            <v>9.1866208516943828E-5</v>
          </cell>
        </row>
        <row r="1105">
          <cell r="A1105">
            <v>43107</v>
          </cell>
          <cell r="C1105">
            <v>9.6652253949975435</v>
          </cell>
          <cell r="D1105">
            <v>9.069258922888696E-5</v>
          </cell>
          <cell r="E1105">
            <v>5.2308182499292366</v>
          </cell>
          <cell r="P1105">
            <v>9.1866208516943828E-5</v>
          </cell>
          <cell r="Q1105">
            <v>0.10132842799419103</v>
          </cell>
          <cell r="W1105">
            <v>9.1866208516943828E-5</v>
          </cell>
        </row>
        <row r="1106">
          <cell r="A1106">
            <v>43108</v>
          </cell>
          <cell r="C1106">
            <v>9.6814209428710569</v>
          </cell>
          <cell r="D1106">
            <v>9.0684004862414902E-5</v>
          </cell>
          <cell r="E1106">
            <v>5.2309089339340993</v>
          </cell>
          <cell r="P1106">
            <v>9.1866208516943828E-5</v>
          </cell>
          <cell r="Q1106">
            <v>0.10142029420270798</v>
          </cell>
          <cell r="W1106">
            <v>9.1866208516943828E-5</v>
          </cell>
        </row>
        <row r="1107">
          <cell r="A1107">
            <v>43109</v>
          </cell>
          <cell r="C1107">
            <v>9.6983277627492974</v>
          </cell>
          <cell r="D1107">
            <v>9.0674977414360297E-5</v>
          </cell>
          <cell r="E1107">
            <v>5.2309996089115138</v>
          </cell>
          <cell r="P1107">
            <v>9.1866208516943828E-5</v>
          </cell>
          <cell r="Q1107">
            <v>0.10151216041122493</v>
          </cell>
          <cell r="W1107">
            <v>9.1866208516943828E-5</v>
          </cell>
        </row>
        <row r="1108">
          <cell r="A1108">
            <v>43110</v>
          </cell>
          <cell r="C1108">
            <v>9.715935483641454</v>
          </cell>
          <cell r="D1108">
            <v>9.0665503427215632E-5</v>
          </cell>
          <cell r="E1108">
            <v>5.2310902744149415</v>
          </cell>
          <cell r="P1108">
            <v>9.1866208516943828E-5</v>
          </cell>
          <cell r="Q1108">
            <v>0.10160402661974188</v>
          </cell>
          <cell r="W1108">
            <v>9.1866208516943828E-5</v>
          </cell>
        </row>
        <row r="1109">
          <cell r="A1109">
            <v>43111</v>
          </cell>
          <cell r="C1109">
            <v>9.7342334376698521</v>
          </cell>
          <cell r="D1109">
            <v>9.0655579288412708E-5</v>
          </cell>
          <cell r="E1109">
            <v>5.2311809299942302</v>
          </cell>
          <cell r="P1109">
            <v>9.1866208516943828E-5</v>
          </cell>
          <cell r="Q1109">
            <v>0.10169589282825883</v>
          </cell>
          <cell r="W1109">
            <v>9.1866208516943828E-5</v>
          </cell>
        </row>
        <row r="1110">
          <cell r="A1110">
            <v>43112</v>
          </cell>
          <cell r="C1110">
            <v>9.7532106809998815</v>
          </cell>
          <cell r="D1110">
            <v>9.0645201230938688E-5</v>
          </cell>
          <cell r="E1110">
            <v>5.2312715751954615</v>
          </cell>
          <cell r="P1110">
            <v>9.1866208516943828E-5</v>
          </cell>
          <cell r="Q1110">
            <v>0.10178775903677578</v>
          </cell>
          <cell r="W1110">
            <v>9.1866208516943828E-5</v>
          </cell>
        </row>
        <row r="1111">
          <cell r="A1111">
            <v>43113</v>
          </cell>
          <cell r="C1111">
            <v>9.7728560148602597</v>
          </cell>
          <cell r="D1111">
            <v>9.0634365333948437E-5</v>
          </cell>
          <cell r="E1111">
            <v>5.2313622095607952</v>
          </cell>
          <cell r="P1111">
            <v>9.1866208516943828E-5</v>
          </cell>
          <cell r="Q1111">
            <v>0.10187962524529273</v>
          </cell>
          <cell r="W1111">
            <v>9.1866208516943828E-5</v>
          </cell>
        </row>
        <row r="1112">
          <cell r="A1112">
            <v>43114</v>
          </cell>
          <cell r="C1112">
            <v>9.7931580065780661</v>
          </cell>
          <cell r="D1112">
            <v>9.0623067523370836E-5</v>
          </cell>
          <cell r="E1112">
            <v>5.2314528326283183</v>
          </cell>
          <cell r="P1112">
            <v>9.1866208516943828E-5</v>
          </cell>
          <cell r="Q1112">
            <v>0.10197149145380968</v>
          </cell>
          <cell r="W1112">
            <v>9.1866208516943828E-5</v>
          </cell>
        </row>
        <row r="1113">
          <cell r="A1113">
            <v>43115</v>
          </cell>
          <cell r="C1113">
            <v>9.8141050105554335</v>
          </cell>
          <cell r="D1113">
            <v>9.0611303572506682E-5</v>
          </cell>
          <cell r="E1113">
            <v>5.2315434439318906</v>
          </cell>
          <cell r="P1113">
            <v>9.1866208516943828E-5</v>
          </cell>
          <cell r="Q1113">
            <v>0.10206335766232663</v>
          </cell>
          <cell r="W1113">
            <v>9.1866208516943828E-5</v>
          </cell>
        </row>
        <row r="1114">
          <cell r="A1114">
            <v>43116</v>
          </cell>
          <cell r="C1114">
            <v>9.8356851891175126</v>
          </cell>
          <cell r="D1114">
            <v>9.0599069102615995E-5</v>
          </cell>
          <cell r="E1114">
            <v>5.2316340430009936</v>
          </cell>
          <cell r="P1114">
            <v>9.1866208516943828E-5</v>
          </cell>
          <cell r="Q1114">
            <v>0.10215522387084358</v>
          </cell>
          <cell r="W1114">
            <v>9.1866208516943828E-5</v>
          </cell>
        </row>
        <row r="1115">
          <cell r="A1115">
            <v>43117</v>
          </cell>
          <cell r="C1115">
            <v>9.8578865331643382</v>
          </cell>
          <cell r="D1115">
            <v>9.0586359583493803E-5</v>
          </cell>
          <cell r="E1115">
            <v>5.2317246293605768</v>
          </cell>
          <cell r="P1115">
            <v>9.1866208516943828E-5</v>
          </cell>
          <cell r="Q1115">
            <v>0.10224709007936053</v>
          </cell>
          <cell r="W1115">
            <v>9.1866208516943828E-5</v>
          </cell>
        </row>
        <row r="1116">
          <cell r="A1116">
            <v>43118</v>
          </cell>
          <cell r="C1116">
            <v>9.8806968825626598</v>
          </cell>
          <cell r="D1116">
            <v>9.0573170334032051E-5</v>
          </cell>
          <cell r="E1116">
            <v>5.2318152025309113</v>
          </cell>
          <cell r="P1116">
            <v>9.1866208516943828E-5</v>
          </cell>
          <cell r="Q1116">
            <v>0.10233895628787748</v>
          </cell>
          <cell r="W1116">
            <v>9.1866208516943828E-5</v>
          </cell>
        </row>
        <row r="1117">
          <cell r="A1117">
            <v>43119</v>
          </cell>
          <cell r="C1117">
            <v>9.9041039462172229</v>
          </cell>
          <cell r="D1117">
            <v>9.0559496522767317E-5</v>
          </cell>
          <cell r="E1117">
            <v>5.2319057620274343</v>
          </cell>
          <cell r="P1117">
            <v>9.1866208516943828E-5</v>
          </cell>
          <cell r="Q1117">
            <v>0.10243082249639443</v>
          </cell>
          <cell r="W1117">
            <v>9.1866208516943828E-5</v>
          </cell>
        </row>
        <row r="1118">
          <cell r="A1118">
            <v>43120</v>
          </cell>
          <cell r="C1118">
            <v>9.9280953217647312</v>
          </cell>
          <cell r="D1118">
            <v>9.0545333168413629E-5</v>
          </cell>
          <cell r="E1118">
            <v>5.2319963073606024</v>
          </cell>
          <cell r="P1118">
            <v>9.1866208516943828E-5</v>
          </cell>
          <cell r="Q1118">
            <v>0.10252268870491138</v>
          </cell>
          <cell r="W1118">
            <v>9.1866208516943828E-5</v>
          </cell>
        </row>
        <row r="1119">
          <cell r="A1119">
            <v>43121</v>
          </cell>
          <cell r="C1119">
            <v>9.9526585148376174</v>
          </cell>
          <cell r="D1119">
            <v>9.053067514037964E-5</v>
          </cell>
          <cell r="E1119">
            <v>5.2320868380357428</v>
          </cell>
          <cell r="P1119">
            <v>9.1866208516943828E-5</v>
          </cell>
          <cell r="Q1119">
            <v>0.10261455491342833</v>
          </cell>
          <cell r="W1119">
            <v>9.1866208516943828E-5</v>
          </cell>
        </row>
        <row r="1120">
          <cell r="A1120">
            <v>43122</v>
          </cell>
          <cell r="C1120">
            <v>9.9777809578486529</v>
          </cell>
          <cell r="D1120">
            <v>9.0515517159271133E-5</v>
          </cell>
          <cell r="E1120">
            <v>5.2321773535529017</v>
          </cell>
          <cell r="P1120">
            <v>9.1866208516943828E-5</v>
          </cell>
          <cell r="Q1120">
            <v>0.10270642112194528</v>
          </cell>
          <cell r="W1120">
            <v>9.1866208516943828E-5</v>
          </cell>
        </row>
        <row r="1121">
          <cell r="A1121">
            <v>43123</v>
          </cell>
          <cell r="C1121">
            <v>10.003450028251518</v>
          </cell>
          <cell r="D1121">
            <v>9.0499853797378936E-5</v>
          </cell>
          <cell r="E1121">
            <v>5.2322678534066993</v>
          </cell>
          <cell r="P1121">
            <v>9.1866208516943828E-5</v>
          </cell>
          <cell r="Q1121">
            <v>0.10279828733046223</v>
          </cell>
          <cell r="W1121">
            <v>9.1866208516943828E-5</v>
          </cell>
        </row>
        <row r="1122">
          <cell r="A1122">
            <v>43124</v>
          </cell>
          <cell r="C1122">
            <v>10.029653066236495</v>
          </cell>
          <cell r="D1122">
            <v>9.0483679479153709E-5</v>
          </cell>
          <cell r="E1122">
            <v>5.2323583370861781</v>
          </cell>
          <cell r="P1122">
            <v>9.1866208516943828E-5</v>
          </cell>
          <cell r="Q1122">
            <v>0.10289015353897918</v>
          </cell>
          <cell r="W1122">
            <v>9.1866208516943828E-5</v>
          </cell>
        </row>
        <row r="1123">
          <cell r="A1123">
            <v>43125</v>
          </cell>
          <cell r="C1123">
            <v>10.056377391824576</v>
          </cell>
          <cell r="D1123">
            <v>9.046698848166948E-5</v>
          </cell>
          <cell r="E1123">
            <v>5.23244880407466</v>
          </cell>
          <cell r="P1123">
            <v>9.1866208516943828E-5</v>
          </cell>
          <cell r="Q1123">
            <v>0.10298201974749613</v>
          </cell>
          <cell r="W1123">
            <v>9.1866208516943828E-5</v>
          </cell>
        </row>
        <row r="1124">
          <cell r="A1124">
            <v>43126</v>
          </cell>
          <cell r="C1124">
            <v>10.083610321327271</v>
          </cell>
          <cell r="D1124">
            <v>9.0449774935077954E-5</v>
          </cell>
          <cell r="E1124">
            <v>5.2325392538495947</v>
          </cell>
          <cell r="P1124">
            <v>9.1866208516943828E-5</v>
          </cell>
          <cell r="Q1124">
            <v>0.10307388595601308</v>
          </cell>
          <cell r="W1124">
            <v>9.1866208516943828E-5</v>
          </cell>
        </row>
        <row r="1125">
          <cell r="A1125">
            <v>43127</v>
          </cell>
          <cell r="C1125">
            <v>10.111339183143478</v>
          </cell>
          <cell r="D1125">
            <v>9.0432032823056817E-5</v>
          </cell>
          <cell r="E1125">
            <v>5.2326296858824177</v>
          </cell>
          <cell r="P1125">
            <v>9.1866208516943828E-5</v>
          </cell>
          <cell r="Q1125">
            <v>0.10316575216453003</v>
          </cell>
          <cell r="W1125">
            <v>9.1866208516943828E-5</v>
          </cell>
        </row>
        <row r="1126">
          <cell r="A1126">
            <v>43128</v>
          </cell>
          <cell r="C1126">
            <v>10.139551332868749</v>
          </cell>
          <cell r="D1126">
            <v>9.0413755983255302E-5</v>
          </cell>
          <cell r="E1126">
            <v>5.2327200996384011</v>
          </cell>
          <cell r="P1126">
            <v>9.1866208516943828E-5</v>
          </cell>
          <cell r="Q1126">
            <v>0.10325761837304698</v>
          </cell>
          <cell r="W1126">
            <v>9.1866208516943828E-5</v>
          </cell>
        </row>
        <row r="1127">
          <cell r="A1127">
            <v>43129</v>
          </cell>
          <cell r="C1127">
            <v>10.168234167695976</v>
          </cell>
          <cell r="D1127">
            <v>9.0394938107741583E-5</v>
          </cell>
          <cell r="E1127">
            <v>5.2328104945765093</v>
          </cell>
          <cell r="P1127">
            <v>9.1866208516943828E-5</v>
          </cell>
          <cell r="Q1127">
            <v>0.10334948458156393</v>
          </cell>
          <cell r="W1127">
            <v>9.1866208516943828E-5</v>
          </cell>
        </row>
        <row r="1128">
          <cell r="A1128">
            <v>43130</v>
          </cell>
          <cell r="C1128">
            <v>10.197375140090463</v>
          </cell>
          <cell r="D1128">
            <v>9.0375572743456707E-5</v>
          </cell>
          <cell r="E1128">
            <v>5.232900870149253</v>
          </cell>
          <cell r="P1128">
            <v>9.1866208516943828E-5</v>
          </cell>
          <cell r="Q1128">
            <v>0.10344135079008088</v>
          </cell>
          <cell r="W1128">
            <v>9.1866208516943828E-5</v>
          </cell>
        </row>
        <row r="1129">
          <cell r="A1129">
            <v>43131</v>
          </cell>
          <cell r="C1129">
            <v>10.226961770725776</v>
          </cell>
          <cell r="D1129">
            <v>9.0355653292680652E-5</v>
          </cell>
          <cell r="E1129">
            <v>5.2329912258025457</v>
          </cell>
          <cell r="P1129">
            <v>9.1866208516943828E-5</v>
          </cell>
          <cell r="Q1129">
            <v>0.10353321699859783</v>
          </cell>
          <cell r="W1129">
            <v>9.1866208516943828E-5</v>
          </cell>
        </row>
        <row r="1130">
          <cell r="A1130">
            <v>43132</v>
          </cell>
          <cell r="C1130">
            <v>10.256981660670288</v>
          </cell>
          <cell r="D1130">
            <v>9.033517301351719E-5</v>
          </cell>
          <cell r="E1130">
            <v>5.2330815609755597</v>
          </cell>
          <cell r="P1130">
            <v>9.1866208516943828E-5</v>
          </cell>
          <cell r="Q1130">
            <v>0.10362508320711478</v>
          </cell>
          <cell r="W1130">
            <v>9.1866208516943828E-5</v>
          </cell>
        </row>
        <row r="1131">
          <cell r="A1131">
            <v>43133</v>
          </cell>
          <cell r="C1131">
            <v>10.287422502817609</v>
          </cell>
          <cell r="D1131">
            <v>9.0314125020404514E-5</v>
          </cell>
          <cell r="E1131">
            <v>5.23317187510058</v>
          </cell>
          <cell r="P1131">
            <v>9.1866208516943828E-5</v>
          </cell>
          <cell r="Q1131">
            <v>0.10371694941563173</v>
          </cell>
          <cell r="W1131">
            <v>9.1866208516943828E-5</v>
          </cell>
        </row>
        <row r="1132">
          <cell r="A1132">
            <v>43134</v>
          </cell>
          <cell r="C1132">
            <v>10.318272092557187</v>
          </cell>
          <cell r="D1132">
            <v>9.0292502284659715E-5</v>
          </cell>
          <cell r="E1132">
            <v>5.2332621676028648</v>
          </cell>
          <cell r="P1132">
            <v>9.1866208516943828E-5</v>
          </cell>
          <cell r="Q1132">
            <v>0.10380881562414868</v>
          </cell>
          <cell r="W1132">
            <v>9.1866208516943828E-5</v>
          </cell>
        </row>
        <row r="1133">
          <cell r="A1133">
            <v>43135</v>
          </cell>
          <cell r="C1133">
            <v>10.349518337684314</v>
          </cell>
          <cell r="D1133">
            <v>9.0270297635065982E-5</v>
          </cell>
          <cell r="E1133">
            <v>5.2333524379004999</v>
          </cell>
          <cell r="P1133">
            <v>9.1866208516943828E-5</v>
          </cell>
          <cell r="Q1133">
            <v>0.10390068183266563</v>
          </cell>
          <cell r="W1133">
            <v>9.1866208516943828E-5</v>
          </cell>
        </row>
        <row r="1134">
          <cell r="A1134">
            <v>43136</v>
          </cell>
          <cell r="C1134">
            <v>10.381149267551519</v>
          </cell>
          <cell r="D1134">
            <v>9.0247503758512259E-5</v>
          </cell>
          <cell r="E1134">
            <v>5.2334426854042579</v>
          </cell>
          <cell r="P1134">
            <v>9.1866208516943828E-5</v>
          </cell>
          <cell r="Q1134">
            <v>0.10399254804118258</v>
          </cell>
          <cell r="W1134">
            <v>9.1866208516943828E-5</v>
          </cell>
        </row>
        <row r="1135">
          <cell r="A1135">
            <v>43137</v>
          </cell>
          <cell r="C1135">
            <v>10.413153041465845</v>
          </cell>
          <cell r="D1135">
            <v>9.022411320069591E-5</v>
          </cell>
          <cell r="E1135">
            <v>5.233532909517459</v>
          </cell>
          <cell r="P1135">
            <v>9.1866208516943828E-5</v>
          </cell>
          <cell r="Q1135">
            <v>0.10408441424969953</v>
          </cell>
          <cell r="W1135">
            <v>9.1866208516943828E-5</v>
          </cell>
        </row>
        <row r="1136">
          <cell r="A1136">
            <v>43138</v>
          </cell>
          <cell r="C1136">
            <v>10.445517956338952</v>
          </cell>
          <cell r="D1136">
            <v>9.0200118366900154E-5</v>
          </cell>
          <cell r="E1136">
            <v>5.2336231096358254</v>
          </cell>
          <cell r="P1136">
            <v>9.1866208516943828E-5</v>
          </cell>
          <cell r="Q1136">
            <v>0.10417628045821647</v>
          </cell>
          <cell r="W1136">
            <v>9.1866208516943828E-5</v>
          </cell>
        </row>
        <row r="1137">
          <cell r="A1137">
            <v>43139</v>
          </cell>
          <cell r="C1137">
            <v>10.478232453599034</v>
          </cell>
          <cell r="D1137">
            <v>9.0175511522858396E-5</v>
          </cell>
          <cell r="E1137">
            <v>5.2337132851473482</v>
          </cell>
          <cell r="P1137">
            <v>9.1866208516943828E-5</v>
          </cell>
          <cell r="Q1137">
            <v>0.10426814666673342</v>
          </cell>
          <cell r="W1137">
            <v>9.1866208516943828E-5</v>
          </cell>
        </row>
        <row r="1138">
          <cell r="A1138">
            <v>43140</v>
          </cell>
          <cell r="C1138">
            <v>10.511285125375665</v>
          </cell>
          <cell r="D1138">
            <v>9.0150284795719528E-5</v>
          </cell>
          <cell r="E1138">
            <v>5.2338034354321437</v>
          </cell>
          <cell r="P1138">
            <v>9.1866208516943828E-5</v>
          </cell>
          <cell r="Q1138">
            <v>0.10436001287525037</v>
          </cell>
          <cell r="W1138">
            <v>9.1866208516943828E-5</v>
          </cell>
        </row>
        <row r="1139">
          <cell r="A1139">
            <v>43141</v>
          </cell>
          <cell r="C1139">
            <v>10.544664719970333</v>
          </cell>
          <cell r="D1139">
            <v>9.0124430175128232E-5</v>
          </cell>
          <cell r="E1139">
            <v>5.2338935598623184</v>
          </cell>
          <cell r="P1139">
            <v>9.1866208516943828E-5</v>
          </cell>
          <cell r="Q1139">
            <v>0.10445187908376732</v>
          </cell>
          <cell r="W1139">
            <v>9.1866208516943828E-5</v>
          </cell>
        </row>
        <row r="1140">
          <cell r="A1140">
            <v>43142</v>
          </cell>
          <cell r="C1140">
            <v>10.57836014662711</v>
          </cell>
          <cell r="D1140">
            <v>9.0097939514436208E-5</v>
          </cell>
          <cell r="E1140">
            <v>5.2339836578018328</v>
          </cell>
          <cell r="P1140">
            <v>9.1866208516943828E-5</v>
          </cell>
          <cell r="Q1140">
            <v>0.10454374529228427</v>
          </cell>
          <cell r="W1140">
            <v>9.1866208516943828E-5</v>
          </cell>
        </row>
        <row r="1141">
          <cell r="A1141">
            <v>43143</v>
          </cell>
          <cell r="C1141">
            <v>10.612360479619321</v>
          </cell>
          <cell r="D1141">
            <v>9.007080453206076E-5</v>
          </cell>
          <cell r="E1141">
            <v>5.234073728606365</v>
          </cell>
          <cell r="P1141">
            <v>9.1866208516943828E-5</v>
          </cell>
          <cell r="Q1141">
            <v>0.10463561150080122</v>
          </cell>
          <cell r="W1141">
            <v>9.1866208516943828E-5</v>
          </cell>
        </row>
        <row r="1142">
          <cell r="A1142">
            <v>43144</v>
          </cell>
          <cell r="C1142">
            <v>10.64665496166926</v>
          </cell>
          <cell r="D1142">
            <v>9.0043016813008659E-5</v>
          </cell>
          <cell r="E1142">
            <v>5.2341637716231784</v>
          </cell>
          <cell r="P1142">
            <v>9.1866208516943828E-5</v>
          </cell>
          <cell r="Q1142">
            <v>0.10472747770931817</v>
          </cell>
          <cell r="W1142">
            <v>9.1866208516943828E-5</v>
          </cell>
        </row>
        <row r="1143">
          <cell r="A1143">
            <v>43145</v>
          </cell>
          <cell r="C1143">
            <v>10.681233006719172</v>
          </cell>
          <cell r="D1143">
            <v>9.0014567810584218E-5</v>
          </cell>
          <cell r="E1143">
            <v>5.2342537861909886</v>
          </cell>
          <cell r="P1143">
            <v>9.1866208516943828E-5</v>
          </cell>
          <cell r="Q1143">
            <v>0.10481934391783512</v>
          </cell>
          <cell r="W1143">
            <v>9.1866208516943828E-5</v>
          </cell>
        </row>
        <row r="1144">
          <cell r="A1144">
            <v>43146</v>
          </cell>
          <cell r="C1144">
            <v>10.716084202072544</v>
          </cell>
          <cell r="D1144">
            <v>8.9985448848301571E-5</v>
          </cell>
          <cell r="E1144">
            <v>5.2343437716398364</v>
          </cell>
          <cell r="P1144">
            <v>9.1866208516943828E-5</v>
          </cell>
          <cell r="Q1144">
            <v>0.10491121012635207</v>
          </cell>
          <cell r="W1144">
            <v>9.1866208516943828E-5</v>
          </cell>
        </row>
        <row r="1145">
          <cell r="A1145">
            <v>43147</v>
          </cell>
          <cell r="C1145">
            <v>10.751198309925579</v>
          </cell>
          <cell r="D1145">
            <v>8.9955651122022458E-5</v>
          </cell>
          <cell r="E1145">
            <v>5.2344337272909582</v>
          </cell>
          <cell r="P1145">
            <v>9.1866208516943828E-5</v>
          </cell>
          <cell r="Q1145">
            <v>0.10500307633486902</v>
          </cell>
          <cell r="W1145">
            <v>9.1866208516943828E-5</v>
          </cell>
        </row>
        <row r="1146">
          <cell r="A1146">
            <v>43148</v>
          </cell>
          <cell r="C1146">
            <v>10.78656526830931</v>
          </cell>
          <cell r="D1146">
            <v>8.992516570234211E-5</v>
          </cell>
          <cell r="E1146">
            <v>5.2345236524566605</v>
          </cell>
          <cell r="P1146">
            <v>9.1866208516943828E-5</v>
          </cell>
          <cell r="Q1146">
            <v>0.10509494254338597</v>
          </cell>
          <cell r="W1146">
            <v>9.1866208516943828E-5</v>
          </cell>
        </row>
        <row r="1147">
          <cell r="A1147">
            <v>43149</v>
          </cell>
          <cell r="C1147">
            <v>10.822175191463316</v>
          </cell>
          <cell r="D1147">
            <v>8.9893983537247049E-5</v>
          </cell>
          <cell r="E1147">
            <v>5.2346135464401975</v>
          </cell>
          <cell r="P1147">
            <v>9.1866208516943828E-5</v>
          </cell>
          <cell r="Q1147">
            <v>0.10518680875190292</v>
          </cell>
          <cell r="W1147">
            <v>9.1866208516943828E-5</v>
          </cell>
        </row>
        <row r="1148">
          <cell r="A1148">
            <v>43150</v>
          </cell>
          <cell r="C1148">
            <v>10.858018369662346</v>
          </cell>
          <cell r="D1148">
            <v>8.9862095455069631E-5</v>
          </cell>
          <cell r="E1148">
            <v>5.234703408535653</v>
          </cell>
          <cell r="P1148">
            <v>9.1866208516943828E-5</v>
          </cell>
          <cell r="Q1148">
            <v>0.10527867496041987</v>
          </cell>
          <cell r="W1148">
            <v>9.1866208516943828E-5</v>
          </cell>
        </row>
        <row r="1149">
          <cell r="A1149">
            <v>43151</v>
          </cell>
          <cell r="C1149">
            <v>10.894085268517404</v>
          </cell>
          <cell r="D1149">
            <v>8.9829492167765943E-5</v>
          </cell>
          <cell r="E1149">
            <v>5.2347932380278204</v>
          </cell>
          <cell r="P1149">
            <v>9.1866208516943828E-5</v>
          </cell>
          <cell r="Q1149">
            <v>0.10537054116893682</v>
          </cell>
          <cell r="W1149">
            <v>9.1866208516943828E-5</v>
          </cell>
        </row>
        <row r="1150">
          <cell r="A1150">
            <v>43152</v>
          </cell>
          <cell r="C1150">
            <v>10.930366527772959</v>
          </cell>
          <cell r="D1150">
            <v>8.97961642745449E-5</v>
          </cell>
          <cell r="E1150">
            <v>5.2348830341920953</v>
          </cell>
          <cell r="P1150">
            <v>9.1866208516943828E-5</v>
          </cell>
          <cell r="Q1150">
            <v>0.10546240737745377</v>
          </cell>
          <cell r="W1150">
            <v>9.1866208516943828E-5</v>
          </cell>
        </row>
        <row r="1151">
          <cell r="A1151">
            <v>43153</v>
          </cell>
          <cell r="C1151">
            <v>10.96685295962204</v>
          </cell>
          <cell r="D1151">
            <v>8.9762102265877284E-5</v>
          </cell>
          <cell r="E1151">
            <v>5.2349727962943611</v>
          </cell>
          <cell r="P1151">
            <v>9.1866208516943828E-5</v>
          </cell>
          <cell r="Q1151">
            <v>0.10555427358597072</v>
          </cell>
          <cell r="W1151">
            <v>9.1866208516943828E-5</v>
          </cell>
        </row>
        <row r="1152">
          <cell r="A1152">
            <v>43154</v>
          </cell>
          <cell r="C1152">
            <v>11.00353554656081</v>
          </cell>
          <cell r="D1152">
            <v>8.9727296527915561E-5</v>
          </cell>
          <cell r="E1152">
            <v>5.235062523590889</v>
          </cell>
          <cell r="P1152">
            <v>9.1866208516943828E-5</v>
          </cell>
          <cell r="Q1152">
            <v>0.10564613979448767</v>
          </cell>
          <cell r="W1152">
            <v>9.1866208516943828E-5</v>
          </cell>
        </row>
        <row r="1153">
          <cell r="A1153">
            <v>43155</v>
          </cell>
          <cell r="C1153">
            <v>11.040405438804209</v>
          </cell>
          <cell r="D1153">
            <v>8.969173734735626E-5</v>
          </cell>
          <cell r="E1153">
            <v>5.2351522153282364</v>
          </cell>
          <cell r="P1153">
            <v>9.1866208516943828E-5</v>
          </cell>
          <cell r="Q1153">
            <v>0.10573800600300462</v>
          </cell>
          <cell r="W1153">
            <v>9.1866208516943828E-5</v>
          </cell>
        </row>
        <row r="1154">
          <cell r="A1154">
            <v>43156</v>
          </cell>
          <cell r="C1154">
            <v>11.077453951283903</v>
          </cell>
          <cell r="D1154">
            <v>8.965541491677842E-5</v>
          </cell>
          <cell r="E1154">
            <v>5.2352418707431534</v>
          </cell>
          <cell r="P1154">
            <v>9.1866208516943828E-5</v>
          </cell>
          <cell r="Q1154">
            <v>0.10582987221152157</v>
          </cell>
          <cell r="W1154">
            <v>9.1866208516943828E-5</v>
          </cell>
        </row>
        <row r="1155">
          <cell r="A1155">
            <v>43157</v>
          </cell>
          <cell r="C1155">
            <v>11.114672560249636</v>
          </cell>
          <cell r="D1155">
            <v>8.9618319340492751E-5</v>
          </cell>
          <cell r="E1155">
            <v>5.235331489062494</v>
          </cell>
          <cell r="P1155">
            <v>9.1866208516943828E-5</v>
          </cell>
          <cell r="Q1155">
            <v>0.10592173842003852</v>
          </cell>
          <cell r="W1155">
            <v>9.1866208516943828E-5</v>
          </cell>
        </row>
        <row r="1156">
          <cell r="A1156">
            <v>43158</v>
          </cell>
          <cell r="C1156">
            <v>11.152052899494651</v>
          </cell>
          <cell r="D1156">
            <v>8.9580440640938186E-5</v>
          </cell>
          <cell r="E1156">
            <v>5.2354210695031353</v>
          </cell>
          <cell r="P1156">
            <v>9.1866208516943828E-5</v>
          </cell>
          <cell r="Q1156">
            <v>0.10601360462855547</v>
          </cell>
          <cell r="W1156">
            <v>9.1866208516943828E-5</v>
          </cell>
        </row>
        <row r="1157">
          <cell r="A1157">
            <v>43159</v>
          </cell>
          <cell r="C1157">
            <v>11.189586756225509</v>
          </cell>
          <cell r="D1157">
            <v>8.9541768765663218E-5</v>
          </cell>
          <cell r="E1157">
            <v>5.2355106112719012</v>
          </cell>
          <cell r="P1157">
            <v>9.1866208516943828E-5</v>
          </cell>
          <cell r="Q1157">
            <v>0.10610547083707242</v>
          </cell>
          <cell r="W1157">
            <v>9.1866208516943828E-5</v>
          </cell>
        </row>
        <row r="1158">
          <cell r="A1158">
            <v>43160</v>
          </cell>
          <cell r="C1158">
            <v>11.227266066596254</v>
          </cell>
          <cell r="D1158">
            <v>8.9502293594931852E-5</v>
          </cell>
          <cell r="E1158">
            <v>5.2356001135654964</v>
          </cell>
          <cell r="P1158">
            <v>9.1866208516943828E-5</v>
          </cell>
          <cell r="Q1158">
            <v>0.10619733704558937</v>
          </cell>
          <cell r="W1158">
            <v>9.1866208516943828E-5</v>
          </cell>
        </row>
        <row r="1159">
          <cell r="A1159">
            <v>43161</v>
          </cell>
          <cell r="C1159">
            <v>11.265082910926322</v>
          </cell>
          <cell r="D1159">
            <v>8.946200494999467E-5</v>
          </cell>
          <cell r="E1159">
            <v>5.2356895755704462</v>
          </cell>
          <cell r="P1159">
            <v>9.1866208516943828E-5</v>
          </cell>
          <cell r="Q1159">
            <v>0.10628920325410632</v>
          </cell>
          <cell r="W1159">
            <v>9.1866208516943828E-5</v>
          </cell>
        </row>
        <row r="1160">
          <cell r="A1160">
            <v>43162</v>
          </cell>
          <cell r="C1160">
            <v>11.303029508621231</v>
          </cell>
          <cell r="D1160">
            <v>8.9420892602067544E-5</v>
          </cell>
          <cell r="E1160">
            <v>5.2357789964630479</v>
          </cell>
          <cell r="P1160">
            <v>9.1866208516943828E-5</v>
          </cell>
          <cell r="Q1160">
            <v>0.10638106946262327</v>
          </cell>
          <cell r="W1160">
            <v>9.1866208516943828E-5</v>
          </cell>
        </row>
        <row r="1161">
          <cell r="A1161">
            <v>43163</v>
          </cell>
          <cell r="C1161">
            <v>11.341098212814531</v>
          </cell>
          <cell r="D1161">
            <v>8.9378946282061821E-5</v>
          </cell>
          <cell r="E1161">
            <v>5.2358683754093303</v>
          </cell>
          <cell r="P1161">
            <v>9.1866208516943828E-5</v>
          </cell>
          <cell r="Q1161">
            <v>0.10647293567114022</v>
          </cell>
          <cell r="W1161">
            <v>9.1866208516943828E-5</v>
          </cell>
        </row>
        <row r="1162">
          <cell r="A1162">
            <v>43164</v>
          </cell>
          <cell r="C1162">
            <v>11.379281504748951</v>
          </cell>
          <cell r="D1162">
            <v>8.9336155691111465E-5</v>
          </cell>
          <cell r="E1162">
            <v>5.2359577115650211</v>
          </cell>
          <cell r="P1162">
            <v>9.1866208516943828E-5</v>
          </cell>
          <cell r="Q1162">
            <v>0.10656480187965717</v>
          </cell>
          <cell r="W1162">
            <v>9.1866208516943828E-5</v>
          </cell>
        </row>
        <row r="1163">
          <cell r="A1163">
            <v>43165</v>
          </cell>
          <cell r="C1163">
            <v>11.417571987914281</v>
          </cell>
          <cell r="D1163">
            <v>8.9292510511943942E-5</v>
          </cell>
          <cell r="E1163">
            <v>5.2360470040755329</v>
          </cell>
          <cell r="P1163">
            <v>9.1866208516943828E-5</v>
          </cell>
          <cell r="Q1163">
            <v>0.10665666808817412</v>
          </cell>
          <cell r="W1163">
            <v>9.1866208516943828E-5</v>
          </cell>
        </row>
        <row r="1164">
          <cell r="A1164">
            <v>43166</v>
          </cell>
          <cell r="C1164">
            <v>11.455962381958889</v>
          </cell>
          <cell r="D1164">
            <v>8.9248000421143016E-5</v>
          </cell>
          <cell r="E1164">
            <v>5.236136252075954</v>
          </cell>
          <cell r="P1164">
            <v>9.1866208516943828E-5</v>
          </cell>
          <cell r="Q1164">
            <v>0.10674853429669107</v>
          </cell>
          <cell r="W1164">
            <v>9.1866208516943828E-5</v>
          </cell>
        </row>
        <row r="1165">
          <cell r="A1165">
            <v>43167</v>
          </cell>
          <cell r="C1165">
            <v>11.494445516391297</v>
          </cell>
          <cell r="D1165">
            <v>8.9202615102353428E-5</v>
          </cell>
          <cell r="E1165">
            <v>5.2362254546910565</v>
          </cell>
          <cell r="P1165">
            <v>9.1866208516943828E-5</v>
          </cell>
          <cell r="Q1165">
            <v>0.10684040050520802</v>
          </cell>
          <cell r="W1165">
            <v>9.1866208516943828E-5</v>
          </cell>
        </row>
        <row r="1166">
          <cell r="A1166">
            <v>43168</v>
          </cell>
          <cell r="C1166">
            <v>11.533014324087796</v>
          </cell>
          <cell r="D1166">
            <v>8.9156344260478263E-5</v>
          </cell>
          <cell r="E1166">
            <v>5.2363146110353167</v>
          </cell>
          <cell r="P1166">
            <v>9.1866208516943828E-5</v>
          </cell>
          <cell r="Q1166">
            <v>0.10693226671372497</v>
          </cell>
          <cell r="W1166">
            <v>9.1866208516943828E-5</v>
          </cell>
        </row>
        <row r="1167">
          <cell r="A1167">
            <v>43169</v>
          </cell>
          <cell r="C1167">
            <v>11.571661834621482</v>
          </cell>
          <cell r="D1167">
            <v>8.9109177636921411E-5</v>
          </cell>
          <cell r="E1167">
            <v>5.2364037202129534</v>
          </cell>
          <cell r="P1167">
            <v>9.1866208516943828E-5</v>
          </cell>
          <cell r="Q1167">
            <v>0.10702413292224192</v>
          </cell>
          <cell r="W1167">
            <v>9.1866208516943828E-5</v>
          </cell>
        </row>
        <row r="1168">
          <cell r="A1168">
            <v>43170</v>
          </cell>
          <cell r="C1168">
            <v>11.6103811674277</v>
          </cell>
          <cell r="D1168">
            <v>8.9061105025928865E-5</v>
          </cell>
          <cell r="E1168">
            <v>5.2364927813179794</v>
          </cell>
          <cell r="P1168">
            <v>9.1866208516943828E-5</v>
          </cell>
          <cell r="Q1168">
            <v>0.10711599913075887</v>
          </cell>
          <cell r="W1168">
            <v>9.1866208516943828E-5</v>
          </cell>
        </row>
        <row r="1169">
          <cell r="A1169">
            <v>43171</v>
          </cell>
          <cell r="C1169">
            <v>11.649165524820372</v>
          </cell>
          <cell r="D1169">
            <v>8.9012116292082986E-5</v>
          </cell>
          <cell r="E1169">
            <v>5.2365817934342713</v>
          </cell>
          <cell r="P1169">
            <v>9.1866208516943828E-5</v>
          </cell>
          <cell r="Q1169">
            <v>0.10720786533927582</v>
          </cell>
          <cell r="W1169">
            <v>9.1866208516943828E-5</v>
          </cell>
        </row>
        <row r="1170">
          <cell r="A1170">
            <v>43172</v>
          </cell>
          <cell r="C1170">
            <v>11.688008184873299</v>
          </cell>
          <cell r="D1170">
            <v>8.8962201389006213E-5</v>
          </cell>
          <cell r="E1170">
            <v>5.23667075563566</v>
          </cell>
          <cell r="P1170">
            <v>9.1866208516943828E-5</v>
          </cell>
          <cell r="Q1170">
            <v>0.10729973154779276</v>
          </cell>
          <cell r="W1170">
            <v>9.1866208516943828E-5</v>
          </cell>
        </row>
        <row r="1171">
          <cell r="A1171">
            <v>43173</v>
          </cell>
          <cell r="C1171">
            <v>11.726902494180063</v>
          </cell>
          <cell r="D1171">
            <v>8.8911350379329787E-5</v>
          </cell>
          <cell r="E1171">
            <v>5.236759666986039</v>
          </cell>
          <cell r="P1171">
            <v>9.1866208516943828E-5</v>
          </cell>
          <cell r="Q1171">
            <v>0.10739159775630971</v>
          </cell>
          <cell r="W1171">
            <v>9.1866208516943828E-5</v>
          </cell>
        </row>
        <row r="1172">
          <cell r="A1172">
            <v>43174</v>
          </cell>
          <cell r="C1172">
            <v>11.765841860505812</v>
          </cell>
          <cell r="D1172">
            <v>8.885955345598571E-5</v>
          </cell>
          <cell r="E1172">
            <v>5.2368485265394948</v>
          </cell>
          <cell r="P1172">
            <v>9.1866208516943828E-5</v>
          </cell>
          <cell r="Q1172">
            <v>0.10748346396482666</v>
          </cell>
          <cell r="W1172">
            <v>9.1866208516943828E-5</v>
          </cell>
        </row>
        <row r="1173">
          <cell r="A1173">
            <v>43175</v>
          </cell>
          <cell r="C1173">
            <v>11.804819745343869</v>
          </cell>
          <cell r="D1173">
            <v>8.8806800964878911E-5</v>
          </cell>
          <cell r="E1173">
            <v>5.2369373333404594</v>
          </cell>
          <cell r="P1173">
            <v>9.1866208516943828E-5</v>
          </cell>
          <cell r="Q1173">
            <v>0.10757533017334361</v>
          </cell>
          <cell r="W1173">
            <v>9.1866208516943828E-5</v>
          </cell>
        </row>
        <row r="1174">
          <cell r="A1174">
            <v>43176</v>
          </cell>
          <cell r="C1174">
            <v>11.843829656389744</v>
          </cell>
          <cell r="D1174">
            <v>8.8753083428998582E-5</v>
          </cell>
          <cell r="E1174">
            <v>5.2370260864238887</v>
          </cell>
          <cell r="P1174">
            <v>9.1866208516943828E-5</v>
          </cell>
          <cell r="Q1174">
            <v>0.10766719638186056</v>
          </cell>
          <cell r="W1174">
            <v>9.1866208516943828E-5</v>
          </cell>
        </row>
        <row r="1175">
          <cell r="A1175">
            <v>43177</v>
          </cell>
          <cell r="C1175">
            <v>11.882865139944922</v>
          </cell>
          <cell r="D1175">
            <v>8.8698391574026198E-5</v>
          </cell>
          <cell r="E1175">
            <v>5.2371147848154624</v>
          </cell>
          <cell r="P1175">
            <v>9.1866208516943828E-5</v>
          </cell>
          <cell r="Q1175">
            <v>0.10775906259037751</v>
          </cell>
          <cell r="W1175">
            <v>9.1866208516943828E-5</v>
          </cell>
        </row>
        <row r="1176">
          <cell r="A1176">
            <v>43178</v>
          </cell>
          <cell r="C1176">
            <v>11.92191977326247</v>
          </cell>
          <cell r="D1176">
            <v>8.8642716355499343E-5</v>
          </cell>
          <cell r="E1176">
            <v>5.237203427531818</v>
          </cell>
          <cell r="P1176">
            <v>9.1866208516943828E-5</v>
          </cell>
          <cell r="Q1176">
            <v>0.10785092879889446</v>
          </cell>
          <cell r="W1176">
            <v>9.1866208516943828E-5</v>
          </cell>
        </row>
        <row r="1177">
          <cell r="A1177">
            <v>43179</v>
          </cell>
          <cell r="C1177">
            <v>11.960987156846375</v>
          </cell>
          <cell r="D1177">
            <v>8.8586048987588205E-5</v>
          </cell>
          <cell r="E1177">
            <v>5.2372920135808059</v>
          </cell>
          <cell r="P1177">
            <v>9.1866208516943828E-5</v>
          </cell>
          <cell r="Q1177">
            <v>0.10794279500741141</v>
          </cell>
          <cell r="W1177">
            <v>9.1866208516943828E-5</v>
          </cell>
        </row>
        <row r="1178">
          <cell r="A1178">
            <v>43180</v>
          </cell>
          <cell r="C1178">
            <v>12.00006090671633</v>
          </cell>
          <cell r="D1178">
            <v>8.8528380973542837E-5</v>
          </cell>
          <cell r="E1178">
            <v>5.2373805419617794</v>
          </cell>
          <cell r="P1178">
            <v>9.1866208516943828E-5</v>
          </cell>
          <cell r="Q1178">
            <v>0.10803466121592836</v>
          </cell>
          <cell r="W1178">
            <v>9.1866208516943828E-5</v>
          </cell>
        </row>
        <row r="1179">
          <cell r="A1179">
            <v>43181</v>
          </cell>
          <cell r="C1179">
            <v>12.03913464664954</v>
          </cell>
          <cell r="D1179">
            <v>8.8469704137866418E-5</v>
          </cell>
          <cell r="E1179">
            <v>5.2374690116659171</v>
          </cell>
          <cell r="P1179">
            <v>9.1866208516943828E-5</v>
          </cell>
          <cell r="Q1179">
            <v>0.10812652742444531</v>
          </cell>
          <cell r="W1179">
            <v>9.1866208516943828E-5</v>
          </cell>
        </row>
        <row r="1180">
          <cell r="A1180">
            <v>43182</v>
          </cell>
          <cell r="C1180">
            <v>12.078202000411107</v>
          </cell>
          <cell r="D1180">
            <v>8.8410010660269924E-5</v>
          </cell>
          <cell r="E1180">
            <v>5.237557421676577</v>
          </cell>
          <cell r="P1180">
            <v>9.1866208516943828E-5</v>
          </cell>
          <cell r="Q1180">
            <v>0.10821839363296226</v>
          </cell>
          <cell r="W1180">
            <v>9.1866208516943828E-5</v>
          </cell>
        </row>
        <row r="1181">
          <cell r="A1181">
            <v>43183</v>
          </cell>
          <cell r="C1181">
            <v>12.117256583984396</v>
          </cell>
          <cell r="D1181">
            <v>8.8349293111460549E-5</v>
          </cell>
          <cell r="E1181">
            <v>5.2376457709696886</v>
          </cell>
          <cell r="P1181">
            <v>9.1866208516943828E-5</v>
          </cell>
          <cell r="Q1181">
            <v>0.10831025984147921</v>
          </cell>
          <cell r="W1181">
            <v>9.1866208516943828E-5</v>
          </cell>
        </row>
        <row r="1182">
          <cell r="A1182">
            <v>43184</v>
          </cell>
          <cell r="C1182">
            <v>12.156291997812916</v>
          </cell>
          <cell r="D1182">
            <v>8.8287544490814825E-5</v>
          </cell>
          <cell r="E1182">
            <v>5.2377340585141798</v>
          </cell>
          <cell r="P1182">
            <v>9.1866208516943828E-5</v>
          </cell>
          <cell r="Q1182">
            <v>0.10840212604999616</v>
          </cell>
          <cell r="W1182">
            <v>9.1866208516943828E-5</v>
          </cell>
        </row>
        <row r="1183">
          <cell r="A1183">
            <v>43185</v>
          </cell>
          <cell r="C1183">
            <v>12.19530181906519</v>
          </cell>
          <cell r="D1183">
            <v>8.8224758265983871E-5</v>
          </cell>
          <cell r="E1183">
            <v>5.2378222832724459</v>
          </cell>
          <cell r="P1183">
            <v>9.1866208516943828E-5</v>
          </cell>
          <cell r="Q1183">
            <v>0.10849399225851311</v>
          </cell>
          <cell r="W1183">
            <v>9.1866208516943828E-5</v>
          </cell>
        </row>
        <row r="1184">
          <cell r="A1184">
            <v>43186</v>
          </cell>
          <cell r="C1184">
            <v>12.234279593934215</v>
          </cell>
          <cell r="D1184">
            <v>8.8160928414475625E-5</v>
          </cell>
          <cell r="E1184">
            <v>5.2379104442008604</v>
          </cell>
          <cell r="P1184">
            <v>9.1866208516943828E-5</v>
          </cell>
          <cell r="Q1184">
            <v>0.10858585846703006</v>
          </cell>
          <cell r="W1184">
            <v>9.1866208516943828E-5</v>
          </cell>
        </row>
        <row r="1185">
          <cell r="A1185">
            <v>43187</v>
          </cell>
          <cell r="C1185">
            <v>12.273218829983241</v>
          </cell>
          <cell r="D1185">
            <v>8.8096049467254205E-5</v>
          </cell>
          <cell r="E1185">
            <v>5.2379985402503273</v>
          </cell>
          <cell r="P1185">
            <v>9.1866208516943828E-5</v>
          </cell>
          <cell r="Q1185">
            <v>0.10867772467554701</v>
          </cell>
          <cell r="W1185">
            <v>9.1866208516943828E-5</v>
          </cell>
        </row>
        <row r="1186">
          <cell r="A1186">
            <v>43188</v>
          </cell>
          <cell r="C1186">
            <v>12.312112988549751</v>
          </cell>
          <cell r="D1186">
            <v>8.8030116554392666E-5</v>
          </cell>
          <cell r="E1186">
            <v>5.2380865703668817</v>
          </cell>
          <cell r="P1186">
            <v>9.1866208516943828E-5</v>
          </cell>
          <cell r="Q1186">
            <v>0.10876959088406396</v>
          </cell>
          <cell r="W1186">
            <v>9.1866208516943828E-5</v>
          </cell>
        </row>
        <row r="1187">
          <cell r="A1187">
            <v>43189</v>
          </cell>
          <cell r="C1187">
            <v>12.350955477219715</v>
          </cell>
          <cell r="D1187">
            <v>8.7963125452809895E-5</v>
          </cell>
          <cell r="E1187">
            <v>5.2381745334923346</v>
          </cell>
          <cell r="P1187">
            <v>9.1866208516943828E-5</v>
          </cell>
          <cell r="Q1187">
            <v>0.10886145709258091</v>
          </cell>
          <cell r="W1187">
            <v>9.1866208516943828E-5</v>
          </cell>
        </row>
        <row r="1188">
          <cell r="A1188">
            <v>43190</v>
          </cell>
          <cell r="C1188">
            <v>12.389739642384471</v>
          </cell>
          <cell r="D1188">
            <v>8.7895072636116195E-5</v>
          </cell>
          <cell r="E1188">
            <v>5.2382624285649708</v>
          </cell>
          <cell r="P1188">
            <v>9.1866208516943828E-5</v>
          </cell>
          <cell r="Q1188">
            <v>0.10895332330109786</v>
          </cell>
          <cell r="W1188">
            <v>9.1866208516943828E-5</v>
          </cell>
        </row>
        <row r="1189">
          <cell r="A1189">
            <v>43191</v>
          </cell>
          <cell r="C1189">
            <v>12.428458761892836</v>
          </cell>
          <cell r="D1189">
            <v>8.7825955326585953E-5</v>
          </cell>
          <cell r="E1189">
            <v>5.2383502545202978</v>
          </cell>
          <cell r="P1189">
            <v>9.1866208516943828E-5</v>
          </cell>
          <cell r="Q1189">
            <v>0.10904518950961481</v>
          </cell>
          <cell r="W1189">
            <v>9.1866208516943828E-5</v>
          </cell>
        </row>
        <row r="1190">
          <cell r="A1190">
            <v>43192</v>
          </cell>
          <cell r="C1190">
            <v>12.467106037811355</v>
          </cell>
          <cell r="D1190">
            <v>8.7755771549267715E-5</v>
          </cell>
          <cell r="E1190">
            <v>5.2384380102918469</v>
          </cell>
          <cell r="P1190">
            <v>9.1866208516943828E-5</v>
          </cell>
          <cell r="Q1190">
            <v>0.10913705571813176</v>
          </cell>
          <cell r="W1190">
            <v>9.1866208516943828E-5</v>
          </cell>
        </row>
        <row r="1191">
          <cell r="A1191">
            <v>43193</v>
          </cell>
          <cell r="C1191">
            <v>12.505674589306013</v>
          </cell>
          <cell r="D1191">
            <v>8.7684520188233562E-5</v>
          </cell>
          <cell r="E1191">
            <v>5.2385256948120347</v>
          </cell>
          <cell r="P1191">
            <v>9.1866208516943828E-5</v>
          </cell>
          <cell r="Q1191">
            <v>0.10922892192664871</v>
          </cell>
          <cell r="W1191">
            <v>9.1866208516943828E-5</v>
          </cell>
        </row>
        <row r="1192">
          <cell r="A1192">
            <v>43194</v>
          </cell>
          <cell r="C1192">
            <v>12.544157445658998</v>
          </cell>
          <cell r="D1192">
            <v>8.7612201044960696E-5</v>
          </cell>
          <cell r="E1192">
            <v>5.2386133070130798</v>
          </cell>
          <cell r="P1192">
            <v>9.1866208516943828E-5</v>
          </cell>
          <cell r="Q1192">
            <v>0.10932078813516566</v>
          </cell>
          <cell r="W1192">
            <v>9.1866208516943828E-5</v>
          </cell>
        </row>
        <row r="1193">
          <cell r="A1193">
            <v>43195</v>
          </cell>
          <cell r="C1193">
            <v>12.582547539434634</v>
          </cell>
          <cell r="D1193">
            <v>8.7538814898827265E-5</v>
          </cell>
          <cell r="E1193">
            <v>5.2387008458279789</v>
          </cell>
          <cell r="P1193">
            <v>9.1866208516943828E-5</v>
          </cell>
          <cell r="Q1193">
            <v>0.10941265434368261</v>
          </cell>
          <cell r="W1193">
            <v>9.1866208516943828E-5</v>
          </cell>
        </row>
        <row r="1194">
          <cell r="A1194">
            <v>43196</v>
          </cell>
          <cell r="C1194">
            <v>12.620837699808956</v>
          </cell>
          <cell r="D1194">
            <v>8.7464363569693518E-5</v>
          </cell>
          <cell r="E1194">
            <v>5.2387883101915484</v>
          </cell>
          <cell r="P1194">
            <v>9.1866208516943828E-5</v>
          </cell>
          <cell r="Q1194">
            <v>0.10950452055219956</v>
          </cell>
          <cell r="W1194">
            <v>9.1866208516943828E-5</v>
          </cell>
        </row>
        <row r="1195">
          <cell r="A1195">
            <v>43197</v>
          </cell>
          <cell r="C1195">
            <v>12.659020646077888</v>
          </cell>
          <cell r="D1195">
            <v>8.7388849982526499E-5</v>
          </cell>
          <cell r="E1195">
            <v>5.2388756990415306</v>
          </cell>
          <cell r="P1195">
            <v>9.1866208516943828E-5</v>
          </cell>
          <cell r="Q1195">
            <v>0.10959638676071651</v>
          </cell>
          <cell r="W1195">
            <v>9.1866208516943828E-5</v>
          </cell>
        </row>
        <row r="1196">
          <cell r="A1196">
            <v>43198</v>
          </cell>
          <cell r="C1196">
            <v>12.697088981359475</v>
          </cell>
          <cell r="D1196">
            <v>8.7312278234013351E-5</v>
          </cell>
          <cell r="E1196">
            <v>5.2389630113197647</v>
          </cell>
          <cell r="P1196">
            <v>9.1866208516943828E-5</v>
          </cell>
          <cell r="Q1196">
            <v>0.10968825296923346</v>
          </cell>
          <cell r="W1196">
            <v>9.1866208516943828E-5</v>
          </cell>
        </row>
        <row r="1197">
          <cell r="A1197">
            <v>43199</v>
          </cell>
          <cell r="C1197">
            <v>12.73503518650606</v>
          </cell>
          <cell r="D1197">
            <v>8.723465366109331E-5</v>
          </cell>
          <cell r="E1197">
            <v>5.2390502459734254</v>
          </cell>
          <cell r="P1197">
            <v>9.1866208516943828E-5</v>
          </cell>
          <cell r="Q1197">
            <v>0.10978011917775041</v>
          </cell>
          <cell r="W1197">
            <v>9.1866208516943828E-5</v>
          </cell>
        </row>
        <row r="1198">
          <cell r="A1198">
            <v>43200</v>
          </cell>
          <cell r="C1198">
            <v>12.772851614242901</v>
          </cell>
          <cell r="D1198">
            <v>8.7155982911322553E-5</v>
          </cell>
          <cell r="E1198">
            <v>5.239137401956337</v>
          </cell>
          <cell r="P1198">
            <v>9.1866208516943828E-5</v>
          </cell>
          <cell r="Q1198">
            <v>0.10987198538626736</v>
          </cell>
          <cell r="W1198">
            <v>9.1866208516943828E-5</v>
          </cell>
        </row>
        <row r="1199">
          <cell r="A1199">
            <v>43201</v>
          </cell>
          <cell r="C1199">
            <v>12.810530483550112</v>
          </cell>
          <cell r="D1199">
            <v>8.7076274014969397E-5</v>
          </cell>
          <cell r="E1199">
            <v>5.2392244782303523</v>
          </cell>
          <cell r="P1199">
            <v>9.1866208516943828E-5</v>
          </cell>
          <cell r="Q1199">
            <v>0.10996385159478431</v>
          </cell>
          <cell r="W1199">
            <v>9.1866208516943828E-5</v>
          </cell>
        </row>
        <row r="1200">
          <cell r="A1200">
            <v>43202</v>
          </cell>
          <cell r="C1200">
            <v>12.848063874305444</v>
          </cell>
          <cell r="D1200">
            <v>8.6995536458718474E-5</v>
          </cell>
          <cell r="E1200">
            <v>5.2393114737668114</v>
          </cell>
          <cell r="P1200">
            <v>9.1866208516943828E-5</v>
          </cell>
          <cell r="Q1200">
            <v>0.11005571780330126</v>
          </cell>
          <cell r="W1200">
            <v>9.1866208516943828E-5</v>
          </cell>
        </row>
        <row r="1201">
          <cell r="A1201">
            <v>43203</v>
          </cell>
          <cell r="C1201">
            <v>12.885443722205874</v>
          </cell>
          <cell r="D1201">
            <v>8.6913781260843467E-5</v>
          </cell>
          <cell r="E1201">
            <v>5.2393983875480723</v>
          </cell>
          <cell r="P1201">
            <v>9.1866208516943828E-5</v>
          </cell>
          <cell r="Q1201">
            <v>0.11014758401181821</v>
          </cell>
          <cell r="W1201">
            <v>9.1866208516943828E-5</v>
          </cell>
        </row>
        <row r="1202">
          <cell r="A1202">
            <v>43204</v>
          </cell>
          <cell r="C1202">
            <v>12.922661813986483</v>
          </cell>
          <cell r="D1202">
            <v>8.6831021047687271E-5</v>
          </cell>
          <cell r="E1202">
            <v>5.2394852185691203</v>
          </cell>
          <cell r="P1202">
            <v>9.1866208516943828E-5</v>
          </cell>
          <cell r="Q1202">
            <v>0.11023945022033516</v>
          </cell>
          <cell r="W1202">
            <v>9.1866208516943828E-5</v>
          </cell>
        </row>
        <row r="1203">
          <cell r="A1203">
            <v>43205</v>
          </cell>
          <cell r="C1203">
            <v>13.133333333333333</v>
          </cell>
          <cell r="D1203">
            <v>8.6335892444650751E-5</v>
          </cell>
          <cell r="E1203">
            <v>5.2395715544615653</v>
          </cell>
          <cell r="P1203">
            <v>9.1866208516943828E-5</v>
          </cell>
          <cell r="Q1203">
            <v>0.11033131642885211</v>
          </cell>
          <cell r="W1203">
            <v>9.1866208516943828E-5</v>
          </cell>
        </row>
        <row r="1204">
          <cell r="A1204">
            <v>43206</v>
          </cell>
          <cell r="C1204">
            <v>13.166666666666668</v>
          </cell>
          <cell r="D1204">
            <v>8.6253221346129674E-5</v>
          </cell>
          <cell r="E1204">
            <v>5.239657807682911</v>
          </cell>
          <cell r="P1204">
            <v>9.1866208516943828E-5</v>
          </cell>
          <cell r="Q1204">
            <v>0.11042318263736906</v>
          </cell>
          <cell r="W1204">
            <v>9.1866208516943828E-5</v>
          </cell>
        </row>
        <row r="1205">
          <cell r="A1205">
            <v>43207</v>
          </cell>
          <cell r="C1205">
            <v>13.2</v>
          </cell>
          <cell r="D1205">
            <v>8.6169318055302697E-5</v>
          </cell>
          <cell r="E1205">
            <v>5.2397439770009662</v>
          </cell>
          <cell r="P1205">
            <v>9.1866208516943828E-5</v>
          </cell>
          <cell r="Q1205">
            <v>0.110515048845886</v>
          </cell>
          <cell r="W1205">
            <v>9.1866208516943828E-5</v>
          </cell>
        </row>
        <row r="1206">
          <cell r="A1206">
            <v>43208</v>
          </cell>
          <cell r="C1206">
            <v>13.25</v>
          </cell>
          <cell r="D1206">
            <v>8.6041112509171438E-5</v>
          </cell>
          <cell r="E1206">
            <v>5.2398300181134756</v>
          </cell>
          <cell r="P1206">
            <v>9.1866208516943828E-5</v>
          </cell>
          <cell r="Q1206">
            <v>0.11060691505440295</v>
          </cell>
          <cell r="W1206">
            <v>9.1866208516943828E-5</v>
          </cell>
        </row>
        <row r="1207">
          <cell r="A1207">
            <v>43209</v>
          </cell>
          <cell r="C1207">
            <v>13.283333333333335</v>
          </cell>
          <cell r="D1207">
            <v>8.5954047788514842E-5</v>
          </cell>
          <cell r="E1207">
            <v>5.2399159721612643</v>
          </cell>
          <cell r="P1207">
            <v>9.1866208516943828E-5</v>
          </cell>
          <cell r="Q1207">
            <v>0.1106987812629199</v>
          </cell>
          <cell r="W1207">
            <v>9.1866208516943828E-5</v>
          </cell>
        </row>
        <row r="1208">
          <cell r="A1208">
            <v>43210</v>
          </cell>
          <cell r="C1208">
            <v>13.316666666666665</v>
          </cell>
          <cell r="D1208">
            <v>8.586568538969955E-5</v>
          </cell>
          <cell r="E1208">
            <v>5.2400018378466537</v>
          </cell>
          <cell r="P1208">
            <v>9.1866208516943828E-5</v>
          </cell>
          <cell r="Q1208">
            <v>0.11079064747143685</v>
          </cell>
          <cell r="W1208">
            <v>9.1866208516943828E-5</v>
          </cell>
        </row>
        <row r="1209">
          <cell r="A1209">
            <v>43211</v>
          </cell>
          <cell r="B1209">
            <v>18.399999999999999</v>
          </cell>
          <cell r="C1209">
            <v>13.333333333333332</v>
          </cell>
          <cell r="D1209">
            <v>7.0079975933003595E-3</v>
          </cell>
          <cell r="E1209">
            <v>5.2470098354399539</v>
          </cell>
          <cell r="P1209">
            <v>9.1866208516943828E-5</v>
          </cell>
          <cell r="Q1209">
            <v>0.1108825136799538</v>
          </cell>
          <cell r="W1209">
            <v>9.1866208516943828E-5</v>
          </cell>
        </row>
        <row r="1210">
          <cell r="A1210">
            <v>43212</v>
          </cell>
          <cell r="B1210">
            <v>19.3</v>
          </cell>
          <cell r="C1210">
            <v>13.383333333333331</v>
          </cell>
          <cell r="D1210">
            <v>7.9136038979408362E-3</v>
          </cell>
          <cell r="E1210">
            <v>5.2549234393378947</v>
          </cell>
          <cell r="P1210">
            <v>9.1866208516943828E-5</v>
          </cell>
          <cell r="Q1210">
            <v>0.11097437988847075</v>
          </cell>
          <cell r="W1210">
            <v>9.1866208516943828E-5</v>
          </cell>
        </row>
        <row r="1211">
          <cell r="A1211">
            <v>43213</v>
          </cell>
          <cell r="B1211">
            <v>15.3</v>
          </cell>
          <cell r="C1211">
            <v>13.416666666666664</v>
          </cell>
          <cell r="D1211">
            <v>4.0913964370007765E-3</v>
          </cell>
          <cell r="E1211">
            <v>5.2590148357748951</v>
          </cell>
          <cell r="P1211">
            <v>9.1866208516943828E-5</v>
          </cell>
          <cell r="Q1211">
            <v>0.1110662460969877</v>
          </cell>
          <cell r="W1211">
            <v>9.1866208516943828E-5</v>
          </cell>
        </row>
        <row r="1212">
          <cell r="A1212">
            <v>43214</v>
          </cell>
          <cell r="B1212">
            <v>15.6</v>
          </cell>
          <cell r="C1212">
            <v>13.45</v>
          </cell>
          <cell r="D1212">
            <v>4.3345171651302181E-3</v>
          </cell>
          <cell r="E1212">
            <v>5.2633493529400255</v>
          </cell>
          <cell r="P1212">
            <v>9.1866208516943828E-5</v>
          </cell>
          <cell r="Q1212">
            <v>0.11115811230550465</v>
          </cell>
          <cell r="W1212">
            <v>9.1866208516943828E-5</v>
          </cell>
        </row>
        <row r="1213">
          <cell r="A1213">
            <v>43215</v>
          </cell>
          <cell r="B1213">
            <v>16.8</v>
          </cell>
          <cell r="C1213">
            <v>13.483333333333336</v>
          </cell>
          <cell r="D1213">
            <v>5.4002929587454321E-3</v>
          </cell>
          <cell r="E1213">
            <v>5.2687496458987706</v>
          </cell>
          <cell r="P1213">
            <v>9.1866208516943828E-5</v>
          </cell>
          <cell r="Q1213">
            <v>0.1112499785140216</v>
          </cell>
          <cell r="W1213">
            <v>9.1866208516943828E-5</v>
          </cell>
        </row>
        <row r="1214">
          <cell r="A1214">
            <v>43216</v>
          </cell>
          <cell r="B1214">
            <v>16.5</v>
          </cell>
          <cell r="C1214">
            <v>13.533333333333333</v>
          </cell>
          <cell r="D1214">
            <v>5.1127922151883295E-3</v>
          </cell>
          <cell r="E1214">
            <v>5.2738624381139587</v>
          </cell>
          <cell r="P1214">
            <v>9.1866208516943828E-5</v>
          </cell>
          <cell r="Q1214">
            <v>0.11134184472253855</v>
          </cell>
          <cell r="W1214">
            <v>9.1866208516943828E-5</v>
          </cell>
        </row>
        <row r="1215">
          <cell r="A1215">
            <v>43217</v>
          </cell>
          <cell r="B1215">
            <v>16.5</v>
          </cell>
          <cell r="C1215">
            <v>13.566666666666666</v>
          </cell>
          <cell r="D1215">
            <v>5.1068714417930169E-3</v>
          </cell>
          <cell r="E1215">
            <v>5.2789693095557517</v>
          </cell>
          <cell r="P1215">
            <v>9.1866208516943828E-5</v>
          </cell>
          <cell r="Q1215">
            <v>0.1114337109310555</v>
          </cell>
          <cell r="W1215">
            <v>9.1866208516943828E-5</v>
          </cell>
        </row>
        <row r="1216">
          <cell r="A1216">
            <v>43218</v>
          </cell>
          <cell r="B1216">
            <v>17.100000000000001</v>
          </cell>
          <cell r="C1216">
            <v>13.583333333333332</v>
          </cell>
          <cell r="D1216">
            <v>5.6658308124413982E-3</v>
          </cell>
          <cell r="E1216">
            <v>5.2846351403681933</v>
          </cell>
          <cell r="P1216">
            <v>9.1866208516943828E-5</v>
          </cell>
          <cell r="Q1216">
            <v>0.11152557713957245</v>
          </cell>
          <cell r="W1216">
            <v>9.1866208516943828E-5</v>
          </cell>
        </row>
        <row r="1217">
          <cell r="A1217">
            <v>43219</v>
          </cell>
          <cell r="B1217">
            <v>19.899999999999999</v>
          </cell>
          <cell r="C1217">
            <v>13.616666666666669</v>
          </cell>
          <cell r="D1217">
            <v>8.4516853198419624E-3</v>
          </cell>
          <cell r="E1217">
            <v>5.293086825688035</v>
          </cell>
          <cell r="P1217">
            <v>9.1866208516943828E-5</v>
          </cell>
          <cell r="Q1217">
            <v>0.1116174433480894</v>
          </cell>
          <cell r="W1217">
            <v>9.1866208516943828E-5</v>
          </cell>
        </row>
        <row r="1218">
          <cell r="A1218">
            <v>43220</v>
          </cell>
          <cell r="B1218">
            <v>20.7</v>
          </cell>
          <cell r="C1218">
            <v>13.65</v>
          </cell>
          <cell r="D1218">
            <v>9.2186296178824682E-3</v>
          </cell>
          <cell r="E1218">
            <v>5.3023054553059179</v>
          </cell>
          <cell r="P1218">
            <v>9.1866208516943828E-5</v>
          </cell>
          <cell r="Q1218">
            <v>0.11170930955660635</v>
          </cell>
          <cell r="W1218">
            <v>9.1866208516943828E-5</v>
          </cell>
        </row>
        <row r="1219">
          <cell r="A1219">
            <v>43221</v>
          </cell>
          <cell r="B1219">
            <v>20.3</v>
          </cell>
          <cell r="C1219">
            <v>13.683333333333335</v>
          </cell>
          <cell r="D1219">
            <v>8.8233779675251298E-3</v>
          </cell>
          <cell r="E1219">
            <v>5.3111288332734432</v>
          </cell>
          <cell r="P1219">
            <v>9.1866208516943828E-5</v>
          </cell>
          <cell r="Q1219">
            <v>0.1118011757651233</v>
          </cell>
          <cell r="W1219">
            <v>9.1866208516943828E-5</v>
          </cell>
        </row>
        <row r="1220">
          <cell r="A1220">
            <v>43222</v>
          </cell>
          <cell r="B1220">
            <v>17.8</v>
          </cell>
          <cell r="C1220">
            <v>13.716666666666665</v>
          </cell>
          <cell r="D1220">
            <v>6.3180886869541415E-3</v>
          </cell>
          <cell r="E1220">
            <v>5.3174469219603973</v>
          </cell>
          <cell r="P1220">
            <v>9.1866208516943828E-5</v>
          </cell>
          <cell r="Q1220">
            <v>0.11189304197364025</v>
          </cell>
          <cell r="W1220">
            <v>9.1866208516943828E-5</v>
          </cell>
        </row>
        <row r="1221">
          <cell r="A1221">
            <v>43223</v>
          </cell>
          <cell r="B1221">
            <v>20.3</v>
          </cell>
          <cell r="C1221">
            <v>13.766666666666669</v>
          </cell>
          <cell r="D1221">
            <v>8.7956206234300633E-3</v>
          </cell>
          <cell r="E1221">
            <v>5.3262425425838273</v>
          </cell>
          <cell r="P1221">
            <v>9.1866208516943828E-5</v>
          </cell>
          <cell r="Q1221">
            <v>0.1119849081821572</v>
          </cell>
          <cell r="W1221">
            <v>9.1866208516943828E-5</v>
          </cell>
        </row>
        <row r="1222">
          <cell r="A1222">
            <v>43224</v>
          </cell>
          <cell r="B1222">
            <v>14</v>
          </cell>
          <cell r="C1222">
            <v>13.8</v>
          </cell>
          <cell r="D1222">
            <v>3.0816379779873525E-3</v>
          </cell>
          <cell r="E1222">
            <v>5.329324180561815</v>
          </cell>
          <cell r="P1222">
            <v>9.1866208516943828E-5</v>
          </cell>
          <cell r="Q1222">
            <v>0.11207677439067415</v>
          </cell>
          <cell r="W1222">
            <v>9.1866208516943828E-5</v>
          </cell>
        </row>
        <row r="1223">
          <cell r="A1223">
            <v>43225</v>
          </cell>
          <cell r="B1223">
            <v>16.7</v>
          </cell>
          <cell r="C1223">
            <v>13.816666666666668</v>
          </cell>
          <cell r="D1223">
            <v>5.2424363750273473E-3</v>
          </cell>
          <cell r="E1223">
            <v>5.3345666169368426</v>
          </cell>
          <cell r="P1223">
            <v>9.1866208516943828E-5</v>
          </cell>
          <cell r="Q1223">
            <v>0.1121686405991911</v>
          </cell>
          <cell r="W1223">
            <v>9.1866208516943828E-5</v>
          </cell>
        </row>
        <row r="1224">
          <cell r="A1224">
            <v>43226</v>
          </cell>
          <cell r="B1224">
            <v>19.399999999999999</v>
          </cell>
          <cell r="C1224">
            <v>13.85</v>
          </cell>
          <cell r="D1224">
            <v>7.8817082776845102E-3</v>
          </cell>
          <cell r="E1224">
            <v>5.3424483252145274</v>
          </cell>
          <cell r="P1224">
            <v>9.1866208516943828E-5</v>
          </cell>
          <cell r="Q1224">
            <v>0.11226050680770805</v>
          </cell>
          <cell r="W1224">
            <v>9.1866208516943828E-5</v>
          </cell>
        </row>
        <row r="1225">
          <cell r="A1225">
            <v>43227</v>
          </cell>
          <cell r="B1225">
            <v>16.7</v>
          </cell>
          <cell r="C1225">
            <v>13.883333333333335</v>
          </cell>
          <cell r="D1225">
            <v>5.2284189477520074E-3</v>
          </cell>
          <cell r="E1225">
            <v>5.3476767441622792</v>
          </cell>
          <cell r="P1225">
            <v>9.1866208516943828E-5</v>
          </cell>
          <cell r="Q1225">
            <v>0.112352373016225</v>
          </cell>
          <cell r="W1225">
            <v>9.1866208516943828E-5</v>
          </cell>
        </row>
        <row r="1226">
          <cell r="A1226">
            <v>43228</v>
          </cell>
          <cell r="B1226">
            <v>12.8</v>
          </cell>
          <cell r="C1226">
            <v>13.916666666666668</v>
          </cell>
          <cell r="D1226">
            <v>2.3470024002185856E-3</v>
          </cell>
          <cell r="E1226">
            <v>5.3500237465624982</v>
          </cell>
          <cell r="P1226">
            <v>9.1866208516943828E-5</v>
          </cell>
          <cell r="Q1226">
            <v>0.11244423922474195</v>
          </cell>
          <cell r="W1226">
            <v>9.1866208516943828E-5</v>
          </cell>
        </row>
        <row r="1227">
          <cell r="A1227">
            <v>43229</v>
          </cell>
          <cell r="B1227">
            <v>11.6</v>
          </cell>
          <cell r="C1227">
            <v>13.95</v>
          </cell>
          <cell r="D1227">
            <v>1.7675899695940116E-3</v>
          </cell>
          <cell r="E1227">
            <v>5.3517913365320924</v>
          </cell>
          <cell r="P1227">
            <v>9.1866208516943828E-5</v>
          </cell>
          <cell r="Q1227">
            <v>0.1125361054332589</v>
          </cell>
          <cell r="W1227">
            <v>9.1866208516943828E-5</v>
          </cell>
        </row>
        <row r="1228">
          <cell r="A1228">
            <v>43230</v>
          </cell>
          <cell r="B1228">
            <v>11.6</v>
          </cell>
          <cell r="C1228">
            <v>13.983333333333331</v>
          </cell>
          <cell r="D1228">
            <v>1.7650877405702141E-3</v>
          </cell>
          <cell r="E1228">
            <v>5.3535564242726625</v>
          </cell>
          <cell r="P1228">
            <v>9.1866208516943828E-5</v>
          </cell>
          <cell r="Q1228">
            <v>0.11262797164177585</v>
          </cell>
          <cell r="W1228">
            <v>9.1866208516943828E-5</v>
          </cell>
        </row>
        <row r="1229">
          <cell r="A1229">
            <v>43231</v>
          </cell>
          <cell r="B1229">
            <v>15.4</v>
          </cell>
          <cell r="C1229">
            <v>14.016666666666667</v>
          </cell>
          <cell r="D1229">
            <v>4.0794642282284618E-3</v>
          </cell>
          <cell r="E1229">
            <v>5.3576358885008908</v>
          </cell>
          <cell r="P1229">
            <v>9.1866208516943828E-5</v>
          </cell>
          <cell r="Q1229">
            <v>0.1127198378502928</v>
          </cell>
          <cell r="W1229">
            <v>9.1866208516943828E-5</v>
          </cell>
        </row>
        <row r="1230">
          <cell r="A1230">
            <v>43232</v>
          </cell>
          <cell r="B1230">
            <v>18.600000000000001</v>
          </cell>
          <cell r="C1230">
            <v>14.016666666666667</v>
          </cell>
          <cell r="D1230">
            <v>7.0313206662339072E-3</v>
          </cell>
          <cell r="E1230">
            <v>5.3646672091671244</v>
          </cell>
          <cell r="P1230">
            <v>9.1866208516943828E-5</v>
          </cell>
          <cell r="Q1230">
            <v>0.11281170405880975</v>
          </cell>
          <cell r="W1230">
            <v>9.1866208516943828E-5</v>
          </cell>
        </row>
        <row r="1231">
          <cell r="A1231">
            <v>43233</v>
          </cell>
          <cell r="B1231">
            <v>17.100000000000001</v>
          </cell>
          <cell r="C1231">
            <v>14.05</v>
          </cell>
          <cell r="D1231">
            <v>5.5620674180355901E-3</v>
          </cell>
          <cell r="E1231">
            <v>5.3702292765851602</v>
          </cell>
          <cell r="P1231">
            <v>9.1866208516943828E-5</v>
          </cell>
          <cell r="Q1231">
            <v>0.1129035702673267</v>
          </cell>
          <cell r="W1231">
            <v>9.1866208516943828E-5</v>
          </cell>
        </row>
        <row r="1232">
          <cell r="A1232">
            <v>43234</v>
          </cell>
          <cell r="B1232">
            <v>20.100000000000001</v>
          </cell>
          <cell r="C1232">
            <v>14.083333333333334</v>
          </cell>
          <cell r="D1232">
            <v>8.4882230630645567E-3</v>
          </cell>
          <cell r="E1232">
            <v>5.378717499648225</v>
          </cell>
          <cell r="P1232">
            <v>9.1866208516943828E-5</v>
          </cell>
          <cell r="Q1232">
            <v>0.11299543647584365</v>
          </cell>
          <cell r="W1232">
            <v>9.1866208516943828E-5</v>
          </cell>
        </row>
        <row r="1233">
          <cell r="A1233">
            <v>43235</v>
          </cell>
          <cell r="B1233">
            <v>20.6</v>
          </cell>
          <cell r="C1233">
            <v>14.116666666666664</v>
          </cell>
          <cell r="D1233">
            <v>8.9508915371808561E-3</v>
          </cell>
          <cell r="E1233">
            <v>5.3876683911854055</v>
          </cell>
          <cell r="P1233">
            <v>9.1866208516943828E-5</v>
          </cell>
          <cell r="Q1233">
            <v>0.1130873026843606</v>
          </cell>
          <cell r="W1233">
            <v>9.1866208516943828E-5</v>
          </cell>
        </row>
        <row r="1234">
          <cell r="A1234">
            <v>43236</v>
          </cell>
          <cell r="B1234">
            <v>22.5</v>
          </cell>
          <cell r="C1234">
            <v>14.15</v>
          </cell>
          <cell r="D1234">
            <v>1.0578805630620497E-2</v>
          </cell>
          <cell r="E1234">
            <v>5.3982471968160262</v>
          </cell>
          <cell r="P1234">
            <v>9.1866208516943828E-5</v>
          </cell>
          <cell r="Q1234">
            <v>0.11317916889287755</v>
          </cell>
          <cell r="W1234">
            <v>9.1866208516943828E-5</v>
          </cell>
        </row>
        <row r="1235">
          <cell r="A1235">
            <v>43237</v>
          </cell>
          <cell r="B1235">
            <v>24.2</v>
          </cell>
          <cell r="C1235">
            <v>14.166666666666668</v>
          </cell>
          <cell r="D1235">
            <v>1.174849639860516E-2</v>
          </cell>
          <cell r="E1235">
            <v>5.4099956932146309</v>
          </cell>
          <cell r="P1235">
            <v>9.1866208516943828E-5</v>
          </cell>
          <cell r="Q1235">
            <v>0.1132710351013945</v>
          </cell>
          <cell r="W1235">
            <v>9.1866208516943828E-5</v>
          </cell>
        </row>
        <row r="1236">
          <cell r="A1236">
            <v>43238</v>
          </cell>
          <cell r="B1236">
            <v>18.600000000000001</v>
          </cell>
          <cell r="C1236">
            <v>14.183333333333334</v>
          </cell>
          <cell r="D1236">
            <v>6.9783556436892923E-3</v>
          </cell>
          <cell r="E1236">
            <v>5.4169740488583198</v>
          </cell>
          <cell r="P1236">
            <v>9.1866208516943828E-5</v>
          </cell>
          <cell r="Q1236">
            <v>0.11336290130991145</v>
          </cell>
          <cell r="W1236">
            <v>9.1866208516943828E-5</v>
          </cell>
        </row>
        <row r="1237">
          <cell r="A1237">
            <v>43239</v>
          </cell>
          <cell r="B1237">
            <v>17.5</v>
          </cell>
          <cell r="C1237">
            <v>14.216666666666667</v>
          </cell>
          <cell r="D1237">
            <v>5.8967937234482648E-3</v>
          </cell>
          <cell r="E1237">
            <v>5.4228708425817684</v>
          </cell>
          <cell r="P1237">
            <v>9.1866208516943828E-5</v>
          </cell>
          <cell r="Q1237">
            <v>0.1134547675184284</v>
          </cell>
          <cell r="W1237">
            <v>9.1866208516943828E-5</v>
          </cell>
        </row>
        <row r="1238">
          <cell r="A1238">
            <v>43240</v>
          </cell>
          <cell r="B1238">
            <v>14.8</v>
          </cell>
          <cell r="C1238">
            <v>14.25</v>
          </cell>
          <cell r="D1238">
            <v>3.5767747848185175E-3</v>
          </cell>
          <cell r="E1238">
            <v>5.4264476173665868</v>
          </cell>
          <cell r="P1238">
            <v>9.1866208516943828E-5</v>
          </cell>
          <cell r="Q1238">
            <v>0.11354663372694535</v>
          </cell>
          <cell r="W1238">
            <v>9.1866208516943828E-5</v>
          </cell>
        </row>
        <row r="1239">
          <cell r="A1239">
            <v>43241</v>
          </cell>
          <cell r="B1239">
            <v>18.8</v>
          </cell>
          <cell r="C1239">
            <v>14.266666666666666</v>
          </cell>
          <cell r="D1239">
            <v>7.1471536652494751E-3</v>
          </cell>
          <cell r="E1239">
            <v>5.433594771031836</v>
          </cell>
          <cell r="P1239">
            <v>9.1866208516943828E-5</v>
          </cell>
          <cell r="Q1239">
            <v>0.11363849993546229</v>
          </cell>
          <cell r="W1239">
            <v>9.1866208516943828E-5</v>
          </cell>
        </row>
        <row r="1240">
          <cell r="A1240">
            <v>43242</v>
          </cell>
          <cell r="B1240">
            <v>19.5</v>
          </cell>
          <cell r="C1240">
            <v>14.283333333333333</v>
          </cell>
          <cell r="D1240">
            <v>7.8281878896312388E-3</v>
          </cell>
          <cell r="E1240">
            <v>5.4414229589214669</v>
          </cell>
          <cell r="P1240">
            <v>9.1866208516943828E-5</v>
          </cell>
          <cell r="Q1240">
            <v>0.11373036614397924</v>
          </cell>
          <cell r="W1240">
            <v>9.1866208516943828E-5</v>
          </cell>
        </row>
        <row r="1241">
          <cell r="A1241">
            <v>43243</v>
          </cell>
          <cell r="B1241">
            <v>17.8</v>
          </cell>
          <cell r="C1241">
            <v>14.316666666666666</v>
          </cell>
          <cell r="D1241">
            <v>6.1545271893361821E-3</v>
          </cell>
          <cell r="E1241">
            <v>5.4475774861108031</v>
          </cell>
          <cell r="P1241">
            <v>9.1866208516943828E-5</v>
          </cell>
          <cell r="Q1241">
            <v>0.11382223235249619</v>
          </cell>
          <cell r="W1241">
            <v>9.1866208516943828E-5</v>
          </cell>
        </row>
        <row r="1242">
          <cell r="A1242">
            <v>43244</v>
          </cell>
          <cell r="B1242">
            <v>19.399999999999999</v>
          </cell>
          <cell r="C1242">
            <v>14.333333333333332</v>
          </cell>
          <cell r="D1242">
            <v>7.7110724806470762E-3</v>
          </cell>
          <cell r="E1242">
            <v>5.4552885585914499</v>
          </cell>
          <cell r="P1242">
            <v>9.1866208516943828E-5</v>
          </cell>
          <cell r="Q1242">
            <v>0.11391409856101314</v>
          </cell>
          <cell r="W1242">
            <v>9.1866208516943828E-5</v>
          </cell>
        </row>
        <row r="1243">
          <cell r="A1243">
            <v>43245</v>
          </cell>
          <cell r="B1243">
            <v>21.9</v>
          </cell>
          <cell r="C1243">
            <v>14.366666666666669</v>
          </cell>
          <cell r="D1243">
            <v>9.9868467928529905E-3</v>
          </cell>
          <cell r="E1243">
            <v>5.4652754053843031</v>
          </cell>
          <cell r="P1243">
            <v>9.1866208516943828E-5</v>
          </cell>
          <cell r="Q1243">
            <v>0.11400596476953009</v>
          </cell>
          <cell r="W1243">
            <v>9.1866208516943828E-5</v>
          </cell>
        </row>
        <row r="1244">
          <cell r="A1244">
            <v>43246</v>
          </cell>
          <cell r="B1244">
            <v>19.3</v>
          </cell>
          <cell r="C1244">
            <v>14.366666666666669</v>
          </cell>
          <cell r="D1244">
            <v>7.6003959424616038E-3</v>
          </cell>
          <cell r="E1244">
            <v>5.4728758013267651</v>
          </cell>
          <cell r="P1244">
            <v>9.1866208516943828E-5</v>
          </cell>
          <cell r="Q1244">
            <v>0.11409783097804704</v>
          </cell>
          <cell r="W1244">
            <v>9.1866208516943828E-5</v>
          </cell>
        </row>
        <row r="1245">
          <cell r="A1245">
            <v>43247</v>
          </cell>
          <cell r="B1245">
            <v>18.100000000000001</v>
          </cell>
          <cell r="C1245">
            <v>14.4</v>
          </cell>
          <cell r="D1245">
            <v>6.4170053150579311E-3</v>
          </cell>
          <cell r="E1245">
            <v>5.4792928066418227</v>
          </cell>
          <cell r="P1245">
            <v>9.1866208516943828E-5</v>
          </cell>
          <cell r="Q1245">
            <v>0.11418969718656399</v>
          </cell>
          <cell r="W1245">
            <v>9.1866208516943828E-5</v>
          </cell>
        </row>
        <row r="1246">
          <cell r="A1246">
            <v>43248</v>
          </cell>
          <cell r="B1246">
            <v>19.899999999999999</v>
          </cell>
          <cell r="C1246">
            <v>14.416666666666666</v>
          </cell>
          <cell r="D1246">
            <v>8.1603606656833524E-3</v>
          </cell>
          <cell r="E1246">
            <v>5.487453167307506</v>
          </cell>
          <cell r="P1246">
            <v>9.1866208516943828E-5</v>
          </cell>
          <cell r="Q1246">
            <v>0.11428156339508094</v>
          </cell>
          <cell r="W1246">
            <v>9.1866208516943828E-5</v>
          </cell>
        </row>
        <row r="1247">
          <cell r="A1247">
            <v>43249</v>
          </cell>
          <cell r="B1247">
            <v>22.4</v>
          </cell>
          <cell r="C1247">
            <v>14.45</v>
          </cell>
          <cell r="D1247">
            <v>1.03437063930652E-2</v>
          </cell>
          <cell r="E1247">
            <v>5.4977968737005716</v>
          </cell>
          <cell r="P1247">
            <v>9.1866208516943828E-5</v>
          </cell>
          <cell r="Q1247">
            <v>0.11437342960359789</v>
          </cell>
          <cell r="W1247">
            <v>9.1866208516943828E-5</v>
          </cell>
        </row>
        <row r="1248">
          <cell r="A1248">
            <v>43250</v>
          </cell>
          <cell r="B1248">
            <v>21</v>
          </cell>
          <cell r="C1248">
            <v>14.45</v>
          </cell>
          <cell r="D1248">
            <v>9.1675921550691975E-3</v>
          </cell>
          <cell r="E1248">
            <v>5.5069644658556411</v>
          </cell>
          <cell r="P1248">
            <v>9.1866208516943828E-5</v>
          </cell>
          <cell r="Q1248">
            <v>0.11446529581211484</v>
          </cell>
          <cell r="W1248">
            <v>9.1866208516943828E-5</v>
          </cell>
        </row>
        <row r="1249">
          <cell r="A1249">
            <v>43251</v>
          </cell>
          <cell r="B1249">
            <v>19.3</v>
          </cell>
          <cell r="C1249">
            <v>14.483333333333334</v>
          </cell>
          <cell r="D1249">
            <v>7.5533303992645654E-3</v>
          </cell>
          <cell r="E1249">
            <v>5.5145177962549061</v>
          </cell>
          <cell r="P1249">
            <v>9.1866208516943828E-5</v>
          </cell>
          <cell r="Q1249">
            <v>0.11455716202063179</v>
          </cell>
          <cell r="W1249">
            <v>9.1866208516943828E-5</v>
          </cell>
        </row>
        <row r="1250">
          <cell r="A1250">
            <v>43252</v>
          </cell>
          <cell r="B1250">
            <v>19.5</v>
          </cell>
          <cell r="C1250">
            <v>14.5</v>
          </cell>
          <cell r="D1250">
            <v>7.7398324420606523E-3</v>
          </cell>
          <cell r="E1250">
            <v>5.5222576286969671</v>
          </cell>
          <cell r="P1250">
            <v>9.1866208516943828E-5</v>
          </cell>
          <cell r="Q1250">
            <v>0.11464902822914874</v>
          </cell>
          <cell r="W1250">
            <v>9.1866208516943828E-5</v>
          </cell>
        </row>
        <row r="1251">
          <cell r="A1251">
            <v>43253</v>
          </cell>
          <cell r="B1251">
            <v>19.8</v>
          </cell>
          <cell r="C1251">
            <v>14.5</v>
          </cell>
          <cell r="D1251">
            <v>8.0281516679196873E-3</v>
          </cell>
          <cell r="E1251">
            <v>5.5302857803648866</v>
          </cell>
          <cell r="P1251">
            <v>9.1866208516943828E-5</v>
          </cell>
          <cell r="Q1251">
            <v>0.11474089443766569</v>
          </cell>
          <cell r="W1251">
            <v>9.1866208516943828E-5</v>
          </cell>
        </row>
        <row r="1252">
          <cell r="A1252">
            <v>43254</v>
          </cell>
          <cell r="B1252">
            <v>21.1</v>
          </cell>
          <cell r="C1252">
            <v>14.533333333333331</v>
          </cell>
          <cell r="D1252">
            <v>9.2144895754364305E-3</v>
          </cell>
          <cell r="E1252">
            <v>5.5395002699403229</v>
          </cell>
          <cell r="P1252">
            <v>9.1866208516943828E-5</v>
          </cell>
          <cell r="Q1252">
            <v>0.11483276064618264</v>
          </cell>
          <cell r="W1252">
            <v>9.1866208516943828E-5</v>
          </cell>
        </row>
        <row r="1253">
          <cell r="A1253">
            <v>43255</v>
          </cell>
          <cell r="B1253">
            <v>20.9</v>
          </cell>
          <cell r="C1253">
            <v>14.533333333333331</v>
          </cell>
          <cell r="D1253">
            <v>9.0361004327507589E-3</v>
          </cell>
          <cell r="E1253">
            <v>5.5485363703730739</v>
          </cell>
          <cell r="P1253">
            <v>9.1866208516943828E-5</v>
          </cell>
          <cell r="Q1253">
            <v>0.11492462685469959</v>
          </cell>
          <cell r="W1253">
            <v>9.1866208516943828E-5</v>
          </cell>
        </row>
        <row r="1254">
          <cell r="A1254">
            <v>43256</v>
          </cell>
          <cell r="B1254">
            <v>21</v>
          </cell>
          <cell r="C1254">
            <v>14.55</v>
          </cell>
          <cell r="D1254">
            <v>9.1170643664149047E-3</v>
          </cell>
          <cell r="E1254">
            <v>5.557653434739489</v>
          </cell>
          <cell r="P1254">
            <v>9.1866208516943828E-5</v>
          </cell>
          <cell r="Q1254">
            <v>0.11501649306321654</v>
          </cell>
          <cell r="W1254">
            <v>9.1866208516943828E-5</v>
          </cell>
        </row>
        <row r="1255">
          <cell r="A1255">
            <v>43257</v>
          </cell>
          <cell r="B1255">
            <v>21.1</v>
          </cell>
          <cell r="C1255">
            <v>14.566666666666668</v>
          </cell>
          <cell r="D1255">
            <v>9.1971026365311077E-3</v>
          </cell>
          <cell r="E1255">
            <v>5.5668505373760198</v>
          </cell>
          <cell r="P1255">
            <v>9.1866208516943828E-5</v>
          </cell>
          <cell r="Q1255">
            <v>0.11510835927173349</v>
          </cell>
          <cell r="W1255">
            <v>9.1866208516943828E-5</v>
          </cell>
        </row>
        <row r="1256">
          <cell r="A1256">
            <v>43258</v>
          </cell>
          <cell r="B1256">
            <v>22.9</v>
          </cell>
          <cell r="C1256">
            <v>14.583333333333336</v>
          </cell>
          <cell r="D1256">
            <v>1.0641185371831792E-2</v>
          </cell>
          <cell r="E1256">
            <v>5.577491722747852</v>
          </cell>
          <cell r="P1256">
            <v>9.1866208516943828E-5</v>
          </cell>
          <cell r="Q1256">
            <v>0.11520022548025044</v>
          </cell>
          <cell r="W1256">
            <v>9.1866208516943828E-5</v>
          </cell>
        </row>
        <row r="1257">
          <cell r="A1257">
            <v>43259</v>
          </cell>
          <cell r="B1257">
            <v>24</v>
          </cell>
          <cell r="C1257">
            <v>14.6</v>
          </cell>
          <cell r="D1257">
            <v>1.1365140147921882E-2</v>
          </cell>
          <cell r="E1257">
            <v>5.5888568628957742</v>
          </cell>
          <cell r="P1257">
            <v>9.1866208516943828E-5</v>
          </cell>
          <cell r="Q1257">
            <v>0.11529209168876739</v>
          </cell>
          <cell r="W1257">
            <v>9.1866208516943828E-5</v>
          </cell>
        </row>
        <row r="1258">
          <cell r="A1258">
            <v>43260</v>
          </cell>
          <cell r="B1258">
            <v>23.8</v>
          </cell>
          <cell r="C1258">
            <v>14.6</v>
          </cell>
          <cell r="D1258">
            <v>1.1240779434259026E-2</v>
          </cell>
          <cell r="E1258">
            <v>5.6000976423300335</v>
          </cell>
          <cell r="P1258">
            <v>9.1866208516943828E-5</v>
          </cell>
          <cell r="Q1258">
            <v>0.11538395789728434</v>
          </cell>
          <cell r="W1258">
            <v>9.1866208516943828E-5</v>
          </cell>
        </row>
        <row r="1259">
          <cell r="A1259">
            <v>43261</v>
          </cell>
          <cell r="B1259">
            <v>18.8</v>
          </cell>
          <cell r="C1259">
            <v>14.616666666666665</v>
          </cell>
          <cell r="D1259">
            <v>7.0139455769301726E-3</v>
          </cell>
          <cell r="E1259">
            <v>5.6071115879069637</v>
          </cell>
          <cell r="P1259">
            <v>9.1866208516943828E-5</v>
          </cell>
          <cell r="Q1259">
            <v>0.11547582410580129</v>
          </cell>
          <cell r="W1259">
            <v>9.1866208516943828E-5</v>
          </cell>
        </row>
        <row r="1260">
          <cell r="A1260">
            <v>43262</v>
          </cell>
          <cell r="B1260">
            <v>19.100000000000001</v>
          </cell>
          <cell r="C1260">
            <v>14.616666666666665</v>
          </cell>
          <cell r="D1260">
            <v>7.3036874075870506E-3</v>
          </cell>
          <cell r="E1260">
            <v>5.6144152753145509</v>
          </cell>
          <cell r="P1260">
            <v>9.1866208516943828E-5</v>
          </cell>
          <cell r="Q1260">
            <v>0.11556769031431824</v>
          </cell>
          <cell r="W1260">
            <v>9.1866208516943828E-5</v>
          </cell>
        </row>
        <row r="1261">
          <cell r="A1261">
            <v>43263</v>
          </cell>
          <cell r="B1261">
            <v>18.399999999999999</v>
          </cell>
          <cell r="C1261">
            <v>14.633333333333333</v>
          </cell>
          <cell r="D1261">
            <v>6.6215819756931717E-3</v>
          </cell>
          <cell r="E1261">
            <v>5.6210368572902443</v>
          </cell>
          <cell r="P1261">
            <v>9.1866208516943828E-5</v>
          </cell>
          <cell r="Q1261">
            <v>0.11565955652283519</v>
          </cell>
          <cell r="W1261">
            <v>9.1866208516943828E-5</v>
          </cell>
        </row>
        <row r="1262">
          <cell r="A1262">
            <v>43264</v>
          </cell>
          <cell r="B1262">
            <v>19.5</v>
          </cell>
          <cell r="C1262">
            <v>14.633333333333333</v>
          </cell>
          <cell r="D1262">
            <v>7.681082322062608E-3</v>
          </cell>
          <cell r="E1262">
            <v>5.628717939612307</v>
          </cell>
          <cell r="P1262">
            <v>9.1866208516943828E-5</v>
          </cell>
          <cell r="Q1262">
            <v>0.11575142273135214</v>
          </cell>
          <cell r="W1262">
            <v>9.1866208516943828E-5</v>
          </cell>
        </row>
        <row r="1263">
          <cell r="A1263">
            <v>43265</v>
          </cell>
          <cell r="B1263">
            <v>18.5</v>
          </cell>
          <cell r="C1263">
            <v>14.633333333333333</v>
          </cell>
          <cell r="D1263">
            <v>6.7177978331366111E-3</v>
          </cell>
          <cell r="E1263">
            <v>5.6354357374454436</v>
          </cell>
          <cell r="P1263">
            <v>9.1866208516943828E-5</v>
          </cell>
          <cell r="Q1263">
            <v>0.11584328893986909</v>
          </cell>
          <cell r="W1263">
            <v>9.1866208516943828E-5</v>
          </cell>
        </row>
        <row r="1264">
          <cell r="A1264">
            <v>43266</v>
          </cell>
          <cell r="B1264">
            <v>15.8</v>
          </cell>
          <cell r="C1264">
            <v>14.65</v>
          </cell>
          <cell r="D1264">
            <v>4.2678484022560977E-3</v>
          </cell>
          <cell r="E1264">
            <v>5.6397035858477</v>
          </cell>
          <cell r="P1264">
            <v>9.1866208516943828E-5</v>
          </cell>
          <cell r="Q1264">
            <v>0.11593515514838604</v>
          </cell>
          <cell r="W1264">
            <v>9.1866208516943828E-5</v>
          </cell>
        </row>
        <row r="1265">
          <cell r="A1265">
            <v>43267</v>
          </cell>
          <cell r="B1265">
            <v>14.9</v>
          </cell>
          <cell r="C1265">
            <v>14.65</v>
          </cell>
          <cell r="D1265">
            <v>3.5727812869143383E-3</v>
          </cell>
          <cell r="E1265">
            <v>5.6432763671346144</v>
          </cell>
          <cell r="P1265">
            <v>9.1866208516943828E-5</v>
          </cell>
          <cell r="Q1265">
            <v>0.11602702135690299</v>
          </cell>
          <cell r="W1265">
            <v>9.1866208516943828E-5</v>
          </cell>
        </row>
        <row r="1266">
          <cell r="A1266">
            <v>43268</v>
          </cell>
          <cell r="B1266">
            <v>17.399999999999999</v>
          </cell>
          <cell r="C1266">
            <v>14.666666666666664</v>
          </cell>
          <cell r="D1266">
            <v>5.6628917960109141E-3</v>
          </cell>
          <cell r="E1266">
            <v>5.6489392589306258</v>
          </cell>
          <cell r="P1266">
            <v>9.1866208516943828E-5</v>
          </cell>
          <cell r="Q1266">
            <v>0.11611888756541994</v>
          </cell>
          <cell r="W1266">
            <v>9.1866208516943828E-5</v>
          </cell>
        </row>
        <row r="1267">
          <cell r="A1267">
            <v>43269</v>
          </cell>
          <cell r="B1267">
            <v>19.600000000000001</v>
          </cell>
          <cell r="C1267">
            <v>14.666666666666664</v>
          </cell>
          <cell r="D1267">
            <v>7.7613063163960334E-3</v>
          </cell>
          <cell r="E1267">
            <v>5.6567005652470215</v>
          </cell>
          <cell r="P1267">
            <v>9.1866208516943828E-5</v>
          </cell>
          <cell r="Q1267">
            <v>0.11621075377393689</v>
          </cell>
          <cell r="W1267">
            <v>9.1866208516943828E-5</v>
          </cell>
        </row>
        <row r="1268">
          <cell r="A1268">
            <v>43270</v>
          </cell>
          <cell r="B1268">
            <v>20.7</v>
          </cell>
          <cell r="C1268">
            <v>14.666666666666664</v>
          </cell>
          <cell r="D1268">
            <v>8.7866936483548732E-3</v>
          </cell>
          <cell r="E1268">
            <v>5.665487258895376</v>
          </cell>
          <cell r="P1268">
            <v>9.1866208516943828E-5</v>
          </cell>
          <cell r="Q1268">
            <v>0.11630261998245384</v>
          </cell>
          <cell r="W1268">
            <v>9.1866208516943828E-5</v>
          </cell>
        </row>
        <row r="1269">
          <cell r="A1269">
            <v>43271</v>
          </cell>
          <cell r="B1269">
            <v>19.3</v>
          </cell>
          <cell r="C1269">
            <v>14.666666666666664</v>
          </cell>
          <cell r="D1269">
            <v>7.4742656679689604E-3</v>
          </cell>
          <cell r="E1269">
            <v>5.6729615245633447</v>
          </cell>
          <cell r="P1269">
            <v>9.1866208516943828E-5</v>
          </cell>
          <cell r="Q1269">
            <v>0.11639448619097079</v>
          </cell>
          <cell r="W1269">
            <v>9.1866208516943828E-5</v>
          </cell>
        </row>
        <row r="1270">
          <cell r="A1270">
            <v>43272</v>
          </cell>
          <cell r="B1270">
            <v>21</v>
          </cell>
          <cell r="C1270">
            <v>14.683333333333332</v>
          </cell>
          <cell r="D1270">
            <v>9.0461089986142371E-3</v>
          </cell>
          <cell r="E1270">
            <v>5.6820076335619589</v>
          </cell>
          <cell r="P1270">
            <v>9.1866208516943828E-5</v>
          </cell>
          <cell r="Q1270">
            <v>0.11648635239948774</v>
          </cell>
          <cell r="W1270">
            <v>9.1866208516943828E-5</v>
          </cell>
        </row>
        <row r="1271">
          <cell r="A1271">
            <v>43273</v>
          </cell>
          <cell r="B1271">
            <v>22.1</v>
          </cell>
          <cell r="C1271">
            <v>14.666666666666664</v>
          </cell>
          <cell r="D1271">
            <v>9.9821612598131777E-3</v>
          </cell>
          <cell r="E1271">
            <v>5.6919897948217724</v>
          </cell>
          <cell r="P1271">
            <v>9.1866208516943828E-5</v>
          </cell>
          <cell r="Q1271">
            <v>0.11657821860800469</v>
          </cell>
          <cell r="W1271">
            <v>9.1866208516943828E-5</v>
          </cell>
        </row>
        <row r="1272">
          <cell r="A1272">
            <v>43274</v>
          </cell>
          <cell r="B1272">
            <v>19.600000000000001</v>
          </cell>
          <cell r="C1272">
            <v>14.666666666666664</v>
          </cell>
          <cell r="D1272">
            <v>7.7613063163960334E-3</v>
          </cell>
          <cell r="E1272">
            <v>5.6997511011381681</v>
          </cell>
          <cell r="P1272">
            <v>9.1866208516943828E-5</v>
          </cell>
          <cell r="Q1272">
            <v>0.11667008481652164</v>
          </cell>
          <cell r="W1272">
            <v>9.1866208516943828E-5</v>
          </cell>
        </row>
        <row r="1273">
          <cell r="A1273">
            <v>43275</v>
          </cell>
          <cell r="B1273">
            <v>21.7</v>
          </cell>
          <cell r="C1273">
            <v>14.666666666666664</v>
          </cell>
          <cell r="D1273">
            <v>9.6565633706095309E-3</v>
          </cell>
          <cell r="E1273">
            <v>5.7094076645087775</v>
          </cell>
          <cell r="P1273">
            <v>9.1866208516943828E-5</v>
          </cell>
          <cell r="Q1273">
            <v>0.11676195102503859</v>
          </cell>
          <cell r="W1273">
            <v>9.1866208516943828E-5</v>
          </cell>
        </row>
        <row r="1274">
          <cell r="A1274">
            <v>43276</v>
          </cell>
          <cell r="B1274">
            <v>23.8</v>
          </cell>
          <cell r="C1274">
            <v>14.666666666666664</v>
          </cell>
          <cell r="D1274">
            <v>1.1196591095172265E-2</v>
          </cell>
          <cell r="E1274">
            <v>5.7206042556039494</v>
          </cell>
          <cell r="P1274">
            <v>9.1866208516943828E-5</v>
          </cell>
          <cell r="Q1274">
            <v>0.11685381723355553</v>
          </cell>
          <cell r="W1274">
            <v>9.1866208516943828E-5</v>
          </cell>
        </row>
        <row r="1275">
          <cell r="A1275">
            <v>43277</v>
          </cell>
          <cell r="B1275">
            <v>24.1</v>
          </cell>
          <cell r="C1275">
            <v>14.65</v>
          </cell>
          <cell r="D1275">
            <v>1.1392237454555891E-2</v>
          </cell>
          <cell r="E1275">
            <v>5.7319964930585057</v>
          </cell>
          <cell r="P1275">
            <v>9.1866208516943828E-5</v>
          </cell>
          <cell r="Q1275">
            <v>0.11694568344207248</v>
          </cell>
          <cell r="W1275">
            <v>9.1866208516943828E-5</v>
          </cell>
        </row>
        <row r="1276">
          <cell r="A1276">
            <v>43278</v>
          </cell>
          <cell r="B1276">
            <v>27.5</v>
          </cell>
          <cell r="C1276">
            <v>14.65</v>
          </cell>
          <cell r="D1276">
            <v>1.2895368079058613E-2</v>
          </cell>
          <cell r="E1276">
            <v>5.7448918611375639</v>
          </cell>
          <cell r="P1276">
            <v>9.1866208516943828E-5</v>
          </cell>
          <cell r="Q1276">
            <v>0.11703754965058943</v>
          </cell>
          <cell r="W1276">
            <v>9.1866208516943828E-5</v>
          </cell>
        </row>
        <row r="1277">
          <cell r="A1277">
            <v>43279</v>
          </cell>
          <cell r="B1277">
            <v>26.9</v>
          </cell>
          <cell r="C1277">
            <v>14.666666666666668</v>
          </cell>
          <cell r="D1277">
            <v>1.2687879915230127E-2</v>
          </cell>
          <cell r="E1277">
            <v>5.757579741052794</v>
          </cell>
          <cell r="P1277">
            <v>9.1866208516943828E-5</v>
          </cell>
          <cell r="Q1277">
            <v>0.11712941585910638</v>
          </cell>
          <cell r="W1277">
            <v>9.1866208516943828E-5</v>
          </cell>
        </row>
        <row r="1278">
          <cell r="A1278">
            <v>43280</v>
          </cell>
          <cell r="B1278">
            <v>28.7</v>
          </cell>
          <cell r="C1278">
            <v>14.65</v>
          </cell>
          <cell r="D1278">
            <v>1.321342125085973E-2</v>
          </cell>
          <cell r="E1278">
            <v>5.7707931623036535</v>
          </cell>
          <cell r="P1278">
            <v>9.1866208516943828E-5</v>
          </cell>
          <cell r="Q1278">
            <v>0.11722128206762333</v>
          </cell>
          <cell r="W1278">
            <v>9.1866208516943828E-5</v>
          </cell>
        </row>
        <row r="1279">
          <cell r="A1279">
            <v>43281</v>
          </cell>
          <cell r="B1279">
            <v>29.1</v>
          </cell>
          <cell r="C1279">
            <v>14.65</v>
          </cell>
          <cell r="D1279">
            <v>1.3300945940728641E-2</v>
          </cell>
          <cell r="E1279">
            <v>5.784094108244382</v>
          </cell>
          <cell r="P1279">
            <v>9.1866208516943828E-5</v>
          </cell>
          <cell r="Q1279">
            <v>0.11731314827614028</v>
          </cell>
          <cell r="W1279">
            <v>9.1866208516943828E-5</v>
          </cell>
        </row>
        <row r="1280">
          <cell r="A1280">
            <v>43282</v>
          </cell>
          <cell r="B1280">
            <v>29.2</v>
          </cell>
          <cell r="C1280">
            <v>14.616666666666665</v>
          </cell>
          <cell r="D1280">
            <v>1.3347799809745115E-2</v>
          </cell>
          <cell r="E1280">
            <v>5.7974419080541271</v>
          </cell>
          <cell r="P1280">
            <v>9.1866208516943828E-5</v>
          </cell>
          <cell r="Q1280">
            <v>0.11740501448465723</v>
          </cell>
          <cell r="W1280">
            <v>9.1866208516943828E-5</v>
          </cell>
        </row>
        <row r="1281">
          <cell r="A1281">
            <v>43283</v>
          </cell>
          <cell r="B1281">
            <v>28.7</v>
          </cell>
          <cell r="C1281">
            <v>14.616666666666665</v>
          </cell>
          <cell r="D1281">
            <v>1.323946852116939E-2</v>
          </cell>
          <cell r="E1281">
            <v>5.810681376575296</v>
          </cell>
          <cell r="P1281">
            <v>9.1866208516943828E-5</v>
          </cell>
          <cell r="Q1281">
            <v>0.11749688069317418</v>
          </cell>
          <cell r="W1281">
            <v>9.1866208516943828E-5</v>
          </cell>
        </row>
        <row r="1282">
          <cell r="A1282">
            <v>43284</v>
          </cell>
          <cell r="B1282">
            <v>28.5</v>
          </cell>
          <cell r="C1282">
            <v>14.6</v>
          </cell>
          <cell r="D1282">
            <v>1.3205205710618628E-2</v>
          </cell>
          <cell r="E1282">
            <v>5.8238865822859145</v>
          </cell>
          <cell r="P1282">
            <v>9.1866208516943828E-5</v>
          </cell>
          <cell r="Q1282">
            <v>0.11758874690169113</v>
          </cell>
          <cell r="W1282">
            <v>9.1866208516943828E-5</v>
          </cell>
        </row>
        <row r="1283">
          <cell r="A1283">
            <v>43285</v>
          </cell>
          <cell r="B1283">
            <v>27.6</v>
          </cell>
          <cell r="C1283">
            <v>14.6</v>
          </cell>
          <cell r="D1283">
            <v>1.2963445435043061E-2</v>
          </cell>
          <cell r="E1283">
            <v>5.8368500277209572</v>
          </cell>
          <cell r="P1283">
            <v>9.1866208516943828E-5</v>
          </cell>
          <cell r="Q1283">
            <v>0.11768061311020808</v>
          </cell>
          <cell r="W1283">
            <v>9.1866208516943828E-5</v>
          </cell>
        </row>
        <row r="1284">
          <cell r="A1284">
            <v>43286</v>
          </cell>
          <cell r="B1284">
            <v>26.5</v>
          </cell>
          <cell r="C1284">
            <v>14.583333333333332</v>
          </cell>
          <cell r="D1284">
            <v>1.2604779700001588E-2</v>
          </cell>
          <cell r="E1284">
            <v>5.8494548074209591</v>
          </cell>
          <cell r="P1284">
            <v>9.1866208516943828E-5</v>
          </cell>
          <cell r="Q1284">
            <v>0.11777247931872503</v>
          </cell>
          <cell r="W1284">
            <v>9.1866208516943828E-5</v>
          </cell>
        </row>
        <row r="1285">
          <cell r="A1285">
            <v>43287</v>
          </cell>
          <cell r="B1285">
            <v>20</v>
          </cell>
          <cell r="C1285">
            <v>14.583333333333332</v>
          </cell>
          <cell r="D1285">
            <v>8.1801894157526953E-3</v>
          </cell>
          <cell r="E1285">
            <v>5.8576349968367118</v>
          </cell>
          <cell r="P1285">
            <v>9.1866208516943828E-5</v>
          </cell>
          <cell r="Q1285">
            <v>0.11786434552724198</v>
          </cell>
          <cell r="W1285">
            <v>9.1866208516943828E-5</v>
          </cell>
        </row>
        <row r="1286">
          <cell r="A1286">
            <v>43288</v>
          </cell>
          <cell r="B1286">
            <v>23.9</v>
          </cell>
          <cell r="C1286">
            <v>14.566666666666666</v>
          </cell>
          <cell r="D1286">
            <v>1.1325196693914982E-2</v>
          </cell>
          <cell r="E1286">
            <v>5.8689601935306266</v>
          </cell>
          <cell r="P1286">
            <v>9.1866208516943828E-5</v>
          </cell>
          <cell r="Q1286">
            <v>0.11795621173575893</v>
          </cell>
          <cell r="W1286">
            <v>9.1866208516943828E-5</v>
          </cell>
        </row>
        <row r="1287">
          <cell r="A1287">
            <v>43289</v>
          </cell>
          <cell r="B1287">
            <v>26</v>
          </cell>
          <cell r="C1287">
            <v>14.55</v>
          </cell>
          <cell r="D1287">
            <v>1.2428316866068621E-2</v>
          </cell>
          <cell r="E1287">
            <v>5.881388510396695</v>
          </cell>
          <cell r="P1287">
            <v>9.1866208516943828E-5</v>
          </cell>
          <cell r="Q1287">
            <v>0.11804807794427588</v>
          </cell>
          <cell r="W1287">
            <v>9.1866208516943828E-5</v>
          </cell>
        </row>
        <row r="1288">
          <cell r="A1288">
            <v>43290</v>
          </cell>
          <cell r="B1288">
            <v>26.5</v>
          </cell>
          <cell r="C1288">
            <v>14.533333333333331</v>
          </cell>
          <cell r="D1288">
            <v>1.2640690507842722E-2</v>
          </cell>
          <cell r="E1288">
            <v>5.8940292009045381</v>
          </cell>
          <cell r="P1288">
            <v>9.1866208516943828E-5</v>
          </cell>
          <cell r="Q1288">
            <v>0.11813994415279283</v>
          </cell>
          <cell r="W1288">
            <v>9.1866208516943828E-5</v>
          </cell>
        </row>
        <row r="1289">
          <cell r="A1289">
            <v>43291</v>
          </cell>
          <cell r="B1289">
            <v>27.8</v>
          </cell>
          <cell r="C1289">
            <v>14.533333333333331</v>
          </cell>
          <cell r="D1289">
            <v>1.3071298535880242E-2</v>
          </cell>
          <cell r="E1289">
            <v>5.9071004994404186</v>
          </cell>
          <cell r="P1289">
            <v>9.1866208516943828E-5</v>
          </cell>
          <cell r="Q1289">
            <v>0.11823181036130978</v>
          </cell>
          <cell r="W1289">
            <v>9.1866208516943828E-5</v>
          </cell>
        </row>
        <row r="1290">
          <cell r="A1290">
            <v>43292</v>
          </cell>
          <cell r="B1290">
            <v>27.8</v>
          </cell>
          <cell r="C1290">
            <v>14.5</v>
          </cell>
          <cell r="D1290">
            <v>1.3095600719182792E-2</v>
          </cell>
          <cell r="E1290">
            <v>5.9201961001596013</v>
          </cell>
          <cell r="P1290">
            <v>9.1866208516943828E-5</v>
          </cell>
          <cell r="Q1290">
            <v>0.11832367656982673</v>
          </cell>
          <cell r="W1290">
            <v>9.1866208516943828E-5</v>
          </cell>
        </row>
        <row r="1291">
          <cell r="A1291">
            <v>43293</v>
          </cell>
          <cell r="B1291">
            <v>25.2</v>
          </cell>
          <cell r="C1291">
            <v>14.483333333333334</v>
          </cell>
          <cell r="D1291">
            <v>1.2106808525445325E-2</v>
          </cell>
          <cell r="E1291">
            <v>5.9323029086850463</v>
          </cell>
          <cell r="P1291">
            <v>9.1866208516943828E-5</v>
          </cell>
          <cell r="Q1291">
            <v>0.11841554277834368</v>
          </cell>
          <cell r="W1291">
            <v>9.1866208516943828E-5</v>
          </cell>
        </row>
        <row r="1292">
          <cell r="A1292">
            <v>43294</v>
          </cell>
          <cell r="B1292">
            <v>27.7</v>
          </cell>
          <cell r="C1292">
            <v>14.483333333333334</v>
          </cell>
          <cell r="D1292">
            <v>1.30786817375277E-2</v>
          </cell>
          <cell r="E1292">
            <v>5.9453815904225742</v>
          </cell>
          <cell r="P1292">
            <v>9.1866208516943828E-5</v>
          </cell>
          <cell r="Q1292">
            <v>0.11850740898686063</v>
          </cell>
          <cell r="W1292">
            <v>9.1866208516943828E-5</v>
          </cell>
        </row>
        <row r="1293">
          <cell r="A1293">
            <v>43295</v>
          </cell>
          <cell r="B1293">
            <v>27.9</v>
          </cell>
          <cell r="C1293">
            <v>14.45</v>
          </cell>
          <cell r="D1293">
            <v>1.3159716587896381E-2</v>
          </cell>
          <cell r="E1293">
            <v>5.9585413070104707</v>
          </cell>
          <cell r="P1293">
            <v>9.1866208516943828E-5</v>
          </cell>
          <cell r="Q1293">
            <v>0.11859927519537758</v>
          </cell>
          <cell r="W1293">
            <v>9.1866208516943828E-5</v>
          </cell>
        </row>
        <row r="1294">
          <cell r="A1294">
            <v>43296</v>
          </cell>
          <cell r="B1294">
            <v>28.7</v>
          </cell>
          <cell r="C1294">
            <v>14.45</v>
          </cell>
          <cell r="D1294">
            <v>1.3364078097158238E-2</v>
          </cell>
          <cell r="E1294">
            <v>5.9719053851076289</v>
          </cell>
          <cell r="P1294">
            <v>9.1866208516943828E-5</v>
          </cell>
          <cell r="Q1294">
            <v>0.11869114140389453</v>
          </cell>
          <cell r="W1294">
            <v>9.1866208516943828E-5</v>
          </cell>
        </row>
        <row r="1295">
          <cell r="A1295">
            <v>43297</v>
          </cell>
          <cell r="B1295">
            <v>28.4</v>
          </cell>
          <cell r="C1295">
            <v>14.416666666666666</v>
          </cell>
          <cell r="D1295">
            <v>1.3315615162643504E-2</v>
          </cell>
          <cell r="E1295">
            <v>5.9852210002702728</v>
          </cell>
          <cell r="P1295">
            <v>9.1866208516943828E-5</v>
          </cell>
          <cell r="Q1295">
            <v>0.11878300761241148</v>
          </cell>
          <cell r="W1295">
            <v>9.1866208516943828E-5</v>
          </cell>
        </row>
        <row r="1296">
          <cell r="A1296">
            <v>43298</v>
          </cell>
          <cell r="B1296">
            <v>28.9</v>
          </cell>
          <cell r="C1296">
            <v>14.4</v>
          </cell>
          <cell r="D1296">
            <v>1.344514427417135E-2</v>
          </cell>
          <cell r="E1296">
            <v>5.998666144544444</v>
          </cell>
          <cell r="P1296">
            <v>9.1866208516943828E-5</v>
          </cell>
          <cell r="Q1296">
            <v>0.11887487382092843</v>
          </cell>
          <cell r="W1296">
            <v>9.1866208516943828E-5</v>
          </cell>
        </row>
        <row r="1297">
          <cell r="A1297">
            <v>43299</v>
          </cell>
          <cell r="B1297">
            <v>29.4</v>
          </cell>
          <cell r="C1297">
            <v>14.366666666666667</v>
          </cell>
          <cell r="D1297">
            <v>1.3573188662483488E-2</v>
          </cell>
          <cell r="E1297">
            <v>6.0122393332069279</v>
          </cell>
          <cell r="P1297">
            <v>9.1866208516943828E-5</v>
          </cell>
          <cell r="Q1297">
            <v>0.11896674002944538</v>
          </cell>
          <cell r="W1297">
            <v>9.1866208516943828E-5</v>
          </cell>
        </row>
        <row r="1298">
          <cell r="A1298">
            <v>43300</v>
          </cell>
          <cell r="B1298">
            <v>27.8</v>
          </cell>
          <cell r="C1298">
            <v>14.366666666666667</v>
          </cell>
          <cell r="D1298">
            <v>1.3189292496736517E-2</v>
          </cell>
          <cell r="E1298">
            <v>6.0254286257036647</v>
          </cell>
          <cell r="P1298">
            <v>9.1866208516943828E-5</v>
          </cell>
          <cell r="Q1298">
            <v>0.11905860623796233</v>
          </cell>
          <cell r="W1298">
            <v>9.1866208516943828E-5</v>
          </cell>
        </row>
        <row r="1299">
          <cell r="A1299">
            <v>43301</v>
          </cell>
          <cell r="B1299">
            <v>29.5</v>
          </cell>
          <cell r="C1299">
            <v>14.333333333333336</v>
          </cell>
          <cell r="D1299">
            <v>1.3615894206094612E-2</v>
          </cell>
          <cell r="E1299">
            <v>6.0390445199097593</v>
          </cell>
          <cell r="P1299">
            <v>9.1866208516943828E-5</v>
          </cell>
          <cell r="Q1299">
            <v>0.11915047244647928</v>
          </cell>
          <cell r="W1299">
            <v>9.1866208516943828E-5</v>
          </cell>
        </row>
        <row r="1300">
          <cell r="A1300">
            <v>43302</v>
          </cell>
          <cell r="B1300">
            <v>30.3</v>
          </cell>
          <cell r="C1300">
            <v>14.3</v>
          </cell>
          <cell r="D1300">
            <v>1.3778732176992851E-2</v>
          </cell>
          <cell r="E1300">
            <v>6.0528232520867524</v>
          </cell>
          <cell r="P1300">
            <v>9.1866208516943828E-5</v>
          </cell>
          <cell r="Q1300">
            <v>0.11924233865499623</v>
          </cell>
          <cell r="W1300">
            <v>9.1866208516943828E-5</v>
          </cell>
        </row>
        <row r="1301">
          <cell r="A1301">
            <v>43303</v>
          </cell>
          <cell r="B1301">
            <v>30.3</v>
          </cell>
          <cell r="C1301">
            <v>14.3</v>
          </cell>
          <cell r="D1301">
            <v>1.3778732176992851E-2</v>
          </cell>
          <cell r="E1301">
            <v>6.0666019842637455</v>
          </cell>
          <cell r="P1301">
            <v>9.1866208516943828E-5</v>
          </cell>
          <cell r="Q1301">
            <v>0.11933420486351318</v>
          </cell>
          <cell r="W1301">
            <v>9.1866208516943828E-5</v>
          </cell>
        </row>
        <row r="1302">
          <cell r="A1302">
            <v>43304</v>
          </cell>
          <cell r="B1302">
            <v>29.3</v>
          </cell>
          <cell r="C1302">
            <v>14.266666666666666</v>
          </cell>
          <cell r="D1302">
            <v>1.3621821363406471E-2</v>
          </cell>
          <cell r="E1302">
            <v>6.0802238056271518</v>
          </cell>
          <cell r="P1302">
            <v>9.1866208516943828E-5</v>
          </cell>
          <cell r="Q1302">
            <v>0.11942607107203013</v>
          </cell>
          <cell r="W1302">
            <v>9.1866208516943828E-5</v>
          </cell>
        </row>
        <row r="1303">
          <cell r="A1303">
            <v>43305</v>
          </cell>
          <cell r="B1303">
            <v>26.7</v>
          </cell>
          <cell r="C1303">
            <v>14.233333333333334</v>
          </cell>
          <cell r="D1303">
            <v>1.2915885916080864E-2</v>
          </cell>
          <cell r="E1303">
            <v>6.0931396915432323</v>
          </cell>
          <cell r="P1303">
            <v>9.1866208516943828E-5</v>
          </cell>
          <cell r="Q1303">
            <v>0.11951793728054708</v>
          </cell>
          <cell r="W1303">
            <v>9.1866208516943828E-5</v>
          </cell>
        </row>
        <row r="1304">
          <cell r="A1304">
            <v>43306</v>
          </cell>
          <cell r="B1304">
            <v>26</v>
          </cell>
          <cell r="C1304">
            <v>14.216666666666667</v>
          </cell>
          <cell r="D1304">
            <v>1.2646508551757725E-2</v>
          </cell>
          <cell r="E1304">
            <v>6.1057862000949896</v>
          </cell>
          <cell r="P1304">
            <v>9.1866208516943828E-5</v>
          </cell>
          <cell r="Q1304">
            <v>0.11960980348906403</v>
          </cell>
          <cell r="W1304">
            <v>9.1866208516943828E-5</v>
          </cell>
        </row>
        <row r="1305">
          <cell r="A1305">
            <v>43307</v>
          </cell>
          <cell r="B1305">
            <v>24.6</v>
          </cell>
          <cell r="C1305">
            <v>14.2</v>
          </cell>
          <cell r="D1305">
            <v>1.1963437129000146E-2</v>
          </cell>
          <cell r="E1305">
            <v>6.1177496372239899</v>
          </cell>
          <cell r="P1305">
            <v>9.1866208516943828E-5</v>
          </cell>
          <cell r="Q1305">
            <v>0.11970166969758098</v>
          </cell>
          <cell r="W1305">
            <v>9.1866208516943828E-5</v>
          </cell>
        </row>
        <row r="1306">
          <cell r="A1306">
            <v>43308</v>
          </cell>
          <cell r="B1306">
            <v>23.6</v>
          </cell>
          <cell r="C1306">
            <v>14.166666666666668</v>
          </cell>
          <cell r="D1306">
            <v>1.1366856241220299E-2</v>
          </cell>
          <cell r="E1306">
            <v>6.1291164934652098</v>
          </cell>
          <cell r="P1306">
            <v>9.1866208516943828E-5</v>
          </cell>
          <cell r="Q1306">
            <v>0.11979353590609793</v>
          </cell>
          <cell r="W1306">
            <v>9.1866208516943828E-5</v>
          </cell>
        </row>
        <row r="1307">
          <cell r="A1307">
            <v>43309</v>
          </cell>
          <cell r="B1307">
            <v>24.8</v>
          </cell>
          <cell r="C1307">
            <v>14.133333333333333</v>
          </cell>
          <cell r="D1307">
            <v>1.2111854827946286E-2</v>
          </cell>
          <cell r="E1307">
            <v>6.141228348293156</v>
          </cell>
          <cell r="P1307">
            <v>9.1866208516943828E-5</v>
          </cell>
          <cell r="Q1307">
            <v>0.11988540211461488</v>
          </cell>
          <cell r="W1307">
            <v>9.1866208516943828E-5</v>
          </cell>
        </row>
        <row r="1308">
          <cell r="A1308">
            <v>43310</v>
          </cell>
          <cell r="B1308">
            <v>27.1</v>
          </cell>
          <cell r="C1308">
            <v>14.116666666666667</v>
          </cell>
          <cell r="D1308">
            <v>1.3129649709650665E-2</v>
          </cell>
          <cell r="E1308">
            <v>6.1543579980028067</v>
          </cell>
          <cell r="P1308">
            <v>9.1866208516943828E-5</v>
          </cell>
          <cell r="Q1308">
            <v>0.11997726832313182</v>
          </cell>
          <cell r="W1308">
            <v>9.1866208516943828E-5</v>
          </cell>
        </row>
        <row r="1309">
          <cell r="A1309">
            <v>43311</v>
          </cell>
          <cell r="B1309">
            <v>26.9</v>
          </cell>
          <cell r="C1309">
            <v>14.083333333333334</v>
          </cell>
          <cell r="D1309">
            <v>1.3079639378547288E-2</v>
          </cell>
          <cell r="E1309">
            <v>6.1674376373813544</v>
          </cell>
          <cell r="P1309">
            <v>9.1866208516943828E-5</v>
          </cell>
          <cell r="Q1309">
            <v>0.12006913453164877</v>
          </cell>
          <cell r="W1309">
            <v>9.1866208516943828E-5</v>
          </cell>
        </row>
        <row r="1310">
          <cell r="A1310">
            <v>43312</v>
          </cell>
          <cell r="B1310">
            <v>27.8</v>
          </cell>
          <cell r="C1310">
            <v>14.06666666666667</v>
          </cell>
          <cell r="D1310">
            <v>1.3380884353095658E-2</v>
          </cell>
          <cell r="E1310">
            <v>6.1808185217344498</v>
          </cell>
          <cell r="P1310">
            <v>9.1866208516943828E-5</v>
          </cell>
          <cell r="Q1310">
            <v>0.12016100074016572</v>
          </cell>
          <cell r="W1310">
            <v>9.1866208516943828E-5</v>
          </cell>
        </row>
        <row r="1311">
          <cell r="A1311">
            <v>43313</v>
          </cell>
          <cell r="B1311">
            <v>29</v>
          </cell>
          <cell r="C1311">
            <v>14.033333333333335</v>
          </cell>
          <cell r="D1311">
            <v>1.3706664653943984E-2</v>
          </cell>
          <cell r="E1311">
            <v>6.1945251863883941</v>
          </cell>
          <cell r="P1311">
            <v>9.1866208516943828E-5</v>
          </cell>
          <cell r="Q1311">
            <v>0.12025286694868267</v>
          </cell>
          <cell r="W1311">
            <v>9.1866208516943828E-5</v>
          </cell>
        </row>
        <row r="1312">
          <cell r="A1312">
            <v>43314</v>
          </cell>
          <cell r="B1312">
            <v>28.7</v>
          </cell>
          <cell r="C1312">
            <v>14</v>
          </cell>
          <cell r="D1312">
            <v>1.3657913345901655E-2</v>
          </cell>
          <cell r="E1312">
            <v>6.2081830997342955</v>
          </cell>
          <cell r="P1312">
            <v>9.1866208516943828E-5</v>
          </cell>
          <cell r="Q1312">
            <v>0.12034473315719962</v>
          </cell>
          <cell r="W1312">
            <v>9.1866208516943828E-5</v>
          </cell>
        </row>
        <row r="1313">
          <cell r="A1313">
            <v>43315</v>
          </cell>
          <cell r="B1313">
            <v>27.6</v>
          </cell>
          <cell r="C1313">
            <v>13.966666666666669</v>
          </cell>
          <cell r="D1313">
            <v>1.3379263047393763E-2</v>
          </cell>
          <cell r="E1313">
            <v>6.2215623627816896</v>
          </cell>
          <cell r="P1313">
            <v>9.1866208516943828E-5</v>
          </cell>
          <cell r="Q1313">
            <v>0.12043659936571657</v>
          </cell>
          <cell r="W1313">
            <v>9.1866208516943828E-5</v>
          </cell>
        </row>
        <row r="1314">
          <cell r="A1314">
            <v>43316</v>
          </cell>
          <cell r="B1314">
            <v>27.5</v>
          </cell>
          <cell r="C1314">
            <v>13.95</v>
          </cell>
          <cell r="D1314">
            <v>1.3357630388903237E-2</v>
          </cell>
          <cell r="E1314">
            <v>6.2349199931705925</v>
          </cell>
          <cell r="P1314">
            <v>9.1866208516943828E-5</v>
          </cell>
          <cell r="Q1314">
            <v>0.12052846557423352</v>
          </cell>
          <cell r="W1314">
            <v>9.1866208516943828E-5</v>
          </cell>
        </row>
        <row r="1315">
          <cell r="A1315">
            <v>43317</v>
          </cell>
          <cell r="B1315">
            <v>30.7</v>
          </cell>
          <cell r="C1315">
            <v>13.916666666666668</v>
          </cell>
          <cell r="D1315">
            <v>1.4082986733957617E-2</v>
          </cell>
          <cell r="E1315">
            <v>6.2490029799045503</v>
          </cell>
          <cell r="P1315">
            <v>9.1866208516943828E-5</v>
          </cell>
          <cell r="Q1315">
            <v>0.12062033178275047</v>
          </cell>
          <cell r="W1315">
            <v>9.1866208516943828E-5</v>
          </cell>
        </row>
        <row r="1316">
          <cell r="A1316">
            <v>43318</v>
          </cell>
          <cell r="B1316">
            <v>25.5</v>
          </cell>
          <cell r="C1316">
            <v>13.883333333333335</v>
          </cell>
          <cell r="D1316">
            <v>1.2605268424161533E-2</v>
          </cell>
          <cell r="E1316">
            <v>6.2616082483287121</v>
          </cell>
          <cell r="P1316">
            <v>9.1866208516943828E-5</v>
          </cell>
          <cell r="Q1316">
            <v>0.12071219799126742</v>
          </cell>
          <cell r="W1316">
            <v>9.1866208516943828E-5</v>
          </cell>
        </row>
        <row r="1317">
          <cell r="A1317">
            <v>43319</v>
          </cell>
          <cell r="B1317">
            <v>22.9</v>
          </cell>
          <cell r="C1317">
            <v>13.85</v>
          </cell>
          <cell r="D1317">
            <v>1.1024944407911165E-2</v>
          </cell>
          <cell r="E1317">
            <v>6.272633192736623</v>
          </cell>
          <cell r="P1317">
            <v>9.1866208516943828E-5</v>
          </cell>
          <cell r="Q1317">
            <v>0.12080406419978437</v>
          </cell>
          <cell r="W1317">
            <v>9.1866208516943828E-5</v>
          </cell>
        </row>
        <row r="1318">
          <cell r="A1318">
            <v>43320</v>
          </cell>
          <cell r="B1318">
            <v>24</v>
          </cell>
          <cell r="C1318">
            <v>13.816666666666666</v>
          </cell>
          <cell r="D1318">
            <v>1.1802028890519354E-2</v>
          </cell>
          <cell r="E1318">
            <v>6.2844352216271426</v>
          </cell>
          <cell r="P1318">
            <v>9.1866208516943828E-5</v>
          </cell>
          <cell r="Q1318">
            <v>0.12089593040830132</v>
          </cell>
          <cell r="W1318">
            <v>9.1866208516943828E-5</v>
          </cell>
        </row>
        <row r="1319">
          <cell r="A1319">
            <v>43321</v>
          </cell>
          <cell r="B1319">
            <v>25.2</v>
          </cell>
          <cell r="C1319">
            <v>13.8</v>
          </cell>
          <cell r="D1319">
            <v>1.2497901403179723E-2</v>
          </cell>
          <cell r="E1319">
            <v>6.296933123030322</v>
          </cell>
          <cell r="P1319">
            <v>9.1866208516943828E-5</v>
          </cell>
          <cell r="Q1319">
            <v>0.12098779661681827</v>
          </cell>
          <cell r="W1319">
            <v>9.1866208516943828E-5</v>
          </cell>
        </row>
        <row r="1320">
          <cell r="A1320">
            <v>43322</v>
          </cell>
          <cell r="B1320">
            <v>28.1</v>
          </cell>
          <cell r="C1320">
            <v>13.766666666666669</v>
          </cell>
          <cell r="D1320">
            <v>1.3634293131141159E-2</v>
          </cell>
          <cell r="E1320">
            <v>6.3105674161614633</v>
          </cell>
          <cell r="P1320">
            <v>9.1866208516943828E-5</v>
          </cell>
          <cell r="Q1320">
            <v>0.12107966282533522</v>
          </cell>
          <cell r="W1320">
            <v>9.1866208516943828E-5</v>
          </cell>
        </row>
        <row r="1321">
          <cell r="A1321">
            <v>43323</v>
          </cell>
          <cell r="B1321">
            <v>26.9</v>
          </cell>
          <cell r="C1321">
            <v>13.733333333333333</v>
          </cell>
          <cell r="D1321">
            <v>1.3270379035555425E-2</v>
          </cell>
          <cell r="E1321">
            <v>6.3238377951970186</v>
          </cell>
          <cell r="P1321">
            <v>9.1866208516943828E-5</v>
          </cell>
          <cell r="Q1321">
            <v>0.12117152903385217</v>
          </cell>
          <cell r="W1321">
            <v>9.1866208516943828E-5</v>
          </cell>
        </row>
        <row r="1322">
          <cell r="A1322">
            <v>43324</v>
          </cell>
          <cell r="B1322">
            <v>25.7</v>
          </cell>
          <cell r="C1322">
            <v>13.7</v>
          </cell>
          <cell r="D1322">
            <v>1.2791074302294014E-2</v>
          </cell>
          <cell r="E1322">
            <v>6.3366288694993127</v>
          </cell>
          <cell r="P1322">
            <v>9.1866208516943828E-5</v>
          </cell>
          <cell r="Q1322">
            <v>0.12126339524236912</v>
          </cell>
          <cell r="W1322">
            <v>9.1866208516943828E-5</v>
          </cell>
        </row>
        <row r="1323">
          <cell r="A1323">
            <v>43325</v>
          </cell>
          <cell r="B1323">
            <v>27.1</v>
          </cell>
          <cell r="C1323">
            <v>13.65</v>
          </cell>
          <cell r="D1323">
            <v>1.3382704266957202E-2</v>
          </cell>
          <cell r="E1323">
            <v>6.3500115737662703</v>
          </cell>
          <cell r="P1323">
            <v>9.1866208516943828E-5</v>
          </cell>
          <cell r="Q1323">
            <v>0.12135526145088607</v>
          </cell>
          <cell r="W1323">
            <v>9.1866208516943828E-5</v>
          </cell>
        </row>
        <row r="1324">
          <cell r="A1324">
            <v>43326</v>
          </cell>
          <cell r="B1324">
            <v>29.6</v>
          </cell>
          <cell r="C1324">
            <v>13.616666666666667</v>
          </cell>
          <cell r="D1324">
            <v>1.406068288045937E-2</v>
          </cell>
          <cell r="E1324">
            <v>6.3640722566467298</v>
          </cell>
          <cell r="P1324">
            <v>9.1866208516943828E-5</v>
          </cell>
          <cell r="Q1324">
            <v>0.12144712765940302</v>
          </cell>
          <cell r="W1324">
            <v>9.1866208516943828E-5</v>
          </cell>
        </row>
        <row r="1325">
          <cell r="A1325">
            <v>43327</v>
          </cell>
          <cell r="B1325">
            <v>29.7</v>
          </cell>
          <cell r="C1325">
            <v>13.6</v>
          </cell>
          <cell r="D1325">
            <v>1.4088198989658367E-2</v>
          </cell>
          <cell r="E1325">
            <v>6.3781604556363884</v>
          </cell>
          <cell r="P1325">
            <v>9.1866208516943828E-5</v>
          </cell>
          <cell r="Q1325">
            <v>0.12153899386791997</v>
          </cell>
          <cell r="W1325">
            <v>9.1866208516943828E-5</v>
          </cell>
        </row>
        <row r="1326">
          <cell r="A1326">
            <v>43328</v>
          </cell>
          <cell r="B1326">
            <v>28.7</v>
          </cell>
          <cell r="C1326">
            <v>13.566666666666666</v>
          </cell>
          <cell r="D1326">
            <v>1.389046850794206E-2</v>
          </cell>
          <cell r="E1326">
            <v>6.3920509241443302</v>
          </cell>
          <cell r="P1326">
            <v>9.1866208516943828E-5</v>
          </cell>
          <cell r="Q1326">
            <v>0.12163086007643692</v>
          </cell>
          <cell r="W1326">
            <v>9.1866208516943828E-5</v>
          </cell>
        </row>
        <row r="1327">
          <cell r="A1327">
            <v>43329</v>
          </cell>
          <cell r="B1327">
            <v>24.3</v>
          </cell>
          <cell r="C1327">
            <v>13.533333333333333</v>
          </cell>
          <cell r="D1327">
            <v>1.2113981842504401E-2</v>
          </cell>
          <cell r="E1327">
            <v>6.4041649059868346</v>
          </cell>
          <cell r="P1327">
            <v>9.1866208516943828E-5</v>
          </cell>
          <cell r="Q1327">
            <v>0.12172272628495387</v>
          </cell>
          <cell r="W1327">
            <v>9.1866208516943828E-5</v>
          </cell>
        </row>
        <row r="1328">
          <cell r="A1328">
            <v>43330</v>
          </cell>
          <cell r="B1328">
            <v>20.8</v>
          </cell>
          <cell r="C1328">
            <v>13.483333333333334</v>
          </cell>
          <cell r="D1328">
            <v>9.3677751097159447E-3</v>
          </cell>
          <cell r="E1328">
            <v>6.4135326810965507</v>
          </cell>
          <cell r="P1328">
            <v>9.1866208516943828E-5</v>
          </cell>
          <cell r="Q1328">
            <v>0.12181459249347082</v>
          </cell>
          <cell r="W1328">
            <v>9.1866208516943828E-5</v>
          </cell>
        </row>
        <row r="1329">
          <cell r="A1329">
            <v>43331</v>
          </cell>
          <cell r="B1329">
            <v>21.4</v>
          </cell>
          <cell r="C1329">
            <v>13.45</v>
          </cell>
          <cell r="D1329">
            <v>9.9345928772938755E-3</v>
          </cell>
          <cell r="E1329">
            <v>6.423467273973845</v>
          </cell>
          <cell r="P1329">
            <v>9.1866208516943828E-5</v>
          </cell>
          <cell r="Q1329">
            <v>0.12190645870198777</v>
          </cell>
          <cell r="W1329">
            <v>9.1866208516943828E-5</v>
          </cell>
        </row>
        <row r="1330">
          <cell r="A1330">
            <v>43332</v>
          </cell>
          <cell r="B1330">
            <v>22.6</v>
          </cell>
          <cell r="C1330">
            <v>13.433333333333334</v>
          </cell>
          <cell r="D1330">
            <v>1.0960357386614789E-2</v>
          </cell>
          <cell r="E1330">
            <v>6.4344276313604594</v>
          </cell>
          <cell r="P1330">
            <v>9.1866208516943828E-5</v>
          </cell>
          <cell r="Q1330">
            <v>0.12199832491050472</v>
          </cell>
          <cell r="W1330">
            <v>9.1866208516943828E-5</v>
          </cell>
        </row>
        <row r="1331">
          <cell r="A1331">
            <v>43333</v>
          </cell>
          <cell r="B1331">
            <v>27.6</v>
          </cell>
          <cell r="C1331">
            <v>13.4</v>
          </cell>
          <cell r="D1331">
            <v>1.3664140581236885E-2</v>
          </cell>
          <cell r="E1331">
            <v>6.4480917719416961</v>
          </cell>
          <cell r="P1331">
            <v>9.1866208516943828E-5</v>
          </cell>
          <cell r="Q1331">
            <v>0.12209019111902167</v>
          </cell>
          <cell r="W1331">
            <v>9.1866208516943828E-5</v>
          </cell>
        </row>
        <row r="1332">
          <cell r="A1332">
            <v>43334</v>
          </cell>
          <cell r="B1332">
            <v>29.9</v>
          </cell>
          <cell r="C1332">
            <v>13.35</v>
          </cell>
          <cell r="D1332">
            <v>1.4244085263907132E-2</v>
          </cell>
          <cell r="E1332">
            <v>6.4623358572056029</v>
          </cell>
          <cell r="P1332">
            <v>9.1866208516943828E-5</v>
          </cell>
          <cell r="Q1332">
            <v>0.12218205732753862</v>
          </cell>
          <cell r="W1332">
            <v>9.1866208516943828E-5</v>
          </cell>
        </row>
        <row r="1333">
          <cell r="A1333">
            <v>43335</v>
          </cell>
          <cell r="B1333">
            <v>28.8</v>
          </cell>
          <cell r="C1333">
            <v>13.316666666666666</v>
          </cell>
          <cell r="D1333">
            <v>1.402967295942713E-2</v>
          </cell>
          <cell r="E1333">
            <v>6.4763655301650296</v>
          </cell>
          <cell r="P1333">
            <v>9.1866208516943828E-5</v>
          </cell>
          <cell r="Q1333">
            <v>0.12227392353605557</v>
          </cell>
          <cell r="W1333">
            <v>9.1866208516943828E-5</v>
          </cell>
        </row>
        <row r="1334">
          <cell r="A1334">
            <v>43336</v>
          </cell>
          <cell r="B1334">
            <v>28.9</v>
          </cell>
          <cell r="C1334">
            <v>13.283333333333331</v>
          </cell>
          <cell r="D1334">
            <v>1.4067600704179213E-2</v>
          </cell>
          <cell r="E1334">
            <v>6.4904331308692091</v>
          </cell>
          <cell r="P1334">
            <v>9.1866208516943828E-5</v>
          </cell>
          <cell r="Q1334">
            <v>0.12236578974457252</v>
          </cell>
          <cell r="W1334">
            <v>9.1866208516943828E-5</v>
          </cell>
        </row>
        <row r="1335">
          <cell r="A1335">
            <v>43337</v>
          </cell>
          <cell r="B1335">
            <v>30.2</v>
          </cell>
          <cell r="C1335">
            <v>13.25</v>
          </cell>
          <cell r="D1335">
            <v>1.4340717594653288E-2</v>
          </cell>
          <cell r="E1335">
            <v>6.5047738484638629</v>
          </cell>
          <cell r="P1335">
            <v>9.1866208516943828E-5</v>
          </cell>
          <cell r="Q1335">
            <v>0.12245765595308947</v>
          </cell>
          <cell r="W1335">
            <v>9.1866208516943828E-5</v>
          </cell>
        </row>
        <row r="1336">
          <cell r="A1336">
            <v>43338</v>
          </cell>
          <cell r="B1336">
            <v>29.3</v>
          </cell>
          <cell r="C1336">
            <v>13.216666666666669</v>
          </cell>
          <cell r="D1336">
            <v>1.4184563420576595E-2</v>
          </cell>
          <cell r="E1336">
            <v>6.518958411884439</v>
          </cell>
          <cell r="P1336">
            <v>9.1866208516943828E-5</v>
          </cell>
          <cell r="Q1336">
            <v>0.12254952216160642</v>
          </cell>
          <cell r="W1336">
            <v>9.1866208516943828E-5</v>
          </cell>
        </row>
        <row r="1337">
          <cell r="A1337">
            <v>43339</v>
          </cell>
          <cell r="B1337">
            <v>26.2</v>
          </cell>
          <cell r="C1337">
            <v>13.183333333333332</v>
          </cell>
          <cell r="D1337">
            <v>1.3237398588603717E-2</v>
          </cell>
          <cell r="E1337">
            <v>6.5321958104730431</v>
          </cell>
          <cell r="P1337">
            <v>9.1866208516943828E-5</v>
          </cell>
          <cell r="Q1337">
            <v>0.12264138837012337</v>
          </cell>
          <cell r="W1337">
            <v>9.1866208516943828E-5</v>
          </cell>
        </row>
        <row r="1338">
          <cell r="A1338">
            <v>43340</v>
          </cell>
          <cell r="B1338">
            <v>24.1</v>
          </cell>
          <cell r="C1338">
            <v>13.133333333333335</v>
          </cell>
          <cell r="D1338">
            <v>1.2141389557922766E-2</v>
          </cell>
          <cell r="E1338">
            <v>6.5443372000309656</v>
          </cell>
          <cell r="P1338">
            <v>9.1866208516943828E-5</v>
          </cell>
          <cell r="Q1338">
            <v>0.12273325457864032</v>
          </cell>
          <cell r="W1338">
            <v>9.1866208516943828E-5</v>
          </cell>
        </row>
        <row r="1339">
          <cell r="A1339">
            <v>43341</v>
          </cell>
          <cell r="B1339">
            <v>24.4</v>
          </cell>
          <cell r="C1339">
            <v>13.116666666666665</v>
          </cell>
          <cell r="D1339">
            <v>1.2334171701684533E-2</v>
          </cell>
          <cell r="E1339">
            <v>6.5566713717326506</v>
          </cell>
          <cell r="P1339">
            <v>9.1866208516943828E-5</v>
          </cell>
          <cell r="Q1339">
            <v>0.12282512078715727</v>
          </cell>
          <cell r="W1339">
            <v>9.1866208516943828E-5</v>
          </cell>
        </row>
        <row r="1340">
          <cell r="A1340">
            <v>43342</v>
          </cell>
          <cell r="B1340">
            <v>26.8</v>
          </cell>
          <cell r="C1340">
            <v>13.066666666666666</v>
          </cell>
          <cell r="D1340">
            <v>1.3523645631071057E-2</v>
          </cell>
          <cell r="E1340">
            <v>6.570195017363722</v>
          </cell>
          <cell r="P1340">
            <v>9.1866208516943828E-5</v>
          </cell>
          <cell r="Q1340">
            <v>0.12291698699567422</v>
          </cell>
          <cell r="W1340">
            <v>9.1866208516943828E-5</v>
          </cell>
        </row>
        <row r="1341">
          <cell r="A1341">
            <v>43343</v>
          </cell>
          <cell r="B1341">
            <v>26.1</v>
          </cell>
          <cell r="C1341">
            <v>13.033333333333335</v>
          </cell>
          <cell r="D1341">
            <v>1.3249992039105615E-2</v>
          </cell>
          <cell r="E1341">
            <v>6.5834450094028281</v>
          </cell>
          <cell r="P1341">
            <v>9.1866208516943828E-5</v>
          </cell>
          <cell r="Q1341">
            <v>0.12300885320419117</v>
          </cell>
          <cell r="W1341">
            <v>9.1866208516943828E-5</v>
          </cell>
        </row>
        <row r="1342">
          <cell r="A1342">
            <v>43344</v>
          </cell>
          <cell r="B1342">
            <v>23.7</v>
          </cell>
          <cell r="C1342">
            <v>13</v>
          </cell>
          <cell r="D1342">
            <v>1.1920933226569385E-2</v>
          </cell>
          <cell r="E1342">
            <v>6.5953659426293978</v>
          </cell>
          <cell r="P1342">
            <v>9.1866208516943828E-5</v>
          </cell>
          <cell r="Q1342">
            <v>0.12310071941270812</v>
          </cell>
          <cell r="W1342">
            <v>9.1866208516943828E-5</v>
          </cell>
        </row>
        <row r="1343">
          <cell r="A1343">
            <v>43345</v>
          </cell>
          <cell r="B1343">
            <v>22.2</v>
          </cell>
          <cell r="C1343">
            <v>12.95</v>
          </cell>
          <cell r="D1343">
            <v>1.0787553071572456E-2</v>
          </cell>
          <cell r="E1343">
            <v>6.60615349570097</v>
          </cell>
          <cell r="P1343">
            <v>9.1866208516943828E-5</v>
          </cell>
          <cell r="Q1343">
            <v>0.12319258562122506</v>
          </cell>
          <cell r="W1343">
            <v>9.1866208516943828E-5</v>
          </cell>
        </row>
        <row r="1344">
          <cell r="A1344">
            <v>43346</v>
          </cell>
          <cell r="B1344">
            <v>23.3</v>
          </cell>
          <cell r="C1344">
            <v>12.933333333333335</v>
          </cell>
          <cell r="D1344">
            <v>1.1658782796740975E-2</v>
          </cell>
          <cell r="E1344">
            <v>6.6178122784977109</v>
          </cell>
          <cell r="P1344">
            <v>9.1866208516943828E-5</v>
          </cell>
          <cell r="Q1344">
            <v>0.12328445182974201</v>
          </cell>
          <cell r="W1344">
            <v>9.1866208516943828E-5</v>
          </cell>
        </row>
        <row r="1345">
          <cell r="A1345">
            <v>43347</v>
          </cell>
          <cell r="B1345">
            <v>26.3</v>
          </cell>
          <cell r="C1345">
            <v>12.883333333333333</v>
          </cell>
          <cell r="D1345">
            <v>1.3388718899487683E-2</v>
          </cell>
          <cell r="E1345">
            <v>6.6312009973971984</v>
          </cell>
          <cell r="P1345">
            <v>9.1866208516943828E-5</v>
          </cell>
          <cell r="Q1345">
            <v>0.12337631803825896</v>
          </cell>
          <cell r="W1345">
            <v>9.1866208516943828E-5</v>
          </cell>
        </row>
        <row r="1346">
          <cell r="A1346">
            <v>43348</v>
          </cell>
          <cell r="B1346">
            <v>27.2</v>
          </cell>
          <cell r="C1346">
            <v>12.85</v>
          </cell>
          <cell r="D1346">
            <v>1.3746584477495551E-2</v>
          </cell>
          <cell r="E1346">
            <v>6.6449475818746944</v>
          </cell>
          <cell r="P1346">
            <v>9.1866208516943828E-5</v>
          </cell>
          <cell r="Q1346">
            <v>0.12346818424677591</v>
          </cell>
          <cell r="W1346">
            <v>9.1866208516943828E-5</v>
          </cell>
        </row>
        <row r="1347">
          <cell r="A1347">
            <v>43349</v>
          </cell>
          <cell r="B1347">
            <v>26.4</v>
          </cell>
          <cell r="C1347">
            <v>12.8</v>
          </cell>
          <cell r="D1347">
            <v>1.3458444400555249E-2</v>
          </cell>
          <cell r="E1347">
            <v>6.6584060262752498</v>
          </cell>
          <cell r="P1347">
            <v>9.1866208516943828E-5</v>
          </cell>
          <cell r="Q1347">
            <v>0.12356005045529286</v>
          </cell>
          <cell r="W1347">
            <v>9.1866208516943828E-5</v>
          </cell>
        </row>
        <row r="1348">
          <cell r="A1348">
            <v>43350</v>
          </cell>
          <cell r="B1348">
            <v>26.8</v>
          </cell>
          <cell r="C1348">
            <v>12.766666666666666</v>
          </cell>
          <cell r="D1348">
            <v>1.3628606086859608E-2</v>
          </cell>
          <cell r="E1348">
            <v>6.6720346323621094</v>
          </cell>
          <cell r="P1348">
            <v>9.1866208516943828E-5</v>
          </cell>
          <cell r="Q1348">
            <v>0.12365191666380981</v>
          </cell>
          <cell r="W1348">
            <v>9.1866208516943828E-5</v>
          </cell>
        </row>
        <row r="1349">
          <cell r="A1349">
            <v>43351</v>
          </cell>
          <cell r="B1349">
            <v>26.3</v>
          </cell>
          <cell r="C1349">
            <v>12.75</v>
          </cell>
          <cell r="D1349">
            <v>1.3432657617467507E-2</v>
          </cell>
          <cell r="E1349">
            <v>6.6854672899795773</v>
          </cell>
          <cell r="P1349">
            <v>9.1866208516943828E-5</v>
          </cell>
          <cell r="Q1349">
            <v>0.12374378287232676</v>
          </cell>
          <cell r="W1349">
            <v>9.1866208516943828E-5</v>
          </cell>
        </row>
        <row r="1350">
          <cell r="A1350">
            <v>43352</v>
          </cell>
          <cell r="B1350">
            <v>24.8</v>
          </cell>
          <cell r="C1350">
            <v>12.7</v>
          </cell>
          <cell r="D1350">
            <v>1.2703979898882674E-2</v>
          </cell>
          <cell r="E1350">
            <v>6.6981712698784603</v>
          </cell>
          <cell r="P1350">
            <v>9.1866208516943828E-5</v>
          </cell>
          <cell r="Q1350">
            <v>0.12383564908084371</v>
          </cell>
          <cell r="W1350">
            <v>9.1866208516943828E-5</v>
          </cell>
        </row>
        <row r="1351">
          <cell r="A1351">
            <v>43353</v>
          </cell>
          <cell r="B1351">
            <v>22.5</v>
          </cell>
          <cell r="C1351">
            <v>12.666666666666668</v>
          </cell>
          <cell r="D1351">
            <v>1.1113094320479772E-2</v>
          </cell>
          <cell r="E1351">
            <v>6.7092843641989397</v>
          </cell>
          <cell r="P1351">
            <v>9.1866208516943828E-5</v>
          </cell>
          <cell r="Q1351">
            <v>0.12392751528936066</v>
          </cell>
          <cell r="W1351">
            <v>9.1866208516943828E-5</v>
          </cell>
        </row>
        <row r="1352">
          <cell r="A1352">
            <v>43354</v>
          </cell>
          <cell r="B1352">
            <v>20.6</v>
          </cell>
          <cell r="C1352">
            <v>12.616666666666664</v>
          </cell>
          <cell r="D1352">
            <v>9.3991568423258138E-3</v>
          </cell>
          <cell r="E1352">
            <v>6.7186835210412656</v>
          </cell>
          <cell r="P1352">
            <v>9.1866208516943828E-5</v>
          </cell>
          <cell r="Q1352">
            <v>0.12401938149787761</v>
          </cell>
          <cell r="W1352">
            <v>9.1866208516943828E-5</v>
          </cell>
        </row>
        <row r="1353">
          <cell r="A1353">
            <v>43355</v>
          </cell>
          <cell r="B1353">
            <v>19.5</v>
          </cell>
          <cell r="C1353">
            <v>12.6</v>
          </cell>
          <cell r="D1353">
            <v>8.2888451940817589E-3</v>
          </cell>
          <cell r="E1353">
            <v>6.7269723662353478</v>
          </cell>
          <cell r="P1353">
            <v>9.1866208516943828E-5</v>
          </cell>
          <cell r="Q1353">
            <v>0.12411124770639456</v>
          </cell>
          <cell r="W1353">
            <v>9.1866208516943828E-5</v>
          </cell>
        </row>
        <row r="1354">
          <cell r="A1354">
            <v>43356</v>
          </cell>
          <cell r="B1354">
            <v>21.7</v>
          </cell>
          <cell r="C1354">
            <v>12.55</v>
          </cell>
          <cell r="D1354">
            <v>1.0452814590227526E-2</v>
          </cell>
          <cell r="E1354">
            <v>6.737425180825575</v>
          </cell>
          <cell r="P1354">
            <v>9.1866208516943828E-5</v>
          </cell>
          <cell r="Q1354">
            <v>0.12420311391491151</v>
          </cell>
          <cell r="W1354">
            <v>9.1866208516943828E-5</v>
          </cell>
        </row>
        <row r="1355">
          <cell r="A1355">
            <v>43357</v>
          </cell>
          <cell r="B1355">
            <v>22.6</v>
          </cell>
          <cell r="C1355">
            <v>12.516666666666666</v>
          </cell>
          <cell r="D1355">
            <v>1.1231730240293662E-2</v>
          </cell>
          <cell r="E1355">
            <v>6.7486569110658685</v>
          </cell>
          <cell r="P1355">
            <v>9.1866208516943828E-5</v>
          </cell>
          <cell r="Q1355">
            <v>0.12429498012342846</v>
          </cell>
          <cell r="W1355">
            <v>9.1866208516943828E-5</v>
          </cell>
        </row>
        <row r="1356">
          <cell r="A1356">
            <v>43358</v>
          </cell>
          <cell r="B1356">
            <v>21.4</v>
          </cell>
          <cell r="C1356">
            <v>12.466666666666669</v>
          </cell>
          <cell r="D1356">
            <v>1.0196928676571621E-2</v>
          </cell>
          <cell r="E1356">
            <v>6.7588538397424403</v>
          </cell>
          <cell r="P1356">
            <v>9.1866208516943828E-5</v>
          </cell>
          <cell r="Q1356">
            <v>0.12438684633194541</v>
          </cell>
          <cell r="W1356">
            <v>9.1866208516943828E-5</v>
          </cell>
        </row>
        <row r="1357">
          <cell r="A1357">
            <v>43359</v>
          </cell>
          <cell r="B1357">
            <v>23.7</v>
          </cell>
          <cell r="C1357">
            <v>12.433333333333334</v>
          </cell>
          <cell r="D1357">
            <v>1.2080864207216529E-2</v>
          </cell>
          <cell r="E1357">
            <v>6.7709347039496564</v>
          </cell>
          <cell r="P1357">
            <v>9.1866208516943828E-5</v>
          </cell>
          <cell r="Q1357">
            <v>0.12447871254046236</v>
          </cell>
          <cell r="W1357">
            <v>9.1866208516943828E-5</v>
          </cell>
        </row>
        <row r="1358">
          <cell r="A1358">
            <v>43360</v>
          </cell>
          <cell r="B1358">
            <v>23.9</v>
          </cell>
          <cell r="C1358">
            <v>12.4</v>
          </cell>
          <cell r="D1358">
            <v>1.2225783550220453E-2</v>
          </cell>
          <cell r="E1358">
            <v>6.7831604874998765</v>
          </cell>
          <cell r="P1358">
            <v>9.1866208516943828E-5</v>
          </cell>
          <cell r="Q1358">
            <v>0.12457057874897931</v>
          </cell>
          <cell r="W1358">
            <v>9.1866208516943828E-5</v>
          </cell>
        </row>
        <row r="1359">
          <cell r="A1359">
            <v>43361</v>
          </cell>
          <cell r="B1359">
            <v>22</v>
          </cell>
          <cell r="C1359">
            <v>12.366666666666667</v>
          </cell>
          <cell r="D1359">
            <v>1.0759517500230326E-2</v>
          </cell>
          <cell r="E1359">
            <v>6.793920005000107</v>
          </cell>
          <cell r="P1359">
            <v>9.1866208516943828E-5</v>
          </cell>
          <cell r="Q1359">
            <v>0.12466244495749626</v>
          </cell>
          <cell r="W1359">
            <v>9.1866208516943828E-5</v>
          </cell>
        </row>
        <row r="1360">
          <cell r="A1360">
            <v>43362</v>
          </cell>
          <cell r="B1360">
            <v>20.399999999999999</v>
          </cell>
          <cell r="C1360">
            <v>12.316666666666668</v>
          </cell>
          <cell r="D1360">
            <v>9.2589303859441155E-3</v>
          </cell>
          <cell r="E1360">
            <v>6.8031789353860512</v>
          </cell>
          <cell r="P1360">
            <v>9.1866208516943828E-5</v>
          </cell>
          <cell r="Q1360">
            <v>0.12475431116601321</v>
          </cell>
          <cell r="W1360">
            <v>9.1866208516943828E-5</v>
          </cell>
        </row>
        <row r="1361">
          <cell r="A1361">
            <v>43363</v>
          </cell>
          <cell r="B1361">
            <v>18.2</v>
          </cell>
          <cell r="C1361">
            <v>12.283333333333335</v>
          </cell>
          <cell r="D1361">
            <v>6.9839345291859084E-3</v>
          </cell>
          <cell r="E1361">
            <v>6.8101628699152368</v>
          </cell>
          <cell r="P1361">
            <v>9.1866208516943828E-5</v>
          </cell>
          <cell r="Q1361">
            <v>0.12484617737453016</v>
          </cell>
          <cell r="W1361">
            <v>9.1866208516943828E-5</v>
          </cell>
        </row>
        <row r="1362">
          <cell r="A1362">
            <v>43364</v>
          </cell>
          <cell r="B1362">
            <v>18.399999999999999</v>
          </cell>
          <cell r="C1362">
            <v>12.25</v>
          </cell>
          <cell r="D1362">
            <v>7.1969433841180819E-3</v>
          </cell>
          <cell r="E1362">
            <v>6.8173598132993547</v>
          </cell>
          <cell r="P1362">
            <v>9.1866208516943828E-5</v>
          </cell>
          <cell r="Q1362">
            <v>0.12493804358304711</v>
          </cell>
          <cell r="W1362">
            <v>9.1866208516943828E-5</v>
          </cell>
        </row>
        <row r="1363">
          <cell r="A1363">
            <v>43365</v>
          </cell>
          <cell r="B1363">
            <v>22.1</v>
          </cell>
          <cell r="C1363">
            <v>12.216666666666665</v>
          </cell>
          <cell r="D1363">
            <v>1.0877885912107288E-2</v>
          </cell>
          <cell r="E1363">
            <v>6.8282376992114617</v>
          </cell>
          <cell r="P1363">
            <v>9.1866208516943828E-5</v>
          </cell>
          <cell r="Q1363">
            <v>0.12502990979156406</v>
          </cell>
          <cell r="W1363">
            <v>9.1866208516943828E-5</v>
          </cell>
        </row>
        <row r="1364">
          <cell r="A1364">
            <v>43366</v>
          </cell>
          <cell r="B1364">
            <v>22.1</v>
          </cell>
          <cell r="C1364">
            <v>12.166666666666668</v>
          </cell>
          <cell r="D1364">
            <v>1.0887882425312564E-2</v>
          </cell>
          <cell r="E1364">
            <v>6.8391255816367744</v>
          </cell>
          <cell r="P1364">
            <v>9.1866208516943828E-5</v>
          </cell>
          <cell r="Q1364">
            <v>0.12512177600008101</v>
          </cell>
          <cell r="W1364">
            <v>9.1866208516943828E-5</v>
          </cell>
        </row>
        <row r="1365">
          <cell r="A1365">
            <v>43367</v>
          </cell>
          <cell r="B1365">
            <v>22.4</v>
          </cell>
          <cell r="C1365">
            <v>12.133333333333333</v>
          </cell>
          <cell r="D1365">
            <v>1.1150622926299631E-2</v>
          </cell>
          <cell r="E1365">
            <v>6.8502762045630741</v>
          </cell>
          <cell r="P1365">
            <v>9.1866208516943828E-5</v>
          </cell>
          <cell r="Q1365">
            <v>0.12521364220859796</v>
          </cell>
          <cell r="W1365">
            <v>9.1866208516943828E-5</v>
          </cell>
        </row>
        <row r="1366">
          <cell r="A1366">
            <v>43368</v>
          </cell>
          <cell r="B1366">
            <v>20</v>
          </cell>
          <cell r="C1366">
            <v>12.083333333333332</v>
          </cell>
          <cell r="D1366">
            <v>8.8919610836650041E-3</v>
          </cell>
          <cell r="E1366">
            <v>6.8591681656467394</v>
          </cell>
          <cell r="P1366">
            <v>9.1866208516943828E-5</v>
          </cell>
          <cell r="Q1366">
            <v>0.12530550841711491</v>
          </cell>
          <cell r="W1366">
            <v>9.1866208516943828E-5</v>
          </cell>
        </row>
        <row r="1367">
          <cell r="A1367">
            <v>43369</v>
          </cell>
          <cell r="B1367">
            <v>18</v>
          </cell>
          <cell r="C1367">
            <v>12.06666666666667</v>
          </cell>
          <cell r="D1367">
            <v>6.8033346109913446E-3</v>
          </cell>
          <cell r="E1367">
            <v>6.8659715002577304</v>
          </cell>
          <cell r="P1367">
            <v>9.1866208516943828E-5</v>
          </cell>
          <cell r="Q1367">
            <v>0.12539737462563186</v>
          </cell>
          <cell r="W1367">
            <v>9.1866208516943828E-5</v>
          </cell>
        </row>
        <row r="1368">
          <cell r="A1368">
            <v>43370</v>
          </cell>
          <cell r="B1368">
            <v>16</v>
          </cell>
          <cell r="C1368">
            <v>12.016666666666666</v>
          </cell>
          <cell r="D1368">
            <v>4.8423985560659315E-3</v>
          </cell>
          <cell r="E1368">
            <v>6.8708138988137959</v>
          </cell>
          <cell r="P1368">
            <v>9.1866208516943828E-5</v>
          </cell>
          <cell r="Q1368">
            <v>0.12548924083414881</v>
          </cell>
          <cell r="W1368">
            <v>9.1866208516943828E-5</v>
          </cell>
        </row>
        <row r="1369">
          <cell r="A1369">
            <v>43371</v>
          </cell>
          <cell r="B1369">
            <v>18.399999999999999</v>
          </cell>
          <cell r="C1369">
            <v>11.983333333333336</v>
          </cell>
          <cell r="D1369">
            <v>7.2311027371203462E-3</v>
          </cell>
          <cell r="E1369">
            <v>6.878045001550916</v>
          </cell>
          <cell r="P1369">
            <v>9.1866208516943828E-5</v>
          </cell>
          <cell r="Q1369">
            <v>0.12558110704266576</v>
          </cell>
          <cell r="W1369">
            <v>9.1866208516943828E-5</v>
          </cell>
        </row>
        <row r="1370">
          <cell r="A1370">
            <v>43372</v>
          </cell>
          <cell r="B1370">
            <v>18.600000000000001</v>
          </cell>
          <cell r="C1370">
            <v>11.933333333333334</v>
          </cell>
          <cell r="D1370">
            <v>7.4475283364787816E-3</v>
          </cell>
          <cell r="E1370">
            <v>6.8854925298873946</v>
          </cell>
          <cell r="P1370">
            <v>9.1866208516943828E-5</v>
          </cell>
          <cell r="Q1370">
            <v>0.12567297325118271</v>
          </cell>
          <cell r="W1370">
            <v>9.1866208516943828E-5</v>
          </cell>
        </row>
        <row r="1371">
          <cell r="A1371">
            <v>43373</v>
          </cell>
          <cell r="B1371">
            <v>20.7</v>
          </cell>
          <cell r="C1371">
            <v>11.9</v>
          </cell>
          <cell r="D1371">
            <v>9.6277148901364566E-3</v>
          </cell>
          <cell r="E1371">
            <v>6.895120244777531</v>
          </cell>
          <cell r="P1371">
            <v>9.1866208516943828E-5</v>
          </cell>
          <cell r="Q1371">
            <v>0.12576483945969966</v>
          </cell>
          <cell r="W1371">
            <v>9.1866208516943828E-5</v>
          </cell>
        </row>
        <row r="1372">
          <cell r="A1372">
            <v>43374</v>
          </cell>
          <cell r="B1372">
            <v>26.5</v>
          </cell>
          <cell r="C1372">
            <v>11.866666666666667</v>
          </cell>
          <cell r="D1372">
            <v>1.375100128522567E-2</v>
          </cell>
          <cell r="E1372">
            <v>6.9088712460627564</v>
          </cell>
          <cell r="P1372">
            <v>9.1866208516943828E-5</v>
          </cell>
          <cell r="Q1372">
            <v>0.12585670566821661</v>
          </cell>
          <cell r="W1372">
            <v>9.1866208516943828E-5</v>
          </cell>
        </row>
        <row r="1373">
          <cell r="A1373">
            <v>43375</v>
          </cell>
          <cell r="B1373">
            <v>21.4</v>
          </cell>
          <cell r="C1373">
            <v>11.833333333333332</v>
          </cell>
          <cell r="D1373">
            <v>1.0314408530155203E-2</v>
          </cell>
          <cell r="E1373">
            <v>6.919185654592912</v>
          </cell>
          <cell r="P1373">
            <v>9.1866208516943828E-5</v>
          </cell>
          <cell r="Q1373">
            <v>0.12594857187673356</v>
          </cell>
          <cell r="W1373">
            <v>9.1866208516943828E-5</v>
          </cell>
        </row>
        <row r="1374">
          <cell r="A1374">
            <v>43376</v>
          </cell>
          <cell r="B1374">
            <v>20.2</v>
          </cell>
          <cell r="C1374">
            <v>11.8</v>
          </cell>
          <cell r="D1374">
            <v>9.138748877907988E-3</v>
          </cell>
          <cell r="E1374">
            <v>6.9283244034708202</v>
          </cell>
          <cell r="P1374">
            <v>9.1866208516943828E-5</v>
          </cell>
          <cell r="Q1374">
            <v>0.12604043808525051</v>
          </cell>
          <cell r="W1374">
            <v>9.1866208516943828E-5</v>
          </cell>
        </row>
        <row r="1375">
          <cell r="A1375">
            <v>43377</v>
          </cell>
          <cell r="B1375">
            <v>19.399999999999999</v>
          </cell>
          <cell r="C1375">
            <v>11.75</v>
          </cell>
          <cell r="D1375">
            <v>8.3140615759122773E-3</v>
          </cell>
          <cell r="E1375">
            <v>6.9366384650467321</v>
          </cell>
          <cell r="P1375">
            <v>9.1866208516943828E-5</v>
          </cell>
          <cell r="Q1375">
            <v>0.12613230429376746</v>
          </cell>
          <cell r="W1375">
            <v>9.1866208516943828E-5</v>
          </cell>
        </row>
        <row r="1376">
          <cell r="A1376">
            <v>43378</v>
          </cell>
          <cell r="B1376">
            <v>19.8</v>
          </cell>
          <cell r="C1376">
            <v>11.716666666666669</v>
          </cell>
          <cell r="D1376">
            <v>8.7371133457019284E-3</v>
          </cell>
          <cell r="E1376">
            <v>6.9453755783924338</v>
          </cell>
          <cell r="P1376">
            <v>9.1866208516943828E-5</v>
          </cell>
          <cell r="Q1376">
            <v>0.12622417050228441</v>
          </cell>
          <cell r="W1376">
            <v>9.1866208516943828E-5</v>
          </cell>
        </row>
        <row r="1377">
          <cell r="A1377">
            <v>43379</v>
          </cell>
          <cell r="B1377">
            <v>24</v>
          </cell>
          <cell r="C1377">
            <v>11.666666666666668</v>
          </cell>
          <cell r="D1377">
            <v>1.2448158759056444E-2</v>
          </cell>
          <cell r="E1377">
            <v>6.9578237371514904</v>
          </cell>
          <cell r="P1377">
            <v>9.1866208516943828E-5</v>
          </cell>
          <cell r="Q1377">
            <v>0.12631603671080135</v>
          </cell>
          <cell r="W1377">
            <v>9.1866208516943828E-5</v>
          </cell>
        </row>
        <row r="1378">
          <cell r="A1378">
            <v>43380</v>
          </cell>
          <cell r="B1378">
            <v>25.9</v>
          </cell>
          <cell r="C1378">
            <v>11.65</v>
          </cell>
          <cell r="D1378">
            <v>1.3530307683978499E-2</v>
          </cell>
          <cell r="E1378">
            <v>6.9713540448354685</v>
          </cell>
          <cell r="P1378">
            <v>9.1866208516943828E-5</v>
          </cell>
          <cell r="Q1378">
            <v>0.1264079029193183</v>
          </cell>
          <cell r="W1378">
            <v>9.1866208516943828E-5</v>
          </cell>
        </row>
        <row r="1379">
          <cell r="A1379">
            <v>43381</v>
          </cell>
          <cell r="B1379">
            <v>20.6</v>
          </cell>
          <cell r="C1379">
            <v>11.6</v>
          </cell>
          <cell r="D1379">
            <v>9.5712465618532378E-3</v>
          </cell>
          <cell r="E1379">
            <v>6.9809252913973214</v>
          </cell>
          <cell r="P1379">
            <v>9.1866208516943828E-5</v>
          </cell>
          <cell r="Q1379">
            <v>0.12649976912783525</v>
          </cell>
          <cell r="W1379">
            <v>9.1866208516943828E-5</v>
          </cell>
        </row>
        <row r="1380">
          <cell r="A1380">
            <v>43382</v>
          </cell>
          <cell r="B1380">
            <v>20.2</v>
          </cell>
          <cell r="C1380">
            <v>11.566666666666663</v>
          </cell>
          <cell r="D1380">
            <v>9.1698186184869124E-3</v>
          </cell>
          <cell r="E1380">
            <v>6.9900951100158082</v>
          </cell>
          <cell r="P1380">
            <v>9.1866208516943828E-5</v>
          </cell>
          <cell r="Q1380">
            <v>0.1265916353363522</v>
          </cell>
          <cell r="W1380">
            <v>9.1866208516943828E-5</v>
          </cell>
        </row>
        <row r="1381">
          <cell r="A1381">
            <v>43383</v>
          </cell>
          <cell r="B1381">
            <v>19.7</v>
          </cell>
          <cell r="C1381">
            <v>11.533333333333331</v>
          </cell>
          <cell r="D1381">
            <v>8.6552738921350288E-3</v>
          </cell>
          <cell r="E1381">
            <v>6.998750383907943</v>
          </cell>
          <cell r="P1381">
            <v>9.1866208516943828E-5</v>
          </cell>
          <cell r="Q1381">
            <v>0.12668350154486915</v>
          </cell>
          <cell r="W1381">
            <v>9.1866208516943828E-5</v>
          </cell>
        </row>
        <row r="1382">
          <cell r="A1382">
            <v>43384</v>
          </cell>
          <cell r="B1382">
            <v>19.8</v>
          </cell>
          <cell r="C1382">
            <v>11.483333333333333</v>
          </cell>
          <cell r="D1382">
            <v>8.7657031392159163E-3</v>
          </cell>
          <cell r="E1382">
            <v>7.0075160870471587</v>
          </cell>
          <cell r="P1382">
            <v>9.1866208516943828E-5</v>
          </cell>
          <cell r="Q1382">
            <v>0.1267753677533861</v>
          </cell>
          <cell r="W1382">
            <v>9.1866208516943828E-5</v>
          </cell>
        </row>
        <row r="1383">
          <cell r="A1383">
            <v>43385</v>
          </cell>
          <cell r="B1383">
            <v>18</v>
          </cell>
          <cell r="C1383">
            <v>11.45</v>
          </cell>
          <cell r="D1383">
            <v>6.8669780755546634E-3</v>
          </cell>
          <cell r="E1383">
            <v>7.014383065122713</v>
          </cell>
          <cell r="P1383">
            <v>9.1866208516943828E-5</v>
          </cell>
          <cell r="Q1383">
            <v>0.12686723396190305</v>
          </cell>
          <cell r="W1383">
            <v>9.1866208516943828E-5</v>
          </cell>
        </row>
        <row r="1384">
          <cell r="A1384">
            <v>43386</v>
          </cell>
          <cell r="B1384">
            <v>16</v>
          </cell>
          <cell r="C1384">
            <v>11.416666666666668</v>
          </cell>
          <cell r="D1384">
            <v>4.8856217890184605E-3</v>
          </cell>
          <cell r="E1384">
            <v>7.0192686869117313</v>
          </cell>
          <cell r="P1384">
            <v>9.1866208516943828E-5</v>
          </cell>
          <cell r="Q1384">
            <v>0.12695910017042</v>
          </cell>
          <cell r="W1384">
            <v>9.1866208516943828E-5</v>
          </cell>
        </row>
        <row r="1385">
          <cell r="A1385">
            <v>43387</v>
          </cell>
          <cell r="B1385">
            <v>15.9</v>
          </cell>
          <cell r="C1385">
            <v>11.383333333333333</v>
          </cell>
          <cell r="D1385">
            <v>4.7965384637884559E-3</v>
          </cell>
          <cell r="E1385">
            <v>7.0240652253755194</v>
          </cell>
          <cell r="P1385">
            <v>9.1866208516943828E-5</v>
          </cell>
          <cell r="Q1385">
            <v>0.12705096637893695</v>
          </cell>
          <cell r="W1385">
            <v>9.1866208516943828E-5</v>
          </cell>
        </row>
        <row r="1386">
          <cell r="A1386">
            <v>43388</v>
          </cell>
          <cell r="B1386">
            <v>16.3</v>
          </cell>
          <cell r="C1386">
            <v>11.35</v>
          </cell>
          <cell r="D1386">
            <v>5.1688622656347796E-3</v>
          </cell>
          <cell r="E1386">
            <v>7.0292340876411545</v>
          </cell>
          <cell r="P1386">
            <v>9.1866208516943828E-5</v>
          </cell>
          <cell r="Q1386">
            <v>0.1271428325874539</v>
          </cell>
          <cell r="W1386">
            <v>9.1866208516943828E-5</v>
          </cell>
        </row>
        <row r="1387">
          <cell r="A1387">
            <v>43389</v>
          </cell>
          <cell r="B1387">
            <v>16.399999999999999</v>
          </cell>
          <cell r="C1387">
            <v>11.3</v>
          </cell>
          <cell r="D1387">
            <v>5.2669108468627705E-3</v>
          </cell>
          <cell r="E1387">
            <v>7.0345009984880171</v>
          </cell>
          <cell r="P1387">
            <v>9.1866208516943828E-5</v>
          </cell>
          <cell r="Q1387">
            <v>0.12723469879597085</v>
          </cell>
          <cell r="W1387">
            <v>9.1866208516943828E-5</v>
          </cell>
        </row>
        <row r="1388">
          <cell r="A1388">
            <v>43390</v>
          </cell>
          <cell r="B1388">
            <v>16.399999999999999</v>
          </cell>
          <cell r="C1388">
            <v>11.266666666666666</v>
          </cell>
          <cell r="D1388">
            <v>5.2690372155651125E-3</v>
          </cell>
          <cell r="E1388">
            <v>7.0397700357035822</v>
          </cell>
          <cell r="P1388">
            <v>9.1866208516943828E-5</v>
          </cell>
          <cell r="Q1388">
            <v>0.1273265650044878</v>
          </cell>
          <cell r="W1388">
            <v>9.1866208516943828E-5</v>
          </cell>
        </row>
        <row r="1389">
          <cell r="A1389">
            <v>43391</v>
          </cell>
          <cell r="B1389">
            <v>15</v>
          </cell>
          <cell r="C1389">
            <v>11.233333333333331</v>
          </cell>
          <cell r="D1389">
            <v>4.0282065560968182E-3</v>
          </cell>
          <cell r="E1389">
            <v>7.0437982422596788</v>
          </cell>
          <cell r="P1389">
            <v>9.1866208516943828E-5</v>
          </cell>
          <cell r="Q1389">
            <v>0.12741843121300475</v>
          </cell>
          <cell r="W1389">
            <v>9.1866208516943828E-5</v>
          </cell>
        </row>
        <row r="1390">
          <cell r="A1390">
            <v>43392</v>
          </cell>
          <cell r="B1390">
            <v>15.4</v>
          </cell>
          <cell r="C1390">
            <v>11.2</v>
          </cell>
          <cell r="D1390">
            <v>4.3650480292149341E-3</v>
          </cell>
          <cell r="E1390">
            <v>7.048163290288894</v>
          </cell>
          <cell r="P1390">
            <v>9.1866208516943828E-5</v>
          </cell>
          <cell r="Q1390">
            <v>0.1275102974215217</v>
          </cell>
          <cell r="W1390">
            <v>9.1866208516943828E-5</v>
          </cell>
        </row>
        <row r="1391">
          <cell r="A1391">
            <v>43393</v>
          </cell>
          <cell r="B1391">
            <v>15.7</v>
          </cell>
          <cell r="C1391">
            <v>11.15</v>
          </cell>
          <cell r="D1391">
            <v>4.6300521259827546E-3</v>
          </cell>
          <cell r="E1391">
            <v>7.0527933424148763</v>
          </cell>
          <cell r="P1391">
            <v>9.1866208516943828E-5</v>
          </cell>
          <cell r="Q1391">
            <v>0.12760216363003865</v>
          </cell>
          <cell r="W1391">
            <v>9.1866208516943828E-5</v>
          </cell>
        </row>
        <row r="1392">
          <cell r="A1392">
            <v>43394</v>
          </cell>
          <cell r="C1392">
            <v>11.116666666666667</v>
          </cell>
          <cell r="D1392">
            <v>8.9616314477561956E-5</v>
          </cell>
          <cell r="E1392">
            <v>7.052882958729354</v>
          </cell>
          <cell r="P1392">
            <v>9.1866208516943828E-5</v>
          </cell>
          <cell r="Q1392">
            <v>0.1276940298385556</v>
          </cell>
          <cell r="W1392">
            <v>9.1866208516943828E-5</v>
          </cell>
        </row>
        <row r="1393">
          <cell r="A1393">
            <v>43395</v>
          </cell>
          <cell r="C1393">
            <v>11.083333333333334</v>
          </cell>
          <cell r="D1393">
            <v>8.964959564823036E-5</v>
          </cell>
          <cell r="E1393">
            <v>7.0529726083250024</v>
          </cell>
          <cell r="P1393">
            <v>9.1866208516943828E-5</v>
          </cell>
          <cell r="Q1393">
            <v>0.12778589604707255</v>
          </cell>
          <cell r="W1393">
            <v>9.1866208516943828E-5</v>
          </cell>
        </row>
        <row r="1394">
          <cell r="A1394">
            <v>43396</v>
          </cell>
          <cell r="C1394">
            <v>11.066666666666666</v>
          </cell>
          <cell r="D1394">
            <v>8.9666052496428691E-5</v>
          </cell>
          <cell r="E1394">
            <v>7.0530622743774991</v>
          </cell>
          <cell r="P1394">
            <v>9.1866208516943828E-5</v>
          </cell>
          <cell r="Q1394">
            <v>0.1278777622555895</v>
          </cell>
          <cell r="W1394">
            <v>9.1866208516943828E-5</v>
          </cell>
        </row>
        <row r="1395">
          <cell r="A1395">
            <v>43397</v>
          </cell>
          <cell r="C1395">
            <v>11.016666666666666</v>
          </cell>
          <cell r="D1395">
            <v>8.971469887924632E-5</v>
          </cell>
          <cell r="E1395">
            <v>7.0531519890763787</v>
          </cell>
          <cell r="P1395">
            <v>9.1866208516943828E-5</v>
          </cell>
          <cell r="Q1395">
            <v>0.12796962846410645</v>
          </cell>
          <cell r="W1395">
            <v>9.1866208516943828E-5</v>
          </cell>
        </row>
        <row r="1396">
          <cell r="A1396">
            <v>43398</v>
          </cell>
          <cell r="C1396">
            <v>10.983333333333334</v>
          </cell>
          <cell r="D1396">
            <v>8.9746535189986313E-5</v>
          </cell>
          <cell r="E1396">
            <v>7.0532417356115689</v>
          </cell>
          <cell r="P1396">
            <v>9.1866208516943828E-5</v>
          </cell>
          <cell r="Q1396">
            <v>0.1280614946726234</v>
          </cell>
          <cell r="W1396">
            <v>9.1866208516943828E-5</v>
          </cell>
        </row>
        <row r="1397">
          <cell r="A1397">
            <v>43399</v>
          </cell>
          <cell r="C1397">
            <v>10.95</v>
          </cell>
          <cell r="D1397">
            <v>8.9777903957001244E-5</v>
          </cell>
          <cell r="E1397">
            <v>7.0533315135155261</v>
          </cell>
          <cell r="P1397">
            <v>9.1866208516943828E-5</v>
          </cell>
          <cell r="Q1397">
            <v>0.12815336088114035</v>
          </cell>
          <cell r="W1397">
            <v>9.1866208516943828E-5</v>
          </cell>
        </row>
        <row r="1398">
          <cell r="A1398">
            <v>43400</v>
          </cell>
          <cell r="C1398">
            <v>10.916666666666664</v>
          </cell>
          <cell r="D1398">
            <v>8.9808812046574519E-5</v>
          </cell>
          <cell r="E1398">
            <v>7.0534213223275728</v>
          </cell>
          <cell r="P1398">
            <v>9.1866208516943828E-5</v>
          </cell>
          <cell r="Q1398">
            <v>0.1282452270896573</v>
          </cell>
          <cell r="W1398">
            <v>9.1866208516943828E-5</v>
          </cell>
        </row>
        <row r="1399">
          <cell r="A1399">
            <v>43401</v>
          </cell>
          <cell r="C1399">
            <v>10.883333333333333</v>
          </cell>
          <cell r="D1399">
            <v>8.9839266224152388E-5</v>
          </cell>
          <cell r="E1399">
            <v>7.0535111615937973</v>
          </cell>
          <cell r="P1399">
            <v>9.1866208516943828E-5</v>
          </cell>
          <cell r="Q1399">
            <v>0.12833709329817425</v>
          </cell>
          <cell r="W1399">
            <v>9.1866208516943828E-5</v>
          </cell>
        </row>
        <row r="1400">
          <cell r="A1400">
            <v>43402</v>
          </cell>
          <cell r="C1400">
            <v>10.85</v>
          </cell>
          <cell r="D1400">
            <v>8.9869273155824609E-5</v>
          </cell>
          <cell r="E1400">
            <v>7.053601030866953</v>
          </cell>
          <cell r="P1400">
            <v>9.1866208516943828E-5</v>
          </cell>
          <cell r="Q1400">
            <v>0.1284289595066912</v>
          </cell>
          <cell r="W1400">
            <v>9.1866208516943828E-5</v>
          </cell>
        </row>
        <row r="1401">
          <cell r="A1401">
            <v>43403</v>
          </cell>
          <cell r="C1401">
            <v>10.816666666666668</v>
          </cell>
          <cell r="D1401">
            <v>8.9898839409783637E-5</v>
          </cell>
          <cell r="E1401">
            <v>7.053690929706363</v>
          </cell>
          <cell r="P1401">
            <v>9.1866208516943828E-5</v>
          </cell>
          <cell r="Q1401">
            <v>0.12852082571520815</v>
          </cell>
          <cell r="W1401">
            <v>9.1866208516943828E-5</v>
          </cell>
        </row>
        <row r="1402">
          <cell r="A1402">
            <v>43404</v>
          </cell>
          <cell r="C1402">
            <v>10.783333333333331</v>
          </cell>
          <cell r="D1402">
            <v>8.9927971457762399E-5</v>
          </cell>
          <cell r="E1402">
            <v>7.0537808576778209</v>
          </cell>
          <cell r="P1402">
            <v>9.1866208516943828E-5</v>
          </cell>
          <cell r="Q1402">
            <v>0.1286126919237251</v>
          </cell>
          <cell r="W1402">
            <v>9.1866208516943828E-5</v>
          </cell>
        </row>
        <row r="1403">
          <cell r="A1403">
            <v>43405</v>
          </cell>
          <cell r="C1403">
            <v>10.544664719970333</v>
          </cell>
          <cell r="D1403">
            <v>9.0124430175128232E-5</v>
          </cell>
          <cell r="E1403">
            <v>7.0538709821079957</v>
          </cell>
          <cell r="P1403">
            <v>9.1866208516943828E-5</v>
          </cell>
          <cell r="Q1403">
            <v>0.12870455813224205</v>
          </cell>
          <cell r="W1403">
            <v>9.1866208516943828E-5</v>
          </cell>
        </row>
        <row r="1404">
          <cell r="A1404">
            <v>43406</v>
          </cell>
          <cell r="C1404">
            <v>10.511285125375665</v>
          </cell>
          <cell r="D1404">
            <v>9.0150284795719528E-5</v>
          </cell>
          <cell r="E1404">
            <v>7.0539611323927911</v>
          </cell>
          <cell r="P1404">
            <v>9.1866208516943828E-5</v>
          </cell>
          <cell r="Q1404">
            <v>0.128796424340759</v>
          </cell>
          <cell r="W1404">
            <v>9.1866208516943828E-5</v>
          </cell>
        </row>
        <row r="1405">
          <cell r="A1405">
            <v>43407</v>
          </cell>
          <cell r="C1405">
            <v>10.478232453599034</v>
          </cell>
          <cell r="D1405">
            <v>9.0175511522858396E-5</v>
          </cell>
          <cell r="E1405">
            <v>7.0540513079043139</v>
          </cell>
          <cell r="P1405">
            <v>9.1866208516943828E-5</v>
          </cell>
          <cell r="Q1405">
            <v>0.12888829054927595</v>
          </cell>
          <cell r="W1405">
            <v>9.1866208516943828E-5</v>
          </cell>
        </row>
        <row r="1406">
          <cell r="A1406">
            <v>43408</v>
          </cell>
          <cell r="C1406">
            <v>10.445517956338952</v>
          </cell>
          <cell r="D1406">
            <v>9.0200118366900154E-5</v>
          </cell>
          <cell r="E1406">
            <v>7.0541415080226804</v>
          </cell>
          <cell r="P1406">
            <v>9.1866208516943828E-5</v>
          </cell>
          <cell r="Q1406">
            <v>0.1289801567577929</v>
          </cell>
          <cell r="W1406">
            <v>9.1866208516943828E-5</v>
          </cell>
        </row>
        <row r="1407">
          <cell r="A1407">
            <v>43409</v>
          </cell>
          <cell r="C1407">
            <v>10.413153041465845</v>
          </cell>
          <cell r="D1407">
            <v>9.022411320069591E-5</v>
          </cell>
          <cell r="E1407">
            <v>7.0542317321358814</v>
          </cell>
          <cell r="P1407">
            <v>9.1866208516943828E-5</v>
          </cell>
          <cell r="Q1407">
            <v>0.12907202296630985</v>
          </cell>
          <cell r="W1407">
            <v>9.1866208516943828E-5</v>
          </cell>
        </row>
        <row r="1408">
          <cell r="A1408">
            <v>43410</v>
          </cell>
          <cell r="C1408">
            <v>10.381149267551519</v>
          </cell>
          <cell r="D1408">
            <v>9.0247503758512259E-5</v>
          </cell>
          <cell r="E1408">
            <v>7.0543219796396395</v>
          </cell>
          <cell r="P1408">
            <v>9.1866208516943828E-5</v>
          </cell>
          <cell r="Q1408">
            <v>0.1291638891748268</v>
          </cell>
          <cell r="W1408">
            <v>9.1866208516943828E-5</v>
          </cell>
        </row>
        <row r="1409">
          <cell r="A1409">
            <v>43411</v>
          </cell>
          <cell r="C1409">
            <v>10.349518337684314</v>
          </cell>
          <cell r="D1409">
            <v>9.0270297635065982E-5</v>
          </cell>
          <cell r="E1409">
            <v>7.0544122499372746</v>
          </cell>
          <cell r="P1409">
            <v>9.1866208516943828E-5</v>
          </cell>
          <cell r="Q1409">
            <v>0.12925575538334375</v>
          </cell>
          <cell r="W1409">
            <v>9.1866208516943828E-5</v>
          </cell>
        </row>
        <row r="1410">
          <cell r="A1410">
            <v>43412</v>
          </cell>
          <cell r="C1410">
            <v>10.318272092557187</v>
          </cell>
          <cell r="D1410">
            <v>9.0292502284659715E-5</v>
          </cell>
          <cell r="E1410">
            <v>7.0545025424395593</v>
          </cell>
          <cell r="P1410">
            <v>9.1866208516943828E-5</v>
          </cell>
          <cell r="Q1410">
            <v>0.1293476215918607</v>
          </cell>
          <cell r="W1410">
            <v>9.1866208516943828E-5</v>
          </cell>
        </row>
        <row r="1411">
          <cell r="A1411">
            <v>43413</v>
          </cell>
          <cell r="C1411">
            <v>10.287422502817609</v>
          </cell>
          <cell r="D1411">
            <v>9.0314125020404514E-5</v>
          </cell>
          <cell r="E1411">
            <v>7.0545928565645797</v>
          </cell>
          <cell r="P1411">
            <v>9.1866208516943828E-5</v>
          </cell>
          <cell r="Q1411">
            <v>0.12943948780037765</v>
          </cell>
          <cell r="W1411">
            <v>9.1866208516943828E-5</v>
          </cell>
        </row>
        <row r="1412">
          <cell r="A1412">
            <v>43414</v>
          </cell>
          <cell r="C1412">
            <v>10.256981660670288</v>
          </cell>
          <cell r="D1412">
            <v>9.033517301351719E-5</v>
          </cell>
          <cell r="E1412">
            <v>7.0546831917375936</v>
          </cell>
          <cell r="P1412">
            <v>9.1866208516943828E-5</v>
          </cell>
          <cell r="Q1412">
            <v>0.12953135400889459</v>
          </cell>
          <cell r="W1412">
            <v>9.1866208516943828E-5</v>
          </cell>
        </row>
        <row r="1413">
          <cell r="A1413">
            <v>43415</v>
          </cell>
          <cell r="C1413">
            <v>10.226961770725776</v>
          </cell>
          <cell r="D1413">
            <v>9.0355653292680652E-5</v>
          </cell>
          <cell r="E1413">
            <v>7.0547735473908864</v>
          </cell>
          <cell r="P1413">
            <v>9.1866208516943828E-5</v>
          </cell>
          <cell r="Q1413">
            <v>0.12962322021741154</v>
          </cell>
          <cell r="W1413">
            <v>9.1866208516943828E-5</v>
          </cell>
        </row>
        <row r="1414">
          <cell r="A1414">
            <v>43416</v>
          </cell>
          <cell r="C1414">
            <v>10.197375140090463</v>
          </cell>
          <cell r="D1414">
            <v>9.0375572743456707E-5</v>
          </cell>
          <cell r="E1414">
            <v>7.0548639229636301</v>
          </cell>
          <cell r="P1414">
            <v>9.1866208516943828E-5</v>
          </cell>
          <cell r="Q1414">
            <v>0.12971508642592849</v>
          </cell>
          <cell r="W1414">
            <v>9.1866208516943828E-5</v>
          </cell>
        </row>
        <row r="1415">
          <cell r="A1415">
            <v>43417</v>
          </cell>
          <cell r="C1415">
            <v>10.168234167695976</v>
          </cell>
          <cell r="D1415">
            <v>9.0394938107741583E-5</v>
          </cell>
          <cell r="E1415">
            <v>7.0549543179017382</v>
          </cell>
          <cell r="P1415">
            <v>9.1866208516943828E-5</v>
          </cell>
          <cell r="Q1415">
            <v>0.12980695263444544</v>
          </cell>
          <cell r="W1415">
            <v>9.1866208516943828E-5</v>
          </cell>
        </row>
        <row r="1416">
          <cell r="A1416">
            <v>43418</v>
          </cell>
          <cell r="C1416">
            <v>10.139551332868749</v>
          </cell>
          <cell r="D1416">
            <v>9.0413755983255302E-5</v>
          </cell>
          <cell r="E1416">
            <v>7.0550447316577216</v>
          </cell>
          <cell r="P1416">
            <v>9.1866208516943828E-5</v>
          </cell>
          <cell r="Q1416">
            <v>0.12989881884296239</v>
          </cell>
          <cell r="W1416">
            <v>9.1866208516943828E-5</v>
          </cell>
        </row>
        <row r="1417">
          <cell r="A1417">
            <v>43419</v>
          </cell>
          <cell r="C1417">
            <v>10.111339183143478</v>
          </cell>
          <cell r="D1417">
            <v>9.0432032823056817E-5</v>
          </cell>
          <cell r="E1417">
            <v>7.0551351636905446</v>
          </cell>
          <cell r="P1417">
            <v>9.1866208516943828E-5</v>
          </cell>
          <cell r="Q1417">
            <v>0.12999068505147934</v>
          </cell>
          <cell r="W1417">
            <v>9.1866208516943828E-5</v>
          </cell>
        </row>
        <row r="1418">
          <cell r="A1418">
            <v>43420</v>
          </cell>
          <cell r="C1418">
            <v>10.083610321327271</v>
          </cell>
          <cell r="D1418">
            <v>9.0449774935077954E-5</v>
          </cell>
          <cell r="E1418">
            <v>7.0552256134654794</v>
          </cell>
          <cell r="P1418">
            <v>9.1866208516943828E-5</v>
          </cell>
          <cell r="Q1418">
            <v>0.13008255125999629</v>
          </cell>
          <cell r="W1418">
            <v>9.1866208516943828E-5</v>
          </cell>
        </row>
        <row r="1419">
          <cell r="A1419">
            <v>43421</v>
          </cell>
          <cell r="C1419">
            <v>10.056377391824576</v>
          </cell>
          <cell r="D1419">
            <v>9.046698848166948E-5</v>
          </cell>
          <cell r="E1419">
            <v>7.0553160804539612</v>
          </cell>
          <cell r="P1419">
            <v>9.1866208516943828E-5</v>
          </cell>
          <cell r="Q1419">
            <v>0.13017441746851324</v>
          </cell>
          <cell r="W1419">
            <v>9.1866208516943828E-5</v>
          </cell>
        </row>
        <row r="1420">
          <cell r="A1420">
            <v>43422</v>
          </cell>
          <cell r="C1420">
            <v>10.029653066236495</v>
          </cell>
          <cell r="D1420">
            <v>9.0483679479153709E-5</v>
          </cell>
          <cell r="E1420">
            <v>7.05540656413344</v>
          </cell>
          <cell r="P1420">
            <v>9.1866208516943828E-5</v>
          </cell>
          <cell r="Q1420">
            <v>0.13026628367703019</v>
          </cell>
          <cell r="W1420">
            <v>9.1866208516943828E-5</v>
          </cell>
        </row>
        <row r="1421">
          <cell r="A1421">
            <v>43423</v>
          </cell>
          <cell r="C1421">
            <v>10.003450028251518</v>
          </cell>
          <cell r="D1421">
            <v>9.0499853797378936E-5</v>
          </cell>
          <cell r="E1421">
            <v>7.0554970639872376</v>
          </cell>
          <cell r="P1421">
            <v>9.1866208516943828E-5</v>
          </cell>
          <cell r="Q1421">
            <v>0.13035814988554714</v>
          </cell>
          <cell r="W1421">
            <v>9.1866208516943828E-5</v>
          </cell>
        </row>
        <row r="1422">
          <cell r="A1422">
            <v>43424</v>
          </cell>
          <cell r="C1422">
            <v>9.9777809578486529</v>
          </cell>
          <cell r="D1422">
            <v>9.0515517159271133E-5</v>
          </cell>
          <cell r="E1422">
            <v>7.0555875795043965</v>
          </cell>
          <cell r="P1422">
            <v>9.1866208516943828E-5</v>
          </cell>
          <cell r="Q1422">
            <v>0.13045001609406409</v>
          </cell>
          <cell r="W1422">
            <v>9.1866208516943828E-5</v>
          </cell>
        </row>
        <row r="1423">
          <cell r="A1423">
            <v>43425</v>
          </cell>
          <cell r="C1423">
            <v>9.9526585148376174</v>
          </cell>
          <cell r="D1423">
            <v>9.053067514037964E-5</v>
          </cell>
          <cell r="E1423">
            <v>7.0556781101795369</v>
          </cell>
          <cell r="P1423">
            <v>9.1866208516943828E-5</v>
          </cell>
          <cell r="Q1423">
            <v>0.13054188230258104</v>
          </cell>
          <cell r="W1423">
            <v>9.1866208516943828E-5</v>
          </cell>
        </row>
        <row r="1424">
          <cell r="A1424">
            <v>43426</v>
          </cell>
          <cell r="C1424">
            <v>9.9280953217647312</v>
          </cell>
          <cell r="D1424">
            <v>9.0545333168413629E-5</v>
          </cell>
          <cell r="E1424">
            <v>7.055768655512705</v>
          </cell>
          <cell r="P1424">
            <v>9.1866208516943828E-5</v>
          </cell>
          <cell r="Q1424">
            <v>0.13063374851109799</v>
          </cell>
          <cell r="W1424">
            <v>9.1866208516943828E-5</v>
          </cell>
        </row>
        <row r="1425">
          <cell r="A1425">
            <v>43427</v>
          </cell>
          <cell r="C1425">
            <v>9.9041039462172229</v>
          </cell>
          <cell r="D1425">
            <v>9.0559496522767317E-5</v>
          </cell>
          <cell r="E1425">
            <v>7.0558592150092281</v>
          </cell>
          <cell r="P1425">
            <v>9.1866208516943828E-5</v>
          </cell>
          <cell r="Q1425">
            <v>0.13072561471961494</v>
          </cell>
          <cell r="W1425">
            <v>9.1866208516943828E-5</v>
          </cell>
        </row>
        <row r="1426">
          <cell r="A1426">
            <v>43428</v>
          </cell>
          <cell r="C1426">
            <v>9.8806968825626598</v>
          </cell>
          <cell r="D1426">
            <v>9.0573170334032051E-5</v>
          </cell>
          <cell r="E1426">
            <v>7.0559497881795625</v>
          </cell>
          <cell r="P1426">
            <v>9.1866208516943828E-5</v>
          </cell>
          <cell r="Q1426">
            <v>0.13081748092813189</v>
          </cell>
          <cell r="W1426">
            <v>9.1866208516943828E-5</v>
          </cell>
        </row>
        <row r="1427">
          <cell r="A1427">
            <v>43429</v>
          </cell>
          <cell r="C1427">
            <v>9.8578865331643382</v>
          </cell>
          <cell r="D1427">
            <v>9.0586359583493803E-5</v>
          </cell>
          <cell r="E1427">
            <v>7.0560403745391458</v>
          </cell>
          <cell r="P1427">
            <v>9.1866208516943828E-5</v>
          </cell>
          <cell r="Q1427">
            <v>0.13090934713664884</v>
          </cell>
          <cell r="W1427">
            <v>9.1866208516943828E-5</v>
          </cell>
        </row>
        <row r="1428">
          <cell r="A1428">
            <v>43430</v>
          </cell>
          <cell r="C1428">
            <v>9.8356851891175126</v>
          </cell>
          <cell r="D1428">
            <v>9.0599069102615995E-5</v>
          </cell>
          <cell r="E1428">
            <v>7.0561309736082487</v>
          </cell>
          <cell r="P1428">
            <v>9.1866208516943828E-5</v>
          </cell>
          <cell r="Q1428">
            <v>0.13100121334516579</v>
          </cell>
          <cell r="W1428">
            <v>9.1866208516943828E-5</v>
          </cell>
        </row>
        <row r="1429">
          <cell r="A1429">
            <v>43431</v>
          </cell>
          <cell r="C1429">
            <v>9.8141050105554335</v>
          </cell>
          <cell r="D1429">
            <v>9.0611303572506682E-5</v>
          </cell>
          <cell r="E1429">
            <v>7.0562215849118211</v>
          </cell>
          <cell r="P1429">
            <v>9.1866208516943828E-5</v>
          </cell>
          <cell r="Q1429">
            <v>0.13109307955368274</v>
          </cell>
          <cell r="W1429">
            <v>9.1866208516943828E-5</v>
          </cell>
        </row>
        <row r="1430">
          <cell r="A1430">
            <v>43432</v>
          </cell>
          <cell r="C1430">
            <v>9.7931580065780661</v>
          </cell>
          <cell r="D1430">
            <v>9.0623067523370836E-5</v>
          </cell>
          <cell r="E1430">
            <v>7.0563122079793441</v>
          </cell>
          <cell r="P1430">
            <v>9.1866208516943828E-5</v>
          </cell>
          <cell r="Q1430">
            <v>0.13118494576219969</v>
          </cell>
          <cell r="W1430">
            <v>9.1866208516943828E-5</v>
          </cell>
        </row>
        <row r="1431">
          <cell r="A1431">
            <v>43433</v>
          </cell>
          <cell r="C1431">
            <v>9.7728560148602597</v>
          </cell>
          <cell r="D1431">
            <v>9.0634365333948437E-5</v>
          </cell>
          <cell r="E1431">
            <v>7.0564028423446779</v>
          </cell>
          <cell r="P1431">
            <v>9.1866208516943828E-5</v>
          </cell>
          <cell r="Q1431">
            <v>0.13127681197071664</v>
          </cell>
          <cell r="W1431">
            <v>9.1866208516943828E-5</v>
          </cell>
        </row>
        <row r="1432">
          <cell r="A1432">
            <v>43434</v>
          </cell>
          <cell r="C1432">
            <v>9.7532106809998815</v>
          </cell>
          <cell r="D1432">
            <v>9.0645201230938688E-5</v>
          </cell>
          <cell r="E1432">
            <v>7.0564934875459091</v>
          </cell>
          <cell r="P1432">
            <v>9.1866208516943828E-5</v>
          </cell>
          <cell r="Q1432">
            <v>0.13136867817923359</v>
          </cell>
          <cell r="W1432">
            <v>9.1866208516943828E-5</v>
          </cell>
        </row>
        <row r="1433">
          <cell r="A1433">
            <v>43435</v>
          </cell>
          <cell r="C1433">
            <v>9.7342334376698521</v>
          </cell>
          <cell r="D1433">
            <v>9.0655579288412708E-5</v>
          </cell>
          <cell r="E1433">
            <v>7.0565841431251979</v>
          </cell>
          <cell r="P1433">
            <v>9.1866208516943828E-5</v>
          </cell>
          <cell r="Q1433">
            <v>0.13146054438775054</v>
          </cell>
          <cell r="W1433">
            <v>9.1866208516943828E-5</v>
          </cell>
        </row>
        <row r="1434">
          <cell r="A1434">
            <v>43436</v>
          </cell>
          <cell r="C1434">
            <v>9.715935483641454</v>
          </cell>
          <cell r="D1434">
            <v>9.0665503427215632E-5</v>
          </cell>
          <cell r="E1434">
            <v>7.0566748086286255</v>
          </cell>
          <cell r="P1434">
            <v>9.1866208516943828E-5</v>
          </cell>
          <cell r="Q1434">
            <v>0.13155241059626749</v>
          </cell>
          <cell r="W1434">
            <v>9.1866208516943828E-5</v>
          </cell>
        </row>
        <row r="1435">
          <cell r="A1435">
            <v>43437</v>
          </cell>
          <cell r="C1435">
            <v>9.6983277627492974</v>
          </cell>
          <cell r="D1435">
            <v>9.0674977414360297E-5</v>
          </cell>
          <cell r="E1435">
            <v>7.0567654836060401</v>
          </cell>
          <cell r="P1435">
            <v>9.1866208516943828E-5</v>
          </cell>
          <cell r="Q1435">
            <v>0.13164427680478444</v>
          </cell>
          <cell r="W1435">
            <v>9.1866208516943828E-5</v>
          </cell>
        </row>
        <row r="1436">
          <cell r="A1436">
            <v>43438</v>
          </cell>
          <cell r="C1436">
            <v>9.6814209428710569</v>
          </cell>
          <cell r="D1436">
            <v>9.0684004862414902E-5</v>
          </cell>
          <cell r="E1436">
            <v>7.0568561676109027</v>
          </cell>
          <cell r="P1436">
            <v>9.1866208516943828E-5</v>
          </cell>
          <cell r="Q1436">
            <v>0.13173614301330139</v>
          </cell>
          <cell r="W1436">
            <v>9.1866208516943828E-5</v>
          </cell>
        </row>
        <row r="1437">
          <cell r="A1437">
            <v>43439</v>
          </cell>
          <cell r="C1437">
            <v>9.6652253949975435</v>
          </cell>
          <cell r="D1437">
            <v>9.069258922888696E-5</v>
          </cell>
          <cell r="E1437">
            <v>7.0569468602001315</v>
          </cell>
          <cell r="P1437">
            <v>9.1866208516943828E-5</v>
          </cell>
          <cell r="Q1437">
            <v>0.13182800922181834</v>
          </cell>
          <cell r="W1437">
            <v>9.1866208516943828E-5</v>
          </cell>
        </row>
        <row r="1438">
          <cell r="A1438">
            <v>43440</v>
          </cell>
          <cell r="C1438">
            <v>9.6497511724707987</v>
          </cell>
          <cell r="D1438">
            <v>9.0700733815605905E-5</v>
          </cell>
          <cell r="E1438">
            <v>7.0570375609339475</v>
          </cell>
          <cell r="P1438">
            <v>9.1866208516943828E-5</v>
          </cell>
          <cell r="Q1438">
            <v>0.13191987543033529</v>
          </cell>
          <cell r="W1438">
            <v>9.1866208516943828E-5</v>
          </cell>
        </row>
        <row r="1439">
          <cell r="A1439">
            <v>43441</v>
          </cell>
          <cell r="C1439">
            <v>9.6350079904694468</v>
          </cell>
          <cell r="D1439">
            <v>9.0708441768107704E-5</v>
          </cell>
          <cell r="E1439">
            <v>7.057128269375716</v>
          </cell>
          <cell r="P1439">
            <v>9.1866208516943828E-5</v>
          </cell>
          <cell r="Q1439">
            <v>0.13201174163885224</v>
          </cell>
          <cell r="W1439">
            <v>9.1866208516943828E-5</v>
          </cell>
        </row>
        <row r="1440">
          <cell r="A1440">
            <v>43442</v>
          </cell>
          <cell r="C1440">
            <v>9.6210052058218825</v>
          </cell>
          <cell r="D1440">
            <v>9.0715716075023633E-5</v>
          </cell>
          <cell r="E1440">
            <v>7.057218985091791</v>
          </cell>
          <cell r="P1440">
            <v>9.1866208516943828E-5</v>
          </cell>
          <cell r="Q1440">
            <v>0.13210360784736919</v>
          </cell>
          <cell r="W1440">
            <v>9.1866208516943828E-5</v>
          </cell>
        </row>
        <row r="1441">
          <cell r="A1441">
            <v>43443</v>
          </cell>
          <cell r="C1441">
            <v>9.6077517972285431</v>
          </cell>
          <cell r="D1441">
            <v>9.0722559567476817E-5</v>
          </cell>
          <cell r="E1441">
            <v>7.0573097076513589</v>
          </cell>
          <cell r="P1441">
            <v>9.1866208516943828E-5</v>
          </cell>
          <cell r="Q1441">
            <v>0.13219547405588614</v>
          </cell>
          <cell r="W1441">
            <v>9.1866208516943828E-5</v>
          </cell>
        </row>
        <row r="1442">
          <cell r="A1442">
            <v>43444</v>
          </cell>
          <cell r="C1442">
            <v>9.5952563459748994</v>
          </cell>
          <cell r="D1442">
            <v>9.0728974918489162E-5</v>
          </cell>
          <cell r="E1442">
            <v>7.0574004366262777</v>
          </cell>
          <cell r="P1442">
            <v>9.1866208516943828E-5</v>
          </cell>
          <cell r="Q1442">
            <v>0.13228734026440309</v>
          </cell>
          <cell r="W1442">
            <v>9.1866208516943828E-5</v>
          </cell>
        </row>
        <row r="1443">
          <cell r="A1443">
            <v>43445</v>
          </cell>
          <cell r="C1443">
            <v>9.5835270172164702</v>
          </cell>
          <cell r="D1443">
            <v>9.0734964642402024E-5</v>
          </cell>
          <cell r="E1443">
            <v>7.0574911715909199</v>
          </cell>
          <cell r="P1443">
            <v>9.1866208516943828E-5</v>
          </cell>
          <cell r="Q1443">
            <v>0.13237920647292004</v>
          </cell>
          <cell r="W1443">
            <v>9.1866208516943828E-5</v>
          </cell>
        </row>
        <row r="1444">
          <cell r="A1444">
            <v>43446</v>
          </cell>
          <cell r="C1444">
            <v>9.5725715419164761</v>
          </cell>
          <cell r="D1444">
            <v>9.0740531094313291E-5</v>
          </cell>
          <cell r="E1444">
            <v>7.0575819121220142</v>
          </cell>
          <cell r="P1444">
            <v>9.1866208516943828E-5</v>
          </cell>
          <cell r="Q1444">
            <v>0.13247107268143699</v>
          </cell>
          <cell r="W1444">
            <v>9.1866208516943828E-5</v>
          </cell>
        </row>
        <row r="1445">
          <cell r="A1445">
            <v>43447</v>
          </cell>
          <cell r="C1445">
            <v>9.5623971995154697</v>
          </cell>
          <cell r="D1445">
            <v>9.0745676469534359E-5</v>
          </cell>
          <cell r="E1445">
            <v>7.0576726577984834</v>
          </cell>
          <cell r="P1445">
            <v>9.1866208516943828E-5</v>
          </cell>
          <cell r="Q1445">
            <v>0.13256293888995394</v>
          </cell>
          <cell r="W1445">
            <v>9.1866208516943828E-5</v>
          </cell>
        </row>
        <row r="1446">
          <cell r="A1446">
            <v>43448</v>
          </cell>
          <cell r="C1446">
            <v>9.553010801410375</v>
          </cell>
          <cell r="D1446">
            <v>9.0750402803069623E-5</v>
          </cell>
          <cell r="E1446">
            <v>7.0577634082012866</v>
          </cell>
          <cell r="P1446">
            <v>9.1866208516943828E-5</v>
          </cell>
          <cell r="Q1446">
            <v>0.13265480509847088</v>
          </cell>
          <cell r="W1446">
            <v>9.1866208516943828E-5</v>
          </cell>
        </row>
        <row r="1447">
          <cell r="A1447">
            <v>43449</v>
          </cell>
          <cell r="C1447">
            <v>9.544418675318056</v>
          </cell>
          <cell r="D1447">
            <v>9.0754711969121495E-5</v>
          </cell>
          <cell r="E1447">
            <v>7.0578541629132561</v>
          </cell>
          <cell r="P1447">
            <v>9.1866208516943828E-5</v>
          </cell>
          <cell r="Q1447">
            <v>0.13274667130698783</v>
          </cell>
          <cell r="W1447">
            <v>9.1866208516943828E-5</v>
          </cell>
        </row>
        <row r="1448">
          <cell r="A1448">
            <v>43450</v>
          </cell>
          <cell r="C1448">
            <v>9.5366266505956041</v>
          </cell>
          <cell r="D1448">
            <v>9.0758605680623766E-5</v>
          </cell>
          <cell r="E1448">
            <v>7.0579449215189367</v>
          </cell>
          <cell r="P1448">
            <v>9.1866208516943828E-5</v>
          </cell>
          <cell r="Q1448">
            <v>0.13283853751550478</v>
          </cell>
          <cell r="W1448">
            <v>9.1866208516943828E-5</v>
          </cell>
        </row>
        <row r="1449">
          <cell r="A1449">
            <v>43451</v>
          </cell>
          <cell r="C1449">
            <v>9.5296400445859852</v>
          </cell>
          <cell r="D1449">
            <v>9.0762085488805836E-5</v>
          </cell>
          <cell r="E1449">
            <v>7.0580356836044258</v>
          </cell>
          <cell r="P1449">
            <v>9.1866208516943828E-5</v>
          </cell>
          <cell r="Q1449">
            <v>0.13293040372402173</v>
          </cell>
          <cell r="W1449">
            <v>9.1866208516943828E-5</v>
          </cell>
        </row>
        <row r="1450">
          <cell r="A1450">
            <v>43452</v>
          </cell>
          <cell r="C1450">
            <v>9.5234636500538432</v>
          </cell>
          <cell r="D1450">
            <v>9.0765152782790477E-5</v>
          </cell>
          <cell r="E1450">
            <v>7.0581264487572088</v>
          </cell>
          <cell r="P1450">
            <v>9.1866208516943828E-5</v>
          </cell>
          <cell r="Q1450">
            <v>0.13302226993253868</v>
          </cell>
          <cell r="W1450">
            <v>9.1866208516943828E-5</v>
          </cell>
        </row>
        <row r="1451">
          <cell r="A1451">
            <v>43453</v>
          </cell>
          <cell r="C1451">
            <v>9.5181017237716841</v>
          </cell>
          <cell r="D1451">
            <v>9.0767808789227167E-5</v>
          </cell>
          <cell r="E1451">
            <v>7.058217216565998</v>
          </cell>
          <cell r="P1451">
            <v>9.1866208516943828E-5</v>
          </cell>
          <cell r="Q1451">
            <v>0.13311413614105563</v>
          </cell>
          <cell r="W1451">
            <v>9.1866208516943828E-5</v>
          </cell>
        </row>
        <row r="1452">
          <cell r="A1452">
            <v>43454</v>
          </cell>
          <cell r="C1452">
            <v>9.513557976311704</v>
          </cell>
          <cell r="D1452">
            <v>9.0770054571963457E-5</v>
          </cell>
          <cell r="E1452">
            <v>7.0583079866205702</v>
          </cell>
          <cell r="P1452">
            <v>9.1866208516943828E-5</v>
          </cell>
          <cell r="Q1452">
            <v>0.13320600234957258</v>
          </cell>
          <cell r="W1452">
            <v>9.1866208516943828E-5</v>
          </cell>
        </row>
        <row r="1453">
          <cell r="A1453">
            <v>43455</v>
          </cell>
          <cell r="C1453">
            <v>9.5098355630932332</v>
          </cell>
          <cell r="D1453">
            <v>9.0771891031756125E-5</v>
          </cell>
          <cell r="E1453">
            <v>7.0583987585116024</v>
          </cell>
          <cell r="P1453">
            <v>9.1866208516943828E-5</v>
          </cell>
          <cell r="Q1453">
            <v>0.13329786855808953</v>
          </cell>
          <cell r="W1453">
            <v>9.1866208516943828E-5</v>
          </cell>
        </row>
        <row r="1454">
          <cell r="A1454">
            <v>43456</v>
          </cell>
          <cell r="C1454">
            <v>9.5069370767298622</v>
          </cell>
          <cell r="D1454">
            <v>9.0773318906023679E-5</v>
          </cell>
          <cell r="E1454">
            <v>7.0584895318305083</v>
          </cell>
          <cell r="P1454">
            <v>9.1866208516943828E-5</v>
          </cell>
          <cell r="Q1454">
            <v>0.13338973476660648</v>
          </cell>
          <cell r="W1454">
            <v>9.1866208516943828E-5</v>
          </cell>
        </row>
        <row r="1455">
          <cell r="A1455">
            <v>43457</v>
          </cell>
          <cell r="C1455">
            <v>9.5048645407142569</v>
          </cell>
          <cell r="D1455">
            <v>9.0774338768641864E-5</v>
          </cell>
          <cell r="E1455">
            <v>7.0585803061692767</v>
          </cell>
          <cell r="P1455">
            <v>9.1866208516943828E-5</v>
          </cell>
          <cell r="Q1455">
            <v>0.13348160097512343</v>
          </cell>
          <cell r="W1455">
            <v>9.1866208516943828E-5</v>
          </cell>
        </row>
        <row r="1456">
          <cell r="A1456">
            <v>43458</v>
          </cell>
          <cell r="C1456">
            <v>9.503619404472138</v>
          </cell>
          <cell r="D1456">
            <v>9.0774951029783362E-5</v>
          </cell>
          <cell r="E1456">
            <v>7.0586710811203064</v>
          </cell>
          <cell r="P1456">
            <v>9.1866208516943828E-5</v>
          </cell>
          <cell r="Q1456">
            <v>0.13357346718364038</v>
          </cell>
          <cell r="W1456">
            <v>9.1866208516943828E-5</v>
          </cell>
        </row>
        <row r="1457">
          <cell r="A1457">
            <v>43459</v>
          </cell>
          <cell r="C1457">
            <v>9.5032025398102675</v>
          </cell>
          <cell r="D1457">
            <v>9.0775155935802584E-5</v>
          </cell>
          <cell r="E1457">
            <v>7.0587618562762424</v>
          </cell>
          <cell r="P1457">
            <v>9.1866208516943828E-5</v>
          </cell>
          <cell r="Q1457">
            <v>0.13366533339215733</v>
          </cell>
          <cell r="W1457">
            <v>9.1866208516943828E-5</v>
          </cell>
        </row>
        <row r="1458">
          <cell r="A1458">
            <v>43460</v>
          </cell>
          <cell r="C1458">
            <v>9.5036142387762421</v>
          </cell>
          <cell r="D1458">
            <v>9.0774953569166048E-5</v>
          </cell>
          <cell r="E1458">
            <v>7.0588526312298114</v>
          </cell>
          <cell r="P1458">
            <v>9.1866208516943828E-5</v>
          </cell>
          <cell r="Q1458">
            <v>0.13375719960067428</v>
          </cell>
          <cell r="W1458">
            <v>9.1866208516943828E-5</v>
          </cell>
        </row>
        <row r="1459">
          <cell r="A1459">
            <v>43461</v>
          </cell>
          <cell r="C1459">
            <v>9.5048542129409288</v>
          </cell>
          <cell r="D1459">
            <v>9.0774343848429122E-5</v>
          </cell>
          <cell r="E1459">
            <v>7.0589434055736602</v>
          </cell>
          <cell r="P1459">
            <v>9.1866208516943828E-5</v>
          </cell>
          <cell r="Q1459">
            <v>0.13384906580919123</v>
          </cell>
          <cell r="W1459">
            <v>9.1866208516943828E-5</v>
          </cell>
        </row>
        <row r="1460">
          <cell r="A1460">
            <v>43462</v>
          </cell>
          <cell r="C1460">
            <v>9.5069215941071423</v>
          </cell>
          <cell r="D1460">
            <v>9.0773326528259136E-5</v>
          </cell>
          <cell r="E1460">
            <v>7.0590341789001885</v>
          </cell>
          <cell r="P1460">
            <v>9.1866208516943828E-5</v>
          </cell>
          <cell r="Q1460">
            <v>0.13394093201770818</v>
          </cell>
          <cell r="W1460">
            <v>9.1866208516943828E-5</v>
          </cell>
        </row>
        <row r="1461">
          <cell r="A1461">
            <v>43463</v>
          </cell>
          <cell r="C1461">
            <v>9.5098149364409981</v>
          </cell>
          <cell r="D1461">
            <v>9.0771901199504469E-5</v>
          </cell>
          <cell r="E1461">
            <v>7.0591249508013876</v>
          </cell>
          <cell r="P1461">
            <v>9.1866208516943828E-5</v>
          </cell>
          <cell r="Q1461">
            <v>0.13403279822622513</v>
          </cell>
          <cell r="W1461">
            <v>9.1866208516943828E-5</v>
          </cell>
        </row>
        <row r="1462">
          <cell r="A1462">
            <v>43464</v>
          </cell>
          <cell r="C1462">
            <v>9.5135322200151879</v>
          </cell>
          <cell r="D1462">
            <v>9.0770067289309568E-5</v>
          </cell>
          <cell r="E1462">
            <v>7.0592157208686768</v>
          </cell>
          <cell r="P1462">
            <v>9.1866208516943828E-5</v>
          </cell>
          <cell r="Q1462">
            <v>0.13412466443474208</v>
          </cell>
          <cell r="W1462">
            <v>9.1866208516943828E-5</v>
          </cell>
        </row>
        <row r="1463">
          <cell r="A1463">
            <v>43465</v>
          </cell>
          <cell r="C1463">
            <v>9.5180708557463678</v>
          </cell>
          <cell r="D1463">
            <v>9.0767824061275008E-5</v>
          </cell>
          <cell r="E1463">
            <v>7.0593064886927381</v>
          </cell>
          <cell r="P1463">
            <v>9.1866208516943828E-5</v>
          </cell>
          <cell r="Q1463">
            <v>0.13421653064325903</v>
          </cell>
          <cell r="W1463">
            <v>9.1866208516943828E-5</v>
          </cell>
        </row>
        <row r="1464">
          <cell r="A1464">
            <v>43466</v>
          </cell>
          <cell r="C1464">
            <v>9.5835270172164702</v>
          </cell>
          <cell r="D1464">
            <v>9.0734964642402024E-5</v>
          </cell>
          <cell r="E1464">
            <v>7.0593972236573803</v>
          </cell>
          <cell r="P1464">
            <v>9.1866208516943828E-5</v>
          </cell>
          <cell r="Q1464">
            <v>0.13430839685177598</v>
          </cell>
          <cell r="W1464">
            <v>9.1866208516943828E-5</v>
          </cell>
        </row>
        <row r="1465">
          <cell r="A1465">
            <v>43467</v>
          </cell>
          <cell r="C1465">
            <v>9.5952563459748994</v>
          </cell>
          <cell r="D1465">
            <v>9.0728974918489162E-5</v>
          </cell>
          <cell r="E1465">
            <v>7.0594879526322991</v>
          </cell>
          <cell r="P1465">
            <v>9.1866208516943828E-5</v>
          </cell>
          <cell r="Q1465">
            <v>0.13440026306029293</v>
          </cell>
          <cell r="W1465">
            <v>9.1866208516943828E-5</v>
          </cell>
        </row>
        <row r="1466">
          <cell r="A1466">
            <v>43468</v>
          </cell>
          <cell r="C1466">
            <v>9.6077517972285431</v>
          </cell>
          <cell r="D1466">
            <v>9.0722559567476817E-5</v>
          </cell>
          <cell r="E1466">
            <v>7.059578675191867</v>
          </cell>
          <cell r="P1466">
            <v>9.1866208516943828E-5</v>
          </cell>
          <cell r="Q1466">
            <v>0.13449212926880988</v>
          </cell>
          <cell r="W1466">
            <v>9.1866208516943828E-5</v>
          </cell>
        </row>
        <row r="1467">
          <cell r="A1467">
            <v>43469</v>
          </cell>
          <cell r="C1467">
            <v>9.6210052058218825</v>
          </cell>
          <cell r="D1467">
            <v>9.0715716075023633E-5</v>
          </cell>
          <cell r="E1467">
            <v>7.059669390907942</v>
          </cell>
          <cell r="P1467">
            <v>9.1866208516943828E-5</v>
          </cell>
          <cell r="Q1467">
            <v>0.13458399547732683</v>
          </cell>
          <cell r="W1467">
            <v>9.1866208516943828E-5</v>
          </cell>
        </row>
        <row r="1468">
          <cell r="A1468">
            <v>43470</v>
          </cell>
          <cell r="C1468">
            <v>9.6350079904694468</v>
          </cell>
          <cell r="D1468">
            <v>9.0708441768107704E-5</v>
          </cell>
          <cell r="E1468">
            <v>7.0597600993497105</v>
          </cell>
          <cell r="P1468">
            <v>9.1866208516943828E-5</v>
          </cell>
          <cell r="Q1468">
            <v>0.13467586168584378</v>
          </cell>
          <cell r="W1468">
            <v>9.1866208516943828E-5</v>
          </cell>
        </row>
        <row r="1469">
          <cell r="A1469">
            <v>43471</v>
          </cell>
          <cell r="C1469">
            <v>9.6497511724707987</v>
          </cell>
          <cell r="D1469">
            <v>9.0700733815605905E-5</v>
          </cell>
          <cell r="E1469">
            <v>7.0598508000835265</v>
          </cell>
          <cell r="P1469">
            <v>9.1866208516943828E-5</v>
          </cell>
          <cell r="Q1469">
            <v>0.13476772789436073</v>
          </cell>
          <cell r="W1469">
            <v>9.1866208516943828E-5</v>
          </cell>
        </row>
        <row r="1470">
          <cell r="A1470">
            <v>43472</v>
          </cell>
          <cell r="C1470">
            <v>9.6652253949975435</v>
          </cell>
          <cell r="D1470">
            <v>9.069258922888696E-5</v>
          </cell>
          <cell r="E1470">
            <v>7.0599414926727553</v>
          </cell>
          <cell r="P1470">
            <v>9.1866208516943828E-5</v>
          </cell>
          <cell r="Q1470">
            <v>0.13485959410287768</v>
          </cell>
          <cell r="W1470">
            <v>9.1866208516943828E-5</v>
          </cell>
        </row>
        <row r="1471">
          <cell r="A1471">
            <v>43473</v>
          </cell>
          <cell r="C1471">
            <v>9.6814209428710569</v>
          </cell>
          <cell r="D1471">
            <v>9.0684004862414902E-5</v>
          </cell>
          <cell r="E1471">
            <v>7.060032176677618</v>
          </cell>
          <cell r="P1471">
            <v>9.1866208516943828E-5</v>
          </cell>
          <cell r="Q1471">
            <v>0.13495146031139463</v>
          </cell>
          <cell r="W1471">
            <v>9.1866208516943828E-5</v>
          </cell>
        </row>
        <row r="1472">
          <cell r="A1472">
            <v>43474</v>
          </cell>
          <cell r="C1472">
            <v>9.6983277627492974</v>
          </cell>
          <cell r="D1472">
            <v>9.0674977414360297E-5</v>
          </cell>
          <cell r="E1472">
            <v>7.0601228516550325</v>
          </cell>
          <cell r="P1472">
            <v>9.1866208516943828E-5</v>
          </cell>
          <cell r="Q1472">
            <v>0.13504332651991158</v>
          </cell>
          <cell r="W1472">
            <v>9.1866208516943828E-5</v>
          </cell>
        </row>
        <row r="1473">
          <cell r="A1473">
            <v>43475</v>
          </cell>
          <cell r="C1473">
            <v>9.715935483641454</v>
          </cell>
          <cell r="D1473">
            <v>9.0665503427215632E-5</v>
          </cell>
          <cell r="E1473">
            <v>7.0602135171584601</v>
          </cell>
          <cell r="P1473">
            <v>9.1866208516943828E-5</v>
          </cell>
          <cell r="Q1473">
            <v>0.13513519272842853</v>
          </cell>
          <cell r="W1473">
            <v>9.1866208516943828E-5</v>
          </cell>
        </row>
        <row r="1474">
          <cell r="A1474">
            <v>43476</v>
          </cell>
          <cell r="C1474">
            <v>9.7342334376698521</v>
          </cell>
          <cell r="D1474">
            <v>9.0655579288412708E-5</v>
          </cell>
          <cell r="E1474">
            <v>7.0603041727377489</v>
          </cell>
          <cell r="P1474">
            <v>9.1866208516943828E-5</v>
          </cell>
          <cell r="Q1474">
            <v>0.13522705893694548</v>
          </cell>
          <cell r="W1474">
            <v>9.1866208516943828E-5</v>
          </cell>
        </row>
        <row r="1475">
          <cell r="A1475">
            <v>43477</v>
          </cell>
          <cell r="C1475">
            <v>9.7532106809998815</v>
          </cell>
          <cell r="D1475">
            <v>9.0645201230938688E-5</v>
          </cell>
          <cell r="E1475">
            <v>7.0603948179389802</v>
          </cell>
          <cell r="P1475">
            <v>9.1866208516943828E-5</v>
          </cell>
          <cell r="Q1475">
            <v>0.13531892514546243</v>
          </cell>
          <cell r="W1475">
            <v>9.1866208516943828E-5</v>
          </cell>
        </row>
        <row r="1476">
          <cell r="A1476">
            <v>43478</v>
          </cell>
          <cell r="C1476">
            <v>9.7728560148602597</v>
          </cell>
          <cell r="D1476">
            <v>9.0634365333948437E-5</v>
          </cell>
          <cell r="E1476">
            <v>7.0604854523043139</v>
          </cell>
          <cell r="P1476">
            <v>9.1866208516943828E-5</v>
          </cell>
          <cell r="Q1476">
            <v>0.13541079135397938</v>
          </cell>
          <cell r="W1476">
            <v>9.1866208516943828E-5</v>
          </cell>
        </row>
        <row r="1477">
          <cell r="A1477">
            <v>43479</v>
          </cell>
          <cell r="C1477">
            <v>9.7931580065780661</v>
          </cell>
          <cell r="D1477">
            <v>9.0623067523370836E-5</v>
          </cell>
          <cell r="E1477">
            <v>7.060576075371837</v>
          </cell>
          <cell r="P1477">
            <v>9.1866208516943828E-5</v>
          </cell>
          <cell r="Q1477">
            <v>0.13550265756249633</v>
          </cell>
          <cell r="W1477">
            <v>9.1866208516943828E-5</v>
          </cell>
        </row>
        <row r="1478">
          <cell r="A1478">
            <v>43480</v>
          </cell>
          <cell r="C1478">
            <v>9.8141050105554335</v>
          </cell>
          <cell r="D1478">
            <v>9.0611303572506682E-5</v>
          </cell>
          <cell r="E1478">
            <v>7.0606666866754093</v>
          </cell>
          <cell r="P1478">
            <v>9.1866208516943828E-5</v>
          </cell>
          <cell r="Q1478">
            <v>0.13559452377101328</v>
          </cell>
          <cell r="W1478">
            <v>9.1866208516943828E-5</v>
          </cell>
        </row>
        <row r="1479">
          <cell r="A1479">
            <v>43481</v>
          </cell>
          <cell r="C1479">
            <v>9.8356851891175126</v>
          </cell>
          <cell r="D1479">
            <v>9.0599069102615995E-5</v>
          </cell>
          <cell r="E1479">
            <v>7.0607572857445122</v>
          </cell>
          <cell r="P1479">
            <v>9.1866208516943828E-5</v>
          </cell>
          <cell r="Q1479">
            <v>0.13568638997953023</v>
          </cell>
          <cell r="W1479">
            <v>9.1866208516943828E-5</v>
          </cell>
        </row>
        <row r="1480">
          <cell r="A1480">
            <v>43482</v>
          </cell>
          <cell r="C1480">
            <v>9.8578865331643382</v>
          </cell>
          <cell r="D1480">
            <v>9.0586359583493803E-5</v>
          </cell>
          <cell r="E1480">
            <v>7.0608478721040955</v>
          </cell>
          <cell r="P1480">
            <v>9.1866208516943828E-5</v>
          </cell>
          <cell r="Q1480">
            <v>0.13577825618804718</v>
          </cell>
          <cell r="W1480">
            <v>9.1866208516943828E-5</v>
          </cell>
        </row>
        <row r="1481">
          <cell r="A1481">
            <v>43483</v>
          </cell>
          <cell r="C1481">
            <v>9.8806968825626598</v>
          </cell>
          <cell r="D1481">
            <v>9.0573170334032051E-5</v>
          </cell>
          <cell r="E1481">
            <v>7.0609384452744299</v>
          </cell>
          <cell r="P1481">
            <v>9.1866208516943828E-5</v>
          </cell>
          <cell r="Q1481">
            <v>0.13587012239656412</v>
          </cell>
          <cell r="W1481">
            <v>9.1866208516943828E-5</v>
          </cell>
        </row>
        <row r="1482">
          <cell r="A1482">
            <v>43484</v>
          </cell>
          <cell r="C1482">
            <v>9.9041039462172229</v>
          </cell>
          <cell r="D1482">
            <v>9.0559496522767317E-5</v>
          </cell>
          <cell r="E1482">
            <v>7.061029004770953</v>
          </cell>
          <cell r="P1482">
            <v>9.1866208516943828E-5</v>
          </cell>
          <cell r="Q1482">
            <v>0.13596198860508107</v>
          </cell>
          <cell r="W1482">
            <v>9.1866208516943828E-5</v>
          </cell>
        </row>
        <row r="1483">
          <cell r="A1483">
            <v>43485</v>
          </cell>
          <cell r="C1483">
            <v>9.9280953217647312</v>
          </cell>
          <cell r="D1483">
            <v>9.0545333168413629E-5</v>
          </cell>
          <cell r="E1483">
            <v>7.0611195501041211</v>
          </cell>
          <cell r="P1483">
            <v>9.1866208516943828E-5</v>
          </cell>
          <cell r="Q1483">
            <v>0.13605385481359802</v>
          </cell>
          <cell r="W1483">
            <v>9.1866208516943828E-5</v>
          </cell>
        </row>
        <row r="1484">
          <cell r="A1484">
            <v>43486</v>
          </cell>
          <cell r="C1484">
            <v>9.9526585148376174</v>
          </cell>
          <cell r="D1484">
            <v>9.053067514037964E-5</v>
          </cell>
          <cell r="E1484">
            <v>7.0612100807792615</v>
          </cell>
          <cell r="P1484">
            <v>9.1866208516943828E-5</v>
          </cell>
          <cell r="Q1484">
            <v>0.13614572102211497</v>
          </cell>
          <cell r="W1484">
            <v>9.1866208516943828E-5</v>
          </cell>
        </row>
        <row r="1485">
          <cell r="A1485">
            <v>43487</v>
          </cell>
          <cell r="C1485">
            <v>9.9777809578486529</v>
          </cell>
          <cell r="D1485">
            <v>9.0515517159271133E-5</v>
          </cell>
          <cell r="E1485">
            <v>7.0613005962964204</v>
          </cell>
          <cell r="P1485">
            <v>9.1866208516943828E-5</v>
          </cell>
          <cell r="Q1485">
            <v>0.13623758723063192</v>
          </cell>
          <cell r="W1485">
            <v>9.1866208516943828E-5</v>
          </cell>
        </row>
        <row r="1486">
          <cell r="A1486">
            <v>43488</v>
          </cell>
          <cell r="C1486">
            <v>10.003450028251518</v>
          </cell>
          <cell r="D1486">
            <v>9.0499853797378936E-5</v>
          </cell>
          <cell r="E1486">
            <v>7.061391096150218</v>
          </cell>
          <cell r="P1486">
            <v>9.1866208516943828E-5</v>
          </cell>
          <cell r="Q1486">
            <v>0.13632945343914887</v>
          </cell>
          <cell r="W1486">
            <v>9.1866208516943828E-5</v>
          </cell>
        </row>
        <row r="1487">
          <cell r="A1487">
            <v>43489</v>
          </cell>
          <cell r="C1487">
            <v>10.029653066236495</v>
          </cell>
          <cell r="D1487">
            <v>9.0483679479153709E-5</v>
          </cell>
          <cell r="E1487">
            <v>7.0614815798296968</v>
          </cell>
          <cell r="P1487">
            <v>9.1866208516943828E-5</v>
          </cell>
          <cell r="Q1487">
            <v>0.13642131964766582</v>
          </cell>
          <cell r="W1487">
            <v>9.1866208516943828E-5</v>
          </cell>
        </row>
        <row r="1488">
          <cell r="A1488">
            <v>43490</v>
          </cell>
          <cell r="C1488">
            <v>10.056377391824576</v>
          </cell>
          <cell r="D1488">
            <v>9.046698848166948E-5</v>
          </cell>
          <cell r="E1488">
            <v>7.0615720468181786</v>
          </cell>
          <cell r="P1488">
            <v>9.1866208516943828E-5</v>
          </cell>
          <cell r="Q1488">
            <v>0.13651318585618277</v>
          </cell>
          <cell r="W1488">
            <v>9.1866208516943828E-5</v>
          </cell>
        </row>
        <row r="1489">
          <cell r="A1489">
            <v>43491</v>
          </cell>
          <cell r="C1489">
            <v>10.083610321327271</v>
          </cell>
          <cell r="D1489">
            <v>9.0449774935077954E-5</v>
          </cell>
          <cell r="E1489">
            <v>7.0616624965931134</v>
          </cell>
          <cell r="P1489">
            <v>9.1866208516943828E-5</v>
          </cell>
          <cell r="Q1489">
            <v>0.13660505206469972</v>
          </cell>
          <cell r="W1489">
            <v>9.1866208516943828E-5</v>
          </cell>
        </row>
        <row r="1490">
          <cell r="A1490">
            <v>43492</v>
          </cell>
          <cell r="C1490">
            <v>10.111339183143478</v>
          </cell>
          <cell r="D1490">
            <v>9.0432032823056817E-5</v>
          </cell>
          <cell r="E1490">
            <v>7.0617529286259364</v>
          </cell>
          <cell r="P1490">
            <v>9.1866208516943828E-5</v>
          </cell>
          <cell r="Q1490">
            <v>0.13669691827321667</v>
          </cell>
          <cell r="W1490">
            <v>9.1866208516943828E-5</v>
          </cell>
        </row>
        <row r="1491">
          <cell r="A1491">
            <v>43493</v>
          </cell>
          <cell r="C1491">
            <v>10.139551332868749</v>
          </cell>
          <cell r="D1491">
            <v>9.0413755983255302E-5</v>
          </cell>
          <cell r="E1491">
            <v>7.0618433423819198</v>
          </cell>
          <cell r="P1491">
            <v>9.1866208516943828E-5</v>
          </cell>
          <cell r="Q1491">
            <v>0.13678878448173362</v>
          </cell>
          <cell r="W1491">
            <v>9.1866208516943828E-5</v>
          </cell>
        </row>
        <row r="1492">
          <cell r="A1492">
            <v>43494</v>
          </cell>
          <cell r="C1492">
            <v>10.168234167695976</v>
          </cell>
          <cell r="D1492">
            <v>9.0394938107741583E-5</v>
          </cell>
          <cell r="E1492">
            <v>7.0619337373200279</v>
          </cell>
          <cell r="P1492">
            <v>9.1866208516943828E-5</v>
          </cell>
          <cell r="Q1492">
            <v>0.13688065069025057</v>
          </cell>
          <cell r="W1492">
            <v>9.1866208516943828E-5</v>
          </cell>
        </row>
        <row r="1493">
          <cell r="A1493">
            <v>43495</v>
          </cell>
          <cell r="C1493">
            <v>10.197375140090463</v>
          </cell>
          <cell r="D1493">
            <v>9.0375572743456707E-5</v>
          </cell>
          <cell r="E1493">
            <v>7.0620241128927717</v>
          </cell>
          <cell r="P1493">
            <v>9.1866208516943828E-5</v>
          </cell>
          <cell r="Q1493">
            <v>0.13697251689876752</v>
          </cell>
          <cell r="W1493">
            <v>9.1866208516943828E-5</v>
          </cell>
        </row>
        <row r="1494">
          <cell r="A1494">
            <v>43496</v>
          </cell>
          <cell r="C1494">
            <v>10.226961770725776</v>
          </cell>
          <cell r="D1494">
            <v>9.0355653292680652E-5</v>
          </cell>
          <cell r="E1494">
            <v>7.0621144685460644</v>
          </cell>
          <cell r="P1494">
            <v>9.1866208516943828E-5</v>
          </cell>
          <cell r="Q1494">
            <v>0.13706438310728447</v>
          </cell>
          <cell r="W1494">
            <v>9.1866208516943828E-5</v>
          </cell>
        </row>
        <row r="1495">
          <cell r="A1495">
            <v>43497</v>
          </cell>
          <cell r="C1495">
            <v>10.256981660670288</v>
          </cell>
          <cell r="D1495">
            <v>9.033517301351719E-5</v>
          </cell>
          <cell r="E1495">
            <v>7.0622048037190783</v>
          </cell>
          <cell r="P1495">
            <v>9.1866208516943828E-5</v>
          </cell>
          <cell r="Q1495">
            <v>0.13715624931580142</v>
          </cell>
          <cell r="W1495">
            <v>9.1866208516943828E-5</v>
          </cell>
        </row>
        <row r="1496">
          <cell r="A1496">
            <v>43498</v>
          </cell>
          <cell r="C1496">
            <v>10.287422502817609</v>
          </cell>
          <cell r="D1496">
            <v>9.0314125020404514E-5</v>
          </cell>
          <cell r="E1496">
            <v>7.0622951178440987</v>
          </cell>
          <cell r="P1496">
            <v>9.1866208516943828E-5</v>
          </cell>
          <cell r="Q1496">
            <v>0.13724811552431837</v>
          </cell>
          <cell r="W1496">
            <v>9.1866208516943828E-5</v>
          </cell>
        </row>
        <row r="1497">
          <cell r="A1497">
            <v>43499</v>
          </cell>
          <cell r="C1497">
            <v>10.318272092557187</v>
          </cell>
          <cell r="D1497">
            <v>9.0292502284659715E-5</v>
          </cell>
          <cell r="E1497">
            <v>7.0623854103463835</v>
          </cell>
          <cell r="P1497">
            <v>9.1866208516943828E-5</v>
          </cell>
          <cell r="Q1497">
            <v>0.13733998173283532</v>
          </cell>
          <cell r="W1497">
            <v>9.1866208516943828E-5</v>
          </cell>
        </row>
        <row r="1498">
          <cell r="A1498">
            <v>43500</v>
          </cell>
          <cell r="C1498">
            <v>10.349518337684314</v>
          </cell>
          <cell r="D1498">
            <v>9.0270297635065982E-5</v>
          </cell>
          <cell r="E1498">
            <v>7.0624756806440185</v>
          </cell>
          <cell r="P1498">
            <v>9.1866208516943828E-5</v>
          </cell>
          <cell r="Q1498">
            <v>0.13743184794135227</v>
          </cell>
          <cell r="W1498">
            <v>9.1866208516943828E-5</v>
          </cell>
        </row>
        <row r="1499">
          <cell r="A1499">
            <v>43501</v>
          </cell>
          <cell r="C1499">
            <v>10.381149267551519</v>
          </cell>
          <cell r="D1499">
            <v>9.0247503758512259E-5</v>
          </cell>
          <cell r="E1499">
            <v>7.0625659281477766</v>
          </cell>
          <cell r="P1499">
            <v>9.1866208516943828E-5</v>
          </cell>
          <cell r="Q1499">
            <v>0.13752371414986922</v>
          </cell>
          <cell r="W1499">
            <v>9.1866208516943828E-5</v>
          </cell>
        </row>
        <row r="1500">
          <cell r="A1500">
            <v>43502</v>
          </cell>
          <cell r="C1500">
            <v>10.413153041465845</v>
          </cell>
          <cell r="D1500">
            <v>9.022411320069591E-5</v>
          </cell>
          <cell r="E1500">
            <v>7.0626561522609776</v>
          </cell>
          <cell r="P1500">
            <v>9.1866208516943828E-5</v>
          </cell>
          <cell r="Q1500">
            <v>0.13761558035838617</v>
          </cell>
          <cell r="W1500">
            <v>9.1866208516943828E-5</v>
          </cell>
        </row>
        <row r="1501">
          <cell r="A1501">
            <v>43503</v>
          </cell>
          <cell r="C1501">
            <v>10.445517956338952</v>
          </cell>
          <cell r="D1501">
            <v>9.0200118366900154E-5</v>
          </cell>
          <cell r="E1501">
            <v>7.0627463523793441</v>
          </cell>
          <cell r="P1501">
            <v>9.1866208516943828E-5</v>
          </cell>
          <cell r="Q1501">
            <v>0.13770744656690312</v>
          </cell>
          <cell r="W1501">
            <v>9.1866208516943828E-5</v>
          </cell>
        </row>
        <row r="1502">
          <cell r="A1502">
            <v>43504</v>
          </cell>
          <cell r="C1502">
            <v>10.478232453599034</v>
          </cell>
          <cell r="D1502">
            <v>9.0175511522858396E-5</v>
          </cell>
          <cell r="E1502">
            <v>7.0628365278908669</v>
          </cell>
          <cell r="P1502">
            <v>9.1866208516943828E-5</v>
          </cell>
          <cell r="Q1502">
            <v>0.13779931277542007</v>
          </cell>
          <cell r="W1502">
            <v>9.1866208516943828E-5</v>
          </cell>
        </row>
        <row r="1503">
          <cell r="A1503">
            <v>43505</v>
          </cell>
          <cell r="C1503">
            <v>10.511285125375665</v>
          </cell>
          <cell r="D1503">
            <v>9.0150284795719528E-5</v>
          </cell>
          <cell r="E1503">
            <v>7.0629266781756623</v>
          </cell>
          <cell r="P1503">
            <v>9.1866208516943828E-5</v>
          </cell>
          <cell r="Q1503">
            <v>0.13789117898393702</v>
          </cell>
          <cell r="W1503">
            <v>9.1866208516943828E-5</v>
          </cell>
        </row>
        <row r="1504">
          <cell r="A1504">
            <v>43506</v>
          </cell>
          <cell r="C1504">
            <v>10.544664719970333</v>
          </cell>
          <cell r="D1504">
            <v>9.0124430175128232E-5</v>
          </cell>
          <cell r="E1504">
            <v>7.0630168026058371</v>
          </cell>
          <cell r="P1504">
            <v>9.1866208516943828E-5</v>
          </cell>
          <cell r="Q1504">
            <v>0.13798304519245397</v>
          </cell>
          <cell r="W1504">
            <v>9.1866208516943828E-5</v>
          </cell>
        </row>
        <row r="1505">
          <cell r="A1505">
            <v>43507</v>
          </cell>
          <cell r="C1505">
            <v>10.57836014662711</v>
          </cell>
          <cell r="D1505">
            <v>9.0097939514436208E-5</v>
          </cell>
          <cell r="E1505">
            <v>7.0631069005453515</v>
          </cell>
          <cell r="P1505">
            <v>9.1866208516943828E-5</v>
          </cell>
          <cell r="Q1505">
            <v>0.13807491140097092</v>
          </cell>
          <cell r="W1505">
            <v>9.1866208516943828E-5</v>
          </cell>
        </row>
        <row r="1506">
          <cell r="A1506">
            <v>43508</v>
          </cell>
          <cell r="C1506">
            <v>10.612360479619321</v>
          </cell>
          <cell r="D1506">
            <v>9.007080453206076E-5</v>
          </cell>
          <cell r="E1506">
            <v>7.0631969713498837</v>
          </cell>
          <cell r="P1506">
            <v>9.1866208516943828E-5</v>
          </cell>
          <cell r="Q1506">
            <v>0.13816677760948787</v>
          </cell>
          <cell r="W1506">
            <v>9.1866208516943828E-5</v>
          </cell>
        </row>
        <row r="1507">
          <cell r="A1507">
            <v>43509</v>
          </cell>
          <cell r="C1507">
            <v>10.64665496166926</v>
          </cell>
          <cell r="D1507">
            <v>9.0043016813008659E-5</v>
          </cell>
          <cell r="E1507">
            <v>7.063287014366697</v>
          </cell>
          <cell r="P1507">
            <v>9.1866208516943828E-5</v>
          </cell>
          <cell r="Q1507">
            <v>0.13825864381800482</v>
          </cell>
          <cell r="W1507">
            <v>9.1866208516943828E-5</v>
          </cell>
        </row>
        <row r="1508">
          <cell r="A1508">
            <v>43510</v>
          </cell>
          <cell r="C1508">
            <v>10.681233006719172</v>
          </cell>
          <cell r="D1508">
            <v>9.0014567810584218E-5</v>
          </cell>
          <cell r="E1508">
            <v>7.0633770289345073</v>
          </cell>
          <cell r="P1508">
            <v>9.1866208516943828E-5</v>
          </cell>
          <cell r="Q1508">
            <v>0.13835051002652177</v>
          </cell>
          <cell r="W1508">
            <v>9.1866208516943828E-5</v>
          </cell>
        </row>
        <row r="1509">
          <cell r="A1509">
            <v>43511</v>
          </cell>
          <cell r="C1509">
            <v>10.716084202072544</v>
          </cell>
          <cell r="D1509">
            <v>8.9985448848301571E-5</v>
          </cell>
          <cell r="E1509">
            <v>7.0634670143833551</v>
          </cell>
          <cell r="P1509">
            <v>9.1866208516943828E-5</v>
          </cell>
          <cell r="Q1509">
            <v>0.13844237623503872</v>
          </cell>
          <cell r="W1509">
            <v>9.1866208516943828E-5</v>
          </cell>
        </row>
        <row r="1510">
          <cell r="A1510">
            <v>43512</v>
          </cell>
          <cell r="C1510">
            <v>10.751198309925579</v>
          </cell>
          <cell r="D1510">
            <v>8.9955651122022458E-5</v>
          </cell>
          <cell r="E1510">
            <v>7.0635569700344769</v>
          </cell>
          <cell r="P1510">
            <v>9.1866208516943828E-5</v>
          </cell>
          <cell r="Q1510">
            <v>0.13853424244355567</v>
          </cell>
          <cell r="W1510">
            <v>9.1866208516943828E-5</v>
          </cell>
        </row>
        <row r="1511">
          <cell r="A1511">
            <v>43513</v>
          </cell>
          <cell r="C1511">
            <v>10.78656526830931</v>
          </cell>
          <cell r="D1511">
            <v>8.992516570234211E-5</v>
          </cell>
          <cell r="E1511">
            <v>7.0636468952001792</v>
          </cell>
          <cell r="P1511">
            <v>9.1866208516943828E-5</v>
          </cell>
          <cell r="Q1511">
            <v>0.13862610865207262</v>
          </cell>
          <cell r="W1511">
            <v>9.1866208516943828E-5</v>
          </cell>
        </row>
        <row r="1512">
          <cell r="A1512">
            <v>43514</v>
          </cell>
          <cell r="C1512">
            <v>10.822175191463316</v>
          </cell>
          <cell r="D1512">
            <v>8.9893983537247049E-5</v>
          </cell>
          <cell r="E1512">
            <v>7.0637367891837162</v>
          </cell>
          <cell r="P1512">
            <v>9.1866208516943828E-5</v>
          </cell>
          <cell r="Q1512">
            <v>0.13871797486058957</v>
          </cell>
          <cell r="W1512">
            <v>9.1866208516943828E-5</v>
          </cell>
        </row>
        <row r="1513">
          <cell r="A1513">
            <v>43515</v>
          </cell>
          <cell r="C1513">
            <v>10.858018369662346</v>
          </cell>
          <cell r="D1513">
            <v>8.9862095455069631E-5</v>
          </cell>
          <cell r="E1513">
            <v>7.0638266512791716</v>
          </cell>
          <cell r="P1513">
            <v>9.1866208516943828E-5</v>
          </cell>
          <cell r="Q1513">
            <v>0.13880984106910652</v>
          </cell>
          <cell r="W1513">
            <v>9.1866208516943828E-5</v>
          </cell>
        </row>
        <row r="1514">
          <cell r="A1514">
            <v>43516</v>
          </cell>
          <cell r="C1514">
            <v>10.894085268517404</v>
          </cell>
          <cell r="D1514">
            <v>8.9829492167765943E-5</v>
          </cell>
          <cell r="E1514">
            <v>7.063916480771339</v>
          </cell>
          <cell r="P1514">
            <v>9.1866208516943828E-5</v>
          </cell>
          <cell r="Q1514">
            <v>0.13890170727762347</v>
          </cell>
          <cell r="W1514">
            <v>9.1866208516943828E-5</v>
          </cell>
        </row>
        <row r="1515">
          <cell r="A1515">
            <v>43517</v>
          </cell>
          <cell r="C1515">
            <v>10.930366527772959</v>
          </cell>
          <cell r="D1515">
            <v>8.97961642745449E-5</v>
          </cell>
          <cell r="E1515">
            <v>7.064006276935614</v>
          </cell>
          <cell r="P1515">
            <v>9.1866208516943828E-5</v>
          </cell>
          <cell r="Q1515">
            <v>0.13899357348614041</v>
          </cell>
          <cell r="W1515">
            <v>9.1866208516943828E-5</v>
          </cell>
        </row>
        <row r="1516">
          <cell r="A1516">
            <v>43518</v>
          </cell>
          <cell r="C1516">
            <v>10.96685295962204</v>
          </cell>
          <cell r="D1516">
            <v>8.9762102265877284E-5</v>
          </cell>
          <cell r="E1516">
            <v>7.0640960390378797</v>
          </cell>
          <cell r="P1516">
            <v>9.1866208516943828E-5</v>
          </cell>
          <cell r="Q1516">
            <v>0.13908543969465736</v>
          </cell>
          <cell r="W1516">
            <v>9.1866208516943828E-5</v>
          </cell>
        </row>
        <row r="1517">
          <cell r="A1517">
            <v>43519</v>
          </cell>
          <cell r="C1517">
            <v>11.00353554656081</v>
          </cell>
          <cell r="D1517">
            <v>8.9727296527915561E-5</v>
          </cell>
          <cell r="E1517">
            <v>7.0641857663344076</v>
          </cell>
          <cell r="P1517">
            <v>9.1866208516943828E-5</v>
          </cell>
          <cell r="Q1517">
            <v>0.13917730590317431</v>
          </cell>
          <cell r="W1517">
            <v>9.1866208516943828E-5</v>
          </cell>
        </row>
        <row r="1518">
          <cell r="A1518">
            <v>43520</v>
          </cell>
          <cell r="C1518">
            <v>11.040405438804209</v>
          </cell>
          <cell r="D1518">
            <v>8.969173734735626E-5</v>
          </cell>
          <cell r="E1518">
            <v>7.0642754580717551</v>
          </cell>
          <cell r="P1518">
            <v>9.1866208516943828E-5</v>
          </cell>
          <cell r="Q1518">
            <v>0.13926917211169126</v>
          </cell>
          <cell r="W1518">
            <v>9.1866208516943828E-5</v>
          </cell>
        </row>
        <row r="1519">
          <cell r="A1519">
            <v>43521</v>
          </cell>
          <cell r="C1519">
            <v>11.077453951283903</v>
          </cell>
          <cell r="D1519">
            <v>8.965541491677842E-5</v>
          </cell>
          <cell r="E1519">
            <v>7.0643651134866721</v>
          </cell>
          <cell r="P1519">
            <v>9.1866208516943828E-5</v>
          </cell>
          <cell r="Q1519">
            <v>0.13936103832020821</v>
          </cell>
          <cell r="W1519">
            <v>9.1866208516943828E-5</v>
          </cell>
        </row>
        <row r="1520">
          <cell r="A1520">
            <v>43522</v>
          </cell>
          <cell r="C1520">
            <v>11.114672560249636</v>
          </cell>
          <cell r="D1520">
            <v>8.9618319340492751E-5</v>
          </cell>
          <cell r="E1520">
            <v>7.0644547318060127</v>
          </cell>
          <cell r="P1520">
            <v>9.1866208516943828E-5</v>
          </cell>
          <cell r="Q1520">
            <v>0.13945290452872516</v>
          </cell>
          <cell r="W1520">
            <v>9.1866208516943828E-5</v>
          </cell>
        </row>
        <row r="1521">
          <cell r="A1521">
            <v>43523</v>
          </cell>
          <cell r="C1521">
            <v>11.152052899494651</v>
          </cell>
          <cell r="D1521">
            <v>8.9580440640938186E-5</v>
          </cell>
          <cell r="E1521">
            <v>7.064544312246654</v>
          </cell>
          <cell r="P1521">
            <v>9.1866208516943828E-5</v>
          </cell>
          <cell r="Q1521">
            <v>0.13954477073724211</v>
          </cell>
          <cell r="W1521">
            <v>9.1866208516943828E-5</v>
          </cell>
        </row>
        <row r="1522">
          <cell r="A1522">
            <v>43524</v>
          </cell>
          <cell r="C1522">
            <v>11.189586756225509</v>
          </cell>
          <cell r="D1522">
            <v>8.9541768765663218E-5</v>
          </cell>
          <cell r="E1522">
            <v>7.0646338540154199</v>
          </cell>
          <cell r="P1522">
            <v>9.1866208516943828E-5</v>
          </cell>
          <cell r="Q1522">
            <v>0.13963663694575906</v>
          </cell>
          <cell r="W1522">
            <v>9.1866208516943828E-5</v>
          </cell>
        </row>
        <row r="1523">
          <cell r="A1523">
            <v>43525</v>
          </cell>
          <cell r="C1523">
            <v>11.227266066596254</v>
          </cell>
          <cell r="D1523">
            <v>8.9502293594931852E-5</v>
          </cell>
          <cell r="E1523">
            <v>7.064723356309015</v>
          </cell>
          <cell r="P1523">
            <v>9.1866208516943828E-5</v>
          </cell>
          <cell r="Q1523">
            <v>0.13972850315427601</v>
          </cell>
          <cell r="W1523">
            <v>9.1866208516943828E-5</v>
          </cell>
        </row>
        <row r="1524">
          <cell r="A1524">
            <v>43526</v>
          </cell>
          <cell r="C1524">
            <v>11.265082910926322</v>
          </cell>
          <cell r="D1524">
            <v>8.946200494999467E-5</v>
          </cell>
          <cell r="E1524">
            <v>7.0648128183139649</v>
          </cell>
          <cell r="P1524">
            <v>9.1866208516943828E-5</v>
          </cell>
          <cell r="Q1524">
            <v>0.13982036936279296</v>
          </cell>
          <cell r="W1524">
            <v>9.1866208516943828E-5</v>
          </cell>
        </row>
        <row r="1525">
          <cell r="A1525">
            <v>43527</v>
          </cell>
          <cell r="C1525">
            <v>11.303029508621231</v>
          </cell>
          <cell r="D1525">
            <v>8.9420892602067544E-5</v>
          </cell>
          <cell r="E1525">
            <v>7.0649022392065666</v>
          </cell>
          <cell r="P1525">
            <v>9.1866208516943828E-5</v>
          </cell>
          <cell r="Q1525">
            <v>0.13991223557130991</v>
          </cell>
          <cell r="W1525">
            <v>9.1866208516943828E-5</v>
          </cell>
        </row>
        <row r="1526">
          <cell r="A1526">
            <v>43528</v>
          </cell>
          <cell r="C1526">
            <v>11.341098212814531</v>
          </cell>
          <cell r="D1526">
            <v>8.9378946282061821E-5</v>
          </cell>
          <cell r="E1526">
            <v>7.0649916181528489</v>
          </cell>
          <cell r="P1526">
            <v>9.1866208516943828E-5</v>
          </cell>
          <cell r="Q1526">
            <v>0.14000410177982686</v>
          </cell>
          <cell r="W1526">
            <v>9.1866208516943828E-5</v>
          </cell>
        </row>
        <row r="1527">
          <cell r="A1527">
            <v>43529</v>
          </cell>
          <cell r="C1527">
            <v>11.379281504748951</v>
          </cell>
          <cell r="D1527">
            <v>8.9336155691111465E-5</v>
          </cell>
          <cell r="E1527">
            <v>7.0650809543085398</v>
          </cell>
          <cell r="P1527">
            <v>9.1866208516943828E-5</v>
          </cell>
          <cell r="Q1527">
            <v>0.14009596798834381</v>
          </cell>
          <cell r="W1527">
            <v>9.1866208516943828E-5</v>
          </cell>
        </row>
        <row r="1528">
          <cell r="A1528">
            <v>43530</v>
          </cell>
          <cell r="C1528">
            <v>11.417571987914281</v>
          </cell>
          <cell r="D1528">
            <v>8.9292510511943942E-5</v>
          </cell>
          <cell r="E1528">
            <v>7.0651702468190516</v>
          </cell>
          <cell r="P1528">
            <v>9.1866208516943828E-5</v>
          </cell>
          <cell r="Q1528">
            <v>0.14018783419686076</v>
          </cell>
          <cell r="W1528">
            <v>9.1866208516943828E-5</v>
          </cell>
        </row>
        <row r="1529">
          <cell r="A1529">
            <v>43531</v>
          </cell>
          <cell r="C1529">
            <v>11.455962381958889</v>
          </cell>
          <cell r="D1529">
            <v>8.9248000421143016E-5</v>
          </cell>
          <cell r="E1529">
            <v>7.0652594948194727</v>
          </cell>
          <cell r="P1529">
            <v>9.1866208516943828E-5</v>
          </cell>
          <cell r="Q1529">
            <v>0.14027970040537771</v>
          </cell>
          <cell r="W1529">
            <v>9.1866208516943828E-5</v>
          </cell>
        </row>
        <row r="1530">
          <cell r="A1530">
            <v>43532</v>
          </cell>
          <cell r="C1530">
            <v>11.494445516391297</v>
          </cell>
          <cell r="D1530">
            <v>8.9202615102353428E-5</v>
          </cell>
          <cell r="E1530">
            <v>7.0653486974345752</v>
          </cell>
          <cell r="P1530">
            <v>9.1866208516943828E-5</v>
          </cell>
          <cell r="Q1530">
            <v>0.14037156661389466</v>
          </cell>
          <cell r="W1530">
            <v>9.1866208516943828E-5</v>
          </cell>
        </row>
        <row r="1531">
          <cell r="A1531">
            <v>43533</v>
          </cell>
          <cell r="C1531">
            <v>11.533014324087796</v>
          </cell>
          <cell r="D1531">
            <v>8.9156344260478263E-5</v>
          </cell>
          <cell r="E1531">
            <v>7.0654378537788354</v>
          </cell>
          <cell r="P1531">
            <v>9.1866208516943828E-5</v>
          </cell>
          <cell r="Q1531">
            <v>0.14046343282241161</v>
          </cell>
          <cell r="W1531">
            <v>9.1866208516943828E-5</v>
          </cell>
        </row>
        <row r="1532">
          <cell r="A1532">
            <v>43534</v>
          </cell>
          <cell r="C1532">
            <v>11.571661834621482</v>
          </cell>
          <cell r="D1532">
            <v>8.9109177636921411E-5</v>
          </cell>
          <cell r="E1532">
            <v>7.0655269629564721</v>
          </cell>
          <cell r="P1532">
            <v>9.1866208516943828E-5</v>
          </cell>
          <cell r="Q1532">
            <v>0.14055529903092856</v>
          </cell>
          <cell r="W1532">
            <v>9.1866208516943828E-5</v>
          </cell>
        </row>
        <row r="1533">
          <cell r="A1533">
            <v>43535</v>
          </cell>
          <cell r="C1533">
            <v>11.6103811674277</v>
          </cell>
          <cell r="D1533">
            <v>8.9061105025928865E-5</v>
          </cell>
          <cell r="E1533">
            <v>7.065616024061498</v>
          </cell>
          <cell r="P1533">
            <v>9.1866208516943828E-5</v>
          </cell>
          <cell r="Q1533">
            <v>0.14064716523944551</v>
          </cell>
          <cell r="W1533">
            <v>9.1866208516943828E-5</v>
          </cell>
        </row>
        <row r="1534">
          <cell r="A1534">
            <v>43536</v>
          </cell>
          <cell r="C1534">
            <v>11.649165524820372</v>
          </cell>
          <cell r="D1534">
            <v>8.9012116292082986E-5</v>
          </cell>
          <cell r="E1534">
            <v>7.06570503617779</v>
          </cell>
          <cell r="P1534">
            <v>9.1866208516943828E-5</v>
          </cell>
          <cell r="Q1534">
            <v>0.14073903144796246</v>
          </cell>
          <cell r="W1534">
            <v>9.1866208516943828E-5</v>
          </cell>
        </row>
        <row r="1535">
          <cell r="A1535">
            <v>43537</v>
          </cell>
          <cell r="C1535">
            <v>11.688008184873299</v>
          </cell>
          <cell r="D1535">
            <v>8.8962201389006213E-5</v>
          </cell>
          <cell r="E1535">
            <v>7.0657939983791787</v>
          </cell>
          <cell r="P1535">
            <v>9.1866208516943828E-5</v>
          </cell>
          <cell r="Q1535">
            <v>0.14083089765647941</v>
          </cell>
          <cell r="W1535">
            <v>9.1866208516943828E-5</v>
          </cell>
        </row>
        <row r="1536">
          <cell r="A1536">
            <v>43538</v>
          </cell>
          <cell r="C1536">
            <v>11.726902494180063</v>
          </cell>
          <cell r="D1536">
            <v>8.8911350379329787E-5</v>
          </cell>
          <cell r="E1536">
            <v>7.0658829097295577</v>
          </cell>
          <cell r="P1536">
            <v>9.1866208516943828E-5</v>
          </cell>
          <cell r="Q1536">
            <v>0.14092276386499636</v>
          </cell>
          <cell r="W1536">
            <v>9.1866208516943828E-5</v>
          </cell>
        </row>
        <row r="1537">
          <cell r="A1537">
            <v>43539</v>
          </cell>
          <cell r="C1537">
            <v>11.765841860505812</v>
          </cell>
          <cell r="D1537">
            <v>8.885955345598571E-5</v>
          </cell>
          <cell r="E1537">
            <v>7.0659717692830135</v>
          </cell>
          <cell r="P1537">
            <v>9.1866208516943828E-5</v>
          </cell>
          <cell r="Q1537">
            <v>0.14101463007351331</v>
          </cell>
          <cell r="W1537">
            <v>9.1866208516943828E-5</v>
          </cell>
        </row>
        <row r="1538">
          <cell r="A1538">
            <v>43540</v>
          </cell>
          <cell r="C1538">
            <v>11.804819745343869</v>
          </cell>
          <cell r="D1538">
            <v>8.8806800964878911E-5</v>
          </cell>
          <cell r="E1538">
            <v>7.0660605760839781</v>
          </cell>
          <cell r="P1538">
            <v>9.1866208516943828E-5</v>
          </cell>
          <cell r="Q1538">
            <v>0.14110649628203026</v>
          </cell>
          <cell r="W1538">
            <v>9.1866208516943828E-5</v>
          </cell>
        </row>
        <row r="1539">
          <cell r="A1539">
            <v>43541</v>
          </cell>
          <cell r="C1539">
            <v>11.843829656389744</v>
          </cell>
          <cell r="D1539">
            <v>8.8753083428998582E-5</v>
          </cell>
          <cell r="E1539">
            <v>7.0661493291674073</v>
          </cell>
          <cell r="P1539">
            <v>9.1866208516943828E-5</v>
          </cell>
          <cell r="Q1539">
            <v>0.14119836249054721</v>
          </cell>
          <cell r="W1539">
            <v>9.1866208516943828E-5</v>
          </cell>
        </row>
        <row r="1540">
          <cell r="A1540">
            <v>43542</v>
          </cell>
          <cell r="C1540">
            <v>11.882865139944922</v>
          </cell>
          <cell r="D1540">
            <v>8.8698391574026198E-5</v>
          </cell>
          <cell r="E1540">
            <v>7.0662380275589811</v>
          </cell>
          <cell r="P1540">
            <v>9.1866208516943828E-5</v>
          </cell>
          <cell r="Q1540">
            <v>0.14129022869906416</v>
          </cell>
          <cell r="W1540">
            <v>9.1866208516943828E-5</v>
          </cell>
        </row>
        <row r="1541">
          <cell r="A1541">
            <v>43543</v>
          </cell>
          <cell r="C1541">
            <v>11.92191977326247</v>
          </cell>
          <cell r="D1541">
            <v>8.8642716355499343E-5</v>
          </cell>
          <cell r="E1541">
            <v>7.0663266702753367</v>
          </cell>
          <cell r="P1541">
            <v>9.1866208516943828E-5</v>
          </cell>
          <cell r="Q1541">
            <v>0.14138209490758111</v>
          </cell>
          <cell r="W1541">
            <v>9.1866208516943828E-5</v>
          </cell>
        </row>
        <row r="1542">
          <cell r="A1542">
            <v>43544</v>
          </cell>
          <cell r="C1542">
            <v>11.960987156846375</v>
          </cell>
          <cell r="D1542">
            <v>8.8586048987588205E-5</v>
          </cell>
          <cell r="E1542">
            <v>7.0664152563243245</v>
          </cell>
          <cell r="P1542">
            <v>9.1866208516943828E-5</v>
          </cell>
          <cell r="Q1542">
            <v>0.14147396111609806</v>
          </cell>
          <cell r="W1542">
            <v>9.1866208516943828E-5</v>
          </cell>
        </row>
        <row r="1543">
          <cell r="A1543">
            <v>43545</v>
          </cell>
          <cell r="C1543">
            <v>12.00006090671633</v>
          </cell>
          <cell r="D1543">
            <v>8.8528380973542837E-5</v>
          </cell>
          <cell r="E1543">
            <v>7.0665037847052981</v>
          </cell>
          <cell r="P1543">
            <v>9.1866208516943828E-5</v>
          </cell>
          <cell r="Q1543">
            <v>0.14156582732461501</v>
          </cell>
          <cell r="W1543">
            <v>9.1866208516943828E-5</v>
          </cell>
        </row>
        <row r="1544">
          <cell r="A1544">
            <v>43546</v>
          </cell>
          <cell r="C1544">
            <v>12.03913464664954</v>
          </cell>
          <cell r="D1544">
            <v>8.8469704137866418E-5</v>
          </cell>
          <cell r="E1544">
            <v>7.0665922544094357</v>
          </cell>
          <cell r="P1544">
            <v>9.1866208516943828E-5</v>
          </cell>
          <cell r="Q1544">
            <v>0.14165769353313196</v>
          </cell>
          <cell r="W1544">
            <v>9.1866208516943828E-5</v>
          </cell>
        </row>
        <row r="1545">
          <cell r="A1545">
            <v>43547</v>
          </cell>
          <cell r="C1545">
            <v>12.078202000411107</v>
          </cell>
          <cell r="D1545">
            <v>8.8410010660269924E-5</v>
          </cell>
          <cell r="E1545">
            <v>7.0666806644200957</v>
          </cell>
          <cell r="P1545">
            <v>9.1866208516943828E-5</v>
          </cell>
          <cell r="Q1545">
            <v>0.14174955974164891</v>
          </cell>
          <cell r="W1545">
            <v>9.1866208516943828E-5</v>
          </cell>
        </row>
        <row r="1546">
          <cell r="A1546">
            <v>43548</v>
          </cell>
          <cell r="C1546">
            <v>12.117256583984396</v>
          </cell>
          <cell r="D1546">
            <v>8.8349293111460549E-5</v>
          </cell>
          <cell r="E1546">
            <v>7.0667690137132073</v>
          </cell>
          <cell r="P1546">
            <v>9.1866208516943828E-5</v>
          </cell>
          <cell r="Q1546">
            <v>0.14184142595016586</v>
          </cell>
          <cell r="W1546">
            <v>9.1866208516943828E-5</v>
          </cell>
        </row>
        <row r="1547">
          <cell r="A1547">
            <v>43549</v>
          </cell>
          <cell r="C1547">
            <v>12.156291997812916</v>
          </cell>
          <cell r="D1547">
            <v>8.8287544490814825E-5</v>
          </cell>
          <cell r="E1547">
            <v>7.0668573012576985</v>
          </cell>
          <cell r="P1547">
            <v>9.1866208516943828E-5</v>
          </cell>
          <cell r="Q1547">
            <v>0.14193329215868281</v>
          </cell>
          <cell r="W1547">
            <v>9.1866208516943828E-5</v>
          </cell>
        </row>
        <row r="1548">
          <cell r="A1548">
            <v>43550</v>
          </cell>
          <cell r="C1548">
            <v>12.19530181906519</v>
          </cell>
          <cell r="D1548">
            <v>8.8224758265983871E-5</v>
          </cell>
          <cell r="E1548">
            <v>7.0669455260159646</v>
          </cell>
          <cell r="P1548">
            <v>9.1866208516943828E-5</v>
          </cell>
          <cell r="Q1548">
            <v>0.14202515836719976</v>
          </cell>
          <cell r="W1548">
            <v>9.1866208516943828E-5</v>
          </cell>
        </row>
        <row r="1549">
          <cell r="A1549">
            <v>43551</v>
          </cell>
          <cell r="C1549">
            <v>12.234279593934215</v>
          </cell>
          <cell r="D1549">
            <v>8.8160928414475625E-5</v>
          </cell>
          <cell r="E1549">
            <v>7.0670336869443791</v>
          </cell>
          <cell r="P1549">
            <v>9.1866208516943828E-5</v>
          </cell>
          <cell r="Q1549">
            <v>0.1421170245757167</v>
          </cell>
          <cell r="W1549">
            <v>9.1866208516943828E-5</v>
          </cell>
        </row>
        <row r="1550">
          <cell r="A1550">
            <v>43552</v>
          </cell>
          <cell r="C1550">
            <v>12.273218829983241</v>
          </cell>
          <cell r="D1550">
            <v>8.8096049467254205E-5</v>
          </cell>
          <cell r="E1550">
            <v>7.067121782993846</v>
          </cell>
          <cell r="P1550">
            <v>9.1866208516943828E-5</v>
          </cell>
          <cell r="Q1550">
            <v>0.14220889078423365</v>
          </cell>
          <cell r="W1550">
            <v>9.1866208516943828E-5</v>
          </cell>
        </row>
        <row r="1551">
          <cell r="A1551">
            <v>43553</v>
          </cell>
          <cell r="C1551">
            <v>12.312112988549751</v>
          </cell>
          <cell r="D1551">
            <v>8.8030116554392666E-5</v>
          </cell>
          <cell r="E1551">
            <v>7.0672098131104004</v>
          </cell>
          <cell r="P1551">
            <v>9.1866208516943828E-5</v>
          </cell>
          <cell r="Q1551">
            <v>0.1423007569927506</v>
          </cell>
          <cell r="W1551">
            <v>9.1866208516943828E-5</v>
          </cell>
        </row>
        <row r="1552">
          <cell r="A1552">
            <v>43554</v>
          </cell>
          <cell r="C1552">
            <v>12.350955477219715</v>
          </cell>
          <cell r="D1552">
            <v>8.7963125452809895E-5</v>
          </cell>
          <cell r="E1552">
            <v>7.0672977762358533</v>
          </cell>
          <cell r="P1552">
            <v>9.1866208516943828E-5</v>
          </cell>
          <cell r="Q1552">
            <v>0.14239262320126755</v>
          </cell>
          <cell r="W1552">
            <v>9.1866208516943828E-5</v>
          </cell>
        </row>
        <row r="1553">
          <cell r="A1553">
            <v>43555</v>
          </cell>
          <cell r="C1553">
            <v>12.389739642384471</v>
          </cell>
          <cell r="D1553">
            <v>8.7895072636116195E-5</v>
          </cell>
          <cell r="E1553">
            <v>7.0673856713084895</v>
          </cell>
          <cell r="P1553">
            <v>9.1866208516943828E-5</v>
          </cell>
          <cell r="Q1553">
            <v>0.1424844894097845</v>
          </cell>
          <cell r="W1553">
            <v>9.1866208516943828E-5</v>
          </cell>
        </row>
        <row r="1554">
          <cell r="A1554">
            <v>43556</v>
          </cell>
          <cell r="C1554">
            <v>12.428458761892836</v>
          </cell>
          <cell r="D1554">
            <v>8.7825955326585953E-5</v>
          </cell>
          <cell r="E1554">
            <v>7.0674734972638165</v>
          </cell>
          <cell r="P1554">
            <v>9.1866208516943828E-5</v>
          </cell>
          <cell r="Q1554">
            <v>0.14257635561830145</v>
          </cell>
          <cell r="W1554">
            <v>9.1866208516943828E-5</v>
          </cell>
        </row>
        <row r="1555">
          <cell r="A1555">
            <v>43557</v>
          </cell>
          <cell r="C1555">
            <v>12.467106037811355</v>
          </cell>
          <cell r="D1555">
            <v>8.7755771549267715E-5</v>
          </cell>
          <cell r="E1555">
            <v>7.0675612530353655</v>
          </cell>
          <cell r="P1555">
            <v>9.1866208516943828E-5</v>
          </cell>
          <cell r="Q1555">
            <v>0.1426682218268184</v>
          </cell>
          <cell r="W1555">
            <v>9.1866208516943828E-5</v>
          </cell>
        </row>
        <row r="1556">
          <cell r="A1556">
            <v>43558</v>
          </cell>
          <cell r="C1556">
            <v>12.505674589306013</v>
          </cell>
          <cell r="D1556">
            <v>8.7684520188233562E-5</v>
          </cell>
          <cell r="E1556">
            <v>7.0676489375555533</v>
          </cell>
          <cell r="P1556">
            <v>9.1866208516943828E-5</v>
          </cell>
          <cell r="Q1556">
            <v>0.14276008803533535</v>
          </cell>
          <cell r="W1556">
            <v>9.1866208516943828E-5</v>
          </cell>
        </row>
        <row r="1557">
          <cell r="A1557">
            <v>43559</v>
          </cell>
          <cell r="C1557">
            <v>12.544157445658998</v>
          </cell>
          <cell r="D1557">
            <v>8.7612201044960696E-5</v>
          </cell>
          <cell r="E1557">
            <v>7.0677365497565985</v>
          </cell>
          <cell r="P1557">
            <v>9.1866208516943828E-5</v>
          </cell>
          <cell r="Q1557">
            <v>0.1428519542438523</v>
          </cell>
          <cell r="W1557">
            <v>9.1866208516943828E-5</v>
          </cell>
        </row>
        <row r="1558">
          <cell r="A1558">
            <v>43560</v>
          </cell>
          <cell r="C1558">
            <v>12.582547539434634</v>
          </cell>
          <cell r="D1558">
            <v>8.7538814898827265E-5</v>
          </cell>
          <cell r="E1558">
            <v>7.0678240885714976</v>
          </cell>
          <cell r="P1558">
            <v>9.1866208516943828E-5</v>
          </cell>
          <cell r="Q1558">
            <v>0.14294382045236925</v>
          </cell>
          <cell r="W1558">
            <v>9.1866208516943828E-5</v>
          </cell>
        </row>
        <row r="1559">
          <cell r="A1559">
            <v>43561</v>
          </cell>
          <cell r="C1559">
            <v>12.620837699808956</v>
          </cell>
          <cell r="D1559">
            <v>8.7464363569693518E-5</v>
          </cell>
          <cell r="E1559">
            <v>7.0679115529350671</v>
          </cell>
          <cell r="P1559">
            <v>9.1866208516943828E-5</v>
          </cell>
          <cell r="Q1559">
            <v>0.1430356866608862</v>
          </cell>
          <cell r="W1559">
            <v>9.1866208516943828E-5</v>
          </cell>
        </row>
        <row r="1560">
          <cell r="A1560">
            <v>43562</v>
          </cell>
          <cell r="C1560">
            <v>12.659020646077888</v>
          </cell>
          <cell r="D1560">
            <v>8.7388849982526499E-5</v>
          </cell>
          <cell r="E1560">
            <v>7.0679989417850493</v>
          </cell>
          <cell r="P1560">
            <v>9.1866208516943828E-5</v>
          </cell>
          <cell r="Q1560">
            <v>0.14312755286940315</v>
          </cell>
          <cell r="W1560">
            <v>9.1866208516943828E-5</v>
          </cell>
        </row>
        <row r="1561">
          <cell r="A1561">
            <v>43563</v>
          </cell>
          <cell r="C1561">
            <v>12.697088981359475</v>
          </cell>
          <cell r="D1561">
            <v>8.7312278234013351E-5</v>
          </cell>
          <cell r="E1561">
            <v>7.0680862540632834</v>
          </cell>
          <cell r="P1561">
            <v>9.1866208516943828E-5</v>
          </cell>
          <cell r="Q1561">
            <v>0.1432194190779201</v>
          </cell>
          <cell r="W1561">
            <v>9.1866208516943828E-5</v>
          </cell>
        </row>
        <row r="1562">
          <cell r="A1562">
            <v>43564</v>
          </cell>
          <cell r="C1562">
            <v>12.73503518650606</v>
          </cell>
          <cell r="D1562">
            <v>8.723465366109331E-5</v>
          </cell>
          <cell r="E1562">
            <v>7.0681734887169441</v>
          </cell>
          <cell r="P1562">
            <v>9.1866208516943828E-5</v>
          </cell>
          <cell r="Q1562">
            <v>0.14331128528643705</v>
          </cell>
          <cell r="W1562">
            <v>9.1866208516943828E-5</v>
          </cell>
        </row>
        <row r="1563">
          <cell r="A1563">
            <v>43565</v>
          </cell>
          <cell r="C1563">
            <v>12.772851614242901</v>
          </cell>
          <cell r="D1563">
            <v>8.7155982911322553E-5</v>
          </cell>
          <cell r="E1563">
            <v>7.0682606446998557</v>
          </cell>
          <cell r="P1563">
            <v>9.1866208516943828E-5</v>
          </cell>
          <cell r="Q1563">
            <v>0.143403151494954</v>
          </cell>
          <cell r="W1563">
            <v>9.1866208516943828E-5</v>
          </cell>
        </row>
        <row r="1564">
          <cell r="A1564">
            <v>43566</v>
          </cell>
          <cell r="C1564">
            <v>12.810530483550112</v>
          </cell>
          <cell r="D1564">
            <v>8.7076274014969397E-5</v>
          </cell>
          <cell r="E1564">
            <v>7.068347720973871</v>
          </cell>
          <cell r="P1564">
            <v>9.1866208516943828E-5</v>
          </cell>
          <cell r="Q1564">
            <v>0.14349501770347095</v>
          </cell>
          <cell r="W1564">
            <v>9.1866208516943828E-5</v>
          </cell>
        </row>
        <row r="1565">
          <cell r="A1565">
            <v>43567</v>
          </cell>
          <cell r="C1565">
            <v>12.848063874305444</v>
          </cell>
          <cell r="D1565">
            <v>8.6995536458718474E-5</v>
          </cell>
          <cell r="E1565">
            <v>7.0684347165103301</v>
          </cell>
          <cell r="P1565">
            <v>9.1866208516943828E-5</v>
          </cell>
          <cell r="Q1565">
            <v>0.1435868839119879</v>
          </cell>
          <cell r="W1565">
            <v>9.1866208516943828E-5</v>
          </cell>
        </row>
        <row r="1566">
          <cell r="A1566">
            <v>43568</v>
          </cell>
          <cell r="C1566">
            <v>12.885443722205874</v>
          </cell>
          <cell r="D1566">
            <v>8.6913781260843467E-5</v>
          </cell>
          <cell r="E1566">
            <v>7.068521630291591</v>
          </cell>
          <cell r="P1566">
            <v>9.1866208516943828E-5</v>
          </cell>
          <cell r="Q1566">
            <v>0.14367875012050485</v>
          </cell>
          <cell r="W1566">
            <v>9.1866208516943828E-5</v>
          </cell>
        </row>
        <row r="1567">
          <cell r="A1567">
            <v>43569</v>
          </cell>
          <cell r="C1567">
            <v>12.922661813986483</v>
          </cell>
          <cell r="D1567">
            <v>8.6831021047687271E-5</v>
          </cell>
          <cell r="E1567">
            <v>7.068608461312639</v>
          </cell>
          <cell r="P1567">
            <v>9.1866208516943828E-5</v>
          </cell>
          <cell r="Q1567">
            <v>0.1437706163290218</v>
          </cell>
          <cell r="W1567">
            <v>9.1866208516943828E-5</v>
          </cell>
        </row>
        <row r="1568">
          <cell r="A1568">
            <v>43570</v>
          </cell>
          <cell r="C1568">
            <v>13.133333333333333</v>
          </cell>
          <cell r="D1568">
            <v>8.6335892444650751E-5</v>
          </cell>
          <cell r="E1568">
            <v>7.068694797205084</v>
          </cell>
          <cell r="P1568">
            <v>9.1866208516943828E-5</v>
          </cell>
          <cell r="Q1568">
            <v>0.14386248253753875</v>
          </cell>
          <cell r="W1568">
            <v>9.1866208516943828E-5</v>
          </cell>
        </row>
        <row r="1569">
          <cell r="A1569">
            <v>43571</v>
          </cell>
          <cell r="C1569">
            <v>13.166666666666668</v>
          </cell>
          <cell r="D1569">
            <v>8.6253221346129674E-5</v>
          </cell>
          <cell r="E1569">
            <v>7.0687810504264297</v>
          </cell>
          <cell r="P1569">
            <v>9.1866208516943828E-5</v>
          </cell>
          <cell r="Q1569">
            <v>0.1439543487460557</v>
          </cell>
          <cell r="W1569">
            <v>9.1866208516943828E-5</v>
          </cell>
        </row>
        <row r="1570">
          <cell r="A1570">
            <v>43572</v>
          </cell>
          <cell r="C1570">
            <v>13.2</v>
          </cell>
          <cell r="D1570">
            <v>8.6169318055302697E-5</v>
          </cell>
          <cell r="E1570">
            <v>7.0688672197444848</v>
          </cell>
          <cell r="P1570">
            <v>9.1866208516943828E-5</v>
          </cell>
          <cell r="Q1570">
            <v>0.14404621495457265</v>
          </cell>
          <cell r="W1570">
            <v>9.1866208516943828E-5</v>
          </cell>
        </row>
        <row r="1571">
          <cell r="A1571">
            <v>43573</v>
          </cell>
          <cell r="C1571">
            <v>13.25</v>
          </cell>
          <cell r="D1571">
            <v>8.6041112509171438E-5</v>
          </cell>
          <cell r="E1571">
            <v>7.0689532608569943</v>
          </cell>
          <cell r="P1571">
            <v>9.1866208516943828E-5</v>
          </cell>
          <cell r="Q1571">
            <v>0.1441380811630896</v>
          </cell>
          <cell r="W1571">
            <v>9.1866208516943828E-5</v>
          </cell>
        </row>
        <row r="1572">
          <cell r="A1572">
            <v>43574</v>
          </cell>
          <cell r="C1572">
            <v>13.283333333333335</v>
          </cell>
          <cell r="D1572">
            <v>8.5954047788514842E-5</v>
          </cell>
          <cell r="E1572">
            <v>7.0690392149047829</v>
          </cell>
          <cell r="P1572">
            <v>9.1866208516943828E-5</v>
          </cell>
          <cell r="Q1572">
            <v>0.14422994737160655</v>
          </cell>
          <cell r="W1572">
            <v>9.1866208516943828E-5</v>
          </cell>
        </row>
        <row r="1573">
          <cell r="A1573">
            <v>43575</v>
          </cell>
          <cell r="C1573">
            <v>13.316666666666665</v>
          </cell>
          <cell r="D1573">
            <v>8.586568538969955E-5</v>
          </cell>
          <cell r="E1573">
            <v>7.0691250805901724</v>
          </cell>
          <cell r="P1573">
            <v>9.1866208516943828E-5</v>
          </cell>
          <cell r="Q1573">
            <v>0.1443218135801235</v>
          </cell>
          <cell r="W1573">
            <v>9.1866208516943828E-5</v>
          </cell>
        </row>
        <row r="1574">
          <cell r="A1574">
            <v>43576</v>
          </cell>
          <cell r="B1574">
            <v>13.3</v>
          </cell>
          <cell r="C1574">
            <v>13.333333333333332</v>
          </cell>
          <cell r="D1574">
            <v>2.6850220788103194E-3</v>
          </cell>
          <cell r="E1574">
            <v>7.0718101026689828</v>
          </cell>
          <cell r="P1574">
            <v>9.1866208516943828E-5</v>
          </cell>
          <cell r="Q1574">
            <v>0.14441367978864045</v>
          </cell>
          <cell r="W1574">
            <v>9.1866208516943828E-5</v>
          </cell>
        </row>
        <row r="1575">
          <cell r="A1575">
            <v>43577</v>
          </cell>
          <cell r="B1575">
            <v>16.600000000000001</v>
          </cell>
          <cell r="C1575">
            <v>13.383333333333331</v>
          </cell>
          <cell r="D1575">
            <v>5.230861063116053E-3</v>
          </cell>
          <cell r="E1575">
            <v>7.0770409637320988</v>
          </cell>
          <cell r="P1575">
            <v>9.1866208516943828E-5</v>
          </cell>
          <cell r="Q1575">
            <v>0.1445055459971574</v>
          </cell>
          <cell r="W1575">
            <v>9.1866208516943828E-5</v>
          </cell>
        </row>
        <row r="1576">
          <cell r="A1576">
            <v>43578</v>
          </cell>
          <cell r="B1576">
            <v>16.7</v>
          </cell>
          <cell r="C1576">
            <v>13.416666666666664</v>
          </cell>
          <cell r="D1576">
            <v>5.3183634951801707E-3</v>
          </cell>
          <cell r="E1576">
            <v>7.0823593272272793</v>
          </cell>
          <cell r="P1576">
            <v>9.1866208516943828E-5</v>
          </cell>
          <cell r="Q1576">
            <v>0.14459741220567435</v>
          </cell>
          <cell r="W1576">
            <v>9.1866208516943828E-5</v>
          </cell>
        </row>
        <row r="1577">
          <cell r="A1577">
            <v>43579</v>
          </cell>
          <cell r="B1577">
            <v>18.5</v>
          </cell>
          <cell r="C1577">
            <v>13.45</v>
          </cell>
          <cell r="D1577">
            <v>7.0831403746121598E-3</v>
          </cell>
          <cell r="E1577">
            <v>7.0894424676018915</v>
          </cell>
          <cell r="P1577">
            <v>9.1866208516943828E-5</v>
          </cell>
          <cell r="Q1577">
            <v>0.1446892784141913</v>
          </cell>
          <cell r="W1577">
            <v>9.1866208516943828E-5</v>
          </cell>
        </row>
        <row r="1578">
          <cell r="A1578">
            <v>43580</v>
          </cell>
          <cell r="B1578">
            <v>19</v>
          </cell>
          <cell r="C1578">
            <v>13.483333333333336</v>
          </cell>
          <cell r="D1578">
            <v>7.5832059377826319E-3</v>
          </cell>
          <cell r="E1578">
            <v>7.0970256735396742</v>
          </cell>
          <cell r="P1578">
            <v>9.1866208516943828E-5</v>
          </cell>
          <cell r="Q1578">
            <v>0.14478114462270825</v>
          </cell>
          <cell r="W1578">
            <v>9.1866208516943828E-5</v>
          </cell>
        </row>
        <row r="1579">
          <cell r="A1579">
            <v>43581</v>
          </cell>
          <cell r="B1579">
            <v>9.6999999999999993</v>
          </cell>
          <cell r="C1579">
            <v>13.533333333333333</v>
          </cell>
          <cell r="D1579">
            <v>1.1234591787828425E-3</v>
          </cell>
          <cell r="E1579">
            <v>7.0981491327184569</v>
          </cell>
          <cell r="P1579">
            <v>9.1866208516943828E-5</v>
          </cell>
          <cell r="Q1579">
            <v>0.1448730108312252</v>
          </cell>
          <cell r="W1579">
            <v>9.1866208516943828E-5</v>
          </cell>
        </row>
        <row r="1580">
          <cell r="A1580">
            <v>43582</v>
          </cell>
          <cell r="B1580">
            <v>8.6</v>
          </cell>
          <cell r="C1580">
            <v>13.566666666666666</v>
          </cell>
          <cell r="D1580">
            <v>8.4740350175871416E-4</v>
          </cell>
          <cell r="E1580">
            <v>7.0989965362202154</v>
          </cell>
          <cell r="P1580">
            <v>9.1866208516943828E-5</v>
          </cell>
          <cell r="Q1580">
            <v>0.14496487703974215</v>
          </cell>
          <cell r="W1580">
            <v>9.1866208516943828E-5</v>
          </cell>
        </row>
        <row r="1581">
          <cell r="A1581">
            <v>43583</v>
          </cell>
          <cell r="B1581">
            <v>10.7</v>
          </cell>
          <cell r="C1581">
            <v>13.583333333333332</v>
          </cell>
          <cell r="D1581">
            <v>1.4397994760011895E-3</v>
          </cell>
          <cell r="E1581">
            <v>7.1004363356962168</v>
          </cell>
          <cell r="P1581">
            <v>9.1866208516943828E-5</v>
          </cell>
          <cell r="Q1581">
            <v>0.1450567432482591</v>
          </cell>
          <cell r="W1581">
            <v>9.1866208516943828E-5</v>
          </cell>
        </row>
        <row r="1582">
          <cell r="A1582">
            <v>43584</v>
          </cell>
          <cell r="B1582">
            <v>13.4</v>
          </cell>
          <cell r="C1582">
            <v>13.616666666666669</v>
          </cell>
          <cell r="D1582">
            <v>2.7197716239188824E-3</v>
          </cell>
          <cell r="E1582">
            <v>7.1031561073201352</v>
          </cell>
          <cell r="P1582">
            <v>9.1866208516943828E-5</v>
          </cell>
          <cell r="Q1582">
            <v>0.14514860945677605</v>
          </cell>
          <cell r="W1582">
            <v>9.1866208516943828E-5</v>
          </cell>
        </row>
        <row r="1583">
          <cell r="A1583">
            <v>43585</v>
          </cell>
          <cell r="B1583">
            <v>14.6</v>
          </cell>
          <cell r="C1583">
            <v>13.65</v>
          </cell>
          <cell r="D1583">
            <v>3.5200315406458782E-3</v>
          </cell>
          <cell r="E1583">
            <v>7.1066761388607809</v>
          </cell>
          <cell r="P1583">
            <v>9.1866208516943828E-5</v>
          </cell>
          <cell r="Q1583">
            <v>0.145240475665293</v>
          </cell>
          <cell r="W1583">
            <v>9.1866208516943828E-5</v>
          </cell>
        </row>
        <row r="1584">
          <cell r="A1584">
            <v>43586</v>
          </cell>
          <cell r="B1584">
            <v>16.899999999999999</v>
          </cell>
          <cell r="C1584">
            <v>13.683333333333335</v>
          </cell>
          <cell r="D1584">
            <v>5.4559701841066371E-3</v>
          </cell>
          <cell r="E1584">
            <v>7.1121321090448877</v>
          </cell>
          <cell r="P1584">
            <v>9.1866208516943828E-5</v>
          </cell>
          <cell r="Q1584">
            <v>0.14533234187380994</v>
          </cell>
          <cell r="W1584">
            <v>9.1866208516943828E-5</v>
          </cell>
        </row>
        <row r="1585">
          <cell r="A1585">
            <v>43587</v>
          </cell>
          <cell r="B1585">
            <v>17.2</v>
          </cell>
          <cell r="C1585">
            <v>13.716666666666665</v>
          </cell>
          <cell r="D1585">
            <v>5.733858675180171E-3</v>
          </cell>
          <cell r="E1585">
            <v>7.1178659677200677</v>
          </cell>
          <cell r="P1585">
            <v>9.1866208516943828E-5</v>
          </cell>
          <cell r="Q1585">
            <v>0.14542420808232689</v>
          </cell>
          <cell r="W1585">
            <v>9.1866208516943828E-5</v>
          </cell>
        </row>
        <row r="1586">
          <cell r="A1586">
            <v>43588</v>
          </cell>
          <cell r="B1586">
            <v>16</v>
          </cell>
          <cell r="C1586">
            <v>13.766666666666669</v>
          </cell>
          <cell r="D1586">
            <v>4.6252906776419501E-3</v>
          </cell>
          <cell r="E1586">
            <v>7.1224912583977096</v>
          </cell>
          <cell r="P1586">
            <v>9.1866208516943828E-5</v>
          </cell>
          <cell r="Q1586">
            <v>0.14551607429084384</v>
          </cell>
          <cell r="W1586">
            <v>9.1866208516943828E-5</v>
          </cell>
        </row>
        <row r="1587">
          <cell r="A1587">
            <v>43589</v>
          </cell>
          <cell r="B1587">
            <v>16.7</v>
          </cell>
          <cell r="C1587">
            <v>13.8</v>
          </cell>
          <cell r="D1587">
            <v>5.2458764020897079E-3</v>
          </cell>
          <cell r="E1587">
            <v>7.1277371347997995</v>
          </cell>
          <cell r="P1587">
            <v>9.1866208516943828E-5</v>
          </cell>
          <cell r="Q1587">
            <v>0.14560794049936079</v>
          </cell>
          <cell r="W1587">
            <v>9.1866208516943828E-5</v>
          </cell>
        </row>
        <row r="1588">
          <cell r="A1588">
            <v>43590</v>
          </cell>
          <cell r="B1588">
            <v>17.899999999999999</v>
          </cell>
          <cell r="C1588">
            <v>13.816666666666668</v>
          </cell>
          <cell r="D1588">
            <v>6.3923034496940808E-3</v>
          </cell>
          <cell r="E1588">
            <v>7.1341294382494933</v>
          </cell>
          <cell r="P1588">
            <v>9.1866208516943828E-5</v>
          </cell>
          <cell r="Q1588">
            <v>0.14569980670787774</v>
          </cell>
          <cell r="W1588">
            <v>9.1866208516943828E-5</v>
          </cell>
        </row>
        <row r="1589">
          <cell r="A1589">
            <v>43591</v>
          </cell>
          <cell r="B1589">
            <v>18.8</v>
          </cell>
          <cell r="C1589">
            <v>13.85</v>
          </cell>
          <cell r="D1589">
            <v>7.2809803215103394E-3</v>
          </cell>
          <cell r="E1589">
            <v>7.1414104185710032</v>
          </cell>
          <cell r="P1589">
            <v>9.1866208516943828E-5</v>
          </cell>
          <cell r="Q1589">
            <v>0.14579167291639469</v>
          </cell>
          <cell r="W1589">
            <v>9.1866208516943828E-5</v>
          </cell>
        </row>
        <row r="1590">
          <cell r="A1590">
            <v>43592</v>
          </cell>
          <cell r="B1590">
            <v>13.6</v>
          </cell>
          <cell r="C1590">
            <v>13.883333333333335</v>
          </cell>
          <cell r="D1590">
            <v>2.8143621336783292E-3</v>
          </cell>
          <cell r="E1590">
            <v>7.1442247807046817</v>
          </cell>
          <cell r="P1590">
            <v>9.1866208516943828E-5</v>
          </cell>
          <cell r="Q1590">
            <v>0.14588353912491164</v>
          </cell>
          <cell r="W1590">
            <v>9.1866208516943828E-5</v>
          </cell>
        </row>
        <row r="1591">
          <cell r="A1591">
            <v>43593</v>
          </cell>
          <cell r="B1591">
            <v>15.2</v>
          </cell>
          <cell r="C1591">
            <v>13.916666666666668</v>
          </cell>
          <cell r="D1591">
            <v>3.9375219483572229E-3</v>
          </cell>
          <cell r="E1591">
            <v>7.1481623026530388</v>
          </cell>
          <cell r="P1591">
            <v>9.1866208516943828E-5</v>
          </cell>
          <cell r="Q1591">
            <v>0.14597540533342859</v>
          </cell>
          <cell r="W1591">
            <v>9.1866208516943828E-5</v>
          </cell>
        </row>
        <row r="1592">
          <cell r="A1592">
            <v>43594</v>
          </cell>
          <cell r="B1592">
            <v>17.8</v>
          </cell>
          <cell r="C1592">
            <v>13.95</v>
          </cell>
          <cell r="D1592">
            <v>6.2595990343411066E-3</v>
          </cell>
          <cell r="E1592">
            <v>7.15442190168738</v>
          </cell>
          <cell r="P1592">
            <v>9.1866208516943828E-5</v>
          </cell>
          <cell r="Q1592">
            <v>0.14606727154194554</v>
          </cell>
          <cell r="W1592">
            <v>9.1866208516943828E-5</v>
          </cell>
        </row>
        <row r="1593">
          <cell r="A1593">
            <v>43595</v>
          </cell>
          <cell r="B1593">
            <v>19.100000000000001</v>
          </cell>
          <cell r="C1593">
            <v>13.983333333333331</v>
          </cell>
          <cell r="D1593">
            <v>7.5399307339657738E-3</v>
          </cell>
          <cell r="E1593">
            <v>7.1619618324213459</v>
          </cell>
          <cell r="P1593">
            <v>9.1866208516943828E-5</v>
          </cell>
          <cell r="Q1593">
            <v>0.14615913775046249</v>
          </cell>
          <cell r="W1593">
            <v>9.1866208516943828E-5</v>
          </cell>
        </row>
        <row r="1594">
          <cell r="A1594">
            <v>43596</v>
          </cell>
          <cell r="B1594">
            <v>17.5</v>
          </cell>
          <cell r="C1594">
            <v>14.016666666666667</v>
          </cell>
          <cell r="D1594">
            <v>5.9509911940404349E-3</v>
          </cell>
          <cell r="E1594">
            <v>7.167912823615386</v>
          </cell>
          <cell r="P1594">
            <v>9.1866208516943828E-5</v>
          </cell>
          <cell r="Q1594">
            <v>0.14625100395897944</v>
          </cell>
          <cell r="W1594">
            <v>9.1866208516943828E-5</v>
          </cell>
        </row>
        <row r="1595">
          <cell r="A1595">
            <v>43597</v>
          </cell>
          <cell r="B1595">
            <v>13.5</v>
          </cell>
          <cell r="C1595">
            <v>14.016666666666667</v>
          </cell>
          <cell r="D1595">
            <v>2.7372975489592687E-3</v>
          </cell>
          <cell r="E1595">
            <v>7.1706501211643454</v>
          </cell>
          <cell r="P1595">
            <v>9.1866208516943828E-5</v>
          </cell>
          <cell r="Q1595">
            <v>0.14634287016749639</v>
          </cell>
          <cell r="W1595">
            <v>9.1866208516943828E-5</v>
          </cell>
        </row>
        <row r="1596">
          <cell r="A1596">
            <v>43598</v>
          </cell>
          <cell r="B1596">
            <v>14.8</v>
          </cell>
          <cell r="C1596">
            <v>14.05</v>
          </cell>
          <cell r="D1596">
            <v>3.6101928213395505E-3</v>
          </cell>
          <cell r="E1596">
            <v>7.1742603139856849</v>
          </cell>
          <cell r="P1596">
            <v>9.1866208516943828E-5</v>
          </cell>
          <cell r="Q1596">
            <v>0.14643473637601334</v>
          </cell>
          <cell r="W1596">
            <v>9.1866208516943828E-5</v>
          </cell>
        </row>
        <row r="1597">
          <cell r="A1597">
            <v>43599</v>
          </cell>
          <cell r="B1597">
            <v>17.7</v>
          </cell>
          <cell r="C1597">
            <v>14.083333333333334</v>
          </cell>
          <cell r="D1597">
            <v>6.1262955498427247E-3</v>
          </cell>
          <cell r="E1597">
            <v>7.1803866095355273</v>
          </cell>
          <cell r="P1597">
            <v>9.1866208516943828E-5</v>
          </cell>
          <cell r="Q1597">
            <v>0.14652660258453029</v>
          </cell>
          <cell r="W1597">
            <v>9.1866208516943828E-5</v>
          </cell>
        </row>
        <row r="1598">
          <cell r="A1598">
            <v>43600</v>
          </cell>
          <cell r="B1598">
            <v>17.5</v>
          </cell>
          <cell r="C1598">
            <v>14.116666666666664</v>
          </cell>
          <cell r="D1598">
            <v>5.9244937393205079E-3</v>
          </cell>
          <cell r="E1598">
            <v>7.1863111032748481</v>
          </cell>
          <cell r="P1598">
            <v>9.1866208516943828E-5</v>
          </cell>
          <cell r="Q1598">
            <v>0.14661846879304724</v>
          </cell>
          <cell r="W1598">
            <v>9.1866208516943828E-5</v>
          </cell>
        </row>
        <row r="1599">
          <cell r="A1599">
            <v>43601</v>
          </cell>
          <cell r="B1599">
            <v>17.899999999999999</v>
          </cell>
          <cell r="C1599">
            <v>14.15</v>
          </cell>
          <cell r="D1599">
            <v>6.3015540320318286E-3</v>
          </cell>
          <cell r="E1599">
            <v>7.1926126573068796</v>
          </cell>
          <cell r="P1599">
            <v>9.1866208516943828E-5</v>
          </cell>
          <cell r="Q1599">
            <v>0.14671033500156419</v>
          </cell>
          <cell r="W1599">
            <v>9.1866208516943828E-5</v>
          </cell>
        </row>
        <row r="1600">
          <cell r="A1600">
            <v>43602</v>
          </cell>
          <cell r="B1600">
            <v>18.100000000000001</v>
          </cell>
          <cell r="C1600">
            <v>14.166666666666668</v>
          </cell>
          <cell r="D1600">
            <v>6.4917916451118279E-3</v>
          </cell>
          <cell r="E1600">
            <v>7.1991044489519913</v>
          </cell>
          <cell r="P1600">
            <v>9.1866208516943828E-5</v>
          </cell>
          <cell r="Q1600">
            <v>0.14680220121008114</v>
          </cell>
          <cell r="W1600">
            <v>9.1866208516943828E-5</v>
          </cell>
        </row>
        <row r="1601">
          <cell r="A1601">
            <v>43603</v>
          </cell>
          <cell r="B1601">
            <v>18.8</v>
          </cell>
          <cell r="C1601">
            <v>14.183333333333334</v>
          </cell>
          <cell r="D1601">
            <v>7.1759346137117222E-3</v>
          </cell>
          <cell r="E1601">
            <v>7.2062803835657032</v>
          </cell>
          <cell r="P1601">
            <v>9.1866208516943828E-5</v>
          </cell>
          <cell r="Q1601">
            <v>0.14689406741859809</v>
          </cell>
          <cell r="W1601">
            <v>9.1866208516943828E-5</v>
          </cell>
        </row>
        <row r="1602">
          <cell r="A1602">
            <v>43604</v>
          </cell>
          <cell r="B1602">
            <v>19.7</v>
          </cell>
          <cell r="C1602">
            <v>14.216666666666667</v>
          </cell>
          <cell r="D1602">
            <v>8.049042980336445E-3</v>
          </cell>
          <cell r="E1602">
            <v>7.2143294265460396</v>
          </cell>
          <cell r="P1602">
            <v>9.1866208516943828E-5</v>
          </cell>
          <cell r="Q1602">
            <v>0.14698593362711504</v>
          </cell>
          <cell r="W1602">
            <v>9.1866208516943828E-5</v>
          </cell>
        </row>
        <row r="1603">
          <cell r="A1603">
            <v>43605</v>
          </cell>
          <cell r="B1603">
            <v>20.100000000000001</v>
          </cell>
          <cell r="C1603">
            <v>14.25</v>
          </cell>
          <cell r="D1603">
            <v>8.4221687613105761E-3</v>
          </cell>
          <cell r="E1603">
            <v>7.2227515953073498</v>
          </cell>
          <cell r="P1603">
            <v>9.1866208516943828E-5</v>
          </cell>
          <cell r="Q1603">
            <v>0.14707779983563199</v>
          </cell>
          <cell r="W1603">
            <v>9.1866208516943828E-5</v>
          </cell>
        </row>
        <row r="1604">
          <cell r="A1604">
            <v>43606</v>
          </cell>
          <cell r="B1604">
            <v>18.3</v>
          </cell>
          <cell r="C1604">
            <v>14.266666666666666</v>
          </cell>
          <cell r="D1604">
            <v>6.6559853709531836E-3</v>
          </cell>
          <cell r="E1604">
            <v>7.2294075806783029</v>
          </cell>
          <cell r="P1604">
            <v>9.1866208516943828E-5</v>
          </cell>
          <cell r="Q1604">
            <v>0.14716966604414894</v>
          </cell>
          <cell r="W1604">
            <v>9.1866208516943828E-5</v>
          </cell>
        </row>
        <row r="1605">
          <cell r="A1605">
            <v>43607</v>
          </cell>
          <cell r="B1605">
            <v>17</v>
          </cell>
          <cell r="C1605">
            <v>14.283333333333333</v>
          </cell>
          <cell r="D1605">
            <v>5.4089476889088335E-3</v>
          </cell>
          <cell r="E1605">
            <v>7.2348165283672117</v>
          </cell>
          <cell r="P1605">
            <v>9.1866208516943828E-5</v>
          </cell>
          <cell r="Q1605">
            <v>0.14726153225266589</v>
          </cell>
          <cell r="W1605">
            <v>9.1866208516943828E-5</v>
          </cell>
        </row>
        <row r="1606">
          <cell r="A1606">
            <v>43608</v>
          </cell>
          <cell r="B1606">
            <v>18</v>
          </cell>
          <cell r="C1606">
            <v>14.316666666666666</v>
          </cell>
          <cell r="D1606">
            <v>6.3475943162383912E-3</v>
          </cell>
          <cell r="E1606">
            <v>7.2411641226834504</v>
          </cell>
          <cell r="P1606">
            <v>9.1866208516943828E-5</v>
          </cell>
          <cell r="Q1606">
            <v>0.14735339846118284</v>
          </cell>
          <cell r="W1606">
            <v>9.1866208516943828E-5</v>
          </cell>
        </row>
        <row r="1607">
          <cell r="A1607">
            <v>43609</v>
          </cell>
          <cell r="B1607">
            <v>20.100000000000001</v>
          </cell>
          <cell r="C1607">
            <v>14.333333333333332</v>
          </cell>
          <cell r="D1607">
            <v>8.3872634373917485E-3</v>
          </cell>
          <cell r="E1607">
            <v>7.2495513861208423</v>
          </cell>
          <cell r="P1607">
            <v>9.1866208516943828E-5</v>
          </cell>
          <cell r="Q1607">
            <v>0.14744526466969979</v>
          </cell>
          <cell r="W1607">
            <v>9.1866208516943828E-5</v>
          </cell>
        </row>
        <row r="1608">
          <cell r="A1608">
            <v>43610</v>
          </cell>
          <cell r="B1608">
            <v>21.7</v>
          </cell>
          <cell r="C1608">
            <v>14.366666666666669</v>
          </cell>
          <cell r="D1608">
            <v>9.8195205148558593E-3</v>
          </cell>
          <cell r="E1608">
            <v>7.2593709066356977</v>
          </cell>
          <cell r="P1608">
            <v>9.1866208516943828E-5</v>
          </cell>
          <cell r="Q1608">
            <v>0.14753713087821674</v>
          </cell>
          <cell r="W1608">
            <v>9.1866208516943828E-5</v>
          </cell>
        </row>
        <row r="1609">
          <cell r="A1609">
            <v>43611</v>
          </cell>
          <cell r="B1609">
            <v>24.5</v>
          </cell>
          <cell r="C1609">
            <v>14.366666666666669</v>
          </cell>
          <cell r="D1609">
            <v>1.1808499171283673E-2</v>
          </cell>
          <cell r="E1609">
            <v>7.271179405806981</v>
          </cell>
          <cell r="P1609">
            <v>9.1866208516943828E-5</v>
          </cell>
          <cell r="Q1609">
            <v>0.14762899708673369</v>
          </cell>
          <cell r="W1609">
            <v>9.1866208516943828E-5</v>
          </cell>
        </row>
        <row r="1610">
          <cell r="A1610">
            <v>43612</v>
          </cell>
          <cell r="B1610">
            <v>23.9</v>
          </cell>
          <cell r="C1610">
            <v>14.4</v>
          </cell>
          <cell r="D1610">
            <v>1.1429148571054145E-2</v>
          </cell>
          <cell r="E1610">
            <v>7.2826085543780348</v>
          </cell>
          <cell r="P1610">
            <v>9.1866208516943828E-5</v>
          </cell>
          <cell r="Q1610">
            <v>0.14772086329525064</v>
          </cell>
          <cell r="W1610">
            <v>9.1866208516943828E-5</v>
          </cell>
        </row>
        <row r="1611">
          <cell r="A1611">
            <v>43613</v>
          </cell>
          <cell r="B1611">
            <v>23.2</v>
          </cell>
          <cell r="C1611">
            <v>14.416666666666666</v>
          </cell>
          <cell r="D1611">
            <v>1.0954227508130193E-2</v>
          </cell>
          <cell r="E1611">
            <v>7.2935627818861652</v>
          </cell>
          <cell r="P1611">
            <v>9.1866208516943828E-5</v>
          </cell>
          <cell r="Q1611">
            <v>0.14781272950376759</v>
          </cell>
          <cell r="W1611">
            <v>9.1866208516943828E-5</v>
          </cell>
        </row>
        <row r="1612">
          <cell r="A1612">
            <v>43614</v>
          </cell>
          <cell r="B1612">
            <v>18.3</v>
          </cell>
          <cell r="C1612">
            <v>14.45</v>
          </cell>
          <cell r="D1612">
            <v>6.5934100304204605E-3</v>
          </cell>
          <cell r="E1612">
            <v>7.300156191916586</v>
          </cell>
          <cell r="P1612">
            <v>9.1866208516943828E-5</v>
          </cell>
          <cell r="Q1612">
            <v>0.14790459571228454</v>
          </cell>
          <cell r="W1612">
            <v>9.1866208516943828E-5</v>
          </cell>
        </row>
        <row r="1613">
          <cell r="A1613">
            <v>43615</v>
          </cell>
          <cell r="B1613">
            <v>19.600000000000001</v>
          </cell>
          <cell r="C1613">
            <v>14.45</v>
          </cell>
          <cell r="D1613">
            <v>7.8576303456451575E-3</v>
          </cell>
          <cell r="E1613">
            <v>7.3080138222622315</v>
          </cell>
          <cell r="P1613">
            <v>9.1866208516943828E-5</v>
          </cell>
          <cell r="Q1613">
            <v>0.14799646192080149</v>
          </cell>
          <cell r="W1613">
            <v>9.1866208516943828E-5</v>
          </cell>
        </row>
        <row r="1614">
          <cell r="A1614">
            <v>43616</v>
          </cell>
          <cell r="B1614">
            <v>20.399999999999999</v>
          </cell>
          <cell r="C1614">
            <v>14.483333333333334</v>
          </cell>
          <cell r="D1614">
            <v>8.6027424026862229E-3</v>
          </cell>
          <cell r="E1614">
            <v>7.3166165646649182</v>
          </cell>
          <cell r="P1614">
            <v>9.1866208516943828E-5</v>
          </cell>
          <cell r="Q1614">
            <v>0.14808832812931844</v>
          </cell>
          <cell r="W1614">
            <v>9.1866208516943828E-5</v>
          </cell>
        </row>
        <row r="1615">
          <cell r="A1615">
            <v>43617</v>
          </cell>
          <cell r="B1615">
            <v>20.399999999999999</v>
          </cell>
          <cell r="C1615">
            <v>14.5</v>
          </cell>
          <cell r="D1615">
            <v>8.5948554993946109E-3</v>
          </cell>
          <cell r="E1615">
            <v>7.3252114201643126</v>
          </cell>
          <cell r="P1615">
            <v>9.1866208516943828E-5</v>
          </cell>
          <cell r="Q1615">
            <v>0.14818019433783539</v>
          </cell>
          <cell r="W1615">
            <v>9.1866208516943828E-5</v>
          </cell>
        </row>
        <row r="1616">
          <cell r="A1616">
            <v>43618</v>
          </cell>
          <cell r="B1616">
            <v>20.7</v>
          </cell>
          <cell r="C1616">
            <v>14.5</v>
          </cell>
          <cell r="D1616">
            <v>8.8715008235332633E-3</v>
          </cell>
          <cell r="E1616">
            <v>7.3340829209878455</v>
          </cell>
          <cell r="P1616">
            <v>9.1866208516943828E-5</v>
          </cell>
          <cell r="Q1616">
            <v>0.14827206054635234</v>
          </cell>
          <cell r="W1616">
            <v>9.1866208516943828E-5</v>
          </cell>
        </row>
        <row r="1617">
          <cell r="A1617">
            <v>43619</v>
          </cell>
          <cell r="B1617">
            <v>21.2</v>
          </cell>
          <cell r="C1617">
            <v>14.533333333333331</v>
          </cell>
          <cell r="D1617">
            <v>9.3026179028819385E-3</v>
          </cell>
          <cell r="E1617">
            <v>7.3433855388907272</v>
          </cell>
          <cell r="P1617">
            <v>9.1866208516943828E-5</v>
          </cell>
          <cell r="Q1617">
            <v>0.14836392675486929</v>
          </cell>
          <cell r="W1617">
            <v>9.1866208516943828E-5</v>
          </cell>
        </row>
        <row r="1618">
          <cell r="A1618">
            <v>43620</v>
          </cell>
          <cell r="B1618">
            <v>21.4</v>
          </cell>
          <cell r="C1618">
            <v>14.533333333333331</v>
          </cell>
          <cell r="D1618">
            <v>9.4766229849779747E-3</v>
          </cell>
          <cell r="E1618">
            <v>7.3528621618757048</v>
          </cell>
          <cell r="P1618">
            <v>9.1866208516943828E-5</v>
          </cell>
          <cell r="Q1618">
            <v>0.14845579296338623</v>
          </cell>
          <cell r="W1618">
            <v>9.1866208516943828E-5</v>
          </cell>
        </row>
        <row r="1619">
          <cell r="A1619">
            <v>43621</v>
          </cell>
          <cell r="B1619">
            <v>22.2</v>
          </cell>
          <cell r="C1619">
            <v>14.55</v>
          </cell>
          <cell r="D1619">
            <v>1.0130061036132709E-2</v>
          </cell>
          <cell r="E1619">
            <v>7.3629922229118376</v>
          </cell>
          <cell r="P1619">
            <v>9.1866208516943828E-5</v>
          </cell>
          <cell r="Q1619">
            <v>0.14854765917190318</v>
          </cell>
          <cell r="W1619">
            <v>9.1866208516943828E-5</v>
          </cell>
        </row>
        <row r="1620">
          <cell r="A1620">
            <v>43622</v>
          </cell>
          <cell r="B1620">
            <v>22.5</v>
          </cell>
          <cell r="C1620">
            <v>14.566666666666668</v>
          </cell>
          <cell r="D1620">
            <v>1.0353770667011979E-2</v>
          </cell>
          <cell r="E1620">
            <v>7.3733459935788499</v>
          </cell>
          <cell r="P1620">
            <v>9.1866208516943828E-5</v>
          </cell>
          <cell r="Q1620">
            <v>0.14863952538042013</v>
          </cell>
          <cell r="W1620">
            <v>9.1866208516943828E-5</v>
          </cell>
        </row>
        <row r="1621">
          <cell r="A1621">
            <v>43623</v>
          </cell>
          <cell r="B1621">
            <v>19.2</v>
          </cell>
          <cell r="C1621">
            <v>14.583333333333336</v>
          </cell>
          <cell r="D1621">
            <v>7.4144859729842671E-3</v>
          </cell>
          <cell r="E1621">
            <v>7.3807604795518342</v>
          </cell>
          <cell r="P1621">
            <v>9.1866208516943828E-5</v>
          </cell>
          <cell r="Q1621">
            <v>0.14873139158893708</v>
          </cell>
          <cell r="W1621">
            <v>9.1866208516943828E-5</v>
          </cell>
        </row>
        <row r="1622">
          <cell r="A1622">
            <v>43624</v>
          </cell>
          <cell r="B1622">
            <v>19</v>
          </cell>
          <cell r="C1622">
            <v>14.6</v>
          </cell>
          <cell r="D1622">
            <v>7.2141577869740403E-3</v>
          </cell>
          <cell r="E1622">
            <v>7.3879746373388082</v>
          </cell>
          <cell r="P1622">
            <v>9.1866208516943828E-5</v>
          </cell>
          <cell r="Q1622">
            <v>0.14882325779745403</v>
          </cell>
          <cell r="W1622">
            <v>9.1866208516943828E-5</v>
          </cell>
        </row>
        <row r="1623">
          <cell r="A1623">
            <v>43625</v>
          </cell>
          <cell r="B1623">
            <v>16.8</v>
          </cell>
          <cell r="C1623">
            <v>14.6</v>
          </cell>
          <cell r="D1623">
            <v>5.1374795594257752E-3</v>
          </cell>
          <cell r="E1623">
            <v>7.3931121168982337</v>
          </cell>
          <cell r="P1623">
            <v>9.1866208516943828E-5</v>
          </cell>
          <cell r="Q1623">
            <v>0.14891512400597098</v>
          </cell>
          <cell r="W1623">
            <v>9.1866208516943828E-5</v>
          </cell>
        </row>
        <row r="1624">
          <cell r="A1624">
            <v>43626</v>
          </cell>
          <cell r="B1624">
            <v>16.2</v>
          </cell>
          <cell r="C1624">
            <v>14.616666666666665</v>
          </cell>
          <cell r="D1624">
            <v>4.6092493233615452E-3</v>
          </cell>
          <cell r="E1624">
            <v>7.397721366221595</v>
          </cell>
          <cell r="P1624">
            <v>9.1866208516943828E-5</v>
          </cell>
          <cell r="Q1624">
            <v>0.14900699021448793</v>
          </cell>
          <cell r="W1624">
            <v>9.1866208516943828E-5</v>
          </cell>
        </row>
        <row r="1625">
          <cell r="A1625">
            <v>43627</v>
          </cell>
          <cell r="B1625">
            <v>17.600000000000001</v>
          </cell>
          <cell r="C1625">
            <v>14.616666666666665</v>
          </cell>
          <cell r="D1625">
            <v>5.8664297047117562E-3</v>
          </cell>
          <cell r="E1625">
            <v>7.403587795926307</v>
          </cell>
          <cell r="P1625">
            <v>9.1866208516943828E-5</v>
          </cell>
          <cell r="Q1625">
            <v>0.14909885642300488</v>
          </cell>
          <cell r="W1625">
            <v>9.1866208516943828E-5</v>
          </cell>
        </row>
        <row r="1626">
          <cell r="A1626">
            <v>43628</v>
          </cell>
          <cell r="B1626">
            <v>17</v>
          </cell>
          <cell r="C1626">
            <v>14.633333333333333</v>
          </cell>
          <cell r="D1626">
            <v>5.307303945689552E-3</v>
          </cell>
          <cell r="E1626">
            <v>7.4088950998719962</v>
          </cell>
          <cell r="P1626">
            <v>9.1866208516943828E-5</v>
          </cell>
          <cell r="Q1626">
            <v>0.14919072263152183</v>
          </cell>
          <cell r="W1626">
            <v>9.1866208516943828E-5</v>
          </cell>
        </row>
        <row r="1627">
          <cell r="A1627">
            <v>43629</v>
          </cell>
          <cell r="B1627">
            <v>20</v>
          </cell>
          <cell r="C1627">
            <v>14.633333333333333</v>
          </cell>
          <cell r="D1627">
            <v>8.1563612174894874E-3</v>
          </cell>
          <cell r="E1627">
            <v>7.4170514610894855</v>
          </cell>
          <cell r="P1627">
            <v>9.1866208516943828E-5</v>
          </cell>
          <cell r="Q1627">
            <v>0.14928258884003878</v>
          </cell>
          <cell r="W1627">
            <v>9.1866208516943828E-5</v>
          </cell>
        </row>
        <row r="1628">
          <cell r="A1628">
            <v>43630</v>
          </cell>
          <cell r="B1628">
            <v>21.3</v>
          </cell>
          <cell r="C1628">
            <v>14.633333333333333</v>
          </cell>
          <cell r="D1628">
            <v>9.3360527867668713E-3</v>
          </cell>
          <cell r="E1628">
            <v>7.4263875138762527</v>
          </cell>
          <cell r="P1628">
            <v>9.1866208516943828E-5</v>
          </cell>
          <cell r="Q1628">
            <v>0.14937445504855573</v>
          </cell>
          <cell r="W1628">
            <v>9.1866208516943828E-5</v>
          </cell>
        </row>
        <row r="1629">
          <cell r="A1629">
            <v>43631</v>
          </cell>
          <cell r="B1629">
            <v>17.899999999999999</v>
          </cell>
          <cell r="C1629">
            <v>14.65</v>
          </cell>
          <cell r="D1629">
            <v>6.137590977549773E-3</v>
          </cell>
          <cell r="E1629">
            <v>7.4325251048538021</v>
          </cell>
          <cell r="P1629">
            <v>9.1866208516943828E-5</v>
          </cell>
          <cell r="Q1629">
            <v>0.14946632125707268</v>
          </cell>
          <cell r="W1629">
            <v>9.1866208516943828E-5</v>
          </cell>
        </row>
        <row r="1630">
          <cell r="A1630">
            <v>43632</v>
          </cell>
          <cell r="B1630">
            <v>24</v>
          </cell>
          <cell r="C1630">
            <v>14.65</v>
          </cell>
          <cell r="D1630">
            <v>1.1331756479536331E-2</v>
          </cell>
          <cell r="E1630">
            <v>7.4438568613333382</v>
          </cell>
          <cell r="P1630">
            <v>9.1866208516943828E-5</v>
          </cell>
          <cell r="Q1630">
            <v>0.14955818746558963</v>
          </cell>
          <cell r="W1630">
            <v>9.1866208516943828E-5</v>
          </cell>
        </row>
        <row r="1631">
          <cell r="A1631">
            <v>43633</v>
          </cell>
          <cell r="B1631">
            <v>21.6</v>
          </cell>
          <cell r="C1631">
            <v>14.666666666666664</v>
          </cell>
          <cell r="D1631">
            <v>9.5730183501146308E-3</v>
          </cell>
          <cell r="E1631">
            <v>7.4534298796834531</v>
          </cell>
          <cell r="P1631">
            <v>9.1866208516943828E-5</v>
          </cell>
          <cell r="Q1631">
            <v>0.14965005367410658</v>
          </cell>
          <cell r="W1631">
            <v>9.1866208516943828E-5</v>
          </cell>
        </row>
        <row r="1632">
          <cell r="A1632">
            <v>43634</v>
          </cell>
          <cell r="B1632">
            <v>21.8</v>
          </cell>
          <cell r="C1632">
            <v>14.666666666666664</v>
          </cell>
          <cell r="D1632">
            <v>9.7392674613556093E-3</v>
          </cell>
          <cell r="E1632">
            <v>7.4631691471448089</v>
          </cell>
          <cell r="P1632">
            <v>9.1866208516943828E-5</v>
          </cell>
          <cell r="Q1632">
            <v>0.14974191988262353</v>
          </cell>
          <cell r="W1632">
            <v>9.1866208516943828E-5</v>
          </cell>
        </row>
        <row r="1633">
          <cell r="A1633">
            <v>43635</v>
          </cell>
          <cell r="B1633">
            <v>23</v>
          </cell>
          <cell r="C1633">
            <v>14.666666666666664</v>
          </cell>
          <cell r="D1633">
            <v>1.0660649077809923E-2</v>
          </cell>
          <cell r="E1633">
            <v>7.4738297962226188</v>
          </cell>
          <cell r="P1633">
            <v>9.1866208516943828E-5</v>
          </cell>
          <cell r="Q1633">
            <v>0.14983378609114048</v>
          </cell>
          <cell r="W1633">
            <v>9.1866208516943828E-5</v>
          </cell>
        </row>
        <row r="1634">
          <cell r="A1634">
            <v>43636</v>
          </cell>
          <cell r="B1634">
            <v>21.8</v>
          </cell>
          <cell r="C1634">
            <v>14.666666666666664</v>
          </cell>
          <cell r="D1634">
            <v>9.7392674613556093E-3</v>
          </cell>
          <cell r="E1634">
            <v>7.4835690636839747</v>
          </cell>
          <cell r="P1634">
            <v>9.1866208516943828E-5</v>
          </cell>
          <cell r="Q1634">
            <v>0.14992565229965743</v>
          </cell>
          <cell r="W1634">
            <v>9.1866208516943828E-5</v>
          </cell>
        </row>
        <row r="1635">
          <cell r="A1635">
            <v>43637</v>
          </cell>
          <cell r="B1635">
            <v>22.1</v>
          </cell>
          <cell r="C1635">
            <v>14.683333333333332</v>
          </cell>
          <cell r="D1635">
            <v>9.9721288975656869E-3</v>
          </cell>
          <cell r="E1635">
            <v>7.4935411925815405</v>
          </cell>
          <cell r="P1635">
            <v>9.1866208516943828E-5</v>
          </cell>
          <cell r="Q1635">
            <v>0.15001751850817438</v>
          </cell>
          <cell r="W1635">
            <v>9.1866208516943828E-5</v>
          </cell>
        </row>
        <row r="1636">
          <cell r="A1636">
            <v>43638</v>
          </cell>
          <cell r="B1636">
            <v>22</v>
          </cell>
          <cell r="C1636">
            <v>14.666666666666664</v>
          </cell>
          <cell r="D1636">
            <v>9.90208269247571E-3</v>
          </cell>
          <cell r="E1636">
            <v>7.5034432752740159</v>
          </cell>
          <cell r="P1636">
            <v>9.1866208516943828E-5</v>
          </cell>
          <cell r="Q1636">
            <v>0.15010938471669133</v>
          </cell>
          <cell r="W1636">
            <v>9.1866208516943828E-5</v>
          </cell>
        </row>
        <row r="1637">
          <cell r="A1637">
            <v>43639</v>
          </cell>
          <cell r="B1637">
            <v>20.399999999999999</v>
          </cell>
          <cell r="C1637">
            <v>14.666666666666664</v>
          </cell>
          <cell r="D1637">
            <v>8.5126929171586308E-3</v>
          </cell>
          <cell r="E1637">
            <v>7.5119559681911747</v>
          </cell>
          <cell r="P1637">
            <v>9.1866208516943828E-5</v>
          </cell>
          <cell r="Q1637">
            <v>0.15020125092520828</v>
          </cell>
          <cell r="W1637">
            <v>9.1866208516943828E-5</v>
          </cell>
        </row>
        <row r="1638">
          <cell r="A1638">
            <v>43640</v>
          </cell>
          <cell r="B1638">
            <v>18.399999999999999</v>
          </cell>
          <cell r="C1638">
            <v>14.666666666666664</v>
          </cell>
          <cell r="D1638">
            <v>6.6084451053985433E-3</v>
          </cell>
          <cell r="E1638">
            <v>7.5185644132965734</v>
          </cell>
          <cell r="P1638">
            <v>9.1866208516943828E-5</v>
          </cell>
          <cell r="Q1638">
            <v>0.15029311713372523</v>
          </cell>
          <cell r="W1638">
            <v>9.1866208516943828E-5</v>
          </cell>
        </row>
        <row r="1639">
          <cell r="A1639">
            <v>43641</v>
          </cell>
          <cell r="B1639">
            <v>21.5</v>
          </cell>
          <cell r="C1639">
            <v>14.666666666666664</v>
          </cell>
          <cell r="D1639">
            <v>9.4886511888016313E-3</v>
          </cell>
          <cell r="E1639">
            <v>7.5280530644853751</v>
          </cell>
          <cell r="P1639">
            <v>9.1866208516943828E-5</v>
          </cell>
          <cell r="Q1639">
            <v>0.15038498334224218</v>
          </cell>
          <cell r="W1639">
            <v>9.1866208516943828E-5</v>
          </cell>
        </row>
        <row r="1640">
          <cell r="A1640">
            <v>43642</v>
          </cell>
          <cell r="B1640">
            <v>24</v>
          </cell>
          <cell r="C1640">
            <v>14.65</v>
          </cell>
          <cell r="D1640">
            <v>1.1331756479536331E-2</v>
          </cell>
          <cell r="E1640">
            <v>7.5393848209649112</v>
          </cell>
          <cell r="P1640">
            <v>9.1866208516943828E-5</v>
          </cell>
          <cell r="Q1640">
            <v>0.15047684955075913</v>
          </cell>
          <cell r="W1640">
            <v>9.1866208516943828E-5</v>
          </cell>
        </row>
        <row r="1641">
          <cell r="A1641">
            <v>43643</v>
          </cell>
          <cell r="B1641">
            <v>25.2</v>
          </cell>
          <cell r="C1641">
            <v>14.65</v>
          </cell>
          <cell r="D1641">
            <v>1.199203170441753E-2</v>
          </cell>
          <cell r="E1641">
            <v>7.5513768526693283</v>
          </cell>
          <cell r="P1641">
            <v>9.1866208516943828E-5</v>
          </cell>
          <cell r="Q1641">
            <v>0.15056871575927608</v>
          </cell>
          <cell r="W1641">
            <v>9.1866208516943828E-5</v>
          </cell>
        </row>
        <row r="1642">
          <cell r="A1642">
            <v>43644</v>
          </cell>
          <cell r="B1642">
            <v>23.1</v>
          </cell>
          <cell r="C1642">
            <v>14.666666666666668</v>
          </cell>
          <cell r="D1642">
            <v>1.0731164786958937E-2</v>
          </cell>
          <cell r="E1642">
            <v>7.5621080174562874</v>
          </cell>
          <cell r="P1642">
            <v>9.1866208516943828E-5</v>
          </cell>
          <cell r="Q1642">
            <v>0.15066058196779303</v>
          </cell>
          <cell r="W1642">
            <v>9.1866208516943828E-5</v>
          </cell>
        </row>
        <row r="1643">
          <cell r="A1643">
            <v>43645</v>
          </cell>
          <cell r="B1643">
            <v>19.3</v>
          </cell>
          <cell r="C1643">
            <v>14.65</v>
          </cell>
          <cell r="D1643">
            <v>7.4817221591922051E-3</v>
          </cell>
          <cell r="E1643">
            <v>7.5695897396154797</v>
          </cell>
          <cell r="P1643">
            <v>9.1866208516943828E-5</v>
          </cell>
          <cell r="Q1643">
            <v>0.15075244817630998</v>
          </cell>
          <cell r="W1643">
            <v>9.1866208516943828E-5</v>
          </cell>
        </row>
        <row r="1644">
          <cell r="A1644">
            <v>43646</v>
          </cell>
          <cell r="B1644">
            <v>20.7</v>
          </cell>
          <cell r="C1644">
            <v>14.65</v>
          </cell>
          <cell r="D1644">
            <v>8.7954594464922185E-3</v>
          </cell>
          <cell r="E1644">
            <v>7.5783851990619722</v>
          </cell>
          <cell r="P1644">
            <v>9.1866208516943828E-5</v>
          </cell>
          <cell r="Q1644">
            <v>0.15084431438482693</v>
          </cell>
          <cell r="W1644">
            <v>9.1866208516943828E-5</v>
          </cell>
        </row>
        <row r="1645">
          <cell r="A1645">
            <v>43647</v>
          </cell>
          <cell r="B1645">
            <v>21.7</v>
          </cell>
          <cell r="C1645">
            <v>14.616666666666665</v>
          </cell>
          <cell r="D1645">
            <v>9.6852516900836939E-3</v>
          </cell>
          <cell r="E1645">
            <v>7.5880704507520562</v>
          </cell>
          <cell r="P1645">
            <v>9.1866208516943828E-5</v>
          </cell>
          <cell r="Q1645">
            <v>0.15093618059334388</v>
          </cell>
          <cell r="W1645">
            <v>9.1866208516943828E-5</v>
          </cell>
        </row>
        <row r="1646">
          <cell r="A1646">
            <v>43648</v>
          </cell>
          <cell r="B1646">
            <v>24.3</v>
          </cell>
          <cell r="C1646">
            <v>14.616666666666665</v>
          </cell>
          <cell r="D1646">
            <v>1.1532868960755883E-2</v>
          </cell>
          <cell r="E1646">
            <v>7.5996033197128119</v>
          </cell>
          <cell r="P1646">
            <v>9.1866208516943828E-5</v>
          </cell>
          <cell r="Q1646">
            <v>0.15102804680186083</v>
          </cell>
          <cell r="W1646">
            <v>9.1866208516943828E-5</v>
          </cell>
        </row>
        <row r="1647">
          <cell r="A1647">
            <v>43649</v>
          </cell>
          <cell r="B1647">
            <v>23.3</v>
          </cell>
          <cell r="C1647">
            <v>14.6</v>
          </cell>
          <cell r="D1647">
            <v>1.0912087859910751E-2</v>
          </cell>
          <cell r="E1647">
            <v>7.6105154075727226</v>
          </cell>
          <cell r="P1647">
            <v>9.1866208516943828E-5</v>
          </cell>
          <cell r="Q1647">
            <v>0.15111991301037778</v>
          </cell>
          <cell r="W1647">
            <v>9.1866208516943828E-5</v>
          </cell>
        </row>
        <row r="1648">
          <cell r="A1648">
            <v>43650</v>
          </cell>
          <cell r="B1648">
            <v>21.1</v>
          </cell>
          <cell r="C1648">
            <v>14.6</v>
          </cell>
          <cell r="D1648">
            <v>9.1794565495955174E-3</v>
          </cell>
          <cell r="E1648">
            <v>7.6196948641223186</v>
          </cell>
          <cell r="P1648">
            <v>9.1866208516943828E-5</v>
          </cell>
          <cell r="Q1648">
            <v>0.15121177921889473</v>
          </cell>
          <cell r="W1648">
            <v>9.1866208516943828E-5</v>
          </cell>
        </row>
        <row r="1649">
          <cell r="A1649">
            <v>43651</v>
          </cell>
          <cell r="B1649">
            <v>20.7</v>
          </cell>
          <cell r="C1649">
            <v>14.583333333333332</v>
          </cell>
          <cell r="D1649">
            <v>8.8298813356450824E-3</v>
          </cell>
          <cell r="E1649">
            <v>7.6285247454579634</v>
          </cell>
          <cell r="P1649">
            <v>9.1866208516943828E-5</v>
          </cell>
          <cell r="Q1649">
            <v>0.15130364542741168</v>
          </cell>
          <cell r="W1649">
            <v>9.1866208516943828E-5</v>
          </cell>
        </row>
        <row r="1650">
          <cell r="A1650">
            <v>43652</v>
          </cell>
          <cell r="B1650">
            <v>21</v>
          </cell>
          <cell r="C1650">
            <v>14.583333333333332</v>
          </cell>
          <cell r="D1650">
            <v>9.0997172248126357E-3</v>
          </cell>
          <cell r="E1650">
            <v>7.6376244626827763</v>
          </cell>
          <cell r="P1650">
            <v>9.1866208516943828E-5</v>
          </cell>
          <cell r="Q1650">
            <v>0.15139551163592863</v>
          </cell>
          <cell r="W1650">
            <v>9.1866208516943828E-5</v>
          </cell>
        </row>
        <row r="1651">
          <cell r="A1651">
            <v>43653</v>
          </cell>
          <cell r="B1651">
            <v>20.2</v>
          </cell>
          <cell r="C1651">
            <v>14.566666666666666</v>
          </cell>
          <cell r="D1651">
            <v>8.3762960677501285E-3</v>
          </cell>
          <cell r="E1651">
            <v>7.6460007587505263</v>
          </cell>
          <cell r="P1651">
            <v>9.1866208516943828E-5</v>
          </cell>
          <cell r="Q1651">
            <v>0.15148737784444558</v>
          </cell>
          <cell r="W1651">
            <v>9.1866208516943828E-5</v>
          </cell>
        </row>
        <row r="1652">
          <cell r="A1652">
            <v>43654</v>
          </cell>
          <cell r="B1652">
            <v>20</v>
          </cell>
          <cell r="C1652">
            <v>14.55</v>
          </cell>
          <cell r="D1652">
            <v>8.1957836260586493E-3</v>
          </cell>
          <cell r="E1652">
            <v>7.6541965423765852</v>
          </cell>
          <cell r="P1652">
            <v>9.1866208516943828E-5</v>
          </cell>
          <cell r="Q1652">
            <v>0.15157924405296253</v>
          </cell>
          <cell r="W1652">
            <v>9.1866208516943828E-5</v>
          </cell>
        </row>
        <row r="1653">
          <cell r="A1653">
            <v>43655</v>
          </cell>
          <cell r="B1653">
            <v>19.100000000000001</v>
          </cell>
          <cell r="C1653">
            <v>14.533333333333331</v>
          </cell>
          <cell r="D1653">
            <v>7.3386940448788279E-3</v>
          </cell>
          <cell r="E1653">
            <v>7.6615352364214644</v>
          </cell>
          <cell r="P1653">
            <v>9.1866208516943828E-5</v>
          </cell>
          <cell r="Q1653">
            <v>0.15167111026147947</v>
          </cell>
          <cell r="W1653">
            <v>9.1866208516943828E-5</v>
          </cell>
        </row>
        <row r="1654">
          <cell r="A1654">
            <v>43656</v>
          </cell>
          <cell r="B1654">
            <v>20.100000000000001</v>
          </cell>
          <cell r="C1654">
            <v>14.533333333333331</v>
          </cell>
          <cell r="D1654">
            <v>8.2980298797781082E-3</v>
          </cell>
          <cell r="E1654">
            <v>7.6698332663012421</v>
          </cell>
          <cell r="P1654">
            <v>9.1866208516943828E-5</v>
          </cell>
          <cell r="Q1654">
            <v>0.15176297646999642</v>
          </cell>
          <cell r="W1654">
            <v>9.1866208516943828E-5</v>
          </cell>
        </row>
        <row r="1655">
          <cell r="A1655">
            <v>43657</v>
          </cell>
          <cell r="B1655">
            <v>20.399999999999999</v>
          </cell>
          <cell r="C1655">
            <v>14.5</v>
          </cell>
          <cell r="D1655">
            <v>8.5948554993946109E-3</v>
          </cell>
          <cell r="E1655">
            <v>7.6784281218006365</v>
          </cell>
          <cell r="P1655">
            <v>9.1866208516943828E-5</v>
          </cell>
          <cell r="Q1655">
            <v>0.15185484267851337</v>
          </cell>
          <cell r="W1655">
            <v>9.1866208516943828E-5</v>
          </cell>
        </row>
        <row r="1656">
          <cell r="A1656">
            <v>43658</v>
          </cell>
          <cell r="B1656">
            <v>20</v>
          </cell>
          <cell r="C1656">
            <v>14.483333333333334</v>
          </cell>
          <cell r="D1656">
            <v>8.2262883665972456E-3</v>
          </cell>
          <cell r="E1656">
            <v>7.6866544101672334</v>
          </cell>
          <cell r="P1656">
            <v>9.1866208516943828E-5</v>
          </cell>
          <cell r="Q1656">
            <v>0.15194670888703032</v>
          </cell>
          <cell r="W1656">
            <v>9.1866208516943828E-5</v>
          </cell>
        </row>
        <row r="1657">
          <cell r="A1657">
            <v>43659</v>
          </cell>
          <cell r="B1657">
            <v>22.8</v>
          </cell>
          <cell r="C1657">
            <v>14.483333333333334</v>
          </cell>
          <cell r="D1657">
            <v>1.0627886710291141E-2</v>
          </cell>
          <cell r="E1657">
            <v>7.6972822968775247</v>
          </cell>
          <cell r="P1657">
            <v>9.1866208516943828E-5</v>
          </cell>
          <cell r="Q1657">
            <v>0.15203857509554727</v>
          </cell>
          <cell r="W1657">
            <v>9.1866208516943828E-5</v>
          </cell>
        </row>
        <row r="1658">
          <cell r="A1658">
            <v>43660</v>
          </cell>
          <cell r="B1658">
            <v>21.3</v>
          </cell>
          <cell r="C1658">
            <v>14.45</v>
          </cell>
          <cell r="D1658">
            <v>9.4331685679101464E-3</v>
          </cell>
          <cell r="E1658">
            <v>7.7067154654454351</v>
          </cell>
          <cell r="P1658">
            <v>9.1866208516943828E-5</v>
          </cell>
          <cell r="Q1658">
            <v>0.15213044130406422</v>
          </cell>
          <cell r="W1658">
            <v>9.1866208516943828E-5</v>
          </cell>
        </row>
        <row r="1659">
          <cell r="A1659">
            <v>43661</v>
          </cell>
          <cell r="B1659">
            <v>20.7</v>
          </cell>
          <cell r="C1659">
            <v>14.45</v>
          </cell>
          <cell r="D1659">
            <v>8.8957435558684114E-3</v>
          </cell>
          <cell r="E1659">
            <v>7.7156112090013034</v>
          </cell>
          <cell r="P1659">
            <v>9.1866208516943828E-5</v>
          </cell>
          <cell r="Q1659">
            <v>0.15222230751258117</v>
          </cell>
          <cell r="W1659">
            <v>9.1866208516943828E-5</v>
          </cell>
        </row>
        <row r="1660">
          <cell r="A1660">
            <v>43662</v>
          </cell>
          <cell r="B1660">
            <v>21.4</v>
          </cell>
          <cell r="C1660">
            <v>14.416666666666666</v>
          </cell>
          <cell r="D1660">
            <v>9.5371655973720548E-3</v>
          </cell>
          <cell r="E1660">
            <v>7.7251483745986755</v>
          </cell>
          <cell r="P1660">
            <v>9.1866208516943828E-5</v>
          </cell>
          <cell r="Q1660">
            <v>0.15231417372109812</v>
          </cell>
          <cell r="W1660">
            <v>9.1866208516943828E-5</v>
          </cell>
        </row>
        <row r="1661">
          <cell r="A1661">
            <v>43663</v>
          </cell>
          <cell r="B1661">
            <v>22.7</v>
          </cell>
          <cell r="C1661">
            <v>14.4</v>
          </cell>
          <cell r="D1661">
            <v>1.0600946151035321E-2</v>
          </cell>
          <cell r="E1661">
            <v>7.7357493207497106</v>
          </cell>
          <cell r="P1661">
            <v>9.1866208516943828E-5</v>
          </cell>
          <cell r="Q1661">
            <v>0.15240603992961507</v>
          </cell>
          <cell r="W1661">
            <v>9.1866208516943828E-5</v>
          </cell>
        </row>
        <row r="1662">
          <cell r="A1662">
            <v>43664</v>
          </cell>
          <cell r="B1662">
            <v>23.1</v>
          </cell>
          <cell r="C1662">
            <v>14.366666666666667</v>
          </cell>
          <cell r="D1662">
            <v>1.0912256123597594E-2</v>
          </cell>
          <cell r="E1662">
            <v>7.7466615768733078</v>
          </cell>
          <cell r="P1662">
            <v>9.1866208516943828E-5</v>
          </cell>
          <cell r="Q1662">
            <v>0.15249790613813202</v>
          </cell>
          <cell r="W1662">
            <v>9.1866208516943828E-5</v>
          </cell>
        </row>
        <row r="1663">
          <cell r="A1663">
            <v>43665</v>
          </cell>
          <cell r="B1663">
            <v>26.3</v>
          </cell>
          <cell r="C1663">
            <v>14.366666666666667</v>
          </cell>
          <cell r="D1663">
            <v>1.2676337488402573E-2</v>
          </cell>
          <cell r="E1663">
            <v>7.7593379143617103</v>
          </cell>
          <cell r="P1663">
            <v>9.1866208516943828E-5</v>
          </cell>
          <cell r="Q1663">
            <v>0.15258977234664897</v>
          </cell>
          <cell r="W1663">
            <v>9.1866208516943828E-5</v>
          </cell>
        </row>
        <row r="1664">
          <cell r="A1664">
            <v>43666</v>
          </cell>
          <cell r="B1664">
            <v>24.8</v>
          </cell>
          <cell r="C1664">
            <v>14.333333333333336</v>
          </cell>
          <cell r="D1664">
            <v>1.199507730557821E-2</v>
          </cell>
          <cell r="E1664">
            <v>7.7713329916672889</v>
          </cell>
          <cell r="P1664">
            <v>9.1866208516943828E-5</v>
          </cell>
          <cell r="Q1664">
            <v>0.15268163855516592</v>
          </cell>
          <cell r="W1664">
            <v>9.1866208516943828E-5</v>
          </cell>
        </row>
        <row r="1665">
          <cell r="A1665">
            <v>43667</v>
          </cell>
          <cell r="B1665">
            <v>22.1</v>
          </cell>
          <cell r="C1665">
            <v>14.3</v>
          </cell>
          <cell r="D1665">
            <v>1.018509705483513E-2</v>
          </cell>
          <cell r="E1665">
            <v>7.781518088722124</v>
          </cell>
          <cell r="P1665">
            <v>9.1866208516943828E-5</v>
          </cell>
          <cell r="Q1665">
            <v>0.15277350476368287</v>
          </cell>
          <cell r="W1665">
            <v>9.1866208516943828E-5</v>
          </cell>
        </row>
        <row r="1666">
          <cell r="A1666">
            <v>43668</v>
          </cell>
          <cell r="B1666">
            <v>22</v>
          </cell>
          <cell r="C1666">
            <v>14.3</v>
          </cell>
          <cell r="D1666">
            <v>1.0103390502605024E-2</v>
          </cell>
          <cell r="E1666">
            <v>7.7916214792247294</v>
          </cell>
          <cell r="P1666">
            <v>9.1866208516943828E-5</v>
          </cell>
          <cell r="Q1666">
            <v>0.15286537097219982</v>
          </cell>
          <cell r="W1666">
            <v>9.1866208516943828E-5</v>
          </cell>
        </row>
        <row r="1667">
          <cell r="A1667">
            <v>43669</v>
          </cell>
          <cell r="B1667">
            <v>23.9</v>
          </cell>
          <cell r="C1667">
            <v>14.266666666666666</v>
          </cell>
          <cell r="D1667">
            <v>1.1506947369422883E-2</v>
          </cell>
          <cell r="E1667">
            <v>7.8031284265941521</v>
          </cell>
          <cell r="P1667">
            <v>9.1866208516943828E-5</v>
          </cell>
          <cell r="Q1667">
            <v>0.15295723718071677</v>
          </cell>
          <cell r="W1667">
            <v>9.1866208516943828E-5</v>
          </cell>
        </row>
        <row r="1668">
          <cell r="A1668">
            <v>43670</v>
          </cell>
          <cell r="B1668">
            <v>25.4</v>
          </cell>
          <cell r="C1668">
            <v>14.233333333333334</v>
          </cell>
          <cell r="D1668">
            <v>1.2362530604587736E-2</v>
          </cell>
          <cell r="E1668">
            <v>7.8154909571987394</v>
          </cell>
          <cell r="P1668">
            <v>9.1866208516943828E-5</v>
          </cell>
          <cell r="Q1668">
            <v>0.15304910338923372</v>
          </cell>
          <cell r="W1668">
            <v>9.1866208516943828E-5</v>
          </cell>
        </row>
        <row r="1669">
          <cell r="A1669">
            <v>43671</v>
          </cell>
          <cell r="B1669">
            <v>26.6</v>
          </cell>
          <cell r="C1669">
            <v>14.216666666666667</v>
          </cell>
          <cell r="D1669">
            <v>1.2888801747900674E-2</v>
          </cell>
          <cell r="E1669">
            <v>7.8283797589466397</v>
          </cell>
          <cell r="P1669">
            <v>9.1866208516943828E-5</v>
          </cell>
          <cell r="Q1669">
            <v>0.15314096959775067</v>
          </cell>
          <cell r="W1669">
            <v>9.1866208516943828E-5</v>
          </cell>
        </row>
        <row r="1670">
          <cell r="A1670">
            <v>43672</v>
          </cell>
          <cell r="B1670">
            <v>28.9</v>
          </cell>
          <cell r="C1670">
            <v>14.2</v>
          </cell>
          <cell r="D1670">
            <v>1.3580435508804162E-2</v>
          </cell>
          <cell r="E1670">
            <v>7.841960194455444</v>
          </cell>
          <cell r="P1670">
            <v>9.1866208516943828E-5</v>
          </cell>
          <cell r="Q1670">
            <v>0.15323283580626762</v>
          </cell>
          <cell r="W1670">
            <v>9.1866208516943828E-5</v>
          </cell>
        </row>
        <row r="1671">
          <cell r="A1671">
            <v>43673</v>
          </cell>
          <cell r="B1671">
            <v>29.1</v>
          </cell>
          <cell r="C1671">
            <v>14.166666666666668</v>
          </cell>
          <cell r="D1671">
            <v>1.3645657045485199E-2</v>
          </cell>
          <cell r="E1671">
            <v>7.855605851500929</v>
          </cell>
          <cell r="P1671">
            <v>9.1866208516943828E-5</v>
          </cell>
          <cell r="Q1671">
            <v>0.15332470201478457</v>
          </cell>
          <cell r="W1671">
            <v>9.1866208516943828E-5</v>
          </cell>
        </row>
        <row r="1672">
          <cell r="A1672">
            <v>43674</v>
          </cell>
          <cell r="B1672">
            <v>28.3</v>
          </cell>
          <cell r="C1672">
            <v>14.133333333333333</v>
          </cell>
          <cell r="D1672">
            <v>1.3477945939090073E-2</v>
          </cell>
          <cell r="E1672">
            <v>7.8690837974400187</v>
          </cell>
          <cell r="P1672">
            <v>9.1866208516943828E-5</v>
          </cell>
          <cell r="Q1672">
            <v>0.15341656822330152</v>
          </cell>
          <cell r="W1672">
            <v>9.1866208516943828E-5</v>
          </cell>
        </row>
        <row r="1673">
          <cell r="A1673">
            <v>43675</v>
          </cell>
          <cell r="B1673">
            <v>28.3</v>
          </cell>
          <cell r="C1673">
            <v>14.116666666666667</v>
          </cell>
          <cell r="D1673">
            <v>1.3488263268379663E-2</v>
          </cell>
          <cell r="E1673">
            <v>7.882572060708398</v>
          </cell>
          <cell r="P1673">
            <v>9.1866208516943828E-5</v>
          </cell>
          <cell r="Q1673">
            <v>0.15350843443181847</v>
          </cell>
          <cell r="W1673">
            <v>9.1866208516943828E-5</v>
          </cell>
        </row>
        <row r="1674">
          <cell r="A1674">
            <v>43676</v>
          </cell>
          <cell r="B1674">
            <v>29.5</v>
          </cell>
          <cell r="C1674">
            <v>14.083333333333334</v>
          </cell>
          <cell r="D1674">
            <v>1.3779792191714029E-2</v>
          </cell>
          <cell r="E1674">
            <v>7.8963518529001124</v>
          </cell>
          <cell r="P1674">
            <v>9.1866208516943828E-5</v>
          </cell>
          <cell r="Q1674">
            <v>0.15360030064033542</v>
          </cell>
          <cell r="W1674">
            <v>9.1866208516943828E-5</v>
          </cell>
        </row>
        <row r="1675">
          <cell r="A1675">
            <v>43677</v>
          </cell>
          <cell r="B1675">
            <v>29.4</v>
          </cell>
          <cell r="C1675">
            <v>14.06666666666667</v>
          </cell>
          <cell r="D1675">
            <v>1.377035711660652E-2</v>
          </cell>
          <cell r="E1675">
            <v>7.910122210016719</v>
          </cell>
          <cell r="P1675">
            <v>9.1866208516943828E-5</v>
          </cell>
          <cell r="Q1675">
            <v>0.15369216684885237</v>
          </cell>
          <cell r="W1675">
            <v>9.1866208516943828E-5</v>
          </cell>
        </row>
        <row r="1676">
          <cell r="A1676">
            <v>43678</v>
          </cell>
          <cell r="B1676">
            <v>29.5</v>
          </cell>
          <cell r="C1676">
            <v>14.033333333333335</v>
          </cell>
          <cell r="D1676">
            <v>1.3810445401619194E-2</v>
          </cell>
          <cell r="E1676">
            <v>7.923932655418338</v>
          </cell>
          <cell r="P1676">
            <v>9.1866208516943828E-5</v>
          </cell>
          <cell r="Q1676">
            <v>0.15378403305736932</v>
          </cell>
          <cell r="W1676">
            <v>9.1866208516943828E-5</v>
          </cell>
        </row>
        <row r="1677">
          <cell r="A1677">
            <v>43679</v>
          </cell>
          <cell r="B1677">
            <v>29.7</v>
          </cell>
          <cell r="C1677">
            <v>14</v>
          </cell>
          <cell r="D1677">
            <v>1.3868652016359598E-2</v>
          </cell>
          <cell r="E1677">
            <v>7.9378013074346976</v>
          </cell>
          <cell r="P1677">
            <v>9.1866208516943828E-5</v>
          </cell>
          <cell r="Q1677">
            <v>0.15387589926588627</v>
          </cell>
          <cell r="W1677">
            <v>9.1866208516943828E-5</v>
          </cell>
        </row>
        <row r="1678">
          <cell r="A1678">
            <v>43680</v>
          </cell>
          <cell r="B1678">
            <v>30.1</v>
          </cell>
          <cell r="C1678">
            <v>13.966666666666669</v>
          </cell>
          <cell r="D1678">
            <v>1.3959439667913796E-2</v>
          </cell>
          <cell r="E1678">
            <v>7.951760747102611</v>
          </cell>
          <cell r="P1678">
            <v>9.1866208516943828E-5</v>
          </cell>
          <cell r="Q1678">
            <v>0.15396776547440322</v>
          </cell>
          <cell r="W1678">
            <v>9.1866208516943828E-5</v>
          </cell>
        </row>
        <row r="1679">
          <cell r="A1679">
            <v>43681</v>
          </cell>
          <cell r="B1679">
            <v>28.6</v>
          </cell>
          <cell r="C1679">
            <v>13.95</v>
          </cell>
          <cell r="D1679">
            <v>1.366302962071328E-2</v>
          </cell>
          <cell r="E1679">
            <v>7.9654237767233242</v>
          </cell>
          <cell r="P1679">
            <v>9.1866208516943828E-5</v>
          </cell>
          <cell r="Q1679">
            <v>0.15405963168292017</v>
          </cell>
          <cell r="W1679">
            <v>9.1866208516943828E-5</v>
          </cell>
        </row>
        <row r="1680">
          <cell r="A1680">
            <v>43682</v>
          </cell>
          <cell r="B1680">
            <v>28.4</v>
          </cell>
          <cell r="C1680">
            <v>13.916666666666668</v>
          </cell>
          <cell r="D1680">
            <v>1.363215960438212E-2</v>
          </cell>
          <cell r="E1680">
            <v>7.9790559363277067</v>
          </cell>
          <cell r="P1680">
            <v>9.1866208516943828E-5</v>
          </cell>
          <cell r="Q1680">
            <v>0.15415149789143712</v>
          </cell>
          <cell r="W1680">
            <v>9.1866208516943828E-5</v>
          </cell>
        </row>
        <row r="1681">
          <cell r="A1681">
            <v>43683</v>
          </cell>
          <cell r="B1681">
            <v>30.6</v>
          </cell>
          <cell r="C1681">
            <v>13.883333333333335</v>
          </cell>
          <cell r="D1681">
            <v>1.4087562398653736E-2</v>
          </cell>
          <cell r="E1681">
            <v>7.9931434987263605</v>
          </cell>
          <cell r="P1681">
            <v>9.1866208516943828E-5</v>
          </cell>
          <cell r="Q1681">
            <v>0.15424336409995407</v>
          </cell>
          <cell r="W1681">
            <v>9.1866208516943828E-5</v>
          </cell>
        </row>
        <row r="1682">
          <cell r="A1682">
            <v>43684</v>
          </cell>
          <cell r="B1682">
            <v>28.2</v>
          </cell>
          <cell r="C1682">
            <v>13.85</v>
          </cell>
          <cell r="D1682">
            <v>1.3616821713013587E-2</v>
          </cell>
          <cell r="E1682">
            <v>8.0067603204393745</v>
          </cell>
          <cell r="P1682">
            <v>9.1866208516943828E-5</v>
          </cell>
          <cell r="Q1682">
            <v>0.15433523030847102</v>
          </cell>
          <cell r="W1682">
            <v>9.1866208516943828E-5</v>
          </cell>
        </row>
        <row r="1683">
          <cell r="A1683">
            <v>43685</v>
          </cell>
          <cell r="B1683">
            <v>30.3</v>
          </cell>
          <cell r="C1683">
            <v>13.816666666666666</v>
          </cell>
          <cell r="D1683">
            <v>1.4078654611557479E-2</v>
          </cell>
          <cell r="E1683">
            <v>8.0208389750509319</v>
          </cell>
          <cell r="P1683">
            <v>9.1866208516943828E-5</v>
          </cell>
          <cell r="Q1683">
            <v>0.15442709651698797</v>
          </cell>
          <cell r="W1683">
            <v>9.1866208516943828E-5</v>
          </cell>
        </row>
        <row r="1684">
          <cell r="A1684">
            <v>43686</v>
          </cell>
          <cell r="B1684">
            <v>30.6</v>
          </cell>
          <cell r="C1684">
            <v>13.8</v>
          </cell>
          <cell r="D1684">
            <v>1.4134600132194532E-2</v>
          </cell>
          <cell r="E1684">
            <v>8.0349735751831268</v>
          </cell>
          <cell r="P1684">
            <v>9.1866208516943828E-5</v>
          </cell>
          <cell r="Q1684">
            <v>0.15451896272550492</v>
          </cell>
          <cell r="W1684">
            <v>9.1866208516943828E-5</v>
          </cell>
        </row>
        <row r="1685">
          <cell r="A1685">
            <v>43687</v>
          </cell>
          <cell r="B1685">
            <v>27.5</v>
          </cell>
          <cell r="C1685">
            <v>13.766666666666669</v>
          </cell>
          <cell r="D1685">
            <v>1.3456775501011703E-2</v>
          </cell>
          <cell r="E1685">
            <v>8.0484303506841393</v>
          </cell>
          <cell r="P1685">
            <v>9.1866208516943828E-5</v>
          </cell>
          <cell r="Q1685">
            <v>0.15461082893402187</v>
          </cell>
          <cell r="W1685">
            <v>9.1866208516943828E-5</v>
          </cell>
        </row>
        <row r="1686">
          <cell r="A1686">
            <v>43688</v>
          </cell>
          <cell r="B1686">
            <v>26</v>
          </cell>
          <cell r="C1686">
            <v>13.733333333333333</v>
          </cell>
          <cell r="D1686">
            <v>1.2910708591788951E-2</v>
          </cell>
          <cell r="E1686">
            <v>8.0613410592759287</v>
          </cell>
          <cell r="P1686">
            <v>9.1866208516943828E-5</v>
          </cell>
          <cell r="Q1686">
            <v>0.15470269514253882</v>
          </cell>
          <cell r="W1686">
            <v>9.1866208516943828E-5</v>
          </cell>
        </row>
        <row r="1687">
          <cell r="A1687">
            <v>43689</v>
          </cell>
          <cell r="B1687">
            <v>27.9</v>
          </cell>
          <cell r="C1687">
            <v>13.7</v>
          </cell>
          <cell r="D1687">
            <v>1.3612226498138048E-2</v>
          </cell>
          <cell r="E1687">
            <v>8.0749532857740665</v>
          </cell>
          <cell r="P1687">
            <v>9.1866208516943828E-5</v>
          </cell>
          <cell r="Q1687">
            <v>0.15479456135105576</v>
          </cell>
          <cell r="W1687">
            <v>9.1866208516943828E-5</v>
          </cell>
        </row>
        <row r="1688">
          <cell r="A1688">
            <v>43690</v>
          </cell>
          <cell r="B1688">
            <v>28.3</v>
          </cell>
          <cell r="C1688">
            <v>13.65</v>
          </cell>
          <cell r="D1688">
            <v>1.3748229571037759E-2</v>
          </cell>
          <cell r="E1688">
            <v>8.0887015153451038</v>
          </cell>
          <cell r="P1688">
            <v>9.1866208516943828E-5</v>
          </cell>
          <cell r="Q1688">
            <v>0.15488642755957271</v>
          </cell>
          <cell r="W1688">
            <v>9.1866208516943828E-5</v>
          </cell>
        </row>
        <row r="1689">
          <cell r="A1689">
            <v>43691</v>
          </cell>
          <cell r="B1689">
            <v>26.7</v>
          </cell>
          <cell r="C1689">
            <v>13.616666666666667</v>
          </cell>
          <cell r="D1689">
            <v>1.3253269219395309E-2</v>
          </cell>
          <cell r="E1689">
            <v>8.1019547845644997</v>
          </cell>
          <cell r="P1689">
            <v>9.1866208516943828E-5</v>
          </cell>
          <cell r="Q1689">
            <v>0.15497829376808966</v>
          </cell>
          <cell r="W1689">
            <v>9.1866208516943828E-5</v>
          </cell>
        </row>
        <row r="1690">
          <cell r="A1690">
            <v>43692</v>
          </cell>
          <cell r="B1690">
            <v>29.6</v>
          </cell>
          <cell r="C1690">
            <v>13.6</v>
          </cell>
          <cell r="D1690">
            <v>1.4069062248495972E-2</v>
          </cell>
          <cell r="E1690">
            <v>8.116023846812995</v>
          </cell>
          <cell r="P1690">
            <v>9.1866208516943828E-5</v>
          </cell>
          <cell r="Q1690">
            <v>0.15507015997660661</v>
          </cell>
          <cell r="W1690">
            <v>9.1866208516943828E-5</v>
          </cell>
        </row>
        <row r="1691">
          <cell r="A1691">
            <v>43693</v>
          </cell>
          <cell r="B1691">
            <v>28.8</v>
          </cell>
          <cell r="C1691">
            <v>13.566666666666666</v>
          </cell>
          <cell r="D1691">
            <v>1.3914305600852224E-2</v>
          </cell>
          <cell r="E1691">
            <v>8.1299381524138479</v>
          </cell>
          <cell r="P1691">
            <v>9.1866208516943828E-5</v>
          </cell>
          <cell r="Q1691">
            <v>0.15516202618512356</v>
          </cell>
          <cell r="W1691">
            <v>9.1866208516943828E-5</v>
          </cell>
        </row>
        <row r="1692">
          <cell r="A1692">
            <v>43694</v>
          </cell>
          <cell r="B1692">
            <v>29.4</v>
          </cell>
          <cell r="C1692">
            <v>13.533333333333333</v>
          </cell>
          <cell r="D1692">
            <v>1.4062161323814226E-2</v>
          </cell>
          <cell r="E1692">
            <v>8.1440003137376618</v>
          </cell>
          <cell r="P1692">
            <v>9.1866208516943828E-5</v>
          </cell>
          <cell r="Q1692">
            <v>0.15525389239364051</v>
          </cell>
          <cell r="W1692">
            <v>9.1866208516943828E-5</v>
          </cell>
        </row>
        <row r="1693">
          <cell r="A1693">
            <v>43695</v>
          </cell>
          <cell r="B1693">
            <v>28.1</v>
          </cell>
          <cell r="C1693">
            <v>13.483333333333334</v>
          </cell>
          <cell r="D1693">
            <v>1.3774319067109473E-2</v>
          </cell>
          <cell r="E1693">
            <v>8.157774632804772</v>
          </cell>
          <cell r="P1693">
            <v>9.1866208516943828E-5</v>
          </cell>
          <cell r="Q1693">
            <v>0.15534575860215746</v>
          </cell>
          <cell r="W1693">
            <v>9.1866208516943828E-5</v>
          </cell>
        </row>
        <row r="1694">
          <cell r="A1694">
            <v>43696</v>
          </cell>
          <cell r="B1694">
            <v>26.2</v>
          </cell>
          <cell r="C1694">
            <v>13.45</v>
          </cell>
          <cell r="D1694">
            <v>1.3127988478486102E-2</v>
          </cell>
          <cell r="E1694">
            <v>8.1709026212832576</v>
          </cell>
          <cell r="P1694">
            <v>9.1866208516943828E-5</v>
          </cell>
          <cell r="Q1694">
            <v>0.15543762481067441</v>
          </cell>
          <cell r="W1694">
            <v>9.1866208516943828E-5</v>
          </cell>
        </row>
        <row r="1695">
          <cell r="A1695">
            <v>43697</v>
          </cell>
          <cell r="B1695">
            <v>24.8</v>
          </cell>
          <cell r="C1695">
            <v>13.433333333333334</v>
          </cell>
          <cell r="D1695">
            <v>1.2447815691597256E-2</v>
          </cell>
          <cell r="E1695">
            <v>8.1833504369748553</v>
          </cell>
          <cell r="P1695">
            <v>9.1866208516943828E-5</v>
          </cell>
          <cell r="Q1695">
            <v>0.15552949101919136</v>
          </cell>
          <cell r="W1695">
            <v>9.1866208516943828E-5</v>
          </cell>
        </row>
        <row r="1696">
          <cell r="A1696">
            <v>43698</v>
          </cell>
          <cell r="B1696">
            <v>24.7</v>
          </cell>
          <cell r="C1696">
            <v>13.4</v>
          </cell>
          <cell r="D1696">
            <v>1.2404780871900646E-2</v>
          </cell>
          <cell r="E1696">
            <v>8.1957552178467559</v>
          </cell>
          <cell r="P1696">
            <v>9.1866208516943828E-5</v>
          </cell>
          <cell r="Q1696">
            <v>0.15562135722770831</v>
          </cell>
          <cell r="W1696">
            <v>9.1866208516943828E-5</v>
          </cell>
        </row>
        <row r="1697">
          <cell r="A1697">
            <v>43699</v>
          </cell>
          <cell r="B1697">
            <v>24.7</v>
          </cell>
          <cell r="C1697">
            <v>13.35</v>
          </cell>
          <cell r="D1697">
            <v>1.2424629854050091E-2</v>
          </cell>
          <cell r="E1697">
            <v>8.2081798477008068</v>
          </cell>
          <cell r="P1697">
            <v>9.1866208516943828E-5</v>
          </cell>
          <cell r="Q1697">
            <v>0.15571322343622526</v>
          </cell>
          <cell r="W1697">
            <v>9.1866208516943828E-5</v>
          </cell>
        </row>
        <row r="1698">
          <cell r="A1698">
            <v>43700</v>
          </cell>
          <cell r="B1698">
            <v>26</v>
          </cell>
          <cell r="C1698">
            <v>13.316666666666666</v>
          </cell>
          <cell r="D1698">
            <v>1.3097140300369495E-2</v>
          </cell>
          <cell r="E1698">
            <v>8.2212769880011756</v>
          </cell>
          <cell r="P1698">
            <v>9.1866208516943828E-5</v>
          </cell>
          <cell r="Q1698">
            <v>0.15580508964474221</v>
          </cell>
          <cell r="W1698">
            <v>9.1866208516943828E-5</v>
          </cell>
        </row>
        <row r="1699">
          <cell r="A1699">
            <v>43701</v>
          </cell>
          <cell r="B1699">
            <v>25.9</v>
          </cell>
          <cell r="C1699">
            <v>13.283333333333331</v>
          </cell>
          <cell r="D1699">
            <v>1.3065621341373537E-2</v>
          </cell>
          <cell r="E1699">
            <v>8.2343426093425496</v>
          </cell>
          <cell r="P1699">
            <v>9.1866208516943828E-5</v>
          </cell>
          <cell r="Q1699">
            <v>0.15589695585325916</v>
          </cell>
          <cell r="W1699">
            <v>9.1866208516943828E-5</v>
          </cell>
        </row>
        <row r="1700">
          <cell r="A1700">
            <v>43702</v>
          </cell>
          <cell r="B1700">
            <v>24.4</v>
          </cell>
          <cell r="C1700">
            <v>13.25</v>
          </cell>
          <cell r="D1700">
            <v>1.2286241261299782E-2</v>
          </cell>
          <cell r="E1700">
            <v>8.2466288506038499</v>
          </cell>
          <cell r="P1700">
            <v>9.1866208516943828E-5</v>
          </cell>
          <cell r="Q1700">
            <v>0.15598882206177611</v>
          </cell>
          <cell r="W1700">
            <v>9.1866208516943828E-5</v>
          </cell>
        </row>
        <row r="1701">
          <cell r="A1701">
            <v>43703</v>
          </cell>
          <cell r="B1701">
            <v>23.5</v>
          </cell>
          <cell r="C1701">
            <v>13.216666666666669</v>
          </cell>
          <cell r="D1701">
            <v>1.1710039858088193E-2</v>
          </cell>
          <cell r="E1701">
            <v>8.2583388904619373</v>
          </cell>
          <cell r="P1701">
            <v>9.1866208516943828E-5</v>
          </cell>
          <cell r="Q1701">
            <v>0.15608068827029306</v>
          </cell>
          <cell r="W1701">
            <v>9.1866208516943828E-5</v>
          </cell>
        </row>
        <row r="1702">
          <cell r="A1702">
            <v>43704</v>
          </cell>
          <cell r="B1702">
            <v>24.4</v>
          </cell>
          <cell r="C1702">
            <v>13.183333333333332</v>
          </cell>
          <cell r="D1702">
            <v>1.23105610155149E-2</v>
          </cell>
          <cell r="E1702">
            <v>8.2706494514774516</v>
          </cell>
          <cell r="P1702">
            <v>9.1866208516943828E-5</v>
          </cell>
          <cell r="Q1702">
            <v>0.15617255447881001</v>
          </cell>
          <cell r="W1702">
            <v>9.1866208516943828E-5</v>
          </cell>
        </row>
        <row r="1703">
          <cell r="A1703">
            <v>43705</v>
          </cell>
          <cell r="B1703">
            <v>24.8</v>
          </cell>
          <cell r="C1703">
            <v>13.133333333333335</v>
          </cell>
          <cell r="D1703">
            <v>1.2562765447590387E-2</v>
          </cell>
          <cell r="E1703">
            <v>8.2832122169250422</v>
          </cell>
          <cell r="P1703">
            <v>9.1866208516943828E-5</v>
          </cell>
          <cell r="Q1703">
            <v>0.15626442068732696</v>
          </cell>
          <cell r="W1703">
            <v>9.1866208516943828E-5</v>
          </cell>
        </row>
        <row r="1704">
          <cell r="A1704">
            <v>43706</v>
          </cell>
          <cell r="B1704">
            <v>27.3</v>
          </cell>
          <cell r="C1704">
            <v>13.116666666666665</v>
          </cell>
          <cell r="D1704">
            <v>1.3683690843485889E-2</v>
          </cell>
          <cell r="E1704">
            <v>8.296895907768528</v>
          </cell>
          <cell r="P1704">
            <v>9.1866208516943828E-5</v>
          </cell>
          <cell r="Q1704">
            <v>0.15635628689584391</v>
          </cell>
          <cell r="W1704">
            <v>9.1866208516943828E-5</v>
          </cell>
        </row>
        <row r="1705">
          <cell r="A1705">
            <v>43707</v>
          </cell>
          <cell r="B1705">
            <v>25.4</v>
          </cell>
          <cell r="C1705">
            <v>13.066666666666666</v>
          </cell>
          <cell r="D1705">
            <v>1.2907636610095799E-2</v>
          </cell>
          <cell r="E1705">
            <v>8.3098035443786245</v>
          </cell>
          <cell r="P1705">
            <v>9.1866208516943828E-5</v>
          </cell>
          <cell r="Q1705">
            <v>0.15644815310436086</v>
          </cell>
          <cell r="W1705">
            <v>9.1866208516943828E-5</v>
          </cell>
        </row>
        <row r="1706">
          <cell r="A1706">
            <v>43708</v>
          </cell>
          <cell r="B1706">
            <v>25.7</v>
          </cell>
          <cell r="C1706">
            <v>13.033333333333335</v>
          </cell>
          <cell r="D1706">
            <v>1.3066811872237934E-2</v>
          </cell>
          <cell r="E1706">
            <v>8.3228703562508617</v>
          </cell>
          <cell r="P1706">
            <v>9.1866208516943828E-5</v>
          </cell>
          <cell r="Q1706">
            <v>0.15654001931287781</v>
          </cell>
          <cell r="W1706">
            <v>9.1866208516943828E-5</v>
          </cell>
        </row>
        <row r="1707">
          <cell r="A1707">
            <v>43709</v>
          </cell>
          <cell r="B1707">
            <v>25.9</v>
          </cell>
          <cell r="C1707">
            <v>13</v>
          </cell>
          <cell r="D1707">
            <v>1.3172112173405439E-2</v>
          </cell>
          <cell r="E1707">
            <v>8.3360424684242673</v>
          </cell>
          <cell r="P1707">
            <v>9.1866208516943828E-5</v>
          </cell>
          <cell r="Q1707">
            <v>0.15663188552139476</v>
          </cell>
          <cell r="W1707">
            <v>9.1866208516943828E-5</v>
          </cell>
        </row>
        <row r="1708">
          <cell r="A1708">
            <v>43710</v>
          </cell>
          <cell r="B1708">
            <v>24.6</v>
          </cell>
          <cell r="C1708">
            <v>12.95</v>
          </cell>
          <cell r="D1708">
            <v>1.2510144754131569E-2</v>
          </cell>
          <cell r="E1708">
            <v>8.3485526131783985</v>
          </cell>
          <cell r="P1708">
            <v>9.1866208516943828E-5</v>
          </cell>
          <cell r="Q1708">
            <v>0.15672375172991171</v>
          </cell>
          <cell r="W1708">
            <v>9.1866208516943828E-5</v>
          </cell>
        </row>
        <row r="1709">
          <cell r="A1709">
            <v>43711</v>
          </cell>
          <cell r="B1709">
            <v>23.5</v>
          </cell>
          <cell r="C1709">
            <v>12.933333333333335</v>
          </cell>
          <cell r="D1709">
            <v>1.1802513396942625E-2</v>
          </cell>
          <cell r="E1709">
            <v>8.3603551265753406</v>
          </cell>
          <cell r="P1709">
            <v>9.1866208516943828E-5</v>
          </cell>
          <cell r="Q1709">
            <v>0.15681561793842866</v>
          </cell>
          <cell r="W1709">
            <v>9.1866208516943828E-5</v>
          </cell>
        </row>
        <row r="1710">
          <cell r="A1710">
            <v>43712</v>
          </cell>
          <cell r="B1710">
            <v>22.8</v>
          </cell>
          <cell r="C1710">
            <v>12.883333333333333</v>
          </cell>
          <cell r="D1710">
            <v>1.129509484501998E-2</v>
          </cell>
          <cell r="E1710">
            <v>8.3716502214203601</v>
          </cell>
          <cell r="P1710">
            <v>9.1866208516943828E-5</v>
          </cell>
          <cell r="Q1710">
            <v>0.15690748414694561</v>
          </cell>
          <cell r="W1710">
            <v>9.1866208516943828E-5</v>
          </cell>
        </row>
        <row r="1711">
          <cell r="A1711">
            <v>43713</v>
          </cell>
          <cell r="B1711">
            <v>24.2</v>
          </cell>
          <cell r="C1711">
            <v>12.85</v>
          </cell>
          <cell r="D1711">
            <v>1.2297429546522572E-2</v>
          </cell>
          <cell r="E1711">
            <v>8.3839476509668831</v>
          </cell>
          <cell r="P1711">
            <v>9.1866208516943828E-5</v>
          </cell>
          <cell r="Q1711">
            <v>0.15699935035546256</v>
          </cell>
          <cell r="W1711">
            <v>9.1866208516943828E-5</v>
          </cell>
        </row>
        <row r="1712">
          <cell r="A1712">
            <v>43714</v>
          </cell>
          <cell r="B1712">
            <v>26.4</v>
          </cell>
          <cell r="C1712">
            <v>12.8</v>
          </cell>
          <cell r="D1712">
            <v>1.3458444400555249E-2</v>
          </cell>
          <cell r="E1712">
            <v>8.3974060953674385</v>
          </cell>
          <cell r="P1712">
            <v>9.1866208516943828E-5</v>
          </cell>
          <cell r="Q1712">
            <v>0.15709121656397951</v>
          </cell>
          <cell r="W1712">
            <v>9.1866208516943828E-5</v>
          </cell>
        </row>
        <row r="1713">
          <cell r="A1713">
            <v>43715</v>
          </cell>
          <cell r="B1713">
            <v>26.8</v>
          </cell>
          <cell r="C1713">
            <v>12.766666666666666</v>
          </cell>
          <cell r="D1713">
            <v>1.3628606086859608E-2</v>
          </cell>
          <cell r="E1713">
            <v>8.4110347014542981</v>
          </cell>
          <cell r="P1713">
            <v>9.1866208516943828E-5</v>
          </cell>
          <cell r="Q1713">
            <v>0.15718308277249646</v>
          </cell>
          <cell r="W1713">
            <v>9.1866208516943828E-5</v>
          </cell>
        </row>
        <row r="1714">
          <cell r="A1714">
            <v>43716</v>
          </cell>
          <cell r="B1714">
            <v>27.9</v>
          </cell>
          <cell r="C1714">
            <v>12.75</v>
          </cell>
          <cell r="D1714">
            <v>1.4006370345542939E-2</v>
          </cell>
          <cell r="E1714">
            <v>8.425041071799841</v>
          </cell>
          <cell r="P1714">
            <v>9.1866208516943828E-5</v>
          </cell>
          <cell r="Q1714">
            <v>0.15727494898101341</v>
          </cell>
          <cell r="W1714">
            <v>9.1866208516943828E-5</v>
          </cell>
        </row>
        <row r="1715">
          <cell r="A1715">
            <v>43717</v>
          </cell>
          <cell r="B1715">
            <v>28</v>
          </cell>
          <cell r="C1715">
            <v>12.7</v>
          </cell>
          <cell r="D1715">
            <v>1.4052363679407051E-2</v>
          </cell>
          <cell r="E1715">
            <v>8.4390934354792488</v>
          </cell>
          <cell r="P1715">
            <v>9.1866208516943828E-5</v>
          </cell>
          <cell r="Q1715">
            <v>0.15736681518953036</v>
          </cell>
          <cell r="W1715">
            <v>9.1866208516943828E-5</v>
          </cell>
        </row>
        <row r="1716">
          <cell r="A1716">
            <v>43718</v>
          </cell>
          <cell r="B1716">
            <v>28.2</v>
          </cell>
          <cell r="C1716">
            <v>12.666666666666668</v>
          </cell>
          <cell r="D1716">
            <v>1.4120208170467205E-2</v>
          </cell>
          <cell r="E1716">
            <v>8.4532136436497165</v>
          </cell>
          <cell r="P1716">
            <v>9.1866208516943828E-5</v>
          </cell>
          <cell r="Q1716">
            <v>0.15745868139804731</v>
          </cell>
          <cell r="W1716">
            <v>9.1866208516943828E-5</v>
          </cell>
        </row>
        <row r="1717">
          <cell r="A1717">
            <v>43719</v>
          </cell>
          <cell r="B1717">
            <v>25.7</v>
          </cell>
          <cell r="C1717">
            <v>12.616666666666664</v>
          </cell>
          <cell r="D1717">
            <v>1.3202019307761445E-2</v>
          </cell>
          <cell r="E1717">
            <v>8.4664156629574787</v>
          </cell>
          <cell r="P1717">
            <v>9.1866208516943828E-5</v>
          </cell>
          <cell r="Q1717">
            <v>0.15755054760656426</v>
          </cell>
          <cell r="W1717">
            <v>9.1866208516943828E-5</v>
          </cell>
        </row>
        <row r="1718">
          <cell r="A1718">
            <v>43720</v>
          </cell>
          <cell r="B1718">
            <v>23.3</v>
          </cell>
          <cell r="C1718">
            <v>12.6</v>
          </cell>
          <cell r="D1718">
            <v>1.1752528903697943E-2</v>
          </cell>
          <cell r="E1718">
            <v>8.478168191861176</v>
          </cell>
          <cell r="P1718">
            <v>9.1866208516943828E-5</v>
          </cell>
          <cell r="Q1718">
            <v>0.15764241381508121</v>
          </cell>
          <cell r="W1718">
            <v>9.1866208516943828E-5</v>
          </cell>
        </row>
        <row r="1719">
          <cell r="A1719">
            <v>43721</v>
          </cell>
          <cell r="B1719">
            <v>20.6</v>
          </cell>
          <cell r="C1719">
            <v>12.55</v>
          </cell>
          <cell r="D1719">
            <v>9.412972860639102E-3</v>
          </cell>
          <cell r="E1719">
            <v>8.4875811647218153</v>
          </cell>
          <cell r="P1719">
            <v>9.1866208516943828E-5</v>
          </cell>
          <cell r="Q1719">
            <v>0.15773428002359816</v>
          </cell>
          <cell r="W1719">
            <v>9.1866208516943828E-5</v>
          </cell>
        </row>
        <row r="1720">
          <cell r="A1720">
            <v>43722</v>
          </cell>
          <cell r="B1720">
            <v>22</v>
          </cell>
          <cell r="C1720">
            <v>12.516666666666666</v>
          </cell>
          <cell r="D1720">
            <v>1.0726272012655386E-2</v>
          </cell>
          <cell r="E1720">
            <v>8.4983074367344713</v>
          </cell>
          <cell r="P1720">
            <v>9.1866208516943828E-5</v>
          </cell>
          <cell r="Q1720">
            <v>0.15782614623211511</v>
          </cell>
          <cell r="W1720">
            <v>9.1866208516943828E-5</v>
          </cell>
        </row>
        <row r="1721">
          <cell r="A1721">
            <v>43723</v>
          </cell>
          <cell r="B1721">
            <v>23.6</v>
          </cell>
          <cell r="C1721">
            <v>12.466666666666669</v>
          </cell>
          <cell r="D1721">
            <v>1.2002621126791266E-2</v>
          </cell>
          <cell r="E1721">
            <v>8.5103100578612629</v>
          </cell>
          <cell r="P1721">
            <v>9.1866208516943828E-5</v>
          </cell>
          <cell r="Q1721">
            <v>0.15791801244063206</v>
          </cell>
          <cell r="W1721">
            <v>9.1866208516943828E-5</v>
          </cell>
        </row>
        <row r="1722">
          <cell r="A1722">
            <v>43724</v>
          </cell>
          <cell r="B1722">
            <v>23.2</v>
          </cell>
          <cell r="C1722">
            <v>12.433333333333334</v>
          </cell>
          <cell r="D1722">
            <v>1.1720107015618611E-2</v>
          </cell>
          <cell r="E1722">
            <v>8.522030164876881</v>
          </cell>
          <cell r="P1722">
            <v>9.1866208516943828E-5</v>
          </cell>
          <cell r="Q1722">
            <v>0.158009878649149</v>
          </cell>
          <cell r="W1722">
            <v>9.1866208516943828E-5</v>
          </cell>
        </row>
        <row r="1723">
          <cell r="A1723">
            <v>43725</v>
          </cell>
          <cell r="B1723">
            <v>24.3</v>
          </cell>
          <cell r="C1723">
            <v>12.4</v>
          </cell>
          <cell r="D1723">
            <v>1.2486038256762215E-2</v>
          </cell>
          <cell r="E1723">
            <v>8.5345162031336432</v>
          </cell>
          <cell r="P1723">
            <v>9.1866208516943828E-5</v>
          </cell>
          <cell r="Q1723">
            <v>0.15810174485766595</v>
          </cell>
          <cell r="W1723">
            <v>9.1866208516943828E-5</v>
          </cell>
        </row>
        <row r="1724">
          <cell r="A1724">
            <v>43726</v>
          </cell>
          <cell r="B1724">
            <v>20.9</v>
          </cell>
          <cell r="C1724">
            <v>12.366666666666667</v>
          </cell>
          <cell r="D1724">
            <v>9.7427683320566675E-3</v>
          </cell>
          <cell r="E1724">
            <v>8.5442589714657</v>
          </cell>
          <cell r="P1724">
            <v>9.1866208516943828E-5</v>
          </cell>
          <cell r="Q1724">
            <v>0.1581936110661829</v>
          </cell>
          <cell r="W1724">
            <v>9.1866208516943828E-5</v>
          </cell>
        </row>
        <row r="1725">
          <cell r="A1725">
            <v>43727</v>
          </cell>
          <cell r="B1725">
            <v>19.899999999999999</v>
          </cell>
          <cell r="C1725">
            <v>12.316666666666668</v>
          </cell>
          <cell r="D1725">
            <v>8.7512998429896162E-3</v>
          </cell>
          <cell r="E1725">
            <v>8.5530102713086897</v>
          </cell>
          <cell r="P1725">
            <v>9.1866208516943828E-5</v>
          </cell>
          <cell r="Q1725">
            <v>0.15828547727469985</v>
          </cell>
          <cell r="W1725">
            <v>9.1866208516943828E-5</v>
          </cell>
        </row>
        <row r="1726">
          <cell r="A1726">
            <v>43728</v>
          </cell>
          <cell r="B1726">
            <v>20.8</v>
          </cell>
          <cell r="C1726">
            <v>12.283333333333335</v>
          </cell>
          <cell r="D1726">
            <v>9.6612228794084615E-3</v>
          </cell>
          <cell r="E1726">
            <v>8.5626714941880984</v>
          </cell>
          <cell r="P1726">
            <v>9.1866208516943828E-5</v>
          </cell>
          <cell r="Q1726">
            <v>0.1583773434832168</v>
          </cell>
          <cell r="W1726">
            <v>9.1866208516943828E-5</v>
          </cell>
        </row>
        <row r="1727">
          <cell r="A1727">
            <v>43729</v>
          </cell>
          <cell r="B1727">
            <v>20.3</v>
          </cell>
          <cell r="C1727">
            <v>12.25</v>
          </cell>
          <cell r="D1727">
            <v>9.1701191465995441E-3</v>
          </cell>
          <cell r="E1727">
            <v>8.5718416133346977</v>
          </cell>
          <cell r="P1727">
            <v>9.1866208516943828E-5</v>
          </cell>
          <cell r="Q1727">
            <v>0.15846920969173375</v>
          </cell>
          <cell r="W1727">
            <v>9.1866208516943828E-5</v>
          </cell>
        </row>
        <row r="1728">
          <cell r="A1728">
            <v>43730</v>
          </cell>
          <cell r="B1728">
            <v>20.8</v>
          </cell>
          <cell r="C1728">
            <v>12.216666666666665</v>
          </cell>
          <cell r="D1728">
            <v>9.6733867703066023E-3</v>
          </cell>
          <cell r="E1728">
            <v>8.5815150001050036</v>
          </cell>
          <cell r="P1728">
            <v>9.1866208516943828E-5</v>
          </cell>
          <cell r="Q1728">
            <v>0.1585610759002507</v>
          </cell>
          <cell r="W1728">
            <v>9.1866208516943828E-5</v>
          </cell>
        </row>
        <row r="1729">
          <cell r="A1729">
            <v>43731</v>
          </cell>
          <cell r="B1729">
            <v>25.7</v>
          </cell>
          <cell r="C1729">
            <v>12.166666666666668</v>
          </cell>
          <cell r="D1729">
            <v>1.3322522492968843E-2</v>
          </cell>
          <cell r="E1729">
            <v>8.5948375225979721</v>
          </cell>
          <cell r="P1729">
            <v>9.1866208516943828E-5</v>
          </cell>
          <cell r="Q1729">
            <v>0.15865294210876765</v>
          </cell>
          <cell r="W1729">
            <v>9.1866208516943828E-5</v>
          </cell>
        </row>
        <row r="1730">
          <cell r="A1730">
            <v>43732</v>
          </cell>
          <cell r="B1730">
            <v>24</v>
          </cell>
          <cell r="C1730">
            <v>12.133333333333333</v>
          </cell>
          <cell r="D1730">
            <v>1.2355032789050731E-2</v>
          </cell>
          <cell r="E1730">
            <v>8.607192555387023</v>
          </cell>
          <cell r="P1730">
            <v>9.1866208516943828E-5</v>
          </cell>
          <cell r="Q1730">
            <v>0.1587448083172846</v>
          </cell>
          <cell r="W1730">
            <v>9.1866208516943828E-5</v>
          </cell>
        </row>
        <row r="1731">
          <cell r="A1731">
            <v>43733</v>
          </cell>
          <cell r="B1731">
            <v>22.5</v>
          </cell>
          <cell r="C1731">
            <v>12.083333333333332</v>
          </cell>
          <cell r="D1731">
            <v>1.1243912205090136E-2</v>
          </cell>
          <cell r="E1731">
            <v>8.6184364675921135</v>
          </cell>
          <cell r="P1731">
            <v>9.1866208516943828E-5</v>
          </cell>
          <cell r="Q1731">
            <v>0.15883667452580155</v>
          </cell>
          <cell r="W1731">
            <v>9.1866208516943828E-5</v>
          </cell>
        </row>
        <row r="1732">
          <cell r="A1732">
            <v>43734</v>
          </cell>
          <cell r="B1732">
            <v>19.399999999999999</v>
          </cell>
          <cell r="C1732">
            <v>12.06666666666667</v>
          </cell>
          <cell r="D1732">
            <v>8.2716880653726892E-3</v>
          </cell>
          <cell r="E1732">
            <v>8.6267081556574858</v>
          </cell>
          <cell r="P1732">
            <v>9.1866208516943828E-5</v>
          </cell>
          <cell r="Q1732">
            <v>0.1589285407343185</v>
          </cell>
          <cell r="W1732">
            <v>9.1866208516943828E-5</v>
          </cell>
        </row>
        <row r="1733">
          <cell r="A1733">
            <v>43735</v>
          </cell>
          <cell r="B1733">
            <v>20</v>
          </cell>
          <cell r="C1733">
            <v>12.016666666666666</v>
          </cell>
          <cell r="D1733">
            <v>8.9021680372766143E-3</v>
          </cell>
          <cell r="E1733">
            <v>8.6356103236947632</v>
          </cell>
          <cell r="P1733">
            <v>9.1866208516943828E-5</v>
          </cell>
          <cell r="Q1733">
            <v>0.15902040694283545</v>
          </cell>
          <cell r="W1733">
            <v>9.1866208516943828E-5</v>
          </cell>
        </row>
        <row r="1734">
          <cell r="A1734">
            <v>43736</v>
          </cell>
          <cell r="B1734">
            <v>22.3</v>
          </cell>
          <cell r="C1734">
            <v>11.983333333333336</v>
          </cell>
          <cell r="D1734">
            <v>1.1094953465362477E-2</v>
          </cell>
          <cell r="E1734">
            <v>8.6467052771601249</v>
          </cell>
          <cell r="P1734">
            <v>9.1866208516943828E-5</v>
          </cell>
          <cell r="Q1734">
            <v>0.1591122731513524</v>
          </cell>
          <cell r="W1734">
            <v>9.1866208516943828E-5</v>
          </cell>
        </row>
        <row r="1735">
          <cell r="A1735">
            <v>43737</v>
          </cell>
          <cell r="B1735">
            <v>24.5</v>
          </cell>
          <cell r="C1735">
            <v>11.933333333333334</v>
          </cell>
          <cell r="D1735">
            <v>1.271717006892242E-2</v>
          </cell>
          <cell r="E1735">
            <v>8.6594224472290477</v>
          </cell>
          <cell r="P1735">
            <v>9.1866208516943828E-5</v>
          </cell>
          <cell r="Q1735">
            <v>0.15920413935986935</v>
          </cell>
          <cell r="W1735">
            <v>9.1866208516943828E-5</v>
          </cell>
        </row>
        <row r="1736">
          <cell r="A1736">
            <v>43738</v>
          </cell>
          <cell r="B1736">
            <v>23</v>
          </cell>
          <cell r="C1736">
            <v>11.9</v>
          </cell>
          <cell r="D1736">
            <v>1.168103657331525E-2</v>
          </cell>
          <cell r="E1736">
            <v>8.6711034838023622</v>
          </cell>
          <cell r="P1736">
            <v>9.1866208516943828E-5</v>
          </cell>
          <cell r="Q1736">
            <v>0.1592960055683863</v>
          </cell>
          <cell r="W1736">
            <v>9.1866208516943828E-5</v>
          </cell>
        </row>
        <row r="1737">
          <cell r="A1737">
            <v>43739</v>
          </cell>
          <cell r="B1737">
            <v>21.3</v>
          </cell>
          <cell r="C1737">
            <v>11.866666666666667</v>
          </cell>
          <cell r="D1737">
            <v>1.0214785954408135E-2</v>
          </cell>
          <cell r="E1737">
            <v>8.6813182697567708</v>
          </cell>
          <cell r="P1737">
            <v>9.1866208516943828E-5</v>
          </cell>
          <cell r="Q1737">
            <v>0.15938787177690325</v>
          </cell>
          <cell r="W1737">
            <v>9.1866208516943828E-5</v>
          </cell>
        </row>
        <row r="1738">
          <cell r="A1738">
            <v>43740</v>
          </cell>
          <cell r="B1738">
            <v>21.9</v>
          </cell>
          <cell r="C1738">
            <v>11.833333333333332</v>
          </cell>
          <cell r="D1738">
            <v>1.0772496140162518E-2</v>
          </cell>
          <cell r="E1738">
            <v>8.6920907658969337</v>
          </cell>
          <cell r="P1738">
            <v>9.1866208516943828E-5</v>
          </cell>
          <cell r="Q1738">
            <v>0.1594797379854202</v>
          </cell>
          <cell r="W1738">
            <v>9.1866208516943828E-5</v>
          </cell>
        </row>
        <row r="1739">
          <cell r="A1739">
            <v>43741</v>
          </cell>
          <cell r="B1739">
            <v>22.2</v>
          </cell>
          <cell r="C1739">
            <v>11.8</v>
          </cell>
          <cell r="D1739">
            <v>1.1041674762936106E-2</v>
          </cell>
          <cell r="E1739">
            <v>8.7031324406598696</v>
          </cell>
          <cell r="P1739">
            <v>9.1866208516943828E-5</v>
          </cell>
          <cell r="Q1739">
            <v>0.15957160419393715</v>
          </cell>
          <cell r="W1739">
            <v>9.1866208516943828E-5</v>
          </cell>
        </row>
        <row r="1740">
          <cell r="A1740">
            <v>43742</v>
          </cell>
          <cell r="B1740">
            <v>24.6</v>
          </cell>
          <cell r="C1740">
            <v>11.75</v>
          </cell>
          <cell r="D1740">
            <v>1.2814557295831091E-2</v>
          </cell>
          <cell r="E1740">
            <v>8.7159469979557009</v>
          </cell>
          <cell r="P1740">
            <v>9.1866208516943828E-5</v>
          </cell>
          <cell r="Q1740">
            <v>0.1596634704024541</v>
          </cell>
          <cell r="W1740">
            <v>9.1866208516943828E-5</v>
          </cell>
        </row>
        <row r="1741">
          <cell r="A1741">
            <v>43743</v>
          </cell>
          <cell r="B1741">
            <v>24.3</v>
          </cell>
          <cell r="C1741">
            <v>11.716666666666669</v>
          </cell>
          <cell r="D1741">
            <v>1.2634936243343019E-2</v>
          </cell>
          <cell r="E1741">
            <v>8.7285819341990436</v>
          </cell>
          <cell r="P1741">
            <v>9.1866208516943828E-5</v>
          </cell>
          <cell r="Q1741">
            <v>0.15975533661097105</v>
          </cell>
          <cell r="W1741">
            <v>9.1866208516943828E-5</v>
          </cell>
        </row>
        <row r="1742">
          <cell r="A1742">
            <v>43744</v>
          </cell>
          <cell r="B1742">
            <v>19.5</v>
          </cell>
          <cell r="C1742">
            <v>11.666666666666668</v>
          </cell>
          <cell r="D1742">
            <v>8.4294818085789095E-3</v>
          </cell>
          <cell r="E1742">
            <v>8.737011416007622</v>
          </cell>
          <cell r="P1742">
            <v>9.1866208516943828E-5</v>
          </cell>
          <cell r="Q1742">
            <v>0.159847202819488</v>
          </cell>
          <cell r="W1742">
            <v>9.1866208516943828E-5</v>
          </cell>
        </row>
        <row r="1743">
          <cell r="A1743">
            <v>43745</v>
          </cell>
          <cell r="B1743">
            <v>18.399999999999999</v>
          </cell>
          <cell r="C1743">
            <v>11.65</v>
          </cell>
          <cell r="D1743">
            <v>7.2684909425211122E-3</v>
          </cell>
          <cell r="E1743">
            <v>8.7442799069501422</v>
          </cell>
          <cell r="P1743">
            <v>9.1866208516943828E-5</v>
          </cell>
          <cell r="Q1743">
            <v>0.15993906902800495</v>
          </cell>
          <cell r="W1743">
            <v>9.1866208516943828E-5</v>
          </cell>
        </row>
        <row r="1744">
          <cell r="A1744">
            <v>43746</v>
          </cell>
          <cell r="B1744">
            <v>20</v>
          </cell>
          <cell r="C1744">
            <v>11.6</v>
          </cell>
          <cell r="D1744">
            <v>8.9595526819120572E-3</v>
          </cell>
          <cell r="E1744">
            <v>8.753239459632054</v>
          </cell>
          <cell r="P1744">
            <v>9.1866208516943828E-5</v>
          </cell>
          <cell r="Q1744">
            <v>0.1600309352365219</v>
          </cell>
          <cell r="W1744">
            <v>9.1866208516943828E-5</v>
          </cell>
        </row>
        <row r="1745">
          <cell r="A1745">
            <v>43747</v>
          </cell>
          <cell r="B1745">
            <v>18.2</v>
          </cell>
          <cell r="C1745">
            <v>11.566666666666663</v>
          </cell>
          <cell r="D1745">
            <v>7.0661050460643368E-3</v>
          </cell>
          <cell r="E1745">
            <v>8.7603055646781183</v>
          </cell>
          <cell r="P1745">
            <v>9.1866208516943828E-5</v>
          </cell>
          <cell r="Q1745">
            <v>0.16012280144503885</v>
          </cell>
          <cell r="W1745">
            <v>9.1866208516943828E-5</v>
          </cell>
        </row>
        <row r="1746">
          <cell r="A1746">
            <v>43748</v>
          </cell>
          <cell r="B1746">
            <v>17.600000000000001</v>
          </cell>
          <cell r="C1746">
            <v>11.533333333333331</v>
          </cell>
          <cell r="D1746">
            <v>6.4437243671384278E-3</v>
          </cell>
          <cell r="E1746">
            <v>8.7667492890452561</v>
          </cell>
          <cell r="P1746">
            <v>9.1866208516943828E-5</v>
          </cell>
          <cell r="Q1746">
            <v>0.1602146676535558</v>
          </cell>
          <cell r="W1746">
            <v>9.1866208516943828E-5</v>
          </cell>
        </row>
        <row r="1747">
          <cell r="A1747">
            <v>43749</v>
          </cell>
          <cell r="B1747">
            <v>19.7</v>
          </cell>
          <cell r="C1747">
            <v>11.483333333333333</v>
          </cell>
          <cell r="D1747">
            <v>8.6610833419748113E-3</v>
          </cell>
          <cell r="E1747">
            <v>8.7754103723872312</v>
          </cell>
          <cell r="P1747">
            <v>9.1866208516943828E-5</v>
          </cell>
          <cell r="Q1747">
            <v>0.16030653386207275</v>
          </cell>
          <cell r="W1747">
            <v>9.1866208516943828E-5</v>
          </cell>
        </row>
        <row r="1748">
          <cell r="A1748">
            <v>43750</v>
          </cell>
          <cell r="B1748">
            <v>22.9</v>
          </cell>
          <cell r="C1748">
            <v>11.45</v>
          </cell>
          <cell r="D1748">
            <v>1.1678687276611022E-2</v>
          </cell>
          <cell r="E1748">
            <v>8.7870890596638418</v>
          </cell>
          <cell r="P1748">
            <v>9.1866208516943828E-5</v>
          </cell>
          <cell r="Q1748">
            <v>0.1603984000705897</v>
          </cell>
          <cell r="W1748">
            <v>9.1866208516943828E-5</v>
          </cell>
        </row>
        <row r="1749">
          <cell r="A1749">
            <v>43751</v>
          </cell>
          <cell r="B1749">
            <v>22.3</v>
          </cell>
          <cell r="C1749">
            <v>11.416666666666668</v>
          </cell>
          <cell r="D1749">
            <v>1.1187714175307902E-2</v>
          </cell>
          <cell r="E1749">
            <v>8.7982767738391505</v>
          </cell>
          <cell r="P1749">
            <v>9.1866208516943828E-5</v>
          </cell>
          <cell r="Q1749">
            <v>0.16049026627910665</v>
          </cell>
          <cell r="W1749">
            <v>9.1866208516943828E-5</v>
          </cell>
        </row>
        <row r="1750">
          <cell r="A1750">
            <v>43752</v>
          </cell>
          <cell r="B1750">
            <v>17</v>
          </cell>
          <cell r="C1750">
            <v>11.383333333333333</v>
          </cell>
          <cell r="D1750">
            <v>5.8467899633091311E-3</v>
          </cell>
          <cell r="E1750">
            <v>8.8041235638024595</v>
          </cell>
          <cell r="P1750">
            <v>9.1866208516943828E-5</v>
          </cell>
          <cell r="Q1750">
            <v>0.1605821324876236</v>
          </cell>
          <cell r="W1750">
            <v>9.1866208516943828E-5</v>
          </cell>
        </row>
        <row r="1751">
          <cell r="A1751">
            <v>43753</v>
          </cell>
          <cell r="B1751">
            <v>17</v>
          </cell>
          <cell r="C1751">
            <v>11.35</v>
          </cell>
          <cell r="D1751">
            <v>5.8492419234193894E-3</v>
          </cell>
          <cell r="E1751">
            <v>8.809972805725879</v>
          </cell>
          <cell r="P1751">
            <v>9.1866208516943828E-5</v>
          </cell>
          <cell r="Q1751">
            <v>0.16067399869614055</v>
          </cell>
          <cell r="W1751">
            <v>9.1866208516943828E-5</v>
          </cell>
        </row>
        <row r="1752">
          <cell r="A1752">
            <v>43754</v>
          </cell>
          <cell r="B1752">
            <v>14.9</v>
          </cell>
          <cell r="C1752">
            <v>11.3</v>
          </cell>
          <cell r="D1752">
            <v>3.9439325486380749E-3</v>
          </cell>
          <cell r="E1752">
            <v>8.8139167382745178</v>
          </cell>
          <cell r="P1752">
            <v>9.1866208516943828E-5</v>
          </cell>
          <cell r="Q1752">
            <v>0.1607658649046575</v>
          </cell>
          <cell r="W1752">
            <v>9.1866208516943828E-5</v>
          </cell>
        </row>
        <row r="1753">
          <cell r="A1753">
            <v>43755</v>
          </cell>
          <cell r="B1753">
            <v>15.8</v>
          </cell>
          <cell r="C1753">
            <v>11.266666666666666</v>
          </cell>
          <cell r="D1753">
            <v>4.7131073437155424E-3</v>
          </cell>
          <cell r="E1753">
            <v>8.8186298456182328</v>
          </cell>
          <cell r="P1753">
            <v>9.1866208516943828E-5</v>
          </cell>
          <cell r="Q1753">
            <v>0.16085773111317445</v>
          </cell>
          <cell r="W1753">
            <v>9.1866208516943828E-5</v>
          </cell>
        </row>
        <row r="1754">
          <cell r="A1754">
            <v>43756</v>
          </cell>
          <cell r="B1754">
            <v>16.5</v>
          </cell>
          <cell r="C1754">
            <v>11.233333333333331</v>
          </cell>
          <cell r="D1754">
            <v>5.3669100165353182E-3</v>
          </cell>
          <cell r="E1754">
            <v>8.8239967556347683</v>
          </cell>
          <cell r="P1754">
            <v>9.1866208516943828E-5</v>
          </cell>
          <cell r="Q1754">
            <v>0.1609495973216914</v>
          </cell>
          <cell r="W1754">
            <v>9.1866208516943828E-5</v>
          </cell>
        </row>
        <row r="1755">
          <cell r="A1755">
            <v>43757</v>
          </cell>
          <cell r="B1755">
            <v>18.3</v>
          </cell>
          <cell r="C1755">
            <v>11.2</v>
          </cell>
          <cell r="D1755">
            <v>7.2048910000840965E-3</v>
          </cell>
          <cell r="E1755">
            <v>8.8312016466348524</v>
          </cell>
          <cell r="P1755">
            <v>9.1866208516943828E-5</v>
          </cell>
          <cell r="Q1755">
            <v>0.16104146353020835</v>
          </cell>
          <cell r="W1755">
            <v>9.1866208516943828E-5</v>
          </cell>
        </row>
        <row r="1756">
          <cell r="A1756">
            <v>43758</v>
          </cell>
          <cell r="B1756">
            <v>19</v>
          </cell>
          <cell r="C1756">
            <v>11.15</v>
          </cell>
          <cell r="D1756">
            <v>7.9542532785975475E-3</v>
          </cell>
          <cell r="E1756">
            <v>8.8391558999134503</v>
          </cell>
          <cell r="P1756">
            <v>9.1866208516943828E-5</v>
          </cell>
          <cell r="Q1756">
            <v>0.16113332973872529</v>
          </cell>
          <cell r="W1756">
            <v>9.1866208516943828E-5</v>
          </cell>
        </row>
        <row r="1757">
          <cell r="A1757">
            <v>43759</v>
          </cell>
          <cell r="C1757">
            <v>11.116666666666667</v>
          </cell>
          <cell r="D1757">
            <v>8.9616314477561956E-5</v>
          </cell>
          <cell r="E1757">
            <v>8.839245516227928</v>
          </cell>
          <cell r="P1757">
            <v>9.1866208516943828E-5</v>
          </cell>
          <cell r="Q1757">
            <v>0.16122519594724224</v>
          </cell>
          <cell r="W1757">
            <v>9.1866208516943828E-5</v>
          </cell>
        </row>
        <row r="1758">
          <cell r="A1758">
            <v>43760</v>
          </cell>
          <cell r="C1758">
            <v>11.083333333333334</v>
          </cell>
          <cell r="D1758">
            <v>8.964959564823036E-5</v>
          </cell>
          <cell r="E1758">
            <v>8.8393351658235755</v>
          </cell>
          <cell r="P1758">
            <v>9.1866208516943828E-5</v>
          </cell>
          <cell r="Q1758">
            <v>0.16131706215575919</v>
          </cell>
          <cell r="W1758">
            <v>9.1866208516943828E-5</v>
          </cell>
        </row>
        <row r="1759">
          <cell r="A1759">
            <v>43761</v>
          </cell>
          <cell r="C1759">
            <v>11.066666666666666</v>
          </cell>
          <cell r="D1759">
            <v>8.9666052496428691E-5</v>
          </cell>
          <cell r="E1759">
            <v>8.8394248318760713</v>
          </cell>
          <cell r="P1759">
            <v>9.1866208516943828E-5</v>
          </cell>
          <cell r="Q1759">
            <v>0.16140892836427614</v>
          </cell>
          <cell r="W1759">
            <v>9.1866208516943828E-5</v>
          </cell>
        </row>
        <row r="1760">
          <cell r="A1760">
            <v>43762</v>
          </cell>
          <cell r="C1760">
            <v>11.016666666666666</v>
          </cell>
          <cell r="D1760">
            <v>8.971469887924632E-5</v>
          </cell>
          <cell r="E1760">
            <v>8.8395145465749501</v>
          </cell>
          <cell r="P1760">
            <v>9.1866208516943828E-5</v>
          </cell>
          <cell r="Q1760">
            <v>0.16150079457279309</v>
          </cell>
          <cell r="W1760">
            <v>9.1866208516943828E-5</v>
          </cell>
        </row>
        <row r="1761">
          <cell r="A1761">
            <v>43763</v>
          </cell>
          <cell r="C1761">
            <v>10.983333333333334</v>
          </cell>
          <cell r="D1761">
            <v>8.9746535189986313E-5</v>
          </cell>
          <cell r="E1761">
            <v>8.8396042931101402</v>
          </cell>
          <cell r="P1761">
            <v>9.1866208516943828E-5</v>
          </cell>
          <cell r="Q1761">
            <v>0.16159266078131004</v>
          </cell>
          <cell r="W1761">
            <v>9.1866208516943828E-5</v>
          </cell>
        </row>
        <row r="1762">
          <cell r="A1762">
            <v>43764</v>
          </cell>
          <cell r="C1762">
            <v>10.95</v>
          </cell>
          <cell r="D1762">
            <v>8.9777903957001244E-5</v>
          </cell>
          <cell r="E1762">
            <v>8.8396940710140974</v>
          </cell>
          <cell r="P1762">
            <v>9.1866208516943828E-5</v>
          </cell>
          <cell r="Q1762">
            <v>0.16168452698982699</v>
          </cell>
          <cell r="W1762">
            <v>9.1866208516943828E-5</v>
          </cell>
        </row>
        <row r="1763">
          <cell r="A1763">
            <v>43765</v>
          </cell>
          <cell r="C1763">
            <v>10.916666666666664</v>
          </cell>
          <cell r="D1763">
            <v>8.9808812046574519E-5</v>
          </cell>
          <cell r="E1763">
            <v>8.8397838798261432</v>
          </cell>
          <cell r="P1763">
            <v>9.1866208516943828E-5</v>
          </cell>
          <cell r="Q1763">
            <v>0.16177639319834394</v>
          </cell>
          <cell r="W1763">
            <v>9.1866208516943828E-5</v>
          </cell>
        </row>
        <row r="1764">
          <cell r="A1764">
            <v>43766</v>
          </cell>
          <cell r="C1764">
            <v>10.883333333333333</v>
          </cell>
          <cell r="D1764">
            <v>8.9839266224152388E-5</v>
          </cell>
          <cell r="E1764">
            <v>8.8398737190923669</v>
          </cell>
          <cell r="P1764">
            <v>9.1866208516943828E-5</v>
          </cell>
          <cell r="Q1764">
            <v>0.16186825940686089</v>
          </cell>
          <cell r="W1764">
            <v>9.1866208516943828E-5</v>
          </cell>
        </row>
        <row r="1765">
          <cell r="A1765">
            <v>43767</v>
          </cell>
          <cell r="C1765">
            <v>10.85</v>
          </cell>
          <cell r="D1765">
            <v>8.9869273155824609E-5</v>
          </cell>
          <cell r="E1765">
            <v>8.8399635883655225</v>
          </cell>
          <cell r="P1765">
            <v>9.1866208516943828E-5</v>
          </cell>
          <cell r="Q1765">
            <v>0.16196012561537784</v>
          </cell>
          <cell r="W1765">
            <v>9.1866208516943828E-5</v>
          </cell>
        </row>
        <row r="1766">
          <cell r="A1766">
            <v>43768</v>
          </cell>
          <cell r="C1766">
            <v>10.816666666666668</v>
          </cell>
          <cell r="D1766">
            <v>8.9898839409783637E-5</v>
          </cell>
          <cell r="E1766">
            <v>8.8400534872049317</v>
          </cell>
          <cell r="P1766">
            <v>9.1866208516943828E-5</v>
          </cell>
          <cell r="Q1766">
            <v>0.16205199182389479</v>
          </cell>
          <cell r="W1766">
            <v>9.1866208516943828E-5</v>
          </cell>
        </row>
        <row r="1767">
          <cell r="A1767">
            <v>43769</v>
          </cell>
          <cell r="C1767">
            <v>10.783333333333331</v>
          </cell>
          <cell r="D1767">
            <v>8.9927971457762399E-5</v>
          </cell>
          <cell r="E1767">
            <v>8.8401434151763887</v>
          </cell>
          <cell r="P1767">
            <v>9.1866208516943828E-5</v>
          </cell>
          <cell r="Q1767">
            <v>0.16214385803241174</v>
          </cell>
          <cell r="W1767">
            <v>9.1866208516943828E-5</v>
          </cell>
        </row>
        <row r="1768">
          <cell r="A1768">
            <v>43770</v>
          </cell>
          <cell r="C1768">
            <v>10.544664719970333</v>
          </cell>
          <cell r="D1768">
            <v>9.0124430175128232E-5</v>
          </cell>
          <cell r="E1768">
            <v>8.8402335396065634</v>
          </cell>
          <cell r="P1768">
            <v>9.1866208516943828E-5</v>
          </cell>
          <cell r="Q1768">
            <v>0.16223572424092869</v>
          </cell>
          <cell r="W1768">
            <v>9.1866208516943828E-5</v>
          </cell>
        </row>
        <row r="1769">
          <cell r="A1769">
            <v>43771</v>
          </cell>
          <cell r="C1769">
            <v>10.511285125375665</v>
          </cell>
          <cell r="D1769">
            <v>9.0150284795719528E-5</v>
          </cell>
          <cell r="E1769">
            <v>8.8403236898913597</v>
          </cell>
          <cell r="P1769">
            <v>9.1866208516943828E-5</v>
          </cell>
          <cell r="Q1769">
            <v>0.16232759044944564</v>
          </cell>
          <cell r="W1769">
            <v>9.1866208516943828E-5</v>
          </cell>
        </row>
        <row r="1770">
          <cell r="A1770">
            <v>43772</v>
          </cell>
          <cell r="C1770">
            <v>10.478232453599034</v>
          </cell>
          <cell r="D1770">
            <v>9.0175511522858396E-5</v>
          </cell>
          <cell r="E1770">
            <v>8.8404138654028834</v>
          </cell>
          <cell r="P1770">
            <v>9.1866208516943828E-5</v>
          </cell>
          <cell r="Q1770">
            <v>0.16241945665796259</v>
          </cell>
          <cell r="W1770">
            <v>9.1866208516943828E-5</v>
          </cell>
        </row>
        <row r="1771">
          <cell r="A1771">
            <v>43773</v>
          </cell>
          <cell r="C1771">
            <v>10.445517956338952</v>
          </cell>
          <cell r="D1771">
            <v>9.0200118366900154E-5</v>
          </cell>
          <cell r="E1771">
            <v>8.8405040655212499</v>
          </cell>
          <cell r="P1771">
            <v>9.1866208516943828E-5</v>
          </cell>
          <cell r="Q1771">
            <v>0.16251132286647954</v>
          </cell>
          <cell r="W1771">
            <v>9.1866208516943828E-5</v>
          </cell>
        </row>
        <row r="1772">
          <cell r="A1772">
            <v>43774</v>
          </cell>
          <cell r="C1772">
            <v>10.413153041465845</v>
          </cell>
          <cell r="D1772">
            <v>9.022411320069591E-5</v>
          </cell>
          <cell r="E1772">
            <v>8.8405942896344509</v>
          </cell>
          <cell r="P1772">
            <v>9.1866208516943828E-5</v>
          </cell>
          <cell r="Q1772">
            <v>0.16260318907499649</v>
          </cell>
          <cell r="W1772">
            <v>9.1866208516943828E-5</v>
          </cell>
        </row>
        <row r="1773">
          <cell r="A1773">
            <v>43775</v>
          </cell>
          <cell r="C1773">
            <v>10.381149267551519</v>
          </cell>
          <cell r="D1773">
            <v>9.0247503758512259E-5</v>
          </cell>
          <cell r="E1773">
            <v>8.840684537138209</v>
          </cell>
          <cell r="P1773">
            <v>9.1866208516943828E-5</v>
          </cell>
          <cell r="Q1773">
            <v>0.16269505528351344</v>
          </cell>
          <cell r="W1773">
            <v>9.1866208516943828E-5</v>
          </cell>
        </row>
        <row r="1774">
          <cell r="A1774">
            <v>43776</v>
          </cell>
          <cell r="C1774">
            <v>10.349518337684314</v>
          </cell>
          <cell r="D1774">
            <v>9.0270297635065982E-5</v>
          </cell>
          <cell r="E1774">
            <v>8.8407748074358441</v>
          </cell>
          <cell r="P1774">
            <v>9.1866208516943828E-5</v>
          </cell>
          <cell r="Q1774">
            <v>0.16278692149203039</v>
          </cell>
          <cell r="W1774">
            <v>9.1866208516943828E-5</v>
          </cell>
        </row>
        <row r="1775">
          <cell r="A1775">
            <v>43777</v>
          </cell>
          <cell r="C1775">
            <v>10.318272092557187</v>
          </cell>
          <cell r="D1775">
            <v>9.0292502284659715E-5</v>
          </cell>
          <cell r="E1775">
            <v>8.840865099938128</v>
          </cell>
          <cell r="P1775">
            <v>9.1866208516943828E-5</v>
          </cell>
          <cell r="Q1775">
            <v>0.16287878770054734</v>
          </cell>
          <cell r="W1775">
            <v>9.1866208516943828E-5</v>
          </cell>
        </row>
        <row r="1776">
          <cell r="A1776">
            <v>43778</v>
          </cell>
          <cell r="C1776">
            <v>10.287422502817609</v>
          </cell>
          <cell r="D1776">
            <v>9.0314125020404514E-5</v>
          </cell>
          <cell r="E1776">
            <v>8.8409554140631492</v>
          </cell>
          <cell r="P1776">
            <v>9.1866208516943828E-5</v>
          </cell>
          <cell r="Q1776">
            <v>0.16297065390906429</v>
          </cell>
          <cell r="W1776">
            <v>9.1866208516943828E-5</v>
          </cell>
        </row>
        <row r="1777">
          <cell r="A1777">
            <v>43779</v>
          </cell>
          <cell r="C1777">
            <v>10.256981660670288</v>
          </cell>
          <cell r="D1777">
            <v>9.033517301351719E-5</v>
          </cell>
          <cell r="E1777">
            <v>8.8410457492361623</v>
          </cell>
          <cell r="P1777">
            <v>9.1866208516943828E-5</v>
          </cell>
          <cell r="Q1777">
            <v>0.16306252011758124</v>
          </cell>
          <cell r="W1777">
            <v>9.1866208516943828E-5</v>
          </cell>
        </row>
        <row r="1778">
          <cell r="A1778">
            <v>43780</v>
          </cell>
          <cell r="C1778">
            <v>10.226961770725776</v>
          </cell>
          <cell r="D1778">
            <v>9.0355653292680652E-5</v>
          </cell>
          <cell r="E1778">
            <v>8.8411361048894541</v>
          </cell>
          <cell r="P1778">
            <v>9.1866208516943828E-5</v>
          </cell>
          <cell r="Q1778">
            <v>0.16315438632609819</v>
          </cell>
          <cell r="W1778">
            <v>9.1866208516943828E-5</v>
          </cell>
        </row>
        <row r="1779">
          <cell r="A1779">
            <v>43781</v>
          </cell>
          <cell r="C1779">
            <v>10.197375140090463</v>
          </cell>
          <cell r="D1779">
            <v>9.0375572743456707E-5</v>
          </cell>
          <cell r="E1779">
            <v>8.8412264804621969</v>
          </cell>
          <cell r="P1779">
            <v>9.1866208516943828E-5</v>
          </cell>
          <cell r="Q1779">
            <v>0.16324625253461514</v>
          </cell>
          <cell r="W1779">
            <v>9.1866208516943828E-5</v>
          </cell>
        </row>
        <row r="1780">
          <cell r="A1780">
            <v>43782</v>
          </cell>
          <cell r="C1780">
            <v>10.168234167695976</v>
          </cell>
          <cell r="D1780">
            <v>9.0394938107741583E-5</v>
          </cell>
          <cell r="E1780">
            <v>8.8413168754003042</v>
          </cell>
          <cell r="P1780">
            <v>9.1866208516943828E-5</v>
          </cell>
          <cell r="Q1780">
            <v>0.16333811874313209</v>
          </cell>
          <cell r="W1780">
            <v>9.1866208516943828E-5</v>
          </cell>
        </row>
        <row r="1781">
          <cell r="A1781">
            <v>43783</v>
          </cell>
          <cell r="C1781">
            <v>10.139551332868749</v>
          </cell>
          <cell r="D1781">
            <v>9.0413755983255302E-5</v>
          </cell>
          <cell r="E1781">
            <v>8.8414072891562867</v>
          </cell>
          <cell r="P1781">
            <v>9.1866208516943828E-5</v>
          </cell>
          <cell r="Q1781">
            <v>0.16342998495164904</v>
          </cell>
          <cell r="W1781">
            <v>9.1866208516943828E-5</v>
          </cell>
        </row>
        <row r="1782">
          <cell r="A1782">
            <v>43784</v>
          </cell>
          <cell r="C1782">
            <v>10.111339183143478</v>
          </cell>
          <cell r="D1782">
            <v>9.0432032823056817E-5</v>
          </cell>
          <cell r="E1782">
            <v>8.8414977211891106</v>
          </cell>
          <cell r="P1782">
            <v>9.1866208516943828E-5</v>
          </cell>
          <cell r="Q1782">
            <v>0.16352185116016599</v>
          </cell>
          <cell r="W1782">
            <v>9.1866208516943828E-5</v>
          </cell>
        </row>
        <row r="1783">
          <cell r="A1783">
            <v>43785</v>
          </cell>
          <cell r="C1783">
            <v>10.083610321327271</v>
          </cell>
          <cell r="D1783">
            <v>9.0449774935077954E-5</v>
          </cell>
          <cell r="E1783">
            <v>8.8415881709640463</v>
          </cell>
          <cell r="P1783">
            <v>9.1866208516943828E-5</v>
          </cell>
          <cell r="Q1783">
            <v>0.16361371736868294</v>
          </cell>
          <cell r="W1783">
            <v>9.1866208516943828E-5</v>
          </cell>
        </row>
        <row r="1784">
          <cell r="A1784">
            <v>43786</v>
          </cell>
          <cell r="C1784">
            <v>10.056377391824576</v>
          </cell>
          <cell r="D1784">
            <v>9.046698848166948E-5</v>
          </cell>
          <cell r="E1784">
            <v>8.8416786379525281</v>
          </cell>
          <cell r="P1784">
            <v>9.1866208516943828E-5</v>
          </cell>
          <cell r="Q1784">
            <v>0.16370558357719989</v>
          </cell>
          <cell r="W1784">
            <v>9.1866208516943828E-5</v>
          </cell>
        </row>
        <row r="1785">
          <cell r="A1785">
            <v>43787</v>
          </cell>
          <cell r="C1785">
            <v>10.029653066236495</v>
          </cell>
          <cell r="D1785">
            <v>9.0483679479153709E-5</v>
          </cell>
          <cell r="E1785">
            <v>8.8417691216320069</v>
          </cell>
          <cell r="P1785">
            <v>9.1866208516943828E-5</v>
          </cell>
          <cell r="Q1785">
            <v>0.16379744978571684</v>
          </cell>
          <cell r="W1785">
            <v>9.1866208516943828E-5</v>
          </cell>
        </row>
        <row r="1786">
          <cell r="A1786">
            <v>43788</v>
          </cell>
          <cell r="C1786">
            <v>10.003450028251518</v>
          </cell>
          <cell r="D1786">
            <v>9.0499853797378936E-5</v>
          </cell>
          <cell r="E1786">
            <v>8.8418596214858045</v>
          </cell>
          <cell r="P1786">
            <v>9.1866208516943828E-5</v>
          </cell>
          <cell r="Q1786">
            <v>0.16388931599423379</v>
          </cell>
          <cell r="W1786">
            <v>9.1866208516943828E-5</v>
          </cell>
        </row>
        <row r="1787">
          <cell r="A1787">
            <v>43789</v>
          </cell>
          <cell r="C1787">
            <v>9.9777809578486529</v>
          </cell>
          <cell r="D1787">
            <v>9.0515517159271133E-5</v>
          </cell>
          <cell r="E1787">
            <v>8.8419501370029643</v>
          </cell>
          <cell r="P1787">
            <v>9.1866208516943828E-5</v>
          </cell>
          <cell r="Q1787">
            <v>0.16398118220275074</v>
          </cell>
          <cell r="W1787">
            <v>9.1866208516943828E-5</v>
          </cell>
        </row>
        <row r="1788">
          <cell r="A1788">
            <v>43790</v>
          </cell>
          <cell r="C1788">
            <v>9.9526585148376174</v>
          </cell>
          <cell r="D1788">
            <v>9.053067514037964E-5</v>
          </cell>
          <cell r="E1788">
            <v>8.8420406676781038</v>
          </cell>
          <cell r="P1788">
            <v>9.1866208516943828E-5</v>
          </cell>
          <cell r="Q1788">
            <v>0.16407304841126769</v>
          </cell>
          <cell r="W1788">
            <v>9.1866208516943828E-5</v>
          </cell>
        </row>
        <row r="1789">
          <cell r="A1789">
            <v>43791</v>
          </cell>
          <cell r="C1789">
            <v>9.9280953217647312</v>
          </cell>
          <cell r="D1789">
            <v>9.0545333168413629E-5</v>
          </cell>
          <cell r="E1789">
            <v>8.8421312130112728</v>
          </cell>
          <cell r="P1789">
            <v>9.1866208516943828E-5</v>
          </cell>
          <cell r="Q1789">
            <v>0.16416491461978464</v>
          </cell>
          <cell r="W1789">
            <v>9.1866208516943828E-5</v>
          </cell>
        </row>
        <row r="1790">
          <cell r="A1790">
            <v>43792</v>
          </cell>
          <cell r="C1790">
            <v>9.9041039462172229</v>
          </cell>
          <cell r="D1790">
            <v>9.0559496522767317E-5</v>
          </cell>
          <cell r="E1790">
            <v>8.842221772507795</v>
          </cell>
          <cell r="P1790">
            <v>9.1866208516943828E-5</v>
          </cell>
          <cell r="Q1790">
            <v>0.16425678082830159</v>
          </cell>
          <cell r="W1790">
            <v>9.1866208516943828E-5</v>
          </cell>
        </row>
        <row r="1791">
          <cell r="A1791">
            <v>43793</v>
          </cell>
          <cell r="C1791">
            <v>9.8806968825626598</v>
          </cell>
          <cell r="D1791">
            <v>9.0573170334032051E-5</v>
          </cell>
          <cell r="E1791">
            <v>8.8423123456781294</v>
          </cell>
          <cell r="P1791">
            <v>9.1866208516943828E-5</v>
          </cell>
          <cell r="Q1791">
            <v>0.16434864703681853</v>
          </cell>
          <cell r="W1791">
            <v>9.1866208516943828E-5</v>
          </cell>
        </row>
        <row r="1792">
          <cell r="A1792">
            <v>43794</v>
          </cell>
          <cell r="C1792">
            <v>9.8578865331643382</v>
          </cell>
          <cell r="D1792">
            <v>9.0586359583493803E-5</v>
          </cell>
          <cell r="E1792">
            <v>8.8424029320377127</v>
          </cell>
          <cell r="P1792">
            <v>9.1866208516943828E-5</v>
          </cell>
          <cell r="Q1792">
            <v>0.16444051324533548</v>
          </cell>
          <cell r="W1792">
            <v>9.1866208516943828E-5</v>
          </cell>
        </row>
        <row r="1793">
          <cell r="A1793">
            <v>43795</v>
          </cell>
          <cell r="C1793">
            <v>9.8356851891175126</v>
          </cell>
          <cell r="D1793">
            <v>9.0599069102615995E-5</v>
          </cell>
          <cell r="E1793">
            <v>8.8424935311068147</v>
          </cell>
          <cell r="P1793">
            <v>9.1866208516943828E-5</v>
          </cell>
          <cell r="Q1793">
            <v>0.16453237945385243</v>
          </cell>
          <cell r="W1793">
            <v>9.1866208516943828E-5</v>
          </cell>
        </row>
        <row r="1794">
          <cell r="A1794">
            <v>43796</v>
          </cell>
          <cell r="C1794">
            <v>9.8141050105554335</v>
          </cell>
          <cell r="D1794">
            <v>9.0611303572506682E-5</v>
          </cell>
          <cell r="E1794">
            <v>8.8425841424103879</v>
          </cell>
          <cell r="P1794">
            <v>9.1866208516943828E-5</v>
          </cell>
          <cell r="Q1794">
            <v>0.16462424566236938</v>
          </cell>
          <cell r="W1794">
            <v>9.1866208516943828E-5</v>
          </cell>
        </row>
        <row r="1795">
          <cell r="A1795">
            <v>43797</v>
          </cell>
          <cell r="C1795">
            <v>9.7931580065780661</v>
          </cell>
          <cell r="D1795">
            <v>9.0623067523370836E-5</v>
          </cell>
          <cell r="E1795">
            <v>8.842674765477911</v>
          </cell>
          <cell r="P1795">
            <v>9.1866208516943828E-5</v>
          </cell>
          <cell r="Q1795">
            <v>0.16471611187088633</v>
          </cell>
          <cell r="W1795">
            <v>9.1866208516943828E-5</v>
          </cell>
        </row>
        <row r="1796">
          <cell r="A1796">
            <v>43798</v>
          </cell>
          <cell r="C1796">
            <v>9.7728560148602597</v>
          </cell>
          <cell r="D1796">
            <v>9.0634365333948437E-5</v>
          </cell>
          <cell r="E1796">
            <v>8.8427653998432447</v>
          </cell>
          <cell r="P1796">
            <v>9.1866208516943828E-5</v>
          </cell>
          <cell r="Q1796">
            <v>0.16480797807940328</v>
          </cell>
          <cell r="W1796">
            <v>9.1866208516943828E-5</v>
          </cell>
        </row>
        <row r="1797">
          <cell r="A1797">
            <v>43799</v>
          </cell>
          <cell r="C1797">
            <v>9.7532106809998815</v>
          </cell>
          <cell r="D1797">
            <v>9.0645201230938688E-5</v>
          </cell>
          <cell r="E1797">
            <v>8.842856045044476</v>
          </cell>
          <cell r="P1797">
            <v>9.1866208516943828E-5</v>
          </cell>
          <cell r="Q1797">
            <v>0.16489984428792023</v>
          </cell>
          <cell r="W1797">
            <v>9.1866208516943828E-5</v>
          </cell>
        </row>
        <row r="1798">
          <cell r="A1798">
            <v>43800</v>
          </cell>
          <cell r="C1798">
            <v>9.7342334376698521</v>
          </cell>
          <cell r="D1798">
            <v>9.0655579288412708E-5</v>
          </cell>
          <cell r="E1798">
            <v>8.8429467006237648</v>
          </cell>
          <cell r="P1798">
            <v>9.1866208516943828E-5</v>
          </cell>
          <cell r="Q1798">
            <v>0.16499171049643718</v>
          </cell>
          <cell r="W1798">
            <v>9.1866208516943828E-5</v>
          </cell>
        </row>
        <row r="1799">
          <cell r="A1799">
            <v>43801</v>
          </cell>
          <cell r="C1799">
            <v>9.715935483641454</v>
          </cell>
          <cell r="D1799">
            <v>9.0665503427215632E-5</v>
          </cell>
          <cell r="E1799">
            <v>8.8430373661271915</v>
          </cell>
          <cell r="P1799">
            <v>9.1866208516943828E-5</v>
          </cell>
          <cell r="Q1799">
            <v>0.16508357670495413</v>
          </cell>
          <cell r="W1799">
            <v>9.1866208516943828E-5</v>
          </cell>
        </row>
        <row r="1800">
          <cell r="A1800">
            <v>43802</v>
          </cell>
          <cell r="C1800">
            <v>9.6983277627492974</v>
          </cell>
          <cell r="D1800">
            <v>9.0674977414360297E-5</v>
          </cell>
          <cell r="E1800">
            <v>8.843128041104606</v>
          </cell>
          <cell r="P1800">
            <v>9.1866208516943828E-5</v>
          </cell>
          <cell r="Q1800">
            <v>0.16517544291347108</v>
          </cell>
          <cell r="W1800">
            <v>9.1866208516943828E-5</v>
          </cell>
        </row>
        <row r="1801">
          <cell r="A1801">
            <v>43803</v>
          </cell>
          <cell r="C1801">
            <v>9.6814209428710569</v>
          </cell>
          <cell r="D1801">
            <v>9.0684004862414902E-5</v>
          </cell>
          <cell r="E1801">
            <v>8.8432187251094678</v>
          </cell>
          <cell r="P1801">
            <v>9.1866208516943828E-5</v>
          </cell>
          <cell r="Q1801">
            <v>0.16526730912198803</v>
          </cell>
          <cell r="W1801">
            <v>9.1866208516943828E-5</v>
          </cell>
        </row>
        <row r="1802">
          <cell r="A1802">
            <v>43804</v>
          </cell>
          <cell r="C1802">
            <v>9.6652253949975435</v>
          </cell>
          <cell r="D1802">
            <v>9.069258922888696E-5</v>
          </cell>
          <cell r="E1802">
            <v>8.8433094176986966</v>
          </cell>
          <cell r="P1802">
            <v>9.1866208516943828E-5</v>
          </cell>
          <cell r="Q1802">
            <v>0.16535917533050498</v>
          </cell>
          <cell r="W1802">
            <v>9.1866208516943828E-5</v>
          </cell>
        </row>
        <row r="1803">
          <cell r="A1803">
            <v>43805</v>
          </cell>
          <cell r="C1803">
            <v>9.6497511724707987</v>
          </cell>
          <cell r="D1803">
            <v>9.0700733815605905E-5</v>
          </cell>
          <cell r="E1803">
            <v>8.8434001184325126</v>
          </cell>
          <cell r="P1803">
            <v>9.1866208516943828E-5</v>
          </cell>
          <cell r="Q1803">
            <v>0.16545104153902193</v>
          </cell>
          <cell r="W1803">
            <v>9.1866208516943828E-5</v>
          </cell>
        </row>
        <row r="1804">
          <cell r="A1804">
            <v>43806</v>
          </cell>
          <cell r="C1804">
            <v>9.6350079904694468</v>
          </cell>
          <cell r="D1804">
            <v>9.0708441768107704E-5</v>
          </cell>
          <cell r="E1804">
            <v>8.8434908268742802</v>
          </cell>
          <cell r="P1804">
            <v>9.1866208516943828E-5</v>
          </cell>
          <cell r="Q1804">
            <v>0.16554290774753888</v>
          </cell>
          <cell r="W1804">
            <v>9.1866208516943828E-5</v>
          </cell>
        </row>
        <row r="1805">
          <cell r="A1805">
            <v>43807</v>
          </cell>
          <cell r="C1805">
            <v>9.6210052058218825</v>
          </cell>
          <cell r="D1805">
            <v>9.0715716075023633E-5</v>
          </cell>
          <cell r="E1805">
            <v>8.8435815425903552</v>
          </cell>
          <cell r="P1805">
            <v>9.1866208516943828E-5</v>
          </cell>
          <cell r="Q1805">
            <v>0.16563477395605583</v>
          </cell>
          <cell r="W1805">
            <v>9.1866208516943828E-5</v>
          </cell>
        </row>
        <row r="1806">
          <cell r="A1806">
            <v>43808</v>
          </cell>
          <cell r="C1806">
            <v>9.6077517972285431</v>
          </cell>
          <cell r="D1806">
            <v>9.0722559567476817E-5</v>
          </cell>
          <cell r="E1806">
            <v>8.8436722651499231</v>
          </cell>
          <cell r="P1806">
            <v>9.1866208516943828E-5</v>
          </cell>
          <cell r="Q1806">
            <v>0.16572664016457278</v>
          </cell>
          <cell r="W1806">
            <v>9.1866208516943828E-5</v>
          </cell>
        </row>
        <row r="1807">
          <cell r="A1807">
            <v>43809</v>
          </cell>
          <cell r="C1807">
            <v>9.5952563459748994</v>
          </cell>
          <cell r="D1807">
            <v>9.0728974918489162E-5</v>
          </cell>
          <cell r="E1807">
            <v>8.843762994124841</v>
          </cell>
          <cell r="P1807">
            <v>9.1866208516943828E-5</v>
          </cell>
          <cell r="Q1807">
            <v>0.16581850637308973</v>
          </cell>
          <cell r="W1807">
            <v>9.1866208516943828E-5</v>
          </cell>
        </row>
        <row r="1808">
          <cell r="A1808">
            <v>43810</v>
          </cell>
          <cell r="C1808">
            <v>9.5835270172164702</v>
          </cell>
          <cell r="D1808">
            <v>9.0734964642402024E-5</v>
          </cell>
          <cell r="E1808">
            <v>8.8438537290894832</v>
          </cell>
          <cell r="P1808">
            <v>9.1866208516943828E-5</v>
          </cell>
          <cell r="Q1808">
            <v>0.16591037258160668</v>
          </cell>
          <cell r="W1808">
            <v>9.1866208516943828E-5</v>
          </cell>
        </row>
        <row r="1809">
          <cell r="A1809">
            <v>43811</v>
          </cell>
          <cell r="C1809">
            <v>9.5725715419164761</v>
          </cell>
          <cell r="D1809">
            <v>9.0740531094313291E-5</v>
          </cell>
          <cell r="E1809">
            <v>8.8439444696205776</v>
          </cell>
          <cell r="P1809">
            <v>9.1866208516943828E-5</v>
          </cell>
          <cell r="Q1809">
            <v>0.16600223879012363</v>
          </cell>
          <cell r="W1809">
            <v>9.1866208516943828E-5</v>
          </cell>
        </row>
        <row r="1810">
          <cell r="A1810">
            <v>43812</v>
          </cell>
          <cell r="C1810">
            <v>9.5623971995154697</v>
          </cell>
          <cell r="D1810">
            <v>9.0745676469534359E-5</v>
          </cell>
          <cell r="E1810">
            <v>8.8440352152970476</v>
          </cell>
          <cell r="P1810">
            <v>9.1866208516943828E-5</v>
          </cell>
          <cell r="Q1810">
            <v>0.16609410499864058</v>
          </cell>
          <cell r="W1810">
            <v>9.1866208516943828E-5</v>
          </cell>
        </row>
        <row r="1811">
          <cell r="A1811">
            <v>43813</v>
          </cell>
          <cell r="C1811">
            <v>9.553010801410375</v>
          </cell>
          <cell r="D1811">
            <v>9.0750402803069623E-5</v>
          </cell>
          <cell r="E1811">
            <v>8.8441259656998508</v>
          </cell>
          <cell r="P1811">
            <v>9.1866208516943828E-5</v>
          </cell>
          <cell r="Q1811">
            <v>0.16618597120715753</v>
          </cell>
          <cell r="W1811">
            <v>9.1866208516943828E-5</v>
          </cell>
        </row>
        <row r="1812">
          <cell r="A1812">
            <v>43814</v>
          </cell>
          <cell r="C1812">
            <v>9.544418675318056</v>
          </cell>
          <cell r="D1812">
            <v>9.0754711969121495E-5</v>
          </cell>
          <cell r="E1812">
            <v>8.8442167204118203</v>
          </cell>
          <cell r="P1812">
            <v>9.1866208516943828E-5</v>
          </cell>
          <cell r="Q1812">
            <v>0.16627783741567448</v>
          </cell>
          <cell r="W1812">
            <v>9.1866208516943828E-5</v>
          </cell>
        </row>
        <row r="1813">
          <cell r="A1813">
            <v>43815</v>
          </cell>
          <cell r="C1813">
            <v>9.5366266505956041</v>
          </cell>
          <cell r="D1813">
            <v>9.0758605680623766E-5</v>
          </cell>
          <cell r="E1813">
            <v>8.8443074790175</v>
          </cell>
          <cell r="P1813">
            <v>9.1866208516943828E-5</v>
          </cell>
          <cell r="Q1813">
            <v>0.16636970362419143</v>
          </cell>
          <cell r="W1813">
            <v>9.1866208516943828E-5</v>
          </cell>
        </row>
        <row r="1814">
          <cell r="A1814">
            <v>43816</v>
          </cell>
          <cell r="C1814">
            <v>9.5296400445859852</v>
          </cell>
          <cell r="D1814">
            <v>9.0762085488805836E-5</v>
          </cell>
          <cell r="E1814">
            <v>8.8443982411029882</v>
          </cell>
          <cell r="P1814">
            <v>9.1866208516943828E-5</v>
          </cell>
          <cell r="Q1814">
            <v>0.16646156983270838</v>
          </cell>
          <cell r="W1814">
            <v>9.1866208516943828E-5</v>
          </cell>
        </row>
        <row r="1815">
          <cell r="A1815">
            <v>43817</v>
          </cell>
          <cell r="C1815">
            <v>9.5234636500538432</v>
          </cell>
          <cell r="D1815">
            <v>9.0765152782790477E-5</v>
          </cell>
          <cell r="E1815">
            <v>8.8444890062557704</v>
          </cell>
          <cell r="P1815">
            <v>9.1866208516943828E-5</v>
          </cell>
          <cell r="Q1815">
            <v>0.16655343604122533</v>
          </cell>
          <cell r="W1815">
            <v>9.1866208516943828E-5</v>
          </cell>
        </row>
        <row r="1816">
          <cell r="A1816">
            <v>43818</v>
          </cell>
          <cell r="C1816">
            <v>9.5181017237716841</v>
          </cell>
          <cell r="D1816">
            <v>9.0767808789227167E-5</v>
          </cell>
          <cell r="E1816">
            <v>8.8445797740645595</v>
          </cell>
          <cell r="P1816">
            <v>9.1866208516943828E-5</v>
          </cell>
          <cell r="Q1816">
            <v>0.16664530224974228</v>
          </cell>
          <cell r="W1816">
            <v>9.1866208516943828E-5</v>
          </cell>
        </row>
        <row r="1817">
          <cell r="A1817">
            <v>43819</v>
          </cell>
          <cell r="C1817">
            <v>9.513557976311704</v>
          </cell>
          <cell r="D1817">
            <v>9.0770054571963457E-5</v>
          </cell>
          <cell r="E1817">
            <v>8.8446705441191309</v>
          </cell>
          <cell r="P1817">
            <v>9.1866208516943828E-5</v>
          </cell>
          <cell r="Q1817">
            <v>0.16673716845825923</v>
          </cell>
          <cell r="W1817">
            <v>9.1866208516943828E-5</v>
          </cell>
        </row>
        <row r="1818">
          <cell r="A1818">
            <v>43820</v>
          </cell>
          <cell r="C1818">
            <v>9.5098355630932332</v>
          </cell>
          <cell r="D1818">
            <v>9.0771891031756125E-5</v>
          </cell>
          <cell r="E1818">
            <v>8.8447613160101621</v>
          </cell>
          <cell r="P1818">
            <v>9.1866208516943828E-5</v>
          </cell>
          <cell r="Q1818">
            <v>0.16682903466677618</v>
          </cell>
          <cell r="W1818">
            <v>9.1866208516943828E-5</v>
          </cell>
        </row>
        <row r="1819">
          <cell r="A1819">
            <v>43821</v>
          </cell>
          <cell r="C1819">
            <v>9.5069370767298622</v>
          </cell>
          <cell r="D1819">
            <v>9.0773318906023679E-5</v>
          </cell>
          <cell r="E1819">
            <v>8.8448520893290681</v>
          </cell>
          <cell r="P1819">
            <v>9.1866208516943828E-5</v>
          </cell>
          <cell r="Q1819">
            <v>0.16692090087529313</v>
          </cell>
          <cell r="W1819">
            <v>9.1866208516943828E-5</v>
          </cell>
        </row>
        <row r="1820">
          <cell r="A1820">
            <v>43822</v>
          </cell>
          <cell r="C1820">
            <v>9.5048645407142569</v>
          </cell>
          <cell r="D1820">
            <v>9.0774338768641864E-5</v>
          </cell>
          <cell r="E1820">
            <v>8.8449428636678373</v>
          </cell>
          <cell r="P1820">
            <v>9.1866208516943828E-5</v>
          </cell>
          <cell r="Q1820">
            <v>0.16701276708381008</v>
          </cell>
          <cell r="W1820">
            <v>9.1866208516943828E-5</v>
          </cell>
        </row>
        <row r="1821">
          <cell r="A1821">
            <v>43823</v>
          </cell>
          <cell r="C1821">
            <v>9.503619404472138</v>
          </cell>
          <cell r="D1821">
            <v>9.0774951029783362E-5</v>
          </cell>
          <cell r="E1821">
            <v>8.845033638618867</v>
          </cell>
          <cell r="P1821">
            <v>9.1866208516943828E-5</v>
          </cell>
          <cell r="Q1821">
            <v>0.16710463329232703</v>
          </cell>
          <cell r="W1821">
            <v>9.1866208516943828E-5</v>
          </cell>
        </row>
        <row r="1822">
          <cell r="A1822">
            <v>43824</v>
          </cell>
          <cell r="C1822">
            <v>9.5032025398102675</v>
          </cell>
          <cell r="D1822">
            <v>9.0775155935802584E-5</v>
          </cell>
          <cell r="E1822">
            <v>8.8451244137748031</v>
          </cell>
          <cell r="P1822">
            <v>9.1866208516943828E-5</v>
          </cell>
          <cell r="Q1822">
            <v>0.16719649950084398</v>
          </cell>
          <cell r="W1822">
            <v>9.1866208516943828E-5</v>
          </cell>
        </row>
        <row r="1823">
          <cell r="A1823">
            <v>43825</v>
          </cell>
          <cell r="C1823">
            <v>9.5036142387762421</v>
          </cell>
          <cell r="D1823">
            <v>9.0774953569166048E-5</v>
          </cell>
          <cell r="E1823">
            <v>8.845215188728373</v>
          </cell>
          <cell r="P1823">
            <v>9.1866208516943828E-5</v>
          </cell>
          <cell r="Q1823">
            <v>0.16728836570936093</v>
          </cell>
          <cell r="W1823">
            <v>9.1866208516943828E-5</v>
          </cell>
        </row>
        <row r="1824">
          <cell r="A1824">
            <v>43826</v>
          </cell>
          <cell r="C1824">
            <v>9.5048542129409288</v>
          </cell>
          <cell r="D1824">
            <v>9.0774343848429122E-5</v>
          </cell>
          <cell r="E1824">
            <v>8.8453059630722208</v>
          </cell>
          <cell r="P1824">
            <v>9.1866208516943828E-5</v>
          </cell>
          <cell r="Q1824">
            <v>0.16738023191787788</v>
          </cell>
          <cell r="W1824">
            <v>9.1866208516943828E-5</v>
          </cell>
        </row>
        <row r="1825">
          <cell r="A1825">
            <v>43827</v>
          </cell>
          <cell r="C1825">
            <v>9.5069215941071423</v>
          </cell>
          <cell r="D1825">
            <v>9.0773326528259136E-5</v>
          </cell>
          <cell r="E1825">
            <v>8.8453967363987491</v>
          </cell>
          <cell r="P1825">
            <v>9.1866208516943828E-5</v>
          </cell>
          <cell r="Q1825">
            <v>0.16747209812639482</v>
          </cell>
          <cell r="W1825">
            <v>9.1866208516943828E-5</v>
          </cell>
        </row>
        <row r="1826">
          <cell r="A1826">
            <v>43828</v>
          </cell>
          <cell r="C1826">
            <v>9.5098149364409981</v>
          </cell>
          <cell r="D1826">
            <v>9.0771901199504469E-5</v>
          </cell>
          <cell r="E1826">
            <v>8.8454875082999482</v>
          </cell>
          <cell r="P1826">
            <v>9.1866208516943828E-5</v>
          </cell>
          <cell r="Q1826">
            <v>0.16756396433491177</v>
          </cell>
          <cell r="W1826">
            <v>9.1866208516943828E-5</v>
          </cell>
        </row>
        <row r="1827">
          <cell r="A1827">
            <v>43829</v>
          </cell>
          <cell r="C1827">
            <v>9.5135322200151879</v>
          </cell>
          <cell r="D1827">
            <v>9.0770067289309568E-5</v>
          </cell>
          <cell r="E1827">
            <v>8.8455782783672383</v>
          </cell>
          <cell r="P1827">
            <v>9.1866208516943828E-5</v>
          </cell>
          <cell r="Q1827">
            <v>0.16765583054342872</v>
          </cell>
          <cell r="W1827">
            <v>9.1866208516943828E-5</v>
          </cell>
        </row>
        <row r="1828">
          <cell r="A1828">
            <v>43830</v>
          </cell>
          <cell r="C1828">
            <v>9.5180708557463678</v>
          </cell>
          <cell r="D1828">
            <v>9.0767824061275008E-5</v>
          </cell>
          <cell r="E1828">
            <v>8.8456690461912988</v>
          </cell>
          <cell r="P1828">
            <v>9.1866208516943828E-5</v>
          </cell>
          <cell r="Q1828">
            <v>0.16774769675194567</v>
          </cell>
          <cell r="W1828">
            <v>9.1866208516943828E-5</v>
          </cell>
        </row>
        <row r="1829">
          <cell r="A1829">
            <v>43831</v>
          </cell>
          <cell r="C1829">
            <v>9.5835270172164702</v>
          </cell>
          <cell r="D1829">
            <v>9.0734964642402024E-5</v>
          </cell>
          <cell r="E1829">
            <v>8.845759781155941</v>
          </cell>
          <cell r="P1829">
            <v>9.1866208516943828E-5</v>
          </cell>
          <cell r="Q1829">
            <v>0.16783956296046262</v>
          </cell>
          <cell r="W1829">
            <v>9.1866208516943828E-5</v>
          </cell>
        </row>
        <row r="1830">
          <cell r="A1830">
            <v>43832</v>
          </cell>
          <cell r="C1830">
            <v>9.5952563459748994</v>
          </cell>
          <cell r="D1830">
            <v>9.0728974918489162E-5</v>
          </cell>
          <cell r="E1830">
            <v>8.8458505101308589</v>
          </cell>
          <cell r="P1830">
            <v>9.1866208516943828E-5</v>
          </cell>
          <cell r="Q1830">
            <v>0.16793142916897957</v>
          </cell>
          <cell r="W1830">
            <v>9.1866208516943828E-5</v>
          </cell>
        </row>
        <row r="1831">
          <cell r="A1831">
            <v>43833</v>
          </cell>
          <cell r="C1831">
            <v>9.6077517972285431</v>
          </cell>
          <cell r="D1831">
            <v>9.0722559567476817E-5</v>
          </cell>
          <cell r="E1831">
            <v>8.8459412326904268</v>
          </cell>
          <cell r="P1831">
            <v>9.1866208516943828E-5</v>
          </cell>
          <cell r="Q1831">
            <v>0.16802329537749652</v>
          </cell>
          <cell r="W1831">
            <v>9.1866208516943828E-5</v>
          </cell>
        </row>
        <row r="1832">
          <cell r="A1832">
            <v>43834</v>
          </cell>
          <cell r="C1832">
            <v>9.6210052058218825</v>
          </cell>
          <cell r="D1832">
            <v>9.0715716075023633E-5</v>
          </cell>
          <cell r="E1832">
            <v>8.8460319484065018</v>
          </cell>
          <cell r="P1832">
            <v>9.1866208516943828E-5</v>
          </cell>
          <cell r="Q1832">
            <v>0.16811516158601347</v>
          </cell>
          <cell r="W1832">
            <v>9.1866208516943828E-5</v>
          </cell>
        </row>
        <row r="1833">
          <cell r="A1833">
            <v>43835</v>
          </cell>
          <cell r="C1833">
            <v>9.6350079904694468</v>
          </cell>
          <cell r="D1833">
            <v>9.0708441768107704E-5</v>
          </cell>
          <cell r="E1833">
            <v>8.8461226568482694</v>
          </cell>
          <cell r="P1833">
            <v>9.1866208516943828E-5</v>
          </cell>
          <cell r="Q1833">
            <v>0.16820702779453042</v>
          </cell>
          <cell r="W1833">
            <v>9.1866208516943828E-5</v>
          </cell>
        </row>
        <row r="1834">
          <cell r="A1834">
            <v>43836</v>
          </cell>
          <cell r="C1834">
            <v>9.6497511724707987</v>
          </cell>
          <cell r="D1834">
            <v>9.0700733815605905E-5</v>
          </cell>
          <cell r="E1834">
            <v>8.8462133575820854</v>
          </cell>
          <cell r="P1834">
            <v>9.1866208516943828E-5</v>
          </cell>
          <cell r="Q1834">
            <v>0.16829889400304737</v>
          </cell>
          <cell r="W1834">
            <v>9.1866208516943828E-5</v>
          </cell>
        </row>
        <row r="1835">
          <cell r="A1835">
            <v>43837</v>
          </cell>
          <cell r="C1835">
            <v>9.6652253949975435</v>
          </cell>
          <cell r="D1835">
            <v>9.069258922888696E-5</v>
          </cell>
          <cell r="E1835">
            <v>8.8463040501713142</v>
          </cell>
          <cell r="P1835">
            <v>9.1866208516943828E-5</v>
          </cell>
          <cell r="Q1835">
            <v>0.16839076021156432</v>
          </cell>
          <cell r="W1835">
            <v>9.1866208516943828E-5</v>
          </cell>
        </row>
        <row r="1836">
          <cell r="A1836">
            <v>43838</v>
          </cell>
          <cell r="C1836">
            <v>9.6814209428710569</v>
          </cell>
          <cell r="D1836">
            <v>9.0684004862414902E-5</v>
          </cell>
          <cell r="E1836">
            <v>8.8463947341761759</v>
          </cell>
          <cell r="P1836">
            <v>9.1866208516943828E-5</v>
          </cell>
          <cell r="Q1836">
            <v>0.16848262642008127</v>
          </cell>
          <cell r="W1836">
            <v>9.1866208516943828E-5</v>
          </cell>
        </row>
        <row r="1837">
          <cell r="A1837">
            <v>43839</v>
          </cell>
          <cell r="C1837">
            <v>9.6983277627492974</v>
          </cell>
          <cell r="D1837">
            <v>9.0674977414360297E-5</v>
          </cell>
          <cell r="E1837">
            <v>8.8464854091535905</v>
          </cell>
          <cell r="P1837">
            <v>9.1866208516943828E-5</v>
          </cell>
          <cell r="Q1837">
            <v>0.16857449262859822</v>
          </cell>
          <cell r="W1837">
            <v>9.1866208516943828E-5</v>
          </cell>
        </row>
        <row r="1838">
          <cell r="A1838">
            <v>43840</v>
          </cell>
          <cell r="C1838">
            <v>9.715935483641454</v>
          </cell>
          <cell r="D1838">
            <v>9.0665503427215632E-5</v>
          </cell>
          <cell r="E1838">
            <v>8.8465760746570172</v>
          </cell>
          <cell r="P1838">
            <v>9.1866208516943828E-5</v>
          </cell>
          <cell r="Q1838">
            <v>0.16866635883711517</v>
          </cell>
          <cell r="W1838">
            <v>9.1866208516943828E-5</v>
          </cell>
        </row>
        <row r="1839">
          <cell r="A1839">
            <v>43841</v>
          </cell>
          <cell r="C1839">
            <v>9.7342334376698521</v>
          </cell>
          <cell r="D1839">
            <v>9.0655579288412708E-5</v>
          </cell>
          <cell r="E1839">
            <v>8.846666730236306</v>
          </cell>
          <cell r="P1839">
            <v>9.1866208516943828E-5</v>
          </cell>
          <cell r="Q1839">
            <v>0.16875822504563212</v>
          </cell>
          <cell r="W1839">
            <v>9.1866208516943828E-5</v>
          </cell>
        </row>
        <row r="1840">
          <cell r="A1840">
            <v>43842</v>
          </cell>
          <cell r="C1840">
            <v>9.7532106809998815</v>
          </cell>
          <cell r="D1840">
            <v>9.0645201230938688E-5</v>
          </cell>
          <cell r="E1840">
            <v>8.8467573754375373</v>
          </cell>
          <cell r="P1840">
            <v>9.1866208516943828E-5</v>
          </cell>
          <cell r="Q1840">
            <v>0.16885009125414907</v>
          </cell>
          <cell r="W1840">
            <v>9.1866208516943828E-5</v>
          </cell>
        </row>
        <row r="1841">
          <cell r="A1841">
            <v>43843</v>
          </cell>
          <cell r="C1841">
            <v>9.7728560148602597</v>
          </cell>
          <cell r="D1841">
            <v>9.0634365333948437E-5</v>
          </cell>
          <cell r="E1841">
            <v>8.846848009802871</v>
          </cell>
          <cell r="P1841">
            <v>9.1866208516943828E-5</v>
          </cell>
          <cell r="Q1841">
            <v>0.16894195746266602</v>
          </cell>
          <cell r="W1841">
            <v>9.1866208516943828E-5</v>
          </cell>
        </row>
        <row r="1842">
          <cell r="A1842">
            <v>43844</v>
          </cell>
          <cell r="C1842">
            <v>9.7931580065780661</v>
          </cell>
          <cell r="D1842">
            <v>9.0623067523370836E-5</v>
          </cell>
          <cell r="E1842">
            <v>8.8469386328703941</v>
          </cell>
          <cell r="P1842">
            <v>9.1866208516943828E-5</v>
          </cell>
          <cell r="Q1842">
            <v>0.16903382367118297</v>
          </cell>
          <cell r="W1842">
            <v>9.1866208516943828E-5</v>
          </cell>
        </row>
        <row r="1843">
          <cell r="A1843">
            <v>43845</v>
          </cell>
          <cell r="C1843">
            <v>9.8141050105554335</v>
          </cell>
          <cell r="D1843">
            <v>9.0611303572506682E-5</v>
          </cell>
          <cell r="E1843">
            <v>8.8470292441739673</v>
          </cell>
          <cell r="P1843">
            <v>9.1866208516943828E-5</v>
          </cell>
          <cell r="Q1843">
            <v>0.16912568987969992</v>
          </cell>
          <cell r="W1843">
            <v>9.1866208516943828E-5</v>
          </cell>
        </row>
        <row r="1844">
          <cell r="A1844">
            <v>43846</v>
          </cell>
          <cell r="C1844">
            <v>9.8356851891175126</v>
          </cell>
          <cell r="D1844">
            <v>9.0599069102615995E-5</v>
          </cell>
          <cell r="E1844">
            <v>8.8471198432430693</v>
          </cell>
          <cell r="P1844">
            <v>9.1866208516943828E-5</v>
          </cell>
          <cell r="Q1844">
            <v>0.16921755608821687</v>
          </cell>
          <cell r="W1844">
            <v>9.1866208516943828E-5</v>
          </cell>
        </row>
        <row r="1845">
          <cell r="A1845">
            <v>43847</v>
          </cell>
          <cell r="C1845">
            <v>9.8578865331643382</v>
          </cell>
          <cell r="D1845">
            <v>9.0586359583493803E-5</v>
          </cell>
          <cell r="E1845">
            <v>8.8472104296026526</v>
          </cell>
          <cell r="P1845">
            <v>9.1866208516943828E-5</v>
          </cell>
          <cell r="Q1845">
            <v>0.16930942229673382</v>
          </cell>
          <cell r="W1845">
            <v>9.1866208516943828E-5</v>
          </cell>
        </row>
        <row r="1846">
          <cell r="A1846">
            <v>43848</v>
          </cell>
          <cell r="C1846">
            <v>9.8806968825626598</v>
          </cell>
          <cell r="D1846">
            <v>9.0573170334032051E-5</v>
          </cell>
          <cell r="E1846">
            <v>8.847301002772987</v>
          </cell>
          <cell r="P1846">
            <v>9.1866208516943828E-5</v>
          </cell>
          <cell r="Q1846">
            <v>0.16940128850525077</v>
          </cell>
          <cell r="W1846">
            <v>9.1866208516943828E-5</v>
          </cell>
        </row>
        <row r="1847">
          <cell r="A1847">
            <v>43849</v>
          </cell>
          <cell r="C1847">
            <v>9.9041039462172229</v>
          </cell>
          <cell r="D1847">
            <v>9.0559496522767317E-5</v>
          </cell>
          <cell r="E1847">
            <v>8.8473915622695092</v>
          </cell>
          <cell r="P1847">
            <v>9.1866208516943828E-5</v>
          </cell>
          <cell r="Q1847">
            <v>0.16949315471376772</v>
          </cell>
          <cell r="W1847">
            <v>9.1866208516943828E-5</v>
          </cell>
        </row>
        <row r="1848">
          <cell r="A1848">
            <v>43850</v>
          </cell>
          <cell r="C1848">
            <v>9.9280953217647312</v>
          </cell>
          <cell r="D1848">
            <v>9.0545333168413629E-5</v>
          </cell>
          <cell r="E1848">
            <v>8.8474821076026782</v>
          </cell>
          <cell r="P1848">
            <v>9.1866208516943828E-5</v>
          </cell>
          <cell r="Q1848">
            <v>0.16958502092228467</v>
          </cell>
          <cell r="W1848">
            <v>9.1866208516943828E-5</v>
          </cell>
        </row>
        <row r="1849">
          <cell r="A1849">
            <v>43851</v>
          </cell>
          <cell r="C1849">
            <v>9.9526585148376174</v>
          </cell>
          <cell r="D1849">
            <v>9.053067514037964E-5</v>
          </cell>
          <cell r="E1849">
            <v>8.8475726382778177</v>
          </cell>
          <cell r="P1849">
            <v>9.1866208516943828E-5</v>
          </cell>
          <cell r="Q1849">
            <v>0.16967688713080162</v>
          </cell>
          <cell r="W1849">
            <v>9.1866208516943828E-5</v>
          </cell>
        </row>
        <row r="1850">
          <cell r="A1850">
            <v>43852</v>
          </cell>
          <cell r="C1850">
            <v>9.9777809578486529</v>
          </cell>
          <cell r="D1850">
            <v>9.0515517159271133E-5</v>
          </cell>
          <cell r="E1850">
            <v>8.8476631537949775</v>
          </cell>
          <cell r="P1850">
            <v>9.1866208516943828E-5</v>
          </cell>
          <cell r="Q1850">
            <v>0.16976875333931857</v>
          </cell>
          <cell r="W1850">
            <v>9.1866208516943828E-5</v>
          </cell>
        </row>
        <row r="1851">
          <cell r="A1851">
            <v>43853</v>
          </cell>
          <cell r="C1851">
            <v>10.003450028251518</v>
          </cell>
          <cell r="D1851">
            <v>9.0499853797378936E-5</v>
          </cell>
          <cell r="E1851">
            <v>8.8477536536487751</v>
          </cell>
          <cell r="P1851">
            <v>9.1866208516943828E-5</v>
          </cell>
          <cell r="Q1851">
            <v>0.16986061954783552</v>
          </cell>
          <cell r="W1851">
            <v>9.1866208516943828E-5</v>
          </cell>
        </row>
        <row r="1852">
          <cell r="A1852">
            <v>43854</v>
          </cell>
          <cell r="C1852">
            <v>10.029653066236495</v>
          </cell>
          <cell r="D1852">
            <v>9.0483679479153709E-5</v>
          </cell>
          <cell r="E1852">
            <v>8.8478441373282539</v>
          </cell>
          <cell r="P1852">
            <v>9.1866208516943828E-5</v>
          </cell>
          <cell r="Q1852">
            <v>0.16995248575635247</v>
          </cell>
          <cell r="W1852">
            <v>9.1866208516943828E-5</v>
          </cell>
        </row>
        <row r="1853">
          <cell r="A1853">
            <v>43855</v>
          </cell>
          <cell r="C1853">
            <v>10.056377391824576</v>
          </cell>
          <cell r="D1853">
            <v>9.046698848166948E-5</v>
          </cell>
          <cell r="E1853">
            <v>8.8479346043167357</v>
          </cell>
          <cell r="P1853">
            <v>9.1866208516943828E-5</v>
          </cell>
          <cell r="Q1853">
            <v>0.17004435196486942</v>
          </cell>
          <cell r="W1853">
            <v>9.1866208516943828E-5</v>
          </cell>
        </row>
        <row r="1854">
          <cell r="A1854">
            <v>43856</v>
          </cell>
          <cell r="C1854">
            <v>10.083610321327271</v>
          </cell>
          <cell r="D1854">
            <v>9.0449774935077954E-5</v>
          </cell>
          <cell r="E1854">
            <v>8.8480250540916714</v>
          </cell>
          <cell r="P1854">
            <v>9.1866208516943828E-5</v>
          </cell>
          <cell r="Q1854">
            <v>0.17013621817338637</v>
          </cell>
          <cell r="W1854">
            <v>9.1866208516943828E-5</v>
          </cell>
        </row>
        <row r="1855">
          <cell r="A1855">
            <v>43857</v>
          </cell>
          <cell r="C1855">
            <v>10.111339183143478</v>
          </cell>
          <cell r="D1855">
            <v>9.0432032823056817E-5</v>
          </cell>
          <cell r="E1855">
            <v>8.8481154861244953</v>
          </cell>
          <cell r="P1855">
            <v>9.1866208516943828E-5</v>
          </cell>
          <cell r="Q1855">
            <v>0.17022808438190332</v>
          </cell>
          <cell r="W1855">
            <v>9.1866208516943828E-5</v>
          </cell>
        </row>
        <row r="1856">
          <cell r="A1856">
            <v>43858</v>
          </cell>
          <cell r="C1856">
            <v>10.139551332868749</v>
          </cell>
          <cell r="D1856">
            <v>9.0413755983255302E-5</v>
          </cell>
          <cell r="E1856">
            <v>8.8482058998804778</v>
          </cell>
          <cell r="P1856">
            <v>9.1866208516943828E-5</v>
          </cell>
          <cell r="Q1856">
            <v>0.17031995059042027</v>
          </cell>
          <cell r="W1856">
            <v>9.1866208516943828E-5</v>
          </cell>
        </row>
        <row r="1857">
          <cell r="A1857">
            <v>43859</v>
          </cell>
          <cell r="C1857">
            <v>10.168234167695976</v>
          </cell>
          <cell r="D1857">
            <v>9.0394938107741583E-5</v>
          </cell>
          <cell r="E1857">
            <v>8.848296294818585</v>
          </cell>
          <cell r="P1857">
            <v>9.1866208516943828E-5</v>
          </cell>
          <cell r="Q1857">
            <v>0.17041181679893722</v>
          </cell>
          <cell r="W1857">
            <v>9.1866208516943828E-5</v>
          </cell>
        </row>
        <row r="1858">
          <cell r="A1858">
            <v>43860</v>
          </cell>
          <cell r="C1858">
            <v>10.197375140090463</v>
          </cell>
          <cell r="D1858">
            <v>9.0375572743456707E-5</v>
          </cell>
          <cell r="E1858">
            <v>8.8483866703913279</v>
          </cell>
          <cell r="P1858">
            <v>9.1866208516943828E-5</v>
          </cell>
          <cell r="Q1858">
            <v>0.17050368300745417</v>
          </cell>
          <cell r="W1858">
            <v>9.1866208516943828E-5</v>
          </cell>
        </row>
        <row r="1859">
          <cell r="A1859">
            <v>43861</v>
          </cell>
          <cell r="C1859">
            <v>10.226961770725776</v>
          </cell>
          <cell r="D1859">
            <v>9.0355653292680652E-5</v>
          </cell>
          <cell r="E1859">
            <v>8.8484770260446197</v>
          </cell>
          <cell r="P1859">
            <v>9.1866208516943828E-5</v>
          </cell>
          <cell r="Q1859">
            <v>0.17059554921597112</v>
          </cell>
          <cell r="W1859">
            <v>9.1866208516943828E-5</v>
          </cell>
        </row>
        <row r="1860">
          <cell r="A1860">
            <v>43862</v>
          </cell>
          <cell r="C1860">
            <v>10.256981660670288</v>
          </cell>
          <cell r="D1860">
            <v>9.033517301351719E-5</v>
          </cell>
          <cell r="E1860">
            <v>8.8485673612176328</v>
          </cell>
          <cell r="P1860">
            <v>9.1866208516943828E-5</v>
          </cell>
          <cell r="Q1860">
            <v>0.17068741542448806</v>
          </cell>
          <cell r="W1860">
            <v>9.1866208516943828E-5</v>
          </cell>
        </row>
        <row r="1861">
          <cell r="A1861">
            <v>43863</v>
          </cell>
          <cell r="C1861">
            <v>10.287422502817609</v>
          </cell>
          <cell r="D1861">
            <v>9.0314125020404514E-5</v>
          </cell>
          <cell r="E1861">
            <v>8.848657675342654</v>
          </cell>
          <cell r="P1861">
            <v>9.1866208516943828E-5</v>
          </cell>
          <cell r="Q1861">
            <v>0.17077928163300501</v>
          </cell>
          <cell r="W1861">
            <v>9.1866208516943828E-5</v>
          </cell>
        </row>
        <row r="1862">
          <cell r="A1862">
            <v>43864</v>
          </cell>
          <cell r="C1862">
            <v>10.318272092557187</v>
          </cell>
          <cell r="D1862">
            <v>9.0292502284659715E-5</v>
          </cell>
          <cell r="E1862">
            <v>8.8487479678449379</v>
          </cell>
          <cell r="P1862">
            <v>9.1866208516943828E-5</v>
          </cell>
          <cell r="Q1862">
            <v>0.17087114784152196</v>
          </cell>
          <cell r="W1862">
            <v>9.1866208516943828E-5</v>
          </cell>
        </row>
        <row r="1863">
          <cell r="A1863">
            <v>43865</v>
          </cell>
          <cell r="C1863">
            <v>10.349518337684314</v>
          </cell>
          <cell r="D1863">
            <v>9.0270297635065982E-5</v>
          </cell>
          <cell r="E1863">
            <v>8.848838238142573</v>
          </cell>
          <cell r="P1863">
            <v>9.1866208516943828E-5</v>
          </cell>
          <cell r="Q1863">
            <v>0.17096301405003891</v>
          </cell>
          <cell r="W1863">
            <v>9.1866208516943828E-5</v>
          </cell>
        </row>
        <row r="1864">
          <cell r="A1864">
            <v>43866</v>
          </cell>
          <cell r="C1864">
            <v>10.381149267551519</v>
          </cell>
          <cell r="D1864">
            <v>9.0247503758512259E-5</v>
          </cell>
          <cell r="E1864">
            <v>8.8489284856463311</v>
          </cell>
          <cell r="P1864">
            <v>9.1866208516943828E-5</v>
          </cell>
          <cell r="Q1864">
            <v>0.17105488025855586</v>
          </cell>
          <cell r="W1864">
            <v>9.1866208516943828E-5</v>
          </cell>
        </row>
        <row r="1865">
          <cell r="A1865">
            <v>43867</v>
          </cell>
          <cell r="C1865">
            <v>10.413153041465845</v>
          </cell>
          <cell r="D1865">
            <v>9.022411320069591E-5</v>
          </cell>
          <cell r="E1865">
            <v>8.8490187097595321</v>
          </cell>
          <cell r="P1865">
            <v>9.1866208516943828E-5</v>
          </cell>
          <cell r="Q1865">
            <v>0.17114674646707281</v>
          </cell>
          <cell r="W1865">
            <v>9.1866208516943828E-5</v>
          </cell>
        </row>
        <row r="1866">
          <cell r="A1866">
            <v>43868</v>
          </cell>
          <cell r="C1866">
            <v>10.445517956338952</v>
          </cell>
          <cell r="D1866">
            <v>9.0200118366900154E-5</v>
          </cell>
          <cell r="E1866">
            <v>8.8491089098778986</v>
          </cell>
          <cell r="P1866">
            <v>9.1866208516943828E-5</v>
          </cell>
          <cell r="Q1866">
            <v>0.17123861267558976</v>
          </cell>
          <cell r="W1866">
            <v>9.1866208516943828E-5</v>
          </cell>
        </row>
        <row r="1867">
          <cell r="A1867">
            <v>43869</v>
          </cell>
          <cell r="C1867">
            <v>10.478232453599034</v>
          </cell>
          <cell r="D1867">
            <v>9.0175511522858396E-5</v>
          </cell>
          <cell r="E1867">
            <v>8.8491990853894222</v>
          </cell>
          <cell r="P1867">
            <v>9.1866208516943828E-5</v>
          </cell>
          <cell r="Q1867">
            <v>0.17133047888410671</v>
          </cell>
          <cell r="W1867">
            <v>9.1866208516943828E-5</v>
          </cell>
        </row>
        <row r="1868">
          <cell r="A1868">
            <v>43870</v>
          </cell>
          <cell r="C1868">
            <v>10.511285125375665</v>
          </cell>
          <cell r="D1868">
            <v>9.0150284795719528E-5</v>
          </cell>
          <cell r="E1868">
            <v>8.8492892356742185</v>
          </cell>
          <cell r="P1868">
            <v>9.1866208516943828E-5</v>
          </cell>
          <cell r="Q1868">
            <v>0.17142234509262366</v>
          </cell>
          <cell r="W1868">
            <v>9.1866208516943828E-5</v>
          </cell>
        </row>
        <row r="1869">
          <cell r="A1869">
            <v>43871</v>
          </cell>
          <cell r="C1869">
            <v>10.544664719970333</v>
          </cell>
          <cell r="D1869">
            <v>9.0124430175128232E-5</v>
          </cell>
          <cell r="E1869">
            <v>8.8493793601043933</v>
          </cell>
          <cell r="P1869">
            <v>9.1866208516943828E-5</v>
          </cell>
          <cell r="Q1869">
            <v>0.17151421130114061</v>
          </cell>
          <cell r="W1869">
            <v>9.1866208516943828E-5</v>
          </cell>
        </row>
        <row r="1870">
          <cell r="A1870">
            <v>43872</v>
          </cell>
          <cell r="C1870">
            <v>10.57836014662711</v>
          </cell>
          <cell r="D1870">
            <v>9.0097939514436208E-5</v>
          </cell>
          <cell r="E1870">
            <v>8.8494694580439077</v>
          </cell>
          <cell r="P1870">
            <v>9.1866208516943828E-5</v>
          </cell>
          <cell r="Q1870">
            <v>0.17160607750965756</v>
          </cell>
          <cell r="W1870">
            <v>9.1866208516943828E-5</v>
          </cell>
        </row>
        <row r="1871">
          <cell r="A1871">
            <v>43873</v>
          </cell>
          <cell r="C1871">
            <v>10.612360479619321</v>
          </cell>
          <cell r="D1871">
            <v>9.007080453206076E-5</v>
          </cell>
          <cell r="E1871">
            <v>8.8495595288484399</v>
          </cell>
          <cell r="P1871">
            <v>9.1866208516943828E-5</v>
          </cell>
          <cell r="Q1871">
            <v>0.17169794371817451</v>
          </cell>
          <cell r="W1871">
            <v>9.1866208516943828E-5</v>
          </cell>
        </row>
        <row r="1872">
          <cell r="A1872">
            <v>43874</v>
          </cell>
          <cell r="C1872">
            <v>10.64665496166926</v>
          </cell>
          <cell r="D1872">
            <v>9.0043016813008659E-5</v>
          </cell>
          <cell r="E1872">
            <v>8.8496495718652533</v>
          </cell>
          <cell r="P1872">
            <v>9.1866208516943828E-5</v>
          </cell>
          <cell r="Q1872">
            <v>0.17178980992669146</v>
          </cell>
          <cell r="W1872">
            <v>9.1866208516943828E-5</v>
          </cell>
        </row>
        <row r="1873">
          <cell r="A1873">
            <v>43875</v>
          </cell>
          <cell r="C1873">
            <v>10.681233006719172</v>
          </cell>
          <cell r="D1873">
            <v>9.0014567810584218E-5</v>
          </cell>
          <cell r="E1873">
            <v>8.8497395864330635</v>
          </cell>
          <cell r="P1873">
            <v>9.1866208516943828E-5</v>
          </cell>
          <cell r="Q1873">
            <v>0.17188167613520841</v>
          </cell>
          <cell r="W1873">
            <v>9.1866208516943828E-5</v>
          </cell>
        </row>
        <row r="1874">
          <cell r="A1874">
            <v>43876</v>
          </cell>
          <cell r="C1874">
            <v>10.716084202072544</v>
          </cell>
          <cell r="D1874">
            <v>8.9985448848301571E-5</v>
          </cell>
          <cell r="E1874">
            <v>8.8498295718819122</v>
          </cell>
          <cell r="P1874">
            <v>9.1866208516943828E-5</v>
          </cell>
          <cell r="Q1874">
            <v>0.17197354234372536</v>
          </cell>
          <cell r="W1874">
            <v>9.1866208516943828E-5</v>
          </cell>
        </row>
        <row r="1875">
          <cell r="A1875">
            <v>43877</v>
          </cell>
          <cell r="C1875">
            <v>10.751198309925579</v>
          </cell>
          <cell r="D1875">
            <v>8.9955651122022458E-5</v>
          </cell>
          <cell r="E1875">
            <v>8.849919527533034</v>
          </cell>
          <cell r="P1875">
            <v>9.1866208516943828E-5</v>
          </cell>
          <cell r="Q1875">
            <v>0.17206540855224231</v>
          </cell>
          <cell r="W1875">
            <v>9.1866208516943828E-5</v>
          </cell>
        </row>
        <row r="1876">
          <cell r="A1876">
            <v>43878</v>
          </cell>
          <cell r="C1876">
            <v>10.78656526830931</v>
          </cell>
          <cell r="D1876">
            <v>8.992516570234211E-5</v>
          </cell>
          <cell r="E1876">
            <v>8.8500094526987372</v>
          </cell>
          <cell r="P1876">
            <v>9.1866208516943828E-5</v>
          </cell>
          <cell r="Q1876">
            <v>0.17215727476075926</v>
          </cell>
          <cell r="W1876">
            <v>9.1866208516943828E-5</v>
          </cell>
        </row>
        <row r="1877">
          <cell r="A1877">
            <v>43879</v>
          </cell>
          <cell r="C1877">
            <v>10.822175191463316</v>
          </cell>
          <cell r="D1877">
            <v>8.9893983537247049E-5</v>
          </cell>
          <cell r="E1877">
            <v>8.8500993466822742</v>
          </cell>
          <cell r="P1877">
            <v>9.1866208516943828E-5</v>
          </cell>
          <cell r="Q1877">
            <v>0.17224914096927621</v>
          </cell>
          <cell r="W1877">
            <v>9.1866208516943828E-5</v>
          </cell>
        </row>
        <row r="1878">
          <cell r="A1878">
            <v>43880</v>
          </cell>
          <cell r="C1878">
            <v>10.858018369662346</v>
          </cell>
          <cell r="D1878">
            <v>8.9862095455069631E-5</v>
          </cell>
          <cell r="E1878">
            <v>8.8501892087777296</v>
          </cell>
          <cell r="P1878">
            <v>9.1866208516943828E-5</v>
          </cell>
          <cell r="Q1878">
            <v>0.17234100717779316</v>
          </cell>
          <cell r="W1878">
            <v>9.1866208516943828E-5</v>
          </cell>
        </row>
        <row r="1879">
          <cell r="A1879">
            <v>43881</v>
          </cell>
          <cell r="C1879">
            <v>10.894085268517404</v>
          </cell>
          <cell r="D1879">
            <v>8.9829492167765943E-5</v>
          </cell>
          <cell r="E1879">
            <v>8.8502790382698979</v>
          </cell>
          <cell r="P1879">
            <v>9.1866208516943828E-5</v>
          </cell>
          <cell r="Q1879">
            <v>0.17243287338631011</v>
          </cell>
          <cell r="W1879">
            <v>9.1866208516943828E-5</v>
          </cell>
        </row>
        <row r="1880">
          <cell r="A1880">
            <v>43882</v>
          </cell>
          <cell r="C1880">
            <v>10.930366527772959</v>
          </cell>
          <cell r="D1880">
            <v>8.97961642745449E-5</v>
          </cell>
          <cell r="E1880">
            <v>8.8503688344341729</v>
          </cell>
          <cell r="P1880">
            <v>9.1866208516943828E-5</v>
          </cell>
          <cell r="Q1880">
            <v>0.17252473959482706</v>
          </cell>
          <cell r="W1880">
            <v>9.1866208516943828E-5</v>
          </cell>
        </row>
        <row r="1881">
          <cell r="A1881">
            <v>43883</v>
          </cell>
          <cell r="C1881">
            <v>10.96685295962204</v>
          </cell>
          <cell r="D1881">
            <v>8.9762102265877284E-5</v>
          </cell>
          <cell r="E1881">
            <v>8.8504585965364395</v>
          </cell>
          <cell r="P1881">
            <v>9.1866208516943828E-5</v>
          </cell>
          <cell r="Q1881">
            <v>0.17261660580334401</v>
          </cell>
          <cell r="W1881">
            <v>9.1866208516943828E-5</v>
          </cell>
        </row>
        <row r="1882">
          <cell r="A1882">
            <v>43884</v>
          </cell>
          <cell r="C1882">
            <v>11.00353554656081</v>
          </cell>
          <cell r="D1882">
            <v>8.9727296527915561E-5</v>
          </cell>
          <cell r="E1882">
            <v>8.8505483238329674</v>
          </cell>
          <cell r="P1882">
            <v>9.1866208516943828E-5</v>
          </cell>
          <cell r="Q1882">
            <v>0.17270847201186096</v>
          </cell>
          <cell r="W1882">
            <v>9.1866208516943828E-5</v>
          </cell>
        </row>
        <row r="1883">
          <cell r="A1883">
            <v>43885</v>
          </cell>
          <cell r="C1883">
            <v>11.040405438804209</v>
          </cell>
          <cell r="D1883">
            <v>8.969173734735626E-5</v>
          </cell>
          <cell r="E1883">
            <v>8.8506380155703148</v>
          </cell>
          <cell r="P1883">
            <v>9.1866208516943828E-5</v>
          </cell>
          <cell r="Q1883">
            <v>0.17280033822037791</v>
          </cell>
          <cell r="W1883">
            <v>9.1866208516943828E-5</v>
          </cell>
        </row>
        <row r="1884">
          <cell r="A1884">
            <v>43886</v>
          </cell>
          <cell r="C1884">
            <v>11.077453951283903</v>
          </cell>
          <cell r="D1884">
            <v>8.965541491677842E-5</v>
          </cell>
          <cell r="E1884">
            <v>8.8507276709852309</v>
          </cell>
          <cell r="P1884">
            <v>9.1866208516943828E-5</v>
          </cell>
          <cell r="Q1884">
            <v>0.17289220442889486</v>
          </cell>
          <cell r="W1884">
            <v>9.1866208516943828E-5</v>
          </cell>
        </row>
        <row r="1885">
          <cell r="A1885">
            <v>43887</v>
          </cell>
          <cell r="C1885">
            <v>11.114672560249636</v>
          </cell>
          <cell r="D1885">
            <v>8.9618319340492751E-5</v>
          </cell>
          <cell r="E1885">
            <v>8.8508172893045707</v>
          </cell>
          <cell r="P1885">
            <v>9.1866208516943828E-5</v>
          </cell>
          <cell r="Q1885">
            <v>0.17298407063741181</v>
          </cell>
          <cell r="W1885">
            <v>9.1866208516943828E-5</v>
          </cell>
        </row>
        <row r="1886">
          <cell r="A1886">
            <v>43888</v>
          </cell>
          <cell r="C1886">
            <v>11.152052899494651</v>
          </cell>
          <cell r="D1886">
            <v>8.9580440640938186E-5</v>
          </cell>
          <cell r="E1886">
            <v>8.8509068697452111</v>
          </cell>
          <cell r="P1886">
            <v>9.1866208516943828E-5</v>
          </cell>
          <cell r="Q1886">
            <v>0.17307593684592876</v>
          </cell>
          <cell r="W1886">
            <v>9.1866208516943828E-5</v>
          </cell>
        </row>
        <row r="1887">
          <cell r="A1887">
            <v>43889</v>
          </cell>
          <cell r="C1887">
            <v>11.189586756225509</v>
          </cell>
          <cell r="D1887">
            <v>8.9541768765663218E-5</v>
          </cell>
          <cell r="E1887">
            <v>8.850996411513977</v>
          </cell>
          <cell r="P1887">
            <v>9.1866208516943828E-5</v>
          </cell>
          <cell r="Q1887">
            <v>0.17316780305444571</v>
          </cell>
          <cell r="W1887">
            <v>9.1866208516943828E-5</v>
          </cell>
        </row>
        <row r="1888">
          <cell r="A1888">
            <v>43890</v>
          </cell>
          <cell r="C1888">
            <v>11.227266066596254</v>
          </cell>
          <cell r="D1888">
            <v>8.9502293594931852E-5</v>
          </cell>
          <cell r="E1888">
            <v>8.8510859138075713</v>
          </cell>
          <cell r="P1888">
            <v>9.1866208516943828E-5</v>
          </cell>
          <cell r="Q1888">
            <v>0.17325966926296266</v>
          </cell>
          <cell r="W1888">
            <v>9.1866208516943828E-5</v>
          </cell>
        </row>
        <row r="1889">
          <cell r="A1889">
            <v>43891</v>
          </cell>
          <cell r="C1889">
            <v>11.265082910926322</v>
          </cell>
          <cell r="D1889">
            <v>8.946200494999467E-5</v>
          </cell>
          <cell r="E1889">
            <v>8.851175375812522</v>
          </cell>
          <cell r="P1889">
            <v>9.1866208516943828E-5</v>
          </cell>
          <cell r="Q1889">
            <v>0.17335153547147961</v>
          </cell>
          <cell r="W1889">
            <v>9.1866208516943828E-5</v>
          </cell>
        </row>
        <row r="1890">
          <cell r="A1890">
            <v>43892</v>
          </cell>
          <cell r="C1890">
            <v>11.303029508621231</v>
          </cell>
          <cell r="D1890">
            <v>8.9420892602067544E-5</v>
          </cell>
          <cell r="E1890">
            <v>8.8512647967051237</v>
          </cell>
          <cell r="P1890">
            <v>9.1866208516943828E-5</v>
          </cell>
          <cell r="Q1890">
            <v>0.17344340167999656</v>
          </cell>
          <cell r="W1890">
            <v>9.1866208516943828E-5</v>
          </cell>
        </row>
        <row r="1891">
          <cell r="A1891">
            <v>43893</v>
          </cell>
          <cell r="C1891">
            <v>11.341098212814531</v>
          </cell>
          <cell r="D1891">
            <v>8.9378946282061821E-5</v>
          </cell>
          <cell r="E1891">
            <v>8.8513541756514051</v>
          </cell>
          <cell r="P1891">
            <v>9.1866208516943828E-5</v>
          </cell>
          <cell r="Q1891">
            <v>0.17353526788851351</v>
          </cell>
          <cell r="W1891">
            <v>9.1866208516943828E-5</v>
          </cell>
        </row>
        <row r="1892">
          <cell r="A1892">
            <v>43894</v>
          </cell>
          <cell r="C1892">
            <v>11.379281504748951</v>
          </cell>
          <cell r="D1892">
            <v>8.9336155691111465E-5</v>
          </cell>
          <cell r="E1892">
            <v>8.851443511807096</v>
          </cell>
          <cell r="P1892">
            <v>9.1866208516943828E-5</v>
          </cell>
          <cell r="Q1892">
            <v>0.17362713409703046</v>
          </cell>
          <cell r="W1892">
            <v>9.1866208516943828E-5</v>
          </cell>
        </row>
        <row r="1893">
          <cell r="A1893">
            <v>43895</v>
          </cell>
          <cell r="C1893">
            <v>11.417571987914281</v>
          </cell>
          <cell r="D1893">
            <v>8.9292510511943942E-5</v>
          </cell>
          <cell r="E1893">
            <v>8.8515328043176087</v>
          </cell>
          <cell r="P1893">
            <v>9.1866208516943828E-5</v>
          </cell>
          <cell r="Q1893">
            <v>0.17371900030554741</v>
          </cell>
          <cell r="W1893">
            <v>9.1866208516943828E-5</v>
          </cell>
        </row>
        <row r="1894">
          <cell r="A1894">
            <v>43896</v>
          </cell>
          <cell r="C1894">
            <v>11.455962381958889</v>
          </cell>
          <cell r="D1894">
            <v>8.9248000421143016E-5</v>
          </cell>
          <cell r="E1894">
            <v>8.8516220523180298</v>
          </cell>
          <cell r="P1894">
            <v>9.1866208516943828E-5</v>
          </cell>
          <cell r="Q1894">
            <v>0.17381086651406435</v>
          </cell>
          <cell r="W1894">
            <v>9.1866208516943828E-5</v>
          </cell>
        </row>
        <row r="1895">
          <cell r="A1895">
            <v>43897</v>
          </cell>
          <cell r="C1895">
            <v>11.494445516391297</v>
          </cell>
          <cell r="D1895">
            <v>8.9202615102353428E-5</v>
          </cell>
          <cell r="E1895">
            <v>8.8517112549331323</v>
          </cell>
          <cell r="P1895">
            <v>9.1866208516943828E-5</v>
          </cell>
          <cell r="Q1895">
            <v>0.1739027327225813</v>
          </cell>
          <cell r="W1895">
            <v>9.1866208516943828E-5</v>
          </cell>
        </row>
        <row r="1896">
          <cell r="A1896">
            <v>43898</v>
          </cell>
          <cell r="C1896">
            <v>11.533014324087796</v>
          </cell>
          <cell r="D1896">
            <v>8.9156344260478263E-5</v>
          </cell>
          <cell r="E1896">
            <v>8.8518004112773934</v>
          </cell>
          <cell r="P1896">
            <v>9.1866208516943828E-5</v>
          </cell>
          <cell r="Q1896">
            <v>0.17399459893109825</v>
          </cell>
          <cell r="W1896">
            <v>9.1866208516943828E-5</v>
          </cell>
        </row>
        <row r="1897">
          <cell r="A1897">
            <v>43899</v>
          </cell>
          <cell r="C1897">
            <v>11.571661834621482</v>
          </cell>
          <cell r="D1897">
            <v>8.9109177636921411E-5</v>
          </cell>
          <cell r="E1897">
            <v>8.8518895204550301</v>
          </cell>
          <cell r="P1897">
            <v>9.1866208516943828E-5</v>
          </cell>
          <cell r="Q1897">
            <v>0.1740864651396152</v>
          </cell>
          <cell r="W1897">
            <v>9.1866208516943828E-5</v>
          </cell>
        </row>
        <row r="1898">
          <cell r="A1898">
            <v>43900</v>
          </cell>
          <cell r="C1898">
            <v>11.6103811674277</v>
          </cell>
          <cell r="D1898">
            <v>8.9061105025928865E-5</v>
          </cell>
          <cell r="E1898">
            <v>8.851978581560056</v>
          </cell>
          <cell r="P1898">
            <v>9.1866208516943828E-5</v>
          </cell>
          <cell r="Q1898">
            <v>0.17417833134813215</v>
          </cell>
          <cell r="W1898">
            <v>9.1866208516943828E-5</v>
          </cell>
        </row>
        <row r="1899">
          <cell r="A1899">
            <v>43901</v>
          </cell>
          <cell r="C1899">
            <v>11.649165524820372</v>
          </cell>
          <cell r="D1899">
            <v>8.9012116292082986E-5</v>
          </cell>
          <cell r="E1899">
            <v>8.8520675936763489</v>
          </cell>
          <cell r="P1899">
            <v>9.1866208516943828E-5</v>
          </cell>
          <cell r="Q1899">
            <v>0.1742701975566491</v>
          </cell>
          <cell r="W1899">
            <v>9.1866208516943828E-5</v>
          </cell>
        </row>
        <row r="1900">
          <cell r="A1900">
            <v>43902</v>
          </cell>
          <cell r="C1900">
            <v>11.688008184873299</v>
          </cell>
          <cell r="D1900">
            <v>8.8962201389006213E-5</v>
          </cell>
          <cell r="E1900">
            <v>8.8521565558777375</v>
          </cell>
          <cell r="P1900">
            <v>9.1866208516943828E-5</v>
          </cell>
          <cell r="Q1900">
            <v>0.17436206376516605</v>
          </cell>
          <cell r="W1900">
            <v>9.1866208516943828E-5</v>
          </cell>
        </row>
        <row r="1901">
          <cell r="A1901">
            <v>43903</v>
          </cell>
          <cell r="C1901">
            <v>11.726902494180063</v>
          </cell>
          <cell r="D1901">
            <v>8.8911350379329787E-5</v>
          </cell>
          <cell r="E1901">
            <v>8.8522454672281174</v>
          </cell>
          <cell r="P1901">
            <v>9.1866208516943828E-5</v>
          </cell>
          <cell r="Q1901">
            <v>0.174453929973683</v>
          </cell>
          <cell r="W1901">
            <v>9.1866208516943828E-5</v>
          </cell>
        </row>
        <row r="1902">
          <cell r="A1902">
            <v>43904</v>
          </cell>
          <cell r="C1902">
            <v>11.765841860505812</v>
          </cell>
          <cell r="D1902">
            <v>8.885955345598571E-5</v>
          </cell>
          <cell r="E1902">
            <v>8.8523343267815733</v>
          </cell>
          <cell r="P1902">
            <v>9.1866208516943828E-5</v>
          </cell>
          <cell r="Q1902">
            <v>0.17454579618219995</v>
          </cell>
          <cell r="W1902">
            <v>9.1866208516943828E-5</v>
          </cell>
        </row>
        <row r="1903">
          <cell r="A1903">
            <v>43905</v>
          </cell>
          <cell r="C1903">
            <v>11.804819745343869</v>
          </cell>
          <cell r="D1903">
            <v>8.8806800964878911E-5</v>
          </cell>
          <cell r="E1903">
            <v>8.8524231335825387</v>
          </cell>
          <cell r="P1903">
            <v>9.1866208516943828E-5</v>
          </cell>
          <cell r="Q1903">
            <v>0.1746376623907169</v>
          </cell>
          <cell r="W1903">
            <v>9.1866208516943828E-5</v>
          </cell>
        </row>
        <row r="1904">
          <cell r="A1904">
            <v>43906</v>
          </cell>
          <cell r="C1904">
            <v>11.843829656389744</v>
          </cell>
          <cell r="D1904">
            <v>8.8753083428998582E-5</v>
          </cell>
          <cell r="E1904">
            <v>8.8525118866659671</v>
          </cell>
          <cell r="P1904">
            <v>9.1866208516943828E-5</v>
          </cell>
          <cell r="Q1904">
            <v>0.17472952859923385</v>
          </cell>
          <cell r="W1904">
            <v>9.1866208516943828E-5</v>
          </cell>
        </row>
        <row r="1905">
          <cell r="A1905">
            <v>43907</v>
          </cell>
          <cell r="C1905">
            <v>11.882865139944922</v>
          </cell>
          <cell r="D1905">
            <v>8.8698391574026198E-5</v>
          </cell>
          <cell r="E1905">
            <v>8.8526005850575409</v>
          </cell>
          <cell r="P1905">
            <v>9.1866208516943828E-5</v>
          </cell>
          <cell r="Q1905">
            <v>0.1748213948077508</v>
          </cell>
          <cell r="W1905">
            <v>9.1866208516943828E-5</v>
          </cell>
        </row>
        <row r="1906">
          <cell r="A1906">
            <v>43908</v>
          </cell>
          <cell r="C1906">
            <v>11.92191977326247</v>
          </cell>
          <cell r="D1906">
            <v>8.8642716355499343E-5</v>
          </cell>
          <cell r="E1906">
            <v>8.8526892277738956</v>
          </cell>
          <cell r="P1906">
            <v>9.1866208516943828E-5</v>
          </cell>
          <cell r="Q1906">
            <v>0.17491326101626775</v>
          </cell>
          <cell r="W1906">
            <v>9.1866208516943828E-5</v>
          </cell>
        </row>
        <row r="1907">
          <cell r="A1907">
            <v>43909</v>
          </cell>
          <cell r="C1907">
            <v>11.960987156846375</v>
          </cell>
          <cell r="D1907">
            <v>8.8586048987588205E-5</v>
          </cell>
          <cell r="E1907">
            <v>8.8527778138228825</v>
          </cell>
          <cell r="P1907">
            <v>9.1866208516943828E-5</v>
          </cell>
          <cell r="Q1907">
            <v>0.1750051272247847</v>
          </cell>
          <cell r="W1907">
            <v>9.1866208516943828E-5</v>
          </cell>
        </row>
        <row r="1908">
          <cell r="A1908">
            <v>43910</v>
          </cell>
          <cell r="C1908">
            <v>12.00006090671633</v>
          </cell>
          <cell r="D1908">
            <v>8.8528380973542837E-5</v>
          </cell>
          <cell r="E1908">
            <v>8.8528663422038569</v>
          </cell>
          <cell r="P1908">
            <v>9.1866208516943828E-5</v>
          </cell>
          <cell r="Q1908">
            <v>0.17509699343330165</v>
          </cell>
          <cell r="W1908">
            <v>9.1866208516943828E-5</v>
          </cell>
        </row>
        <row r="1909">
          <cell r="A1909">
            <v>43911</v>
          </cell>
          <cell r="C1909">
            <v>12.03913464664954</v>
          </cell>
          <cell r="D1909">
            <v>8.8469704137866418E-5</v>
          </cell>
          <cell r="E1909">
            <v>8.8529548119079955</v>
          </cell>
          <cell r="P1909">
            <v>9.1866208516943828E-5</v>
          </cell>
          <cell r="Q1909">
            <v>0.1751888596418186</v>
          </cell>
          <cell r="W1909">
            <v>9.1866208516943828E-5</v>
          </cell>
        </row>
        <row r="1910">
          <cell r="A1910">
            <v>43912</v>
          </cell>
          <cell r="C1910">
            <v>12.078202000411107</v>
          </cell>
          <cell r="D1910">
            <v>8.8410010660269924E-5</v>
          </cell>
          <cell r="E1910">
            <v>8.8530432219186554</v>
          </cell>
          <cell r="P1910">
            <v>9.1866208516943828E-5</v>
          </cell>
          <cell r="Q1910">
            <v>0.17528072585033555</v>
          </cell>
          <cell r="W1910">
            <v>9.1866208516943828E-5</v>
          </cell>
        </row>
        <row r="1911">
          <cell r="A1911">
            <v>43913</v>
          </cell>
          <cell r="C1911">
            <v>12.117256583984396</v>
          </cell>
          <cell r="D1911">
            <v>8.8349293111460549E-5</v>
          </cell>
          <cell r="E1911">
            <v>8.8531315712117671</v>
          </cell>
          <cell r="P1911">
            <v>9.1866208516943828E-5</v>
          </cell>
          <cell r="Q1911">
            <v>0.1753725920588525</v>
          </cell>
          <cell r="W1911">
            <v>9.1866208516943828E-5</v>
          </cell>
        </row>
        <row r="1912">
          <cell r="A1912">
            <v>43914</v>
          </cell>
          <cell r="C1912">
            <v>12.156291997812916</v>
          </cell>
          <cell r="D1912">
            <v>8.8287544490814825E-5</v>
          </cell>
          <cell r="E1912">
            <v>8.8532198587562583</v>
          </cell>
          <cell r="P1912">
            <v>9.1866208516943828E-5</v>
          </cell>
          <cell r="Q1912">
            <v>0.17546445826736945</v>
          </cell>
          <cell r="W1912">
            <v>9.1866208516943828E-5</v>
          </cell>
        </row>
        <row r="1913">
          <cell r="A1913">
            <v>43915</v>
          </cell>
          <cell r="C1913">
            <v>12.19530181906519</v>
          </cell>
          <cell r="D1913">
            <v>8.8224758265983871E-5</v>
          </cell>
          <cell r="E1913">
            <v>8.8533080835145235</v>
          </cell>
          <cell r="P1913">
            <v>9.1866208516943828E-5</v>
          </cell>
          <cell r="Q1913">
            <v>0.1755563244758864</v>
          </cell>
          <cell r="W1913">
            <v>9.1866208516943828E-5</v>
          </cell>
        </row>
        <row r="1914">
          <cell r="A1914">
            <v>43916</v>
          </cell>
          <cell r="C1914">
            <v>12.234279593934215</v>
          </cell>
          <cell r="D1914">
            <v>8.8160928414475625E-5</v>
          </cell>
          <cell r="E1914">
            <v>8.8533962444429388</v>
          </cell>
          <cell r="P1914">
            <v>9.1866208516943828E-5</v>
          </cell>
          <cell r="Q1914">
            <v>0.17564819068440335</v>
          </cell>
          <cell r="W1914">
            <v>9.1866208516943828E-5</v>
          </cell>
        </row>
        <row r="1915">
          <cell r="A1915">
            <v>43917</v>
          </cell>
          <cell r="C1915">
            <v>12.273218829983241</v>
          </cell>
          <cell r="D1915">
            <v>8.8096049467254205E-5</v>
          </cell>
          <cell r="E1915">
            <v>8.8534843404924057</v>
          </cell>
          <cell r="P1915">
            <v>9.1866208516943828E-5</v>
          </cell>
          <cell r="Q1915">
            <v>0.1757400568929203</v>
          </cell>
          <cell r="W1915">
            <v>9.1866208516943828E-5</v>
          </cell>
        </row>
        <row r="1916">
          <cell r="A1916">
            <v>43918</v>
          </cell>
          <cell r="C1916">
            <v>12.312112988549751</v>
          </cell>
          <cell r="D1916">
            <v>8.8030116554392666E-5</v>
          </cell>
          <cell r="E1916">
            <v>8.8535723706089602</v>
          </cell>
          <cell r="P1916">
            <v>9.1866208516943828E-5</v>
          </cell>
          <cell r="Q1916">
            <v>0.17583192310143725</v>
          </cell>
          <cell r="W1916">
            <v>9.1866208516943828E-5</v>
          </cell>
        </row>
        <row r="1917">
          <cell r="A1917">
            <v>43919</v>
          </cell>
          <cell r="C1917">
            <v>12.350955477219715</v>
          </cell>
          <cell r="D1917">
            <v>8.7963125452809895E-5</v>
          </cell>
          <cell r="E1917">
            <v>8.8536603337344122</v>
          </cell>
          <cell r="P1917">
            <v>9.1866208516943828E-5</v>
          </cell>
          <cell r="Q1917">
            <v>0.1759237893099542</v>
          </cell>
          <cell r="W1917">
            <v>9.1866208516943828E-5</v>
          </cell>
        </row>
        <row r="1918">
          <cell r="A1918">
            <v>43920</v>
          </cell>
          <cell r="C1918">
            <v>12.389739642384471</v>
          </cell>
          <cell r="D1918">
            <v>8.7895072636116195E-5</v>
          </cell>
          <cell r="E1918">
            <v>8.8537482288070475</v>
          </cell>
          <cell r="P1918">
            <v>9.1866208516943828E-5</v>
          </cell>
          <cell r="Q1918">
            <v>0.17601565551847115</v>
          </cell>
          <cell r="W1918">
            <v>9.1866208516943828E-5</v>
          </cell>
        </row>
        <row r="1919">
          <cell r="A1919">
            <v>43921</v>
          </cell>
          <cell r="C1919">
            <v>12.428458761892836</v>
          </cell>
          <cell r="D1919">
            <v>8.7825955326585953E-5</v>
          </cell>
          <cell r="E1919">
            <v>8.8538360547623736</v>
          </cell>
          <cell r="P1919">
            <v>9.1866208516943828E-5</v>
          </cell>
          <cell r="Q1919">
            <v>0.1761075217269881</v>
          </cell>
          <cell r="W1919">
            <v>9.1866208516943828E-5</v>
          </cell>
        </row>
        <row r="1920">
          <cell r="A1920">
            <v>43922</v>
          </cell>
          <cell r="C1920">
            <v>12.467106037811355</v>
          </cell>
          <cell r="D1920">
            <v>8.7755771549267715E-5</v>
          </cell>
          <cell r="E1920">
            <v>8.8539238105339226</v>
          </cell>
          <cell r="P1920">
            <v>9.1866208516943828E-5</v>
          </cell>
          <cell r="Q1920">
            <v>0.17619938793550505</v>
          </cell>
          <cell r="W1920">
            <v>9.1866208516943828E-5</v>
          </cell>
        </row>
        <row r="1921">
          <cell r="A1921">
            <v>43923</v>
          </cell>
          <cell r="C1921">
            <v>12.505674589306013</v>
          </cell>
          <cell r="D1921">
            <v>8.7684520188233562E-5</v>
          </cell>
          <cell r="E1921">
            <v>8.8540114950541113</v>
          </cell>
          <cell r="P1921">
            <v>9.1866208516943828E-5</v>
          </cell>
          <cell r="Q1921">
            <v>0.176291254144022</v>
          </cell>
          <cell r="W1921">
            <v>9.1866208516943828E-5</v>
          </cell>
        </row>
        <row r="1922">
          <cell r="A1922">
            <v>43924</v>
          </cell>
          <cell r="C1922">
            <v>12.544157445658998</v>
          </cell>
          <cell r="D1922">
            <v>8.7612201044960696E-5</v>
          </cell>
          <cell r="E1922">
            <v>8.8540991072551556</v>
          </cell>
          <cell r="P1922">
            <v>9.1866208516943828E-5</v>
          </cell>
          <cell r="Q1922">
            <v>0.17638312035253895</v>
          </cell>
          <cell r="W1922">
            <v>9.1866208516943828E-5</v>
          </cell>
        </row>
        <row r="1923">
          <cell r="A1923">
            <v>43925</v>
          </cell>
          <cell r="C1923">
            <v>12.582547539434634</v>
          </cell>
          <cell r="D1923">
            <v>8.7538814898827265E-5</v>
          </cell>
          <cell r="E1923">
            <v>8.8541866460700547</v>
          </cell>
          <cell r="P1923">
            <v>9.1866208516943828E-5</v>
          </cell>
          <cell r="Q1923">
            <v>0.1764749865610559</v>
          </cell>
          <cell r="W1923">
            <v>9.1866208516943828E-5</v>
          </cell>
        </row>
        <row r="1924">
          <cell r="A1924">
            <v>43926</v>
          </cell>
          <cell r="C1924">
            <v>12.620837699808956</v>
          </cell>
          <cell r="D1924">
            <v>8.7464363569693518E-5</v>
          </cell>
          <cell r="E1924">
            <v>8.8542741104336251</v>
          </cell>
          <cell r="P1924">
            <v>9.1866208516943828E-5</v>
          </cell>
          <cell r="Q1924">
            <v>0.17656685276957285</v>
          </cell>
          <cell r="W1924">
            <v>9.1866208516943828E-5</v>
          </cell>
        </row>
        <row r="1925">
          <cell r="A1925">
            <v>43927</v>
          </cell>
          <cell r="C1925">
            <v>12.659020646077888</v>
          </cell>
          <cell r="D1925">
            <v>8.7388849982526499E-5</v>
          </cell>
          <cell r="E1925">
            <v>8.8543614992836073</v>
          </cell>
          <cell r="P1925">
            <v>9.1866208516943828E-5</v>
          </cell>
          <cell r="Q1925">
            <v>0.1766587189780898</v>
          </cell>
          <cell r="W1925">
            <v>9.1866208516943828E-5</v>
          </cell>
        </row>
        <row r="1926">
          <cell r="A1926">
            <v>43928</v>
          </cell>
          <cell r="C1926">
            <v>12.697088981359475</v>
          </cell>
          <cell r="D1926">
            <v>8.7312278234013351E-5</v>
          </cell>
          <cell r="E1926">
            <v>8.8544488115618414</v>
          </cell>
          <cell r="P1926">
            <v>9.1866208516943828E-5</v>
          </cell>
          <cell r="Q1926">
            <v>0.17675058518660675</v>
          </cell>
          <cell r="W1926">
            <v>9.1866208516943828E-5</v>
          </cell>
        </row>
        <row r="1927">
          <cell r="A1927">
            <v>43929</v>
          </cell>
          <cell r="C1927">
            <v>12.73503518650606</v>
          </cell>
          <cell r="D1927">
            <v>8.723465366109331E-5</v>
          </cell>
          <cell r="E1927">
            <v>8.8545360462155021</v>
          </cell>
          <cell r="P1927">
            <v>9.1866208516943828E-5</v>
          </cell>
          <cell r="Q1927">
            <v>0.1768424513951237</v>
          </cell>
          <cell r="W1927">
            <v>9.1866208516943828E-5</v>
          </cell>
        </row>
        <row r="1928">
          <cell r="A1928">
            <v>43930</v>
          </cell>
          <cell r="C1928">
            <v>12.772851614242901</v>
          </cell>
          <cell r="D1928">
            <v>8.7155982911322553E-5</v>
          </cell>
          <cell r="E1928">
            <v>8.8546232021984128</v>
          </cell>
          <cell r="P1928">
            <v>9.1866208516943828E-5</v>
          </cell>
          <cell r="Q1928">
            <v>0.17693431760364065</v>
          </cell>
          <cell r="W1928">
            <v>9.1866208516943828E-5</v>
          </cell>
        </row>
        <row r="1929">
          <cell r="A1929">
            <v>43931</v>
          </cell>
          <cell r="C1929">
            <v>12.810530483550112</v>
          </cell>
          <cell r="D1929">
            <v>8.7076274014969397E-5</v>
          </cell>
          <cell r="E1929">
            <v>8.8547102784724281</v>
          </cell>
          <cell r="P1929">
            <v>9.1866208516943828E-5</v>
          </cell>
          <cell r="Q1929">
            <v>0.17702618381215759</v>
          </cell>
          <cell r="W1929">
            <v>9.1866208516943828E-5</v>
          </cell>
        </row>
        <row r="1930">
          <cell r="A1930">
            <v>43932</v>
          </cell>
          <cell r="C1930">
            <v>12.848063874305444</v>
          </cell>
          <cell r="D1930">
            <v>8.6995536458718474E-5</v>
          </cell>
          <cell r="E1930">
            <v>8.8547972740088863</v>
          </cell>
          <cell r="P1930">
            <v>9.1866208516943828E-5</v>
          </cell>
          <cell r="Q1930">
            <v>0.17711805002067454</v>
          </cell>
          <cell r="W1930">
            <v>9.1866208516943828E-5</v>
          </cell>
        </row>
        <row r="1931">
          <cell r="A1931">
            <v>43933</v>
          </cell>
          <cell r="C1931">
            <v>12.885443722205874</v>
          </cell>
          <cell r="D1931">
            <v>8.6913781260843467E-5</v>
          </cell>
          <cell r="E1931">
            <v>8.8548841877901463</v>
          </cell>
          <cell r="P1931">
            <v>9.1866208516943828E-5</v>
          </cell>
          <cell r="Q1931">
            <v>0.17720991622919149</v>
          </cell>
          <cell r="W1931">
            <v>9.1866208516943828E-5</v>
          </cell>
        </row>
        <row r="1932">
          <cell r="A1932">
            <v>43934</v>
          </cell>
          <cell r="C1932">
            <v>12.922661813986483</v>
          </cell>
          <cell r="D1932">
            <v>8.6831021047687271E-5</v>
          </cell>
          <cell r="E1932">
            <v>8.8549710188111934</v>
          </cell>
          <cell r="P1932">
            <v>9.1866208516943828E-5</v>
          </cell>
          <cell r="Q1932">
            <v>0.17730178243770844</v>
          </cell>
          <cell r="W1932">
            <v>9.1866208516943828E-5</v>
          </cell>
        </row>
        <row r="1933">
          <cell r="A1933">
            <v>43935</v>
          </cell>
          <cell r="C1933">
            <v>12.959709782955612</v>
          </cell>
          <cell r="D1933">
            <v>8.6747270131266153E-5</v>
          </cell>
          <cell r="E1933">
            <v>8.855057766081325</v>
          </cell>
          <cell r="P1933">
            <v>9.1866208516943828E-5</v>
          </cell>
          <cell r="Q1933">
            <v>0.17739364864622539</v>
          </cell>
          <cell r="W1933">
            <v>9.1866208516943828E-5</v>
          </cell>
        </row>
        <row r="1934">
          <cell r="A1934">
            <v>43936</v>
          </cell>
          <cell r="C1934">
            <v>13.133333333333333</v>
          </cell>
          <cell r="D1934">
            <v>8.6335892444650751E-5</v>
          </cell>
          <cell r="E1934">
            <v>8.8551441019737691</v>
          </cell>
          <cell r="P1934">
            <v>9.1866208516943828E-5</v>
          </cell>
          <cell r="Q1934">
            <v>0.17748551485474234</v>
          </cell>
          <cell r="W1934">
            <v>9.1866208516943828E-5</v>
          </cell>
        </row>
        <row r="1935">
          <cell r="A1935">
            <v>43937</v>
          </cell>
          <cell r="C1935">
            <v>13.166666666666668</v>
          </cell>
          <cell r="D1935">
            <v>8.6253221346129674E-5</v>
          </cell>
          <cell r="E1935">
            <v>8.8552303551951148</v>
          </cell>
          <cell r="P1935">
            <v>9.1866208516943828E-5</v>
          </cell>
          <cell r="Q1935">
            <v>0.17757738106325929</v>
          </cell>
          <cell r="W1935">
            <v>9.1866208516943828E-5</v>
          </cell>
        </row>
        <row r="1936">
          <cell r="A1936">
            <v>43938</v>
          </cell>
          <cell r="C1936">
            <v>13.2</v>
          </cell>
          <cell r="D1936">
            <v>8.6169318055302697E-5</v>
          </cell>
          <cell r="E1936">
            <v>8.8553165245131709</v>
          </cell>
          <cell r="P1936">
            <v>9.1866208516943828E-5</v>
          </cell>
          <cell r="Q1936">
            <v>0.17766924727177624</v>
          </cell>
          <cell r="W1936">
            <v>9.1866208516943828E-5</v>
          </cell>
        </row>
        <row r="1937">
          <cell r="A1937">
            <v>43939</v>
          </cell>
          <cell r="C1937">
            <v>13.25</v>
          </cell>
          <cell r="D1937">
            <v>8.6041112509171438E-5</v>
          </cell>
          <cell r="E1937">
            <v>8.8554025656256794</v>
          </cell>
          <cell r="P1937">
            <v>9.1866208516943828E-5</v>
          </cell>
          <cell r="Q1937">
            <v>0.17776111348029319</v>
          </cell>
          <cell r="W1937">
            <v>9.1866208516943828E-5</v>
          </cell>
        </row>
        <row r="1938">
          <cell r="A1938">
            <v>43940</v>
          </cell>
          <cell r="C1938">
            <v>13.283333333333335</v>
          </cell>
          <cell r="D1938">
            <v>8.5954047788514842E-5</v>
          </cell>
          <cell r="E1938">
            <v>8.8554885196734681</v>
          </cell>
          <cell r="P1938">
            <v>9.1866208516943828E-5</v>
          </cell>
          <cell r="Q1938">
            <v>0.17785297968881014</v>
          </cell>
          <cell r="W1938">
            <v>9.1866208516943828E-5</v>
          </cell>
        </row>
        <row r="1939">
          <cell r="A1939">
            <v>43941</v>
          </cell>
          <cell r="C1939">
            <v>13.316666666666665</v>
          </cell>
          <cell r="D1939">
            <v>8.586568538969955E-5</v>
          </cell>
          <cell r="E1939">
            <v>8.8555743853588584</v>
          </cell>
          <cell r="P1939">
            <v>9.1866208516943828E-5</v>
          </cell>
          <cell r="Q1939">
            <v>0.17794484589732709</v>
          </cell>
          <cell r="W1939">
            <v>9.1866208516943828E-5</v>
          </cell>
        </row>
        <row r="1940">
          <cell r="A1940">
            <v>43942</v>
          </cell>
          <cell r="B1940">
            <v>13.8</v>
          </cell>
          <cell r="C1940">
            <v>13.333333333333332</v>
          </cell>
          <cell r="D1940">
            <v>2.9993421353216323E-3</v>
          </cell>
          <cell r="E1940">
            <v>8.8585737274941803</v>
          </cell>
          <cell r="P1940">
            <v>9.1866208516943828E-5</v>
          </cell>
          <cell r="Q1940">
            <v>0.17803671210584404</v>
          </cell>
          <cell r="W1940">
            <v>9.1866208516943828E-5</v>
          </cell>
        </row>
        <row r="1941">
          <cell r="A1941">
            <v>43943</v>
          </cell>
          <cell r="B1941">
            <v>11.7</v>
          </cell>
          <cell r="C1941">
            <v>13.383333333333331</v>
          </cell>
          <cell r="D1941">
            <v>1.8487430018929156E-3</v>
          </cell>
          <cell r="E1941">
            <v>8.8604224704960739</v>
          </cell>
          <cell r="P1941">
            <v>9.1866208516943828E-5</v>
          </cell>
          <cell r="Q1941">
            <v>0.17812857831436099</v>
          </cell>
          <cell r="W1941">
            <v>9.1866208516943828E-5</v>
          </cell>
        </row>
        <row r="1942">
          <cell r="A1942">
            <v>43944</v>
          </cell>
          <cell r="B1942">
            <v>11.3</v>
          </cell>
          <cell r="C1942">
            <v>13.416666666666664</v>
          </cell>
          <cell r="D1942">
            <v>1.6769962953988513E-3</v>
          </cell>
          <cell r="E1942">
            <v>8.8620994667914719</v>
          </cell>
          <cell r="P1942">
            <v>9.1866208516943828E-5</v>
          </cell>
          <cell r="Q1942">
            <v>0.17822044452287794</v>
          </cell>
          <cell r="W1942">
            <v>9.1866208516943828E-5</v>
          </cell>
        </row>
        <row r="1943">
          <cell r="A1943">
            <v>43945</v>
          </cell>
          <cell r="B1943">
            <v>10</v>
          </cell>
          <cell r="C1943">
            <v>13.45</v>
          </cell>
          <cell r="D1943">
            <v>1.2150523717064246E-3</v>
          </cell>
          <cell r="E1943">
            <v>8.863314519163179</v>
          </cell>
          <cell r="P1943">
            <v>9.1866208516943828E-5</v>
          </cell>
          <cell r="Q1943">
            <v>0.17831231073139489</v>
          </cell>
          <cell r="W1943">
            <v>9.1866208516943828E-5</v>
          </cell>
        </row>
        <row r="1944">
          <cell r="A1944">
            <v>43946</v>
          </cell>
          <cell r="B1944">
            <v>11.6</v>
          </cell>
          <cell r="C1944">
            <v>13.483333333333336</v>
          </cell>
          <cell r="D1944">
            <v>1.798997770919881E-3</v>
          </cell>
          <cell r="E1944">
            <v>8.8651135169340982</v>
          </cell>
          <cell r="P1944">
            <v>9.1866208516943828E-5</v>
          </cell>
          <cell r="Q1944">
            <v>0.17840417693991184</v>
          </cell>
          <cell r="W1944">
            <v>9.1866208516943828E-5</v>
          </cell>
        </row>
        <row r="1945">
          <cell r="A1945">
            <v>43947</v>
          </cell>
          <cell r="B1945">
            <v>15.7</v>
          </cell>
          <cell r="C1945">
            <v>13.533333333333333</v>
          </cell>
          <cell r="D1945">
            <v>4.4065567800416136E-3</v>
          </cell>
          <cell r="E1945">
            <v>8.8695200737141402</v>
          </cell>
          <cell r="P1945">
            <v>9.1866208516943828E-5</v>
          </cell>
          <cell r="Q1945">
            <v>0.17849604314842879</v>
          </cell>
          <cell r="W1945">
            <v>9.1866208516943828E-5</v>
          </cell>
        </row>
        <row r="1946">
          <cell r="A1946">
            <v>43948</v>
          </cell>
          <cell r="B1946">
            <v>11.9</v>
          </cell>
          <cell r="C1946">
            <v>13.566666666666666</v>
          </cell>
          <cell r="D1946">
            <v>1.9272363095021072E-3</v>
          </cell>
          <cell r="E1946">
            <v>8.8714473100236422</v>
          </cell>
          <cell r="P1946">
            <v>9.1866208516943828E-5</v>
          </cell>
          <cell r="Q1946">
            <v>0.17858790935694574</v>
          </cell>
          <cell r="W1946">
            <v>9.1866208516943828E-5</v>
          </cell>
        </row>
        <row r="1947">
          <cell r="A1947">
            <v>43949</v>
          </cell>
          <cell r="B1947">
            <v>11.7</v>
          </cell>
          <cell r="C1947">
            <v>13.583333333333332</v>
          </cell>
          <cell r="D1947">
            <v>1.8363302453661455E-3</v>
          </cell>
          <cell r="E1947">
            <v>8.8732836402690083</v>
          </cell>
          <cell r="P1947">
            <v>9.1866208516943828E-5</v>
          </cell>
          <cell r="Q1947">
            <v>0.17867977556546269</v>
          </cell>
          <cell r="W1947">
            <v>9.1866208516943828E-5</v>
          </cell>
        </row>
        <row r="1948">
          <cell r="A1948">
            <v>43950</v>
          </cell>
          <cell r="B1948">
            <v>15.2</v>
          </cell>
          <cell r="C1948">
            <v>13.616666666666669</v>
          </cell>
          <cell r="D1948">
            <v>3.9833963893684109E-3</v>
          </cell>
          <cell r="E1948">
            <v>8.8772670366583775</v>
          </cell>
          <cell r="P1948">
            <v>9.1866208516943828E-5</v>
          </cell>
          <cell r="Q1948">
            <v>0.17877164177397964</v>
          </cell>
          <cell r="W1948">
            <v>9.1866208516943828E-5</v>
          </cell>
        </row>
        <row r="1949">
          <cell r="A1949">
            <v>43951</v>
          </cell>
          <cell r="B1949">
            <v>15.8</v>
          </cell>
          <cell r="C1949">
            <v>13.65</v>
          </cell>
          <cell r="D1949">
            <v>4.4731845931438394E-3</v>
          </cell>
          <cell r="E1949">
            <v>8.8817402212515209</v>
          </cell>
          <cell r="P1949">
            <v>9.1866208516943828E-5</v>
          </cell>
          <cell r="Q1949">
            <v>0.17886350798249659</v>
          </cell>
          <cell r="W1949">
            <v>9.1866208516943828E-5</v>
          </cell>
        </row>
        <row r="1950">
          <cell r="A1950">
            <v>43952</v>
          </cell>
          <cell r="B1950">
            <v>18.5</v>
          </cell>
          <cell r="C1950">
            <v>13.683333333333335</v>
          </cell>
          <cell r="D1950">
            <v>7.0254340495943327E-3</v>
          </cell>
          <cell r="E1950">
            <v>8.8887656553011158</v>
          </cell>
          <cell r="P1950">
            <v>9.1866208516943828E-5</v>
          </cell>
          <cell r="Q1950">
            <v>0.17895537419101354</v>
          </cell>
          <cell r="W1950">
            <v>9.1866208516943828E-5</v>
          </cell>
        </row>
        <row r="1951">
          <cell r="A1951">
            <v>43953</v>
          </cell>
          <cell r="B1951">
            <v>21.4</v>
          </cell>
          <cell r="C1951">
            <v>13.716666666666665</v>
          </cell>
          <cell r="D1951">
            <v>9.8413937954676834E-3</v>
          </cell>
          <cell r="E1951">
            <v>8.898607049096583</v>
          </cell>
          <cell r="P1951">
            <v>9.1866208516943828E-5</v>
          </cell>
          <cell r="Q1951">
            <v>0.17904724039953049</v>
          </cell>
          <cell r="W1951">
            <v>9.1866208516943828E-5</v>
          </cell>
        </row>
        <row r="1952">
          <cell r="A1952">
            <v>43954</v>
          </cell>
          <cell r="B1952">
            <v>21.2</v>
          </cell>
          <cell r="C1952">
            <v>13.766666666666669</v>
          </cell>
          <cell r="D1952">
            <v>9.6422985020492794E-3</v>
          </cell>
          <cell r="E1952">
            <v>8.9082493475986322</v>
          </cell>
          <cell r="P1952">
            <v>9.1866208516943828E-5</v>
          </cell>
          <cell r="Q1952">
            <v>0.17913910660804744</v>
          </cell>
          <cell r="W1952">
            <v>9.1866208516943828E-5</v>
          </cell>
        </row>
        <row r="1953">
          <cell r="A1953">
            <v>43955</v>
          </cell>
          <cell r="B1953">
            <v>19.2</v>
          </cell>
          <cell r="C1953">
            <v>13.8</v>
          </cell>
          <cell r="D1953">
            <v>7.6971338250432248E-3</v>
          </cell>
          <cell r="E1953">
            <v>8.915946481423676</v>
          </cell>
          <cell r="P1953">
            <v>9.1866208516943828E-5</v>
          </cell>
          <cell r="Q1953">
            <v>0.17923097281656439</v>
          </cell>
          <cell r="W1953">
            <v>9.1866208516943828E-5</v>
          </cell>
        </row>
        <row r="1954">
          <cell r="A1954">
            <v>43956</v>
          </cell>
          <cell r="B1954">
            <v>18.899999999999999</v>
          </cell>
          <cell r="C1954">
            <v>13.816666666666668</v>
          </cell>
          <cell r="D1954">
            <v>7.3910747682741683E-3</v>
          </cell>
          <cell r="E1954">
            <v>8.9233375561919495</v>
          </cell>
          <cell r="P1954">
            <v>9.1866208516943828E-5</v>
          </cell>
          <cell r="Q1954">
            <v>0.17932283902508134</v>
          </cell>
          <cell r="W1954">
            <v>9.1866208516943828E-5</v>
          </cell>
        </row>
        <row r="1955">
          <cell r="A1955">
            <v>43957</v>
          </cell>
          <cell r="B1955">
            <v>15.1</v>
          </cell>
          <cell r="C1955">
            <v>13.85</v>
          </cell>
          <cell r="D1955">
            <v>3.8698629351630104E-3</v>
          </cell>
          <cell r="E1955">
            <v>8.9272074191271127</v>
          </cell>
          <cell r="P1955">
            <v>9.1866208516943828E-5</v>
          </cell>
          <cell r="Q1955">
            <v>0.17941470523359829</v>
          </cell>
          <cell r="W1955">
            <v>9.1866208516943828E-5</v>
          </cell>
        </row>
        <row r="1956">
          <cell r="A1956">
            <v>43958</v>
          </cell>
          <cell r="B1956">
            <v>14.2</v>
          </cell>
          <cell r="C1956">
            <v>13.883333333333335</v>
          </cell>
          <cell r="D1956">
            <v>3.2062090964379143E-3</v>
          </cell>
          <cell r="E1956">
            <v>8.9304136282235511</v>
          </cell>
          <cell r="P1956">
            <v>9.1866208516943828E-5</v>
          </cell>
          <cell r="Q1956">
            <v>0.17950657144211524</v>
          </cell>
          <cell r="W1956">
            <v>9.1866208516943828E-5</v>
          </cell>
        </row>
        <row r="1957">
          <cell r="A1957">
            <v>43959</v>
          </cell>
          <cell r="B1957">
            <v>14.8</v>
          </cell>
          <cell r="C1957">
            <v>13.916666666666668</v>
          </cell>
          <cell r="D1957">
            <v>3.6308791789664389E-3</v>
          </cell>
          <cell r="E1957">
            <v>8.9340445074025183</v>
          </cell>
          <cell r="P1957">
            <v>9.1866208516943828E-5</v>
          </cell>
          <cell r="Q1957">
            <v>0.17959843765063219</v>
          </cell>
          <cell r="W1957">
            <v>9.1866208516943828E-5</v>
          </cell>
        </row>
        <row r="1958">
          <cell r="A1958">
            <v>43960</v>
          </cell>
          <cell r="B1958">
            <v>16.7</v>
          </cell>
          <cell r="C1958">
            <v>13.95</v>
          </cell>
          <cell r="D1958">
            <v>5.2139805538986761E-3</v>
          </cell>
          <cell r="E1958">
            <v>8.9392584879564172</v>
          </cell>
          <cell r="P1958">
            <v>9.1866208516943828E-5</v>
          </cell>
          <cell r="Q1958">
            <v>0.17969030385914914</v>
          </cell>
          <cell r="W1958">
            <v>9.1866208516943828E-5</v>
          </cell>
        </row>
        <row r="1959">
          <cell r="A1959">
            <v>43961</v>
          </cell>
          <cell r="B1959">
            <v>19.899999999999999</v>
          </cell>
          <cell r="C1959">
            <v>13.983333333333331</v>
          </cell>
          <cell r="D1959">
            <v>8.3309054890660268E-3</v>
          </cell>
          <cell r="E1959">
            <v>8.9475893934454831</v>
          </cell>
          <cell r="P1959">
            <v>9.1866208516943828E-5</v>
          </cell>
          <cell r="Q1959">
            <v>0.17978217006766609</v>
          </cell>
          <cell r="W1959">
            <v>9.1866208516943828E-5</v>
          </cell>
        </row>
        <row r="1960">
          <cell r="A1960">
            <v>43962</v>
          </cell>
          <cell r="B1960">
            <v>21.1</v>
          </cell>
          <cell r="C1960">
            <v>14.016666666666667</v>
          </cell>
          <cell r="D1960">
            <v>9.4535421538421427E-3</v>
          </cell>
          <cell r="E1960">
            <v>8.9570429355993255</v>
          </cell>
          <cell r="P1960">
            <v>9.1866208516943828E-5</v>
          </cell>
          <cell r="Q1960">
            <v>0.17987403627618304</v>
          </cell>
          <cell r="W1960">
            <v>9.1866208516943828E-5</v>
          </cell>
        </row>
        <row r="1961">
          <cell r="A1961">
            <v>43963</v>
          </cell>
          <cell r="B1961">
            <v>19.100000000000001</v>
          </cell>
          <cell r="C1961">
            <v>14.016666666666667</v>
          </cell>
          <cell r="D1961">
            <v>7.5290826409260313E-3</v>
          </cell>
          <cell r="E1961">
            <v>8.9645720182402524</v>
          </cell>
          <cell r="P1961">
            <v>9.1866208516943828E-5</v>
          </cell>
          <cell r="Q1961">
            <v>0.17996590248469999</v>
          </cell>
          <cell r="W1961">
            <v>9.1866208516943828E-5</v>
          </cell>
        </row>
        <row r="1962">
          <cell r="A1962">
            <v>43964</v>
          </cell>
          <cell r="B1962">
            <v>19.2</v>
          </cell>
          <cell r="C1962">
            <v>14.05</v>
          </cell>
          <cell r="D1962">
            <v>7.6173574333168815E-3</v>
          </cell>
          <cell r="E1962">
            <v>8.9721893756735689</v>
          </cell>
          <cell r="P1962">
            <v>9.1866208516943828E-5</v>
          </cell>
          <cell r="Q1962">
            <v>0.18005776869321694</v>
          </cell>
          <cell r="W1962">
            <v>9.1866208516943828E-5</v>
          </cell>
        </row>
        <row r="1963">
          <cell r="A1963">
            <v>43965</v>
          </cell>
          <cell r="B1963">
            <v>20.3</v>
          </cell>
          <cell r="C1963">
            <v>14.083333333333334</v>
          </cell>
          <cell r="D1963">
            <v>8.6802631121771692E-3</v>
          </cell>
          <cell r="E1963">
            <v>8.9808696387857463</v>
          </cell>
          <cell r="P1963">
            <v>9.1866208516943828E-5</v>
          </cell>
          <cell r="Q1963">
            <v>0.18014963490173388</v>
          </cell>
          <cell r="W1963">
            <v>9.1866208516943828E-5</v>
          </cell>
        </row>
        <row r="1964">
          <cell r="A1964">
            <v>43966</v>
          </cell>
          <cell r="B1964">
            <v>21</v>
          </cell>
          <cell r="C1964">
            <v>14.116666666666664</v>
          </cell>
          <cell r="D1964">
            <v>9.32070267877084E-3</v>
          </cell>
          <cell r="E1964">
            <v>8.9901903414645172</v>
          </cell>
          <cell r="P1964">
            <v>9.1866208516943828E-5</v>
          </cell>
          <cell r="Q1964">
            <v>0.18024150111025083</v>
          </cell>
          <cell r="W1964">
            <v>9.1866208516943828E-5</v>
          </cell>
        </row>
        <row r="1965">
          <cell r="A1965">
            <v>43967</v>
          </cell>
          <cell r="B1965">
            <v>18.5</v>
          </cell>
          <cell r="C1965">
            <v>14.15</v>
          </cell>
          <cell r="D1965">
            <v>6.8904442642372509E-3</v>
          </cell>
          <cell r="E1965">
            <v>8.9970807857287554</v>
          </cell>
          <cell r="P1965">
            <v>9.1866208516943828E-5</v>
          </cell>
          <cell r="Q1965">
            <v>0.18033336731876778</v>
          </cell>
          <cell r="W1965">
            <v>9.1866208516943828E-5</v>
          </cell>
        </row>
        <row r="1966">
          <cell r="A1966">
            <v>43968</v>
          </cell>
          <cell r="B1966">
            <v>20</v>
          </cell>
          <cell r="C1966">
            <v>14.166666666666668</v>
          </cell>
          <cell r="D1966">
            <v>8.3594739181553513E-3</v>
          </cell>
          <cell r="E1966">
            <v>9.0054402596469103</v>
          </cell>
          <cell r="P1966">
            <v>9.1866208516943828E-5</v>
          </cell>
          <cell r="Q1966">
            <v>0.18042523352728473</v>
          </cell>
          <cell r="W1966">
            <v>9.1866208516943828E-5</v>
          </cell>
        </row>
        <row r="1967">
          <cell r="A1967">
            <v>43969</v>
          </cell>
          <cell r="B1967">
            <v>17.8</v>
          </cell>
          <cell r="C1967">
            <v>14.183333333333334</v>
          </cell>
          <cell r="D1967">
            <v>6.1947272196479627E-3</v>
          </cell>
          <cell r="E1967">
            <v>9.0116349868665591</v>
          </cell>
          <cell r="P1967">
            <v>9.1866208516943828E-5</v>
          </cell>
          <cell r="Q1967">
            <v>0.18051709973580168</v>
          </cell>
          <cell r="W1967">
            <v>9.1866208516943828E-5</v>
          </cell>
        </row>
        <row r="1968">
          <cell r="A1968">
            <v>43970</v>
          </cell>
          <cell r="B1968">
            <v>17.399999999999999</v>
          </cell>
          <cell r="C1968">
            <v>14.216666666666667</v>
          </cell>
          <cell r="D1968">
            <v>5.8016709651221281E-3</v>
          </cell>
          <cell r="E1968">
            <v>9.0174366578316807</v>
          </cell>
          <cell r="P1968">
            <v>9.1866208516943828E-5</v>
          </cell>
          <cell r="Q1968">
            <v>0.18060896594431863</v>
          </cell>
          <cell r="W1968">
            <v>9.1866208516943828E-5</v>
          </cell>
        </row>
        <row r="1969">
          <cell r="A1969">
            <v>43971</v>
          </cell>
          <cell r="B1969">
            <v>12.4</v>
          </cell>
          <cell r="C1969">
            <v>14.25</v>
          </cell>
          <cell r="D1969">
            <v>2.1075742247999478E-3</v>
          </cell>
          <cell r="E1969">
            <v>9.0195442320564805</v>
          </cell>
          <cell r="P1969">
            <v>9.1866208516943828E-5</v>
          </cell>
          <cell r="Q1969">
            <v>0.18070083215283558</v>
          </cell>
          <cell r="W1969">
            <v>9.1866208516943828E-5</v>
          </cell>
        </row>
        <row r="1970">
          <cell r="A1970">
            <v>43972</v>
          </cell>
          <cell r="B1970">
            <v>13</v>
          </cell>
          <cell r="C1970">
            <v>14.266666666666666</v>
          </cell>
          <cell r="D1970">
            <v>2.418158744762337E-3</v>
          </cell>
          <cell r="E1970">
            <v>9.0219623908012423</v>
          </cell>
          <cell r="P1970">
            <v>9.1866208516943828E-5</v>
          </cell>
          <cell r="Q1970">
            <v>0.18079269836135253</v>
          </cell>
          <cell r="W1970">
            <v>9.1866208516943828E-5</v>
          </cell>
        </row>
        <row r="1971">
          <cell r="A1971">
            <v>43973</v>
          </cell>
          <cell r="B1971">
            <v>14.5</v>
          </cell>
          <cell r="C1971">
            <v>14.283333333333333</v>
          </cell>
          <cell r="D1971">
            <v>3.3553068605286954E-3</v>
          </cell>
          <cell r="E1971">
            <v>9.0253176976617713</v>
          </cell>
          <cell r="P1971">
            <v>9.1866208516943828E-5</v>
          </cell>
          <cell r="Q1971">
            <v>0.18088456456986948</v>
          </cell>
          <cell r="W1971">
            <v>9.1866208516943828E-5</v>
          </cell>
        </row>
        <row r="1972">
          <cell r="A1972">
            <v>43974</v>
          </cell>
          <cell r="B1972">
            <v>18.600000000000001</v>
          </cell>
          <cell r="C1972">
            <v>14.316666666666666</v>
          </cell>
          <cell r="D1972">
            <v>6.9330703391946996E-3</v>
          </cell>
          <cell r="E1972">
            <v>9.0322507680009654</v>
          </cell>
          <cell r="P1972">
            <v>9.1866208516943828E-5</v>
          </cell>
          <cell r="Q1972">
            <v>0.18097643077838643</v>
          </cell>
          <cell r="W1972">
            <v>9.1866208516943828E-5</v>
          </cell>
        </row>
        <row r="1973">
          <cell r="A1973">
            <v>43975</v>
          </cell>
          <cell r="B1973">
            <v>19.899999999999999</v>
          </cell>
          <cell r="C1973">
            <v>14.333333333333332</v>
          </cell>
          <cell r="D1973">
            <v>8.1957541670158885E-3</v>
          </cell>
          <cell r="E1973">
            <v>9.0404465221679811</v>
          </cell>
          <cell r="P1973">
            <v>9.1866208516943828E-5</v>
          </cell>
          <cell r="Q1973">
            <v>0.18106829698690338</v>
          </cell>
          <cell r="W1973">
            <v>9.1866208516943828E-5</v>
          </cell>
        </row>
        <row r="1974">
          <cell r="A1974">
            <v>43976</v>
          </cell>
          <cell r="B1974">
            <v>21.5</v>
          </cell>
          <cell r="C1974">
            <v>14.366666666666669</v>
          </cell>
          <cell r="D1974">
            <v>9.6487747691203548E-3</v>
          </cell>
          <cell r="E1974">
            <v>9.0500952969371014</v>
          </cell>
          <cell r="P1974">
            <v>9.1866208516943828E-5</v>
          </cell>
          <cell r="Q1974">
            <v>0.18116016319542033</v>
          </cell>
          <cell r="W1974">
            <v>9.1866208516943828E-5</v>
          </cell>
        </row>
        <row r="1975">
          <cell r="A1975">
            <v>43977</v>
          </cell>
          <cell r="B1975">
            <v>20.100000000000001</v>
          </cell>
          <cell r="C1975">
            <v>14.366666666666669</v>
          </cell>
          <cell r="D1975">
            <v>8.3729357822124439E-3</v>
          </cell>
          <cell r="E1975">
            <v>9.0584682327193136</v>
          </cell>
          <cell r="P1975">
            <v>9.1866208516943828E-5</v>
          </cell>
          <cell r="Q1975">
            <v>0.18125202940393728</v>
          </cell>
          <cell r="W1975">
            <v>9.1866208516943828E-5</v>
          </cell>
        </row>
        <row r="1976">
          <cell r="A1976">
            <v>43978</v>
          </cell>
          <cell r="B1976">
            <v>19.7</v>
          </cell>
          <cell r="C1976">
            <v>14.4</v>
          </cell>
          <cell r="D1976">
            <v>7.9752115311973251E-3</v>
          </cell>
          <cell r="E1976">
            <v>9.0664434442505115</v>
          </cell>
          <cell r="P1976">
            <v>9.1866208516943828E-5</v>
          </cell>
          <cell r="Q1976">
            <v>0.18134389561245423</v>
          </cell>
          <cell r="W1976">
            <v>9.1866208516943828E-5</v>
          </cell>
        </row>
        <row r="1977">
          <cell r="A1977">
            <v>43979</v>
          </cell>
          <cell r="B1977">
            <v>18.600000000000001</v>
          </cell>
          <cell r="C1977">
            <v>14.416666666666666</v>
          </cell>
          <cell r="D1977">
            <v>6.8973036012012594E-3</v>
          </cell>
          <cell r="E1977">
            <v>9.073340747851713</v>
          </cell>
          <cell r="P1977">
            <v>9.1866208516943828E-5</v>
          </cell>
          <cell r="Q1977">
            <v>0.18143576182097118</v>
          </cell>
          <cell r="W1977">
            <v>9.1866208516943828E-5</v>
          </cell>
        </row>
        <row r="1978">
          <cell r="A1978">
            <v>43980</v>
          </cell>
          <cell r="B1978">
            <v>19.2</v>
          </cell>
          <cell r="C1978">
            <v>14.45</v>
          </cell>
          <cell r="D1978">
            <v>7.4697907375029186E-3</v>
          </cell>
          <cell r="E1978">
            <v>9.0808105385892155</v>
          </cell>
          <cell r="P1978">
            <v>9.1866208516943828E-5</v>
          </cell>
          <cell r="Q1978">
            <v>0.18152762802948813</v>
          </cell>
          <cell r="W1978">
            <v>9.1866208516943828E-5</v>
          </cell>
        </row>
        <row r="1979">
          <cell r="A1979">
            <v>43981</v>
          </cell>
          <cell r="B1979">
            <v>21.2</v>
          </cell>
          <cell r="C1979">
            <v>14.45</v>
          </cell>
          <cell r="D1979">
            <v>9.3453814360394283E-3</v>
          </cell>
          <cell r="E1979">
            <v>9.0901559200252553</v>
          </cell>
          <cell r="P1979">
            <v>9.1866208516943828E-5</v>
          </cell>
          <cell r="Q1979">
            <v>0.18161949423800508</v>
          </cell>
          <cell r="W1979">
            <v>9.1866208516943828E-5</v>
          </cell>
        </row>
        <row r="1980">
          <cell r="A1980">
            <v>43982</v>
          </cell>
          <cell r="B1980">
            <v>20.7</v>
          </cell>
          <cell r="C1980">
            <v>14.483333333333334</v>
          </cell>
          <cell r="D1980">
            <v>8.8796415850680675E-3</v>
          </cell>
          <cell r="E1980">
            <v>9.0990355616103233</v>
          </cell>
          <cell r="P1980">
            <v>9.1866208516943828E-5</v>
          </cell>
          <cell r="Q1980">
            <v>0.18171136044652203</v>
          </cell>
          <cell r="W1980">
            <v>9.1866208516943828E-5</v>
          </cell>
        </row>
        <row r="1981">
          <cell r="A1981">
            <v>43983</v>
          </cell>
          <cell r="B1981">
            <v>19.8</v>
          </cell>
          <cell r="C1981">
            <v>14.5</v>
          </cell>
          <cell r="D1981">
            <v>8.0281516679196873E-3</v>
          </cell>
          <cell r="E1981">
            <v>9.1070637132782437</v>
          </cell>
          <cell r="P1981">
            <v>9.1866208516943828E-5</v>
          </cell>
          <cell r="Q1981">
            <v>0.18180322665503898</v>
          </cell>
          <cell r="W1981">
            <v>9.1866208516943828E-5</v>
          </cell>
        </row>
        <row r="1982">
          <cell r="A1982">
            <v>43984</v>
          </cell>
          <cell r="B1982">
            <v>21.9</v>
          </cell>
          <cell r="C1982">
            <v>14.5</v>
          </cell>
          <cell r="D1982">
            <v>9.9159039861474278E-3</v>
          </cell>
          <cell r="E1982">
            <v>9.1169796172643913</v>
          </cell>
          <cell r="P1982">
            <v>9.1866208516943828E-5</v>
          </cell>
          <cell r="Q1982">
            <v>0.18189509286355593</v>
          </cell>
          <cell r="W1982">
            <v>9.1866208516943828E-5</v>
          </cell>
        </row>
        <row r="1983">
          <cell r="A1983">
            <v>43985</v>
          </cell>
          <cell r="B1983">
            <v>21.4</v>
          </cell>
          <cell r="C1983">
            <v>14.533333333333331</v>
          </cell>
          <cell r="D1983">
            <v>9.4766229849779747E-3</v>
          </cell>
          <cell r="E1983">
            <v>9.1264562402493699</v>
          </cell>
          <cell r="P1983">
            <v>9.1866208516943828E-5</v>
          </cell>
          <cell r="Q1983">
            <v>0.18198695907207288</v>
          </cell>
          <cell r="W1983">
            <v>9.1866208516943828E-5</v>
          </cell>
        </row>
        <row r="1984">
          <cell r="A1984">
            <v>43986</v>
          </cell>
          <cell r="B1984">
            <v>21.4</v>
          </cell>
          <cell r="C1984">
            <v>14.533333333333331</v>
          </cell>
          <cell r="D1984">
            <v>9.4766229849779747E-3</v>
          </cell>
          <cell r="E1984">
            <v>9.1359328632343484</v>
          </cell>
          <cell r="P1984">
            <v>9.1866208516943828E-5</v>
          </cell>
          <cell r="Q1984">
            <v>0.18207882528058983</v>
          </cell>
          <cell r="W1984">
            <v>9.1866208516943828E-5</v>
          </cell>
        </row>
        <row r="1985">
          <cell r="A1985">
            <v>43987</v>
          </cell>
          <cell r="B1985">
            <v>24.5</v>
          </cell>
          <cell r="C1985">
            <v>14.55</v>
          </cell>
          <cell r="D1985">
            <v>1.1691857755378118E-2</v>
          </cell>
          <cell r="E1985">
            <v>9.147624720989727</v>
          </cell>
          <cell r="P1985">
            <v>9.1866208516943828E-5</v>
          </cell>
          <cell r="Q1985">
            <v>0.18217069148910678</v>
          </cell>
          <cell r="W1985">
            <v>9.1866208516943828E-5</v>
          </cell>
        </row>
        <row r="1986">
          <cell r="A1986">
            <v>43988</v>
          </cell>
          <cell r="B1986">
            <v>22.9</v>
          </cell>
          <cell r="C1986">
            <v>14.566666666666668</v>
          </cell>
          <cell r="D1986">
            <v>1.0651365737809488E-2</v>
          </cell>
          <cell r="E1986">
            <v>9.1582760867275361</v>
          </cell>
          <cell r="P1986">
            <v>9.1866208516943828E-5</v>
          </cell>
          <cell r="Q1986">
            <v>0.18226255769762373</v>
          </cell>
          <cell r="W1986">
            <v>9.1866208516943828E-5</v>
          </cell>
        </row>
        <row r="1987">
          <cell r="A1987">
            <v>43989</v>
          </cell>
          <cell r="B1987">
            <v>20.3</v>
          </cell>
          <cell r="C1987">
            <v>14.583333333333336</v>
          </cell>
          <cell r="D1987">
            <v>8.4616598143510396E-3</v>
          </cell>
          <cell r="E1987">
            <v>9.1667377465418873</v>
          </cell>
          <cell r="P1987">
            <v>9.1866208516943828E-5</v>
          </cell>
          <cell r="Q1987">
            <v>0.18235442390614068</v>
          </cell>
          <cell r="W1987">
            <v>9.1866208516943828E-5</v>
          </cell>
        </row>
        <row r="1988">
          <cell r="A1988">
            <v>43990</v>
          </cell>
          <cell r="B1988">
            <v>20.8</v>
          </cell>
          <cell r="C1988">
            <v>14.6</v>
          </cell>
          <cell r="D1988">
            <v>8.9118782094080636E-3</v>
          </cell>
          <cell r="E1988">
            <v>9.175649624751296</v>
          </cell>
          <cell r="P1988">
            <v>9.1866208516943828E-5</v>
          </cell>
          <cell r="Q1988">
            <v>0.18244629011465763</v>
          </cell>
          <cell r="W1988">
            <v>9.1866208516943828E-5</v>
          </cell>
        </row>
        <row r="1989">
          <cell r="A1989">
            <v>43991</v>
          </cell>
          <cell r="B1989">
            <v>25.4</v>
          </cell>
          <cell r="C1989">
            <v>14.6</v>
          </cell>
          <cell r="D1989">
            <v>1.2124175149266572E-2</v>
          </cell>
          <cell r="E1989">
            <v>9.1877737999005618</v>
          </cell>
          <cell r="P1989">
            <v>9.1866208516943828E-5</v>
          </cell>
          <cell r="Q1989">
            <v>0.18253815632317458</v>
          </cell>
          <cell r="W1989">
            <v>9.1866208516943828E-5</v>
          </cell>
        </row>
        <row r="1990">
          <cell r="A1990">
            <v>43992</v>
          </cell>
          <cell r="B1990">
            <v>26.2</v>
          </cell>
          <cell r="C1990">
            <v>14.616666666666665</v>
          </cell>
          <cell r="D1990">
            <v>1.246307220542053E-2</v>
          </cell>
          <cell r="E1990">
            <v>9.2002368721059824</v>
          </cell>
          <cell r="P1990">
            <v>9.1866208516943828E-5</v>
          </cell>
          <cell r="Q1990">
            <v>0.18263002253169153</v>
          </cell>
          <cell r="W1990">
            <v>9.1866208516943828E-5</v>
          </cell>
        </row>
        <row r="1991">
          <cell r="A1991">
            <v>43993</v>
          </cell>
          <cell r="B1991">
            <v>25.5</v>
          </cell>
          <cell r="C1991">
            <v>14.616666666666665</v>
          </cell>
          <cell r="D1991">
            <v>1.2159360002149729E-2</v>
          </cell>
          <cell r="E1991">
            <v>9.2123962321081319</v>
          </cell>
          <cell r="P1991">
            <v>9.1866208516943828E-5</v>
          </cell>
          <cell r="Q1991">
            <v>0.18272188874020848</v>
          </cell>
          <cell r="W1991">
            <v>9.1866208516943828E-5</v>
          </cell>
        </row>
        <row r="1992">
          <cell r="A1992">
            <v>43994</v>
          </cell>
          <cell r="B1992">
            <v>24.6</v>
          </cell>
          <cell r="C1992">
            <v>14.633333333333333</v>
          </cell>
          <cell r="D1992">
            <v>1.1691155001105876E-2</v>
          </cell>
          <cell r="E1992">
            <v>9.2240873871092379</v>
          </cell>
          <cell r="P1992">
            <v>9.1866208516943828E-5</v>
          </cell>
          <cell r="Q1992">
            <v>0.18281375494872543</v>
          </cell>
          <cell r="W1992">
            <v>9.1866208516943828E-5</v>
          </cell>
        </row>
        <row r="1993">
          <cell r="A1993">
            <v>43995</v>
          </cell>
          <cell r="B1993">
            <v>19.600000000000001</v>
          </cell>
          <cell r="C1993">
            <v>14.633333333333333</v>
          </cell>
          <cell r="D1993">
            <v>7.7767349494207794E-3</v>
          </cell>
          <cell r="E1993">
            <v>9.2318641220586581</v>
          </cell>
          <cell r="P1993">
            <v>9.1866208516943828E-5</v>
          </cell>
          <cell r="Q1993">
            <v>0.18290562115724238</v>
          </cell>
          <cell r="W1993">
            <v>9.1866208516943828E-5</v>
          </cell>
        </row>
        <row r="1994">
          <cell r="A1994">
            <v>43996</v>
          </cell>
          <cell r="B1994">
            <v>21</v>
          </cell>
          <cell r="C1994">
            <v>14.633333333333333</v>
          </cell>
          <cell r="D1994">
            <v>9.0732105199979023E-3</v>
          </cell>
          <cell r="E1994">
            <v>9.2409373325786568</v>
          </cell>
          <cell r="P1994">
            <v>9.1866208516943828E-5</v>
          </cell>
          <cell r="Q1994">
            <v>0.18299748736575933</v>
          </cell>
          <cell r="W1994">
            <v>9.1866208516943828E-5</v>
          </cell>
        </row>
        <row r="1995">
          <cell r="A1995">
            <v>43997</v>
          </cell>
          <cell r="B1995">
            <v>25.1</v>
          </cell>
          <cell r="C1995">
            <v>14.65</v>
          </cell>
          <cell r="D1995">
            <v>1.1942359361175062E-2</v>
          </cell>
          <cell r="E1995">
            <v>9.2528796919398317</v>
          </cell>
          <cell r="P1995">
            <v>9.1866208516943828E-5</v>
          </cell>
          <cell r="Q1995">
            <v>0.18308935357427628</v>
          </cell>
          <cell r="W1995">
            <v>9.1866208516943828E-5</v>
          </cell>
        </row>
        <row r="1996">
          <cell r="A1996">
            <v>43998</v>
          </cell>
          <cell r="B1996">
            <v>24.2</v>
          </cell>
          <cell r="C1996">
            <v>14.65</v>
          </cell>
          <cell r="D1996">
            <v>1.1451710603733409E-2</v>
          </cell>
          <cell r="E1996">
            <v>9.264331402543565</v>
          </cell>
          <cell r="P1996">
            <v>9.1866208516943828E-5</v>
          </cell>
          <cell r="Q1996">
            <v>0.18318121978279323</v>
          </cell>
          <cell r="W1996">
            <v>9.1866208516943828E-5</v>
          </cell>
        </row>
        <row r="1997">
          <cell r="A1997">
            <v>43999</v>
          </cell>
          <cell r="B1997">
            <v>21.1</v>
          </cell>
          <cell r="C1997">
            <v>14.666666666666664</v>
          </cell>
          <cell r="D1997">
            <v>9.143371423913799E-3</v>
          </cell>
          <cell r="E1997">
            <v>9.2734747739674788</v>
          </cell>
          <cell r="P1997">
            <v>9.1866208516943828E-5</v>
          </cell>
          <cell r="Q1997">
            <v>0.18327308599131018</v>
          </cell>
          <cell r="W1997">
            <v>9.1866208516943828E-5</v>
          </cell>
        </row>
        <row r="1998">
          <cell r="A1998">
            <v>44000</v>
          </cell>
          <cell r="B1998">
            <v>21.4</v>
          </cell>
          <cell r="C1998">
            <v>14.666666666666664</v>
          </cell>
          <cell r="D1998">
            <v>9.4034816672901103E-3</v>
          </cell>
          <cell r="E1998">
            <v>9.2828782556347686</v>
          </cell>
          <cell r="P1998">
            <v>9.1866208516943828E-5</v>
          </cell>
          <cell r="Q1998">
            <v>0.18336495219982712</v>
          </cell>
          <cell r="W1998">
            <v>9.1866208516943828E-5</v>
          </cell>
        </row>
        <row r="1999">
          <cell r="A1999">
            <v>44001</v>
          </cell>
          <cell r="B1999">
            <v>19.2</v>
          </cell>
          <cell r="C1999">
            <v>14.666666666666664</v>
          </cell>
          <cell r="D1999">
            <v>7.3782211026596559E-3</v>
          </cell>
          <cell r="E1999">
            <v>9.2902564767374276</v>
          </cell>
          <cell r="P1999">
            <v>9.1866208516943828E-5</v>
          </cell>
          <cell r="Q1999">
            <v>0.18345681840834407</v>
          </cell>
          <cell r="W1999">
            <v>9.1866208516943828E-5</v>
          </cell>
        </row>
        <row r="2000">
          <cell r="A2000">
            <v>44002</v>
          </cell>
          <cell r="B2000">
            <v>22</v>
          </cell>
          <cell r="C2000">
            <v>14.666666666666664</v>
          </cell>
          <cell r="D2000">
            <v>9.90208269247571E-3</v>
          </cell>
          <cell r="E2000">
            <v>9.300158559429903</v>
          </cell>
          <cell r="P2000">
            <v>9.1866208516943828E-5</v>
          </cell>
          <cell r="Q2000">
            <v>0.18354868461686102</v>
          </cell>
          <cell r="W2000">
            <v>9.1866208516943828E-5</v>
          </cell>
        </row>
        <row r="2001">
          <cell r="A2001">
            <v>44003</v>
          </cell>
          <cell r="B2001">
            <v>19.899999999999999</v>
          </cell>
          <cell r="C2001">
            <v>14.683333333333332</v>
          </cell>
          <cell r="D2001">
            <v>8.0378891845722649E-3</v>
          </cell>
          <cell r="E2001">
            <v>9.3081964486144759</v>
          </cell>
          <cell r="P2001">
            <v>9.1866208516943828E-5</v>
          </cell>
          <cell r="Q2001">
            <v>0.18364055082537797</v>
          </cell>
          <cell r="W2001">
            <v>9.1866208516943828E-5</v>
          </cell>
        </row>
        <row r="2002">
          <cell r="A2002">
            <v>44004</v>
          </cell>
          <cell r="B2002">
            <v>19.2</v>
          </cell>
          <cell r="C2002">
            <v>14.666666666666664</v>
          </cell>
          <cell r="D2002">
            <v>7.3782211026596559E-3</v>
          </cell>
          <cell r="E2002">
            <v>9.3155746697171349</v>
          </cell>
          <cell r="P2002">
            <v>9.1866208516943828E-5</v>
          </cell>
          <cell r="Q2002">
            <v>0.18373241703389492</v>
          </cell>
          <cell r="W2002">
            <v>9.1866208516943828E-5</v>
          </cell>
        </row>
        <row r="2003">
          <cell r="A2003">
            <v>44005</v>
          </cell>
          <cell r="B2003">
            <v>20.2</v>
          </cell>
          <cell r="C2003">
            <v>14.666666666666664</v>
          </cell>
          <cell r="D2003">
            <v>8.3273601623081121E-3</v>
          </cell>
          <cell r="E2003">
            <v>9.3239020298794433</v>
          </cell>
          <cell r="P2003">
            <v>9.1866208516943828E-5</v>
          </cell>
          <cell r="Q2003">
            <v>0.18382428324241187</v>
          </cell>
          <cell r="W2003">
            <v>9.1866208516943828E-5</v>
          </cell>
        </row>
        <row r="2004">
          <cell r="A2004">
            <v>44006</v>
          </cell>
          <cell r="B2004">
            <v>19.2</v>
          </cell>
          <cell r="C2004">
            <v>14.666666666666664</v>
          </cell>
          <cell r="D2004">
            <v>7.3782211026596559E-3</v>
          </cell>
          <cell r="E2004">
            <v>9.3312802509821022</v>
          </cell>
          <cell r="P2004">
            <v>9.1866208516943828E-5</v>
          </cell>
          <cell r="Q2004">
            <v>0.18391614945092882</v>
          </cell>
          <cell r="W2004">
            <v>9.1866208516943828E-5</v>
          </cell>
        </row>
        <row r="2005">
          <cell r="A2005">
            <v>44007</v>
          </cell>
          <cell r="B2005">
            <v>18.899999999999999</v>
          </cell>
          <cell r="C2005">
            <v>14.666666666666664</v>
          </cell>
          <cell r="D2005">
            <v>7.0894918797153299E-3</v>
          </cell>
          <cell r="E2005">
            <v>9.3383697428618184</v>
          </cell>
          <cell r="P2005">
            <v>9.1866208516943828E-5</v>
          </cell>
          <cell r="Q2005">
            <v>0.18400801565944577</v>
          </cell>
          <cell r="W2005">
            <v>9.1866208516943828E-5</v>
          </cell>
        </row>
        <row r="2006">
          <cell r="A2006">
            <v>44008</v>
          </cell>
          <cell r="B2006">
            <v>21.1</v>
          </cell>
          <cell r="C2006">
            <v>14.65</v>
          </cell>
          <cell r="D2006">
            <v>9.1524930516163651E-3</v>
          </cell>
          <cell r="E2006">
            <v>9.3475222359134342</v>
          </cell>
          <cell r="P2006">
            <v>9.1866208516943828E-5</v>
          </cell>
          <cell r="Q2006">
            <v>0.18409988186796272</v>
          </cell>
          <cell r="W2006">
            <v>9.1866208516943828E-5</v>
          </cell>
        </row>
        <row r="2007">
          <cell r="A2007">
            <v>44009</v>
          </cell>
          <cell r="B2007">
            <v>23.3</v>
          </cell>
          <cell r="C2007">
            <v>14.65</v>
          </cell>
          <cell r="D2007">
            <v>1.0880034975584827E-2</v>
          </cell>
          <cell r="E2007">
            <v>9.3584022708890195</v>
          </cell>
          <cell r="P2007">
            <v>9.1866208516943828E-5</v>
          </cell>
          <cell r="Q2007">
            <v>0.18419174807647967</v>
          </cell>
          <cell r="W2007">
            <v>9.1866208516943828E-5</v>
          </cell>
        </row>
        <row r="2008">
          <cell r="A2008">
            <v>44010</v>
          </cell>
          <cell r="B2008">
            <v>22</v>
          </cell>
          <cell r="C2008">
            <v>14.666666666666668</v>
          </cell>
          <cell r="D2008">
            <v>9.9020826924757083E-3</v>
          </cell>
          <cell r="E2008">
            <v>9.3683043535814949</v>
          </cell>
          <cell r="P2008">
            <v>9.1866208516943828E-5</v>
          </cell>
          <cell r="Q2008">
            <v>0.18428361428499662</v>
          </cell>
          <cell r="W2008">
            <v>9.1866208516943828E-5</v>
          </cell>
        </row>
        <row r="2009">
          <cell r="A2009">
            <v>44011</v>
          </cell>
          <cell r="B2009">
            <v>23.1</v>
          </cell>
          <cell r="C2009">
            <v>14.65</v>
          </cell>
          <cell r="D2009">
            <v>1.0741870432115769E-2</v>
          </cell>
          <cell r="E2009">
            <v>9.3790462240136101</v>
          </cell>
          <cell r="P2009">
            <v>9.1866208516943828E-5</v>
          </cell>
          <cell r="Q2009">
            <v>0.18437548049351357</v>
          </cell>
          <cell r="W2009">
            <v>9.1866208516943828E-5</v>
          </cell>
        </row>
        <row r="2010">
          <cell r="A2010">
            <v>44012</v>
          </cell>
          <cell r="B2010">
            <v>24.3</v>
          </cell>
          <cell r="C2010">
            <v>14.65</v>
          </cell>
          <cell r="D2010">
            <v>1.1510179246679646E-2</v>
          </cell>
          <cell r="E2010">
            <v>9.3905564032602893</v>
          </cell>
          <cell r="P2010">
            <v>9.1866208516943828E-5</v>
          </cell>
          <cell r="Q2010">
            <v>0.18446734670203052</v>
          </cell>
          <cell r="W2010">
            <v>9.1866208516943828E-5</v>
          </cell>
        </row>
        <row r="2011">
          <cell r="A2011">
            <v>44013</v>
          </cell>
          <cell r="B2011">
            <v>25.8</v>
          </cell>
          <cell r="C2011">
            <v>14.616666666666665</v>
          </cell>
          <cell r="D2011">
            <v>1.2294811425073713E-2</v>
          </cell>
          <cell r="E2011">
            <v>9.4028512146853629</v>
          </cell>
          <cell r="P2011">
            <v>9.1866208516943828E-5</v>
          </cell>
          <cell r="Q2011">
            <v>0.18455921291054747</v>
          </cell>
          <cell r="W2011">
            <v>9.1866208516943828E-5</v>
          </cell>
        </row>
        <row r="2012">
          <cell r="A2012">
            <v>44014</v>
          </cell>
          <cell r="B2012">
            <v>26.2</v>
          </cell>
          <cell r="C2012">
            <v>14.616666666666665</v>
          </cell>
          <cell r="D2012">
            <v>1.246307220542053E-2</v>
          </cell>
          <cell r="E2012">
            <v>9.4153142868907835</v>
          </cell>
          <cell r="P2012">
            <v>9.1866208516943828E-5</v>
          </cell>
          <cell r="Q2012">
            <v>0.18465107911906442</v>
          </cell>
          <cell r="W2012">
            <v>9.1866208516943828E-5</v>
          </cell>
        </row>
        <row r="2013">
          <cell r="A2013">
            <v>44015</v>
          </cell>
          <cell r="B2013">
            <v>21.9</v>
          </cell>
          <cell r="C2013">
            <v>14.6</v>
          </cell>
          <cell r="D2013">
            <v>9.8598727237263033E-3</v>
          </cell>
          <cell r="E2013">
            <v>9.4251741596145102</v>
          </cell>
          <cell r="P2013">
            <v>9.1866208516943828E-5</v>
          </cell>
          <cell r="Q2013">
            <v>0.18474294532758137</v>
          </cell>
          <cell r="W2013">
            <v>9.1866208516943828E-5</v>
          </cell>
        </row>
        <row r="2014">
          <cell r="A2014">
            <v>44016</v>
          </cell>
          <cell r="B2014">
            <v>20.2</v>
          </cell>
          <cell r="C2014">
            <v>14.6</v>
          </cell>
          <cell r="D2014">
            <v>8.3602248272245903E-3</v>
          </cell>
          <cell r="E2014">
            <v>9.4335343844417352</v>
          </cell>
          <cell r="P2014">
            <v>9.1866208516943828E-5</v>
          </cell>
          <cell r="Q2014">
            <v>0.18483481153609832</v>
          </cell>
          <cell r="W2014">
            <v>9.1866208516943828E-5</v>
          </cell>
        </row>
        <row r="2015">
          <cell r="A2015">
            <v>44017</v>
          </cell>
          <cell r="B2015">
            <v>19.600000000000001</v>
          </cell>
          <cell r="C2015">
            <v>14.583333333333332</v>
          </cell>
          <cell r="D2015">
            <v>7.7994540979815213E-3</v>
          </cell>
          <cell r="E2015">
            <v>9.4413338385397161</v>
          </cell>
          <cell r="P2015">
            <v>9.1866208516943828E-5</v>
          </cell>
          <cell r="Q2015">
            <v>0.18492667774461527</v>
          </cell>
          <cell r="W2015">
            <v>9.1866208516943828E-5</v>
          </cell>
        </row>
        <row r="2016">
          <cell r="A2016">
            <v>44018</v>
          </cell>
          <cell r="B2016">
            <v>23.7</v>
          </cell>
          <cell r="C2016">
            <v>14.583333333333332</v>
          </cell>
          <cell r="D2016">
            <v>1.1187857422356184E-2</v>
          </cell>
          <cell r="E2016">
            <v>9.4525216959620728</v>
          </cell>
          <cell r="P2016">
            <v>9.1866208516943828E-5</v>
          </cell>
          <cell r="Q2016">
            <v>0.18501854395313222</v>
          </cell>
          <cell r="W2016">
            <v>9.1866208516943828E-5</v>
          </cell>
        </row>
        <row r="2017">
          <cell r="A2017">
            <v>44019</v>
          </cell>
          <cell r="B2017">
            <v>27.1</v>
          </cell>
          <cell r="C2017">
            <v>14.566666666666666</v>
          </cell>
          <cell r="D2017">
            <v>1.2830620812102834E-2</v>
          </cell>
          <cell r="E2017">
            <v>9.465352316774176</v>
          </cell>
          <cell r="P2017">
            <v>9.1866208516943828E-5</v>
          </cell>
          <cell r="Q2017">
            <v>0.18511041016164917</v>
          </cell>
          <cell r="W2017">
            <v>9.1866208516943828E-5</v>
          </cell>
        </row>
        <row r="2018">
          <cell r="A2018">
            <v>44020</v>
          </cell>
          <cell r="B2018">
            <v>25.3</v>
          </cell>
          <cell r="C2018">
            <v>14.55</v>
          </cell>
          <cell r="D2018">
            <v>1.2110929256470884E-2</v>
          </cell>
          <cell r="E2018">
            <v>9.4774632460306467</v>
          </cell>
          <cell r="P2018">
            <v>9.1866208516943828E-5</v>
          </cell>
          <cell r="Q2018">
            <v>0.18520227637016612</v>
          </cell>
          <cell r="W2018">
            <v>9.1866208516943828E-5</v>
          </cell>
        </row>
        <row r="2019">
          <cell r="A2019">
            <v>44021</v>
          </cell>
          <cell r="B2019">
            <v>24</v>
          </cell>
          <cell r="C2019">
            <v>14.533333333333331</v>
          </cell>
          <cell r="D2019">
            <v>1.1408514747097394E-2</v>
          </cell>
          <cell r="E2019">
            <v>9.4888717607777444</v>
          </cell>
          <cell r="P2019">
            <v>9.1866208516943828E-5</v>
          </cell>
          <cell r="Q2019">
            <v>0.18529414257868307</v>
          </cell>
          <cell r="W2019">
            <v>9.1866208516943828E-5</v>
          </cell>
        </row>
        <row r="2020">
          <cell r="A2020">
            <v>44022</v>
          </cell>
          <cell r="B2020">
            <v>25.7</v>
          </cell>
          <cell r="C2020">
            <v>14.533333333333331</v>
          </cell>
          <cell r="D2020">
            <v>1.2309276923632501E-2</v>
          </cell>
          <cell r="E2020">
            <v>9.501181037701377</v>
          </cell>
          <cell r="P2020">
            <v>9.1866208516943828E-5</v>
          </cell>
          <cell r="Q2020">
            <v>0.18538600878720002</v>
          </cell>
          <cell r="W2020">
            <v>9.1866208516943828E-5</v>
          </cell>
        </row>
        <row r="2021">
          <cell r="A2021">
            <v>44023</v>
          </cell>
          <cell r="B2021">
            <v>27.4</v>
          </cell>
          <cell r="C2021">
            <v>14.5</v>
          </cell>
          <cell r="D2021">
            <v>1.2975904615946519E-2</v>
          </cell>
          <cell r="E2021">
            <v>9.5141569423173227</v>
          </cell>
          <cell r="P2021">
            <v>9.1866208516943828E-5</v>
          </cell>
          <cell r="Q2021">
            <v>0.18547787499571697</v>
          </cell>
          <cell r="W2021">
            <v>9.1866208516943828E-5</v>
          </cell>
        </row>
        <row r="2022">
          <cell r="A2022">
            <v>44024</v>
          </cell>
          <cell r="B2022">
            <v>22.2</v>
          </cell>
          <cell r="C2022">
            <v>14.483333333333334</v>
          </cell>
          <cell r="D2022">
            <v>1.0167765165188148E-2</v>
          </cell>
          <cell r="E2022">
            <v>9.5243247074825117</v>
          </cell>
          <cell r="P2022">
            <v>9.1866208516943828E-5</v>
          </cell>
          <cell r="Q2022">
            <v>0.18556974120423392</v>
          </cell>
          <cell r="W2022">
            <v>9.1866208516943828E-5</v>
          </cell>
        </row>
        <row r="2023">
          <cell r="A2023">
            <v>44025</v>
          </cell>
          <cell r="B2023">
            <v>19.899999999999999</v>
          </cell>
          <cell r="C2023">
            <v>14.483333333333334</v>
          </cell>
          <cell r="D2023">
            <v>8.1310880522654869E-3</v>
          </cell>
          <cell r="E2023">
            <v>9.5324557955347764</v>
          </cell>
          <cell r="P2023">
            <v>9.1866208516943828E-5</v>
          </cell>
          <cell r="Q2023">
            <v>0.18566160741275087</v>
          </cell>
          <cell r="W2023">
            <v>9.1866208516943828E-5</v>
          </cell>
        </row>
        <row r="2024">
          <cell r="A2024">
            <v>44026</v>
          </cell>
          <cell r="B2024">
            <v>20.2</v>
          </cell>
          <cell r="C2024">
            <v>14.45</v>
          </cell>
          <cell r="D2024">
            <v>8.4307093732711742E-3</v>
          </cell>
          <cell r="E2024">
            <v>9.5408865049080482</v>
          </cell>
          <cell r="P2024">
            <v>9.1866208516943828E-5</v>
          </cell>
          <cell r="Q2024">
            <v>0.18575347362126782</v>
          </cell>
          <cell r="W2024">
            <v>9.1866208516943828E-5</v>
          </cell>
        </row>
        <row r="2025">
          <cell r="A2025">
            <v>44027</v>
          </cell>
          <cell r="B2025">
            <v>19.899999999999999</v>
          </cell>
          <cell r="C2025">
            <v>14.45</v>
          </cell>
          <cell r="D2025">
            <v>8.1458326273858121E-3</v>
          </cell>
          <cell r="E2025">
            <v>9.5490323375354347</v>
          </cell>
          <cell r="P2025">
            <v>9.1866208516943828E-5</v>
          </cell>
          <cell r="Q2025">
            <v>0.18584533982978477</v>
          </cell>
          <cell r="W2025">
            <v>9.1866208516943828E-5</v>
          </cell>
        </row>
        <row r="2026">
          <cell r="A2026">
            <v>44028</v>
          </cell>
          <cell r="B2026">
            <v>19.3</v>
          </cell>
          <cell r="C2026">
            <v>14.416666666666666</v>
          </cell>
          <cell r="D2026">
            <v>7.5805230356465409E-3</v>
          </cell>
          <cell r="E2026">
            <v>9.5566128605710805</v>
          </cell>
          <cell r="P2026">
            <v>9.1866208516943828E-5</v>
          </cell>
          <cell r="Q2026">
            <v>0.18593720603830172</v>
          </cell>
          <cell r="W2026">
            <v>9.1866208516943828E-5</v>
          </cell>
        </row>
        <row r="2027">
          <cell r="A2027">
            <v>44029</v>
          </cell>
          <cell r="B2027">
            <v>19.5</v>
          </cell>
          <cell r="C2027">
            <v>14.4</v>
          </cell>
          <cell r="D2027">
            <v>7.7816687926946862E-3</v>
          </cell>
          <cell r="E2027">
            <v>9.564394529363776</v>
          </cell>
          <cell r="P2027">
            <v>9.1866208516943828E-5</v>
          </cell>
          <cell r="Q2027">
            <v>0.18602907224681867</v>
          </cell>
          <cell r="W2027">
            <v>9.1866208516943828E-5</v>
          </cell>
        </row>
        <row r="2028">
          <cell r="A2028">
            <v>44030</v>
          </cell>
          <cell r="B2028">
            <v>19.899999999999999</v>
          </cell>
          <cell r="C2028">
            <v>14.366666666666667</v>
          </cell>
          <cell r="D2028">
            <v>8.1817536601144544E-3</v>
          </cell>
          <cell r="E2028">
            <v>9.5725762830238903</v>
          </cell>
          <cell r="P2028">
            <v>9.1866208516943828E-5</v>
          </cell>
          <cell r="Q2028">
            <v>0.18612093845533562</v>
          </cell>
          <cell r="W2028">
            <v>9.1866208516943828E-5</v>
          </cell>
        </row>
        <row r="2029">
          <cell r="A2029">
            <v>44031</v>
          </cell>
          <cell r="B2029">
            <v>24</v>
          </cell>
          <cell r="C2029">
            <v>14.366666666666667</v>
          </cell>
          <cell r="D2029">
            <v>1.1511498841508684E-2</v>
          </cell>
          <cell r="E2029">
            <v>9.5840877818653993</v>
          </cell>
          <cell r="P2029">
            <v>9.1866208516943828E-5</v>
          </cell>
          <cell r="Q2029">
            <v>0.18621280466385257</v>
          </cell>
          <cell r="W2029">
            <v>9.1866208516943828E-5</v>
          </cell>
        </row>
        <row r="2030">
          <cell r="A2030">
            <v>44032</v>
          </cell>
          <cell r="B2030">
            <v>22.1</v>
          </cell>
          <cell r="C2030">
            <v>14.333333333333336</v>
          </cell>
          <cell r="D2030">
            <v>1.0167982549835653E-2</v>
          </cell>
          <cell r="E2030">
            <v>9.5942557644152355</v>
          </cell>
          <cell r="P2030">
            <v>9.1866208516943828E-5</v>
          </cell>
          <cell r="Q2030">
            <v>0.18630467087236952</v>
          </cell>
          <cell r="W2030">
            <v>9.1866208516943828E-5</v>
          </cell>
        </row>
        <row r="2031">
          <cell r="A2031">
            <v>44033</v>
          </cell>
          <cell r="B2031">
            <v>22.4</v>
          </cell>
          <cell r="C2031">
            <v>14.3</v>
          </cell>
          <cell r="D2031">
            <v>1.0424614526931714E-2</v>
          </cell>
          <cell r="E2031">
            <v>9.6046803789421666</v>
          </cell>
          <cell r="P2031">
            <v>9.1866208516943828E-5</v>
          </cell>
          <cell r="Q2031">
            <v>0.18639653708088647</v>
          </cell>
          <cell r="W2031">
            <v>9.1866208516943828E-5</v>
          </cell>
        </row>
        <row r="2032">
          <cell r="A2032">
            <v>44034</v>
          </cell>
          <cell r="B2032">
            <v>23.9</v>
          </cell>
          <cell r="C2032">
            <v>14.3</v>
          </cell>
          <cell r="D2032">
            <v>1.1487927148492167E-2</v>
          </cell>
          <cell r="E2032">
            <v>9.6161683060906586</v>
          </cell>
          <cell r="P2032">
            <v>9.1866208516943828E-5</v>
          </cell>
          <cell r="Q2032">
            <v>0.18648840328940341</v>
          </cell>
          <cell r="W2032">
            <v>9.1866208516943828E-5</v>
          </cell>
        </row>
        <row r="2033">
          <cell r="A2033">
            <v>44035</v>
          </cell>
          <cell r="B2033">
            <v>23.4</v>
          </cell>
          <cell r="C2033">
            <v>14.266666666666666</v>
          </cell>
          <cell r="D2033">
            <v>1.1177512057267183E-2</v>
          </cell>
          <cell r="E2033">
            <v>9.6273458181479263</v>
          </cell>
          <cell r="P2033">
            <v>9.1866208516943828E-5</v>
          </cell>
          <cell r="Q2033">
            <v>0.18658026949792036</v>
          </cell>
          <cell r="W2033">
            <v>9.1866208516943828E-5</v>
          </cell>
        </row>
        <row r="2034">
          <cell r="A2034">
            <v>44036</v>
          </cell>
          <cell r="B2034">
            <v>23.7</v>
          </cell>
          <cell r="C2034">
            <v>14.233333333333334</v>
          </cell>
          <cell r="D2034">
            <v>1.1396810501186943E-2</v>
          </cell>
          <cell r="E2034">
            <v>9.6387426286491138</v>
          </cell>
          <cell r="P2034">
            <v>9.1866208516943828E-5</v>
          </cell>
          <cell r="Q2034">
            <v>0.18667213570643731</v>
          </cell>
          <cell r="W2034">
            <v>9.1866208516943828E-5</v>
          </cell>
        </row>
        <row r="2035">
          <cell r="A2035">
            <v>44037</v>
          </cell>
          <cell r="B2035">
            <v>24.8</v>
          </cell>
          <cell r="C2035">
            <v>14.216666666666667</v>
          </cell>
          <cell r="D2035">
            <v>1.2064453998932637E-2</v>
          </cell>
          <cell r="E2035">
            <v>9.650807082648047</v>
          </cell>
          <cell r="P2035">
            <v>9.1866208516943828E-5</v>
          </cell>
          <cell r="Q2035">
            <v>0.18676400191495426</v>
          </cell>
          <cell r="W2035">
            <v>9.1866208516943828E-5</v>
          </cell>
        </row>
        <row r="2036">
          <cell r="A2036">
            <v>44038</v>
          </cell>
          <cell r="B2036">
            <v>24.7</v>
          </cell>
          <cell r="C2036">
            <v>14.2</v>
          </cell>
          <cell r="D2036">
            <v>1.2019257442571292E-2</v>
          </cell>
          <cell r="E2036">
            <v>9.6628263400906178</v>
          </cell>
          <cell r="P2036">
            <v>9.1866208516943828E-5</v>
          </cell>
          <cell r="Q2036">
            <v>0.18685586812347121</v>
          </cell>
          <cell r="W2036">
            <v>9.1866208516943828E-5</v>
          </cell>
        </row>
        <row r="2037">
          <cell r="A2037">
            <v>44039</v>
          </cell>
          <cell r="B2037">
            <v>24.7</v>
          </cell>
          <cell r="C2037">
            <v>14.166666666666668</v>
          </cell>
          <cell r="D2037">
            <v>1.203820072466159E-2</v>
          </cell>
          <cell r="E2037">
            <v>9.67486454081528</v>
          </cell>
          <cell r="P2037">
            <v>9.1866208516943828E-5</v>
          </cell>
          <cell r="Q2037">
            <v>0.18694773433198816</v>
          </cell>
          <cell r="W2037">
            <v>9.1866208516943828E-5</v>
          </cell>
        </row>
        <row r="2038">
          <cell r="A2038">
            <v>44040</v>
          </cell>
          <cell r="B2038">
            <v>23.4</v>
          </cell>
          <cell r="C2038">
            <v>14.133333333333333</v>
          </cell>
          <cell r="D2038">
            <v>1.124874104359333E-2</v>
          </cell>
          <cell r="E2038">
            <v>9.6861132818588729</v>
          </cell>
          <cell r="P2038">
            <v>9.1866208516943828E-5</v>
          </cell>
          <cell r="Q2038">
            <v>0.18703960054050511</v>
          </cell>
          <cell r="W2038">
            <v>9.1866208516943828E-5</v>
          </cell>
        </row>
        <row r="2039">
          <cell r="A2039">
            <v>44041</v>
          </cell>
          <cell r="B2039">
            <v>21.4</v>
          </cell>
          <cell r="C2039">
            <v>14.116666666666667</v>
          </cell>
          <cell r="D2039">
            <v>9.6791857073076429E-3</v>
          </cell>
          <cell r="E2039">
            <v>9.6957924675661804</v>
          </cell>
          <cell r="P2039">
            <v>9.1866208516943828E-5</v>
          </cell>
          <cell r="Q2039">
            <v>0.18713146674902206</v>
          </cell>
          <cell r="W2039">
            <v>9.1866208516943828E-5</v>
          </cell>
        </row>
        <row r="2040">
          <cell r="A2040">
            <v>44042</v>
          </cell>
          <cell r="B2040">
            <v>21.2</v>
          </cell>
          <cell r="C2040">
            <v>14.083333333333334</v>
          </cell>
          <cell r="D2040">
            <v>9.5158365267577465E-3</v>
          </cell>
          <cell r="E2040">
            <v>9.705308304092938</v>
          </cell>
          <cell r="P2040">
            <v>9.1866208516943828E-5</v>
          </cell>
          <cell r="Q2040">
            <v>0.18722333295753901</v>
          </cell>
          <cell r="W2040">
            <v>9.1866208516943828E-5</v>
          </cell>
        </row>
        <row r="2041">
          <cell r="A2041">
            <v>44043</v>
          </cell>
          <cell r="B2041">
            <v>22.6</v>
          </cell>
          <cell r="C2041">
            <v>14.06666666666667</v>
          </cell>
          <cell r="D2041">
            <v>1.0696837819237158E-2</v>
          </cell>
          <cell r="E2041">
            <v>9.7160051419121753</v>
          </cell>
          <cell r="P2041">
            <v>9.1866208516943828E-5</v>
          </cell>
          <cell r="Q2041">
            <v>0.18731519916605596</v>
          </cell>
          <cell r="W2041">
            <v>9.1866208516943828E-5</v>
          </cell>
        </row>
        <row r="2042">
          <cell r="A2042">
            <v>44044</v>
          </cell>
          <cell r="B2042">
            <v>23.9</v>
          </cell>
          <cell r="C2042">
            <v>14.033333333333335</v>
          </cell>
          <cell r="D2042">
            <v>1.1632493275532481E-2</v>
          </cell>
          <cell r="E2042">
            <v>9.7276376351877083</v>
          </cell>
          <cell r="P2042">
            <v>9.1866208516943828E-5</v>
          </cell>
          <cell r="Q2042">
            <v>0.18740706537457291</v>
          </cell>
          <cell r="W2042">
            <v>9.1866208516943828E-5</v>
          </cell>
        </row>
        <row r="2043">
          <cell r="A2043">
            <v>44045</v>
          </cell>
          <cell r="B2043">
            <v>24.1</v>
          </cell>
          <cell r="C2043">
            <v>14</v>
          </cell>
          <cell r="D2043">
            <v>1.1775465946046023E-2</v>
          </cell>
          <cell r="E2043">
            <v>9.7394131011337546</v>
          </cell>
          <cell r="P2043">
            <v>9.1866208516943828E-5</v>
          </cell>
          <cell r="Q2043">
            <v>0.18749893158308986</v>
          </cell>
          <cell r="W2043">
            <v>9.1866208516943828E-5</v>
          </cell>
        </row>
        <row r="2044">
          <cell r="A2044">
            <v>44046</v>
          </cell>
          <cell r="B2044">
            <v>25.5</v>
          </cell>
          <cell r="C2044">
            <v>13.966666666666669</v>
          </cell>
          <cell r="D2044">
            <v>1.256159413459965E-2</v>
          </cell>
          <cell r="E2044">
            <v>9.7519746952683537</v>
          </cell>
          <cell r="P2044">
            <v>9.1866208516943828E-5</v>
          </cell>
          <cell r="Q2044">
            <v>0.18759079779160681</v>
          </cell>
          <cell r="W2044">
            <v>9.1866208516943828E-5</v>
          </cell>
        </row>
        <row r="2045">
          <cell r="A2045">
            <v>44047</v>
          </cell>
          <cell r="B2045">
            <v>26.8</v>
          </cell>
          <cell r="C2045">
            <v>13.95</v>
          </cell>
          <cell r="D2045">
            <v>1.3119502610296749E-2</v>
          </cell>
          <cell r="E2045">
            <v>9.7650941978786499</v>
          </cell>
          <cell r="P2045">
            <v>9.1866208516943828E-5</v>
          </cell>
          <cell r="Q2045">
            <v>0.18768266400012376</v>
          </cell>
          <cell r="W2045">
            <v>9.1866208516943828E-5</v>
          </cell>
        </row>
        <row r="2046">
          <cell r="A2046">
            <v>44048</v>
          </cell>
          <cell r="B2046">
            <v>27.7</v>
          </cell>
          <cell r="C2046">
            <v>13.916666666666668</v>
          </cell>
          <cell r="D2046">
            <v>1.3437797381695458E-2</v>
          </cell>
          <cell r="E2046">
            <v>9.7785319952603444</v>
          </cell>
          <cell r="P2046">
            <v>9.1866208516943828E-5</v>
          </cell>
          <cell r="Q2046">
            <v>0.18777453020864071</v>
          </cell>
          <cell r="W2046">
            <v>9.1866208516943828E-5</v>
          </cell>
        </row>
        <row r="2047">
          <cell r="A2047">
            <v>44049</v>
          </cell>
          <cell r="B2047">
            <v>28.1</v>
          </cell>
          <cell r="C2047">
            <v>13.883333333333335</v>
          </cell>
          <cell r="D2047">
            <v>1.3571317619231438E-2</v>
          </cell>
          <cell r="E2047">
            <v>9.7921033128795756</v>
          </cell>
          <cell r="P2047">
            <v>9.1866208516943828E-5</v>
          </cell>
          <cell r="Q2047">
            <v>0.18786639641715766</v>
          </cell>
          <cell r="W2047">
            <v>9.1866208516943828E-5</v>
          </cell>
        </row>
        <row r="2048">
          <cell r="A2048">
            <v>44050</v>
          </cell>
          <cell r="B2048">
            <v>29</v>
          </cell>
          <cell r="C2048">
            <v>13.85</v>
          </cell>
          <cell r="D2048">
            <v>1.3812612928150062E-2</v>
          </cell>
          <cell r="E2048">
            <v>9.8059159258077262</v>
          </cell>
          <cell r="P2048">
            <v>9.1866208516943828E-5</v>
          </cell>
          <cell r="Q2048">
            <v>0.18795826262567461</v>
          </cell>
          <cell r="W2048">
            <v>9.1866208516943828E-5</v>
          </cell>
        </row>
        <row r="2049">
          <cell r="A2049">
            <v>44051</v>
          </cell>
          <cell r="B2049">
            <v>25.5</v>
          </cell>
          <cell r="C2049">
            <v>13.816666666666666</v>
          </cell>
          <cell r="D2049">
            <v>1.2639063235783852E-2</v>
          </cell>
          <cell r="E2049">
            <v>9.8185549890435109</v>
          </cell>
          <cell r="P2049">
            <v>9.1866208516943828E-5</v>
          </cell>
          <cell r="Q2049">
            <v>0.18805012883419156</v>
          </cell>
          <cell r="W2049">
            <v>9.1866208516943828E-5</v>
          </cell>
        </row>
        <row r="2050">
          <cell r="A2050">
            <v>44052</v>
          </cell>
          <cell r="B2050">
            <v>27</v>
          </cell>
          <cell r="C2050">
            <v>13.8</v>
          </cell>
          <cell r="D2050">
            <v>1.3272039690070131E-2</v>
          </cell>
          <cell r="E2050">
            <v>9.8318270287335814</v>
          </cell>
          <cell r="P2050">
            <v>9.1866208516943828E-5</v>
          </cell>
          <cell r="Q2050">
            <v>0.18814199504270851</v>
          </cell>
          <cell r="W2050">
            <v>9.1866208516943828E-5</v>
          </cell>
        </row>
        <row r="2051">
          <cell r="A2051">
            <v>44053</v>
          </cell>
          <cell r="B2051">
            <v>28</v>
          </cell>
          <cell r="C2051">
            <v>13.766666666666669</v>
          </cell>
          <cell r="D2051">
            <v>1.360638431427935E-2</v>
          </cell>
          <cell r="E2051">
            <v>9.8454334130478607</v>
          </cell>
          <cell r="P2051">
            <v>9.1866208516943828E-5</v>
          </cell>
          <cell r="Q2051">
            <v>0.18823386125122546</v>
          </cell>
          <cell r="W2051">
            <v>9.1866208516943828E-5</v>
          </cell>
        </row>
        <row r="2052">
          <cell r="A2052">
            <v>44054</v>
          </cell>
          <cell r="B2052">
            <v>30.9</v>
          </cell>
          <cell r="C2052">
            <v>13.733333333333333</v>
          </cell>
          <cell r="D2052">
            <v>1.4214414012948588E-2</v>
          </cell>
          <cell r="E2052">
            <v>9.8596478270608099</v>
          </cell>
          <cell r="P2052">
            <v>9.1866208516943828E-5</v>
          </cell>
          <cell r="Q2052">
            <v>0.18832572745974241</v>
          </cell>
          <cell r="W2052">
            <v>9.1866208516943828E-5</v>
          </cell>
        </row>
        <row r="2053">
          <cell r="A2053">
            <v>44055</v>
          </cell>
          <cell r="B2053">
            <v>28.9</v>
          </cell>
          <cell r="C2053">
            <v>13.7</v>
          </cell>
          <cell r="D2053">
            <v>1.3870498557798419E-2</v>
          </cell>
          <cell r="E2053">
            <v>9.8735183256186083</v>
          </cell>
          <cell r="P2053">
            <v>9.1866208516943828E-5</v>
          </cell>
          <cell r="Q2053">
            <v>0.18841759366825936</v>
          </cell>
          <cell r="W2053">
            <v>9.1866208516943828E-5</v>
          </cell>
        </row>
        <row r="2054">
          <cell r="A2054">
            <v>44056</v>
          </cell>
          <cell r="B2054">
            <v>28.4</v>
          </cell>
          <cell r="C2054">
            <v>13.65</v>
          </cell>
          <cell r="D2054">
            <v>1.3774361460057626E-2</v>
          </cell>
          <cell r="E2054">
            <v>9.8872926870786664</v>
          </cell>
          <cell r="P2054">
            <v>9.1866208516943828E-5</v>
          </cell>
          <cell r="Q2054">
            <v>0.18850945987677631</v>
          </cell>
          <cell r="W2054">
            <v>9.1866208516943828E-5</v>
          </cell>
        </row>
        <row r="2055">
          <cell r="A2055">
            <v>44057</v>
          </cell>
          <cell r="B2055">
            <v>27.1</v>
          </cell>
          <cell r="C2055">
            <v>13.616666666666667</v>
          </cell>
          <cell r="D2055">
            <v>1.3398852476973333E-2</v>
          </cell>
          <cell r="E2055">
            <v>9.9006915395556394</v>
          </cell>
          <cell r="P2055">
            <v>9.1866208516943828E-5</v>
          </cell>
          <cell r="Q2055">
            <v>0.18860132608529326</v>
          </cell>
          <cell r="W2055">
            <v>9.1866208516943828E-5</v>
          </cell>
        </row>
        <row r="2056">
          <cell r="A2056">
            <v>44058</v>
          </cell>
          <cell r="B2056">
            <v>29.1</v>
          </cell>
          <cell r="C2056">
            <v>13.6</v>
          </cell>
          <cell r="D2056">
            <v>1.3966025367441961E-2</v>
          </cell>
          <cell r="E2056">
            <v>9.9146575649230808</v>
          </cell>
          <cell r="P2056">
            <v>9.1866208516943828E-5</v>
          </cell>
          <cell r="Q2056">
            <v>0.18869319229381021</v>
          </cell>
          <cell r="W2056">
            <v>9.1866208516943828E-5</v>
          </cell>
        </row>
        <row r="2057">
          <cell r="A2057">
            <v>44059</v>
          </cell>
          <cell r="B2057">
            <v>28.2</v>
          </cell>
          <cell r="C2057">
            <v>13.566666666666666</v>
          </cell>
          <cell r="D2057">
            <v>1.3762414330098768E-2</v>
          </cell>
          <cell r="E2057">
            <v>9.9284199792531798</v>
          </cell>
          <cell r="P2057">
            <v>9.1866208516943828E-5</v>
          </cell>
          <cell r="Q2057">
            <v>0.18878505850232716</v>
          </cell>
          <cell r="W2057">
            <v>9.1866208516943828E-5</v>
          </cell>
        </row>
        <row r="2058">
          <cell r="A2058">
            <v>44060</v>
          </cell>
          <cell r="B2058">
            <v>28.4</v>
          </cell>
          <cell r="C2058">
            <v>13.533333333333333</v>
          </cell>
          <cell r="D2058">
            <v>1.383147419772344E-2</v>
          </cell>
          <cell r="E2058">
            <v>9.9422514534509023</v>
          </cell>
          <cell r="P2058">
            <v>9.1866208516943828E-5</v>
          </cell>
          <cell r="Q2058">
            <v>0.18887692471084411</v>
          </cell>
          <cell r="W2058">
            <v>9.1866208516943828E-5</v>
          </cell>
        </row>
        <row r="2059">
          <cell r="A2059">
            <v>44061</v>
          </cell>
          <cell r="B2059">
            <v>26.7</v>
          </cell>
          <cell r="C2059">
            <v>13.483333333333334</v>
          </cell>
          <cell r="D2059">
            <v>1.3314848695521476E-2</v>
          </cell>
          <cell r="E2059">
            <v>9.9555663021464245</v>
          </cell>
          <cell r="P2059">
            <v>9.1866208516943828E-5</v>
          </cell>
          <cell r="Q2059">
            <v>0.18896879091936106</v>
          </cell>
          <cell r="W2059">
            <v>9.1866208516943828E-5</v>
          </cell>
        </row>
        <row r="2060">
          <cell r="A2060">
            <v>44062</v>
          </cell>
          <cell r="B2060">
            <v>27.1</v>
          </cell>
          <cell r="C2060">
            <v>13.45</v>
          </cell>
          <cell r="D2060">
            <v>1.3476105163307333E-2</v>
          </cell>
          <cell r="E2060">
            <v>9.9690424073097326</v>
          </cell>
          <cell r="P2060">
            <v>9.1866208516943828E-5</v>
          </cell>
          <cell r="Q2060">
            <v>0.18906065712787801</v>
          </cell>
          <cell r="W2060">
            <v>9.1866208516943828E-5</v>
          </cell>
        </row>
        <row r="2061">
          <cell r="A2061">
            <v>44063</v>
          </cell>
          <cell r="B2061">
            <v>28.9</v>
          </cell>
          <cell r="C2061">
            <v>13.433333333333334</v>
          </cell>
          <cell r="D2061">
            <v>1.4000804127541889E-2</v>
          </cell>
          <cell r="E2061">
            <v>9.9830432114372751</v>
          </cell>
          <cell r="P2061">
            <v>9.1866208516943828E-5</v>
          </cell>
          <cell r="Q2061">
            <v>0.18915252333639496</v>
          </cell>
          <cell r="W2061">
            <v>9.1866208516943828E-5</v>
          </cell>
        </row>
        <row r="2062">
          <cell r="A2062">
            <v>44064</v>
          </cell>
          <cell r="B2062">
            <v>29.1</v>
          </cell>
          <cell r="C2062">
            <v>13.4</v>
          </cell>
          <cell r="D2062">
            <v>1.4061186499040496E-2</v>
          </cell>
          <cell r="E2062">
            <v>9.9971043979363152</v>
          </cell>
          <cell r="P2062">
            <v>9.1866208516943828E-5</v>
          </cell>
          <cell r="Q2062">
            <v>0.18924438954491191</v>
          </cell>
          <cell r="W2062">
            <v>9.1866208516943828E-5</v>
          </cell>
        </row>
        <row r="2063">
          <cell r="A2063">
            <v>44065</v>
          </cell>
          <cell r="B2063">
            <v>26.5</v>
          </cell>
          <cell r="C2063">
            <v>13.35</v>
          </cell>
          <cell r="D2063">
            <v>1.3294521958164662E-2</v>
          </cell>
          <cell r="E2063">
            <v>10.010398919894479</v>
          </cell>
          <cell r="P2063">
            <v>9.1866208516943828E-5</v>
          </cell>
          <cell r="Q2063">
            <v>0.18933625575342886</v>
          </cell>
          <cell r="W2063">
            <v>9.1866208516943828E-5</v>
          </cell>
        </row>
        <row r="2064">
          <cell r="A2064">
            <v>44066</v>
          </cell>
          <cell r="B2064">
            <v>25.4</v>
          </cell>
          <cell r="C2064">
            <v>13.316666666666666</v>
          </cell>
          <cell r="D2064">
            <v>1.2813337408417879E-2</v>
          </cell>
          <cell r="E2064">
            <v>10.023212257302896</v>
          </cell>
          <cell r="P2064">
            <v>9.1866208516943828E-5</v>
          </cell>
          <cell r="Q2064">
            <v>0.18942812196194581</v>
          </cell>
          <cell r="W2064">
            <v>9.1866208516943828E-5</v>
          </cell>
        </row>
        <row r="2065">
          <cell r="A2065">
            <v>44067</v>
          </cell>
          <cell r="B2065">
            <v>25.9</v>
          </cell>
          <cell r="C2065">
            <v>13.283333333333331</v>
          </cell>
          <cell r="D2065">
            <v>1.3065621341373537E-2</v>
          </cell>
          <cell r="E2065">
            <v>10.03627787864427</v>
          </cell>
          <cell r="P2065">
            <v>9.1866208516943828E-5</v>
          </cell>
          <cell r="Q2065">
            <v>0.18951998817046276</v>
          </cell>
          <cell r="W2065">
            <v>9.1866208516943828E-5</v>
          </cell>
        </row>
        <row r="2066">
          <cell r="A2066">
            <v>44068</v>
          </cell>
          <cell r="B2066">
            <v>25.7</v>
          </cell>
          <cell r="C2066">
            <v>13.25</v>
          </cell>
          <cell r="D2066">
            <v>1.2985978115029403E-2</v>
          </cell>
          <cell r="E2066">
            <v>10.0492638567593</v>
          </cell>
          <cell r="P2066">
            <v>9.1866208516943828E-5</v>
          </cell>
          <cell r="Q2066">
            <v>0.18961185437897971</v>
          </cell>
          <cell r="W2066">
            <v>9.1866208516943828E-5</v>
          </cell>
        </row>
        <row r="2067">
          <cell r="A2067">
            <v>44069</v>
          </cell>
          <cell r="B2067">
            <v>26.4</v>
          </cell>
          <cell r="C2067">
            <v>13.216666666666669</v>
          </cell>
          <cell r="D2067">
            <v>1.3308284398401425E-2</v>
          </cell>
          <cell r="E2067">
            <v>10.062572141157702</v>
          </cell>
          <cell r="P2067">
            <v>9.1866208516943828E-5</v>
          </cell>
          <cell r="Q2067">
            <v>0.18970372058749665</v>
          </cell>
          <cell r="W2067">
            <v>9.1866208516943828E-5</v>
          </cell>
        </row>
        <row r="2068">
          <cell r="A2068">
            <v>44070</v>
          </cell>
          <cell r="B2068">
            <v>28.4</v>
          </cell>
          <cell r="C2068">
            <v>13.183333333333332</v>
          </cell>
          <cell r="D2068">
            <v>1.3986094068397207E-2</v>
          </cell>
          <cell r="E2068">
            <v>10.076558235226099</v>
          </cell>
          <cell r="P2068">
            <v>9.1866208516943828E-5</v>
          </cell>
          <cell r="Q2068">
            <v>0.1897955867960136</v>
          </cell>
          <cell r="W2068">
            <v>9.1866208516943828E-5</v>
          </cell>
        </row>
        <row r="2069">
          <cell r="A2069">
            <v>44071</v>
          </cell>
          <cell r="B2069">
            <v>29.7</v>
          </cell>
          <cell r="C2069">
            <v>13.133333333333335</v>
          </cell>
          <cell r="D2069">
            <v>1.4299621564481132E-2</v>
          </cell>
          <cell r="E2069">
            <v>10.09085785679058</v>
          </cell>
          <cell r="P2069">
            <v>9.1866208516943828E-5</v>
          </cell>
          <cell r="Q2069">
            <v>0.18988745300453055</v>
          </cell>
          <cell r="W2069">
            <v>9.1866208516943828E-5</v>
          </cell>
        </row>
        <row r="2070">
          <cell r="A2070">
            <v>44072</v>
          </cell>
          <cell r="B2070">
            <v>30.4</v>
          </cell>
          <cell r="C2070">
            <v>13.116666666666665</v>
          </cell>
          <cell r="D2070">
            <v>1.4429738026782431E-2</v>
          </cell>
          <cell r="E2070">
            <v>10.105287594817362</v>
          </cell>
          <cell r="P2070">
            <v>9.1866208516943828E-5</v>
          </cell>
          <cell r="Q2070">
            <v>0.1899793192130475</v>
          </cell>
          <cell r="W2070">
            <v>9.1866208516943828E-5</v>
          </cell>
        </row>
        <row r="2071">
          <cell r="A2071">
            <v>44073</v>
          </cell>
          <cell r="B2071">
            <v>29.1</v>
          </cell>
          <cell r="C2071">
            <v>13.066666666666666</v>
          </cell>
          <cell r="D2071">
            <v>1.4202167142436849E-2</v>
          </cell>
          <cell r="E2071">
            <v>10.1194897619598</v>
          </cell>
          <cell r="P2071">
            <v>9.1866208516943828E-5</v>
          </cell>
          <cell r="Q2071">
            <v>0.19007118542156445</v>
          </cell>
          <cell r="W2071">
            <v>9.1866208516943828E-5</v>
          </cell>
        </row>
        <row r="2072">
          <cell r="A2072">
            <v>44074</v>
          </cell>
          <cell r="B2072">
            <v>24.8</v>
          </cell>
          <cell r="C2072">
            <v>13.033333333333335</v>
          </cell>
          <cell r="D2072">
            <v>1.2597804305785975E-2</v>
          </cell>
          <cell r="E2072">
            <v>10.132087566265586</v>
          </cell>
          <cell r="P2072">
            <v>9.1866208516943828E-5</v>
          </cell>
          <cell r="Q2072">
            <v>0.1901630516300814</v>
          </cell>
          <cell r="W2072">
            <v>9.1866208516943828E-5</v>
          </cell>
        </row>
        <row r="2073">
          <cell r="A2073">
            <v>44075</v>
          </cell>
          <cell r="B2073">
            <v>24.6</v>
          </cell>
          <cell r="C2073">
            <v>13</v>
          </cell>
          <cell r="D2073">
            <v>1.2493601797228972E-2</v>
          </cell>
          <cell r="E2073">
            <v>10.144581168062814</v>
          </cell>
          <cell r="P2073">
            <v>9.1866208516943828E-5</v>
          </cell>
          <cell r="Q2073">
            <v>0.19025491783859835</v>
          </cell>
          <cell r="W2073">
            <v>9.1866208516943828E-5</v>
          </cell>
        </row>
        <row r="2074">
          <cell r="A2074">
            <v>44076</v>
          </cell>
          <cell r="B2074">
            <v>26.8</v>
          </cell>
          <cell r="C2074">
            <v>12.95</v>
          </cell>
          <cell r="D2074">
            <v>1.3566131892559168E-2</v>
          </cell>
          <cell r="E2074">
            <v>10.158147299955374</v>
          </cell>
          <cell r="P2074">
            <v>9.1866208516943828E-5</v>
          </cell>
          <cell r="Q2074">
            <v>0.1903467840471153</v>
          </cell>
          <cell r="W2074">
            <v>9.1866208516943828E-5</v>
          </cell>
        </row>
        <row r="2075">
          <cell r="A2075">
            <v>44077</v>
          </cell>
          <cell r="B2075">
            <v>28.9</v>
          </cell>
          <cell r="C2075">
            <v>12.933333333333335</v>
          </cell>
          <cell r="D2075">
            <v>1.4207204663313029E-2</v>
          </cell>
          <cell r="E2075">
            <v>10.172354504618687</v>
          </cell>
          <cell r="P2075">
            <v>9.1866208516943828E-5</v>
          </cell>
          <cell r="Q2075">
            <v>0.19043865025563225</v>
          </cell>
          <cell r="W2075">
            <v>9.1866208516943828E-5</v>
          </cell>
        </row>
        <row r="2076">
          <cell r="A2076">
            <v>44078</v>
          </cell>
          <cell r="B2076">
            <v>28.4</v>
          </cell>
          <cell r="C2076">
            <v>12.883333333333333</v>
          </cell>
          <cell r="D2076">
            <v>1.4100792151238757E-2</v>
          </cell>
          <cell r="E2076">
            <v>10.186455296769925</v>
          </cell>
          <cell r="P2076">
            <v>9.1866208516943828E-5</v>
          </cell>
          <cell r="Q2076">
            <v>0.1905305164641492</v>
          </cell>
          <cell r="W2076">
            <v>9.1866208516943828E-5</v>
          </cell>
        </row>
        <row r="2077">
          <cell r="A2077">
            <v>44079</v>
          </cell>
          <cell r="B2077">
            <v>26.9</v>
          </cell>
          <cell r="C2077">
            <v>12.85</v>
          </cell>
          <cell r="D2077">
            <v>1.3638483543411888E-2</v>
          </cell>
          <cell r="E2077">
            <v>10.200093780313336</v>
          </cell>
          <cell r="P2077">
            <v>9.1866208516943828E-5</v>
          </cell>
          <cell r="Q2077">
            <v>0.19062238267266615</v>
          </cell>
          <cell r="W2077">
            <v>9.1866208516943828E-5</v>
          </cell>
        </row>
        <row r="2078">
          <cell r="A2078">
            <v>44080</v>
          </cell>
          <cell r="B2078">
            <v>25.9</v>
          </cell>
          <cell r="C2078">
            <v>12.8</v>
          </cell>
          <cell r="D2078">
            <v>1.323961433272397E-2</v>
          </cell>
          <cell r="E2078">
            <v>10.21333339464606</v>
          </cell>
          <cell r="P2078">
            <v>9.1866208516943828E-5</v>
          </cell>
          <cell r="Q2078">
            <v>0.1907142488811831</v>
          </cell>
          <cell r="W2078">
            <v>9.1866208516943828E-5</v>
          </cell>
        </row>
        <row r="2079">
          <cell r="A2079">
            <v>44081</v>
          </cell>
          <cell r="B2079">
            <v>27.9</v>
          </cell>
          <cell r="C2079">
            <v>12.766666666666666</v>
          </cell>
          <cell r="D2079">
            <v>1.4000790599646547E-2</v>
          </cell>
          <cell r="E2079">
            <v>10.227334185245708</v>
          </cell>
          <cell r="P2079">
            <v>9.1866208516943828E-5</v>
          </cell>
          <cell r="Q2079">
            <v>0.19080611508970005</v>
          </cell>
          <cell r="W2079">
            <v>9.1866208516943828E-5</v>
          </cell>
        </row>
        <row r="2080">
          <cell r="A2080">
            <v>44082</v>
          </cell>
          <cell r="B2080">
            <v>29.8</v>
          </cell>
          <cell r="C2080">
            <v>12.75</v>
          </cell>
          <cell r="D2080">
            <v>1.4462492684846366E-2</v>
          </cell>
          <cell r="E2080">
            <v>10.241796677930553</v>
          </cell>
          <cell r="P2080">
            <v>9.1866208516943828E-5</v>
          </cell>
          <cell r="Q2080">
            <v>0.190897981298217</v>
          </cell>
          <cell r="W2080">
            <v>9.1866208516943828E-5</v>
          </cell>
        </row>
        <row r="2081">
          <cell r="A2081">
            <v>44083</v>
          </cell>
          <cell r="B2081">
            <v>27.2</v>
          </cell>
          <cell r="C2081">
            <v>12.7</v>
          </cell>
          <cell r="D2081">
            <v>1.3796366989008277E-2</v>
          </cell>
          <cell r="E2081">
            <v>10.255593044919562</v>
          </cell>
          <cell r="P2081">
            <v>9.1866208516943828E-5</v>
          </cell>
          <cell r="Q2081">
            <v>0.19098984750673395</v>
          </cell>
          <cell r="W2081">
            <v>9.1866208516943828E-5</v>
          </cell>
        </row>
        <row r="2082">
          <cell r="A2082">
            <v>44084</v>
          </cell>
          <cell r="B2082">
            <v>27.7</v>
          </cell>
          <cell r="C2082">
            <v>12.666666666666668</v>
          </cell>
          <cell r="D2082">
            <v>1.3972533195094214E-2</v>
          </cell>
          <cell r="E2082">
            <v>10.269565578114657</v>
          </cell>
          <cell r="P2082">
            <v>9.1866208516943828E-5</v>
          </cell>
          <cell r="Q2082">
            <v>0.1910817137152509</v>
          </cell>
          <cell r="W2082">
            <v>9.1866208516943828E-5</v>
          </cell>
        </row>
        <row r="2083">
          <cell r="A2083">
            <v>44085</v>
          </cell>
          <cell r="B2083">
            <v>25.7</v>
          </cell>
          <cell r="C2083">
            <v>12.616666666666664</v>
          </cell>
          <cell r="D2083">
            <v>1.3202019307761445E-2</v>
          </cell>
          <cell r="E2083">
            <v>10.282767597422419</v>
          </cell>
          <cell r="P2083">
            <v>9.1866208516943828E-5</v>
          </cell>
          <cell r="Q2083">
            <v>0.19117357992376785</v>
          </cell>
          <cell r="W2083">
            <v>9.1866208516943828E-5</v>
          </cell>
        </row>
        <row r="2084">
          <cell r="A2084">
            <v>44086</v>
          </cell>
          <cell r="B2084">
            <v>23.4</v>
          </cell>
          <cell r="C2084">
            <v>12.6</v>
          </cell>
          <cell r="D2084">
            <v>1.1825518314441055E-2</v>
          </cell>
          <cell r="E2084">
            <v>10.294593115736859</v>
          </cell>
          <cell r="P2084">
            <v>9.1866208516943828E-5</v>
          </cell>
          <cell r="Q2084">
            <v>0.1912654461322848</v>
          </cell>
          <cell r="W2084">
            <v>9.1866208516943828E-5</v>
          </cell>
        </row>
        <row r="2085">
          <cell r="A2085">
            <v>44087</v>
          </cell>
          <cell r="B2085">
            <v>22.5</v>
          </cell>
          <cell r="C2085">
            <v>12.55</v>
          </cell>
          <cell r="D2085">
            <v>1.1142035105404261E-2</v>
          </cell>
          <cell r="E2085">
            <v>10.305735150842263</v>
          </cell>
          <cell r="P2085">
            <v>9.1866208516943828E-5</v>
          </cell>
          <cell r="Q2085">
            <v>0.19135731234080175</v>
          </cell>
          <cell r="W2085">
            <v>9.1866208516943828E-5</v>
          </cell>
        </row>
        <row r="2086">
          <cell r="A2086">
            <v>44088</v>
          </cell>
          <cell r="B2086">
            <v>22.4</v>
          </cell>
          <cell r="C2086">
            <v>12.516666666666666</v>
          </cell>
          <cell r="D2086">
            <v>1.1067299736075509E-2</v>
          </cell>
          <cell r="E2086">
            <v>10.316802450578338</v>
          </cell>
          <cell r="P2086">
            <v>9.1866208516943828E-5</v>
          </cell>
          <cell r="Q2086">
            <v>0.1914491785493187</v>
          </cell>
          <cell r="W2086">
            <v>9.1866208516943828E-5</v>
          </cell>
        </row>
        <row r="2087">
          <cell r="A2087">
            <v>44089</v>
          </cell>
          <cell r="B2087">
            <v>22.7</v>
          </cell>
          <cell r="C2087">
            <v>12.466666666666669</v>
          </cell>
          <cell r="D2087">
            <v>1.1324330404974865E-2</v>
          </cell>
          <cell r="E2087">
            <v>10.328126780983313</v>
          </cell>
          <cell r="P2087">
            <v>9.1866208516943828E-5</v>
          </cell>
          <cell r="Q2087">
            <v>0.19154104475783565</v>
          </cell>
          <cell r="W2087">
            <v>9.1866208516943828E-5</v>
          </cell>
        </row>
        <row r="2088">
          <cell r="A2088">
            <v>44090</v>
          </cell>
          <cell r="B2088">
            <v>22.2</v>
          </cell>
          <cell r="C2088">
            <v>12.433333333333334</v>
          </cell>
          <cell r="D2088">
            <v>1.0917822204137449E-2</v>
          </cell>
          <cell r="E2088">
            <v>10.33904460318745</v>
          </cell>
          <cell r="P2088">
            <v>9.1866208516943828E-5</v>
          </cell>
          <cell r="Q2088">
            <v>0.1916329109663526</v>
          </cell>
          <cell r="W2088">
            <v>9.1866208516943828E-5</v>
          </cell>
        </row>
        <row r="2089">
          <cell r="A2089">
            <v>44091</v>
          </cell>
          <cell r="B2089">
            <v>24.5</v>
          </cell>
          <cell r="C2089">
            <v>12.4</v>
          </cell>
          <cell r="D2089">
            <v>1.2609638512955768E-2</v>
          </cell>
          <cell r="E2089">
            <v>10.351654241700405</v>
          </cell>
          <cell r="P2089">
            <v>9.1866208516943828E-5</v>
          </cell>
          <cell r="Q2089">
            <v>0.19172477717486955</v>
          </cell>
          <cell r="W2089">
            <v>9.1866208516943828E-5</v>
          </cell>
        </row>
        <row r="2090">
          <cell r="A2090">
            <v>44092</v>
          </cell>
          <cell r="B2090">
            <v>28.3</v>
          </cell>
          <cell r="C2090">
            <v>12.366666666666667</v>
          </cell>
          <cell r="D2090">
            <v>1.4238759063387887E-2</v>
          </cell>
          <cell r="E2090">
            <v>10.365893000763792</v>
          </cell>
          <cell r="P2090">
            <v>9.1866208516943828E-5</v>
          </cell>
          <cell r="Q2090">
            <v>0.1918166433833865</v>
          </cell>
          <cell r="W2090">
            <v>9.1866208516943828E-5</v>
          </cell>
        </row>
        <row r="2091">
          <cell r="A2091">
            <v>44093</v>
          </cell>
          <cell r="B2091">
            <v>22.1</v>
          </cell>
          <cell r="C2091">
            <v>12.316666666666668</v>
          </cell>
          <cell r="D2091">
            <v>1.0857214879627982E-2</v>
          </cell>
          <cell r="E2091">
            <v>10.376750215643421</v>
          </cell>
          <cell r="P2091">
            <v>9.1866208516943828E-5</v>
          </cell>
          <cell r="Q2091">
            <v>0.19190850959190345</v>
          </cell>
          <cell r="W2091">
            <v>9.1866208516943828E-5</v>
          </cell>
        </row>
        <row r="2092">
          <cell r="A2092">
            <v>44094</v>
          </cell>
          <cell r="B2092">
            <v>21.1</v>
          </cell>
          <cell r="C2092">
            <v>12.283333333333335</v>
          </cell>
          <cell r="D2092">
            <v>9.9513002257891735E-3</v>
          </cell>
          <cell r="E2092">
            <v>10.386701515869211</v>
          </cell>
          <cell r="P2092">
            <v>9.1866208516943828E-5</v>
          </cell>
          <cell r="Q2092">
            <v>0.1920003758004204</v>
          </cell>
          <cell r="W2092">
            <v>9.1866208516943828E-5</v>
          </cell>
        </row>
        <row r="2093">
          <cell r="A2093">
            <v>44095</v>
          </cell>
          <cell r="B2093">
            <v>20.7</v>
          </cell>
          <cell r="C2093">
            <v>12.25</v>
          </cell>
          <cell r="D2093">
            <v>9.5691703134736482E-3</v>
          </cell>
          <cell r="E2093">
            <v>10.396270686182685</v>
          </cell>
          <cell r="P2093">
            <v>9.1866208516943828E-5</v>
          </cell>
          <cell r="Q2093">
            <v>0.19209224200893735</v>
          </cell>
          <cell r="W2093">
            <v>9.1866208516943828E-5</v>
          </cell>
        </row>
        <row r="2094">
          <cell r="A2094">
            <v>44096</v>
          </cell>
          <cell r="B2094">
            <v>21</v>
          </cell>
          <cell r="C2094">
            <v>12.216666666666665</v>
          </cell>
          <cell r="D2094">
            <v>9.8677566892896827E-3</v>
          </cell>
          <cell r="E2094">
            <v>10.406138442871974</v>
          </cell>
          <cell r="P2094">
            <v>9.1866208516943828E-5</v>
          </cell>
          <cell r="Q2094">
            <v>0.1921841082174543</v>
          </cell>
          <cell r="W2094">
            <v>9.1866208516943828E-5</v>
          </cell>
        </row>
        <row r="2095">
          <cell r="A2095">
            <v>44097</v>
          </cell>
          <cell r="B2095">
            <v>20.2</v>
          </cell>
          <cell r="C2095">
            <v>12.166666666666668</v>
          </cell>
          <cell r="D2095">
            <v>9.0829346471747313E-3</v>
          </cell>
          <cell r="E2095">
            <v>10.415221377519149</v>
          </cell>
          <cell r="P2095">
            <v>9.1866208516943828E-5</v>
          </cell>
          <cell r="Q2095">
            <v>0.19227597442597125</v>
          </cell>
          <cell r="W2095">
            <v>9.1866208516943828E-5</v>
          </cell>
        </row>
        <row r="2096">
          <cell r="A2096">
            <v>44098</v>
          </cell>
          <cell r="B2096">
            <v>20.9</v>
          </cell>
          <cell r="C2096">
            <v>12.133333333333333</v>
          </cell>
          <cell r="D2096">
            <v>9.7857889135126407E-3</v>
          </cell>
          <cell r="E2096">
            <v>10.425007166432662</v>
          </cell>
          <cell r="P2096">
            <v>9.1866208516943828E-5</v>
          </cell>
          <cell r="Q2096">
            <v>0.1923678406344882</v>
          </cell>
          <cell r="W2096">
            <v>9.1866208516943828E-5</v>
          </cell>
        </row>
        <row r="2097">
          <cell r="A2097">
            <v>44099</v>
          </cell>
          <cell r="B2097">
            <v>20.399999999999999</v>
          </cell>
          <cell r="C2097">
            <v>12.083333333333332</v>
          </cell>
          <cell r="D2097">
            <v>9.2988778472790721E-3</v>
          </cell>
          <cell r="E2097">
            <v>10.434306044279941</v>
          </cell>
          <cell r="P2097">
            <v>9.1866208516943828E-5</v>
          </cell>
          <cell r="Q2097">
            <v>0.19245970684300515</v>
          </cell>
          <cell r="W2097">
            <v>9.1866208516943828E-5</v>
          </cell>
        </row>
        <row r="2098">
          <cell r="A2098">
            <v>44100</v>
          </cell>
          <cell r="B2098">
            <v>18.7</v>
          </cell>
          <cell r="C2098">
            <v>12.06666666666667</v>
          </cell>
          <cell r="D2098">
            <v>7.5360106304573904E-3</v>
          </cell>
          <cell r="E2098">
            <v>10.441842054910399</v>
          </cell>
          <cell r="P2098">
            <v>9.1866208516943828E-5</v>
          </cell>
          <cell r="Q2098">
            <v>0.1925515730515221</v>
          </cell>
          <cell r="W2098">
            <v>9.1866208516943828E-5</v>
          </cell>
        </row>
        <row r="2099">
          <cell r="A2099">
            <v>44101</v>
          </cell>
          <cell r="B2099">
            <v>19.2</v>
          </cell>
          <cell r="C2099">
            <v>12.016666666666666</v>
          </cell>
          <cell r="D2099">
            <v>8.0688840669666754E-3</v>
          </cell>
          <cell r="E2099">
            <v>10.449910938977366</v>
          </cell>
          <cell r="P2099">
            <v>9.1866208516943828E-5</v>
          </cell>
          <cell r="Q2099">
            <v>0.19264343926003905</v>
          </cell>
          <cell r="W2099">
            <v>9.1866208516943828E-5</v>
          </cell>
        </row>
        <row r="2100">
          <cell r="A2100">
            <v>44102</v>
          </cell>
          <cell r="B2100">
            <v>19.8</v>
          </cell>
          <cell r="C2100">
            <v>11.983333333333336</v>
          </cell>
          <cell r="D2100">
            <v>8.700599967592728E-3</v>
          </cell>
          <cell r="E2100">
            <v>10.458611538944959</v>
          </cell>
          <cell r="P2100">
            <v>9.1866208516943828E-5</v>
          </cell>
          <cell r="Q2100">
            <v>0.192735305468556</v>
          </cell>
          <cell r="W2100">
            <v>9.1866208516943828E-5</v>
          </cell>
        </row>
        <row r="2101">
          <cell r="A2101">
            <v>44103</v>
          </cell>
          <cell r="B2101">
            <v>17.600000000000001</v>
          </cell>
          <cell r="C2101">
            <v>11.933333333333334</v>
          </cell>
          <cell r="D2101">
            <v>6.405440736438478E-3</v>
          </cell>
          <cell r="E2101">
            <v>10.465016979681398</v>
          </cell>
          <cell r="P2101">
            <v>9.1866208516943828E-5</v>
          </cell>
          <cell r="Q2101">
            <v>0.19282717167707294</v>
          </cell>
          <cell r="W2101">
            <v>9.1866208516943828E-5</v>
          </cell>
        </row>
        <row r="2102">
          <cell r="A2102">
            <v>44104</v>
          </cell>
          <cell r="B2102">
            <v>18.100000000000001</v>
          </cell>
          <cell r="C2102">
            <v>11.9</v>
          </cell>
          <cell r="D2102">
            <v>6.9265558327863252E-3</v>
          </cell>
          <cell r="E2102">
            <v>10.471943535514184</v>
          </cell>
          <cell r="P2102">
            <v>9.1866208516943828E-5</v>
          </cell>
          <cell r="Q2102">
            <v>0.19291903788558989</v>
          </cell>
          <cell r="W2102">
            <v>9.1866208516943828E-5</v>
          </cell>
        </row>
        <row r="2103">
          <cell r="A2103">
            <v>44105</v>
          </cell>
          <cell r="B2103">
            <v>18.399999999999999</v>
          </cell>
          <cell r="C2103">
            <v>11.866666666666667</v>
          </cell>
          <cell r="D2103">
            <v>7.2448222076405078E-3</v>
          </cell>
          <cell r="E2103">
            <v>10.479188357721824</v>
          </cell>
          <cell r="P2103">
            <v>9.1866208516943828E-5</v>
          </cell>
          <cell r="Q2103">
            <v>0.19301090409410684</v>
          </cell>
          <cell r="W2103">
            <v>9.1866208516943828E-5</v>
          </cell>
        </row>
        <row r="2104">
          <cell r="A2104">
            <v>44106</v>
          </cell>
          <cell r="B2104">
            <v>19.100000000000001</v>
          </cell>
          <cell r="C2104">
            <v>11.833333333333332</v>
          </cell>
          <cell r="D2104">
            <v>7.987474923998289E-3</v>
          </cell>
          <cell r="E2104">
            <v>10.487175832645823</v>
          </cell>
          <cell r="P2104">
            <v>9.1866208516943828E-5</v>
          </cell>
          <cell r="Q2104">
            <v>0.19310277030262379</v>
          </cell>
          <cell r="W2104">
            <v>9.1866208516943828E-5</v>
          </cell>
        </row>
        <row r="2105">
          <cell r="A2105">
            <v>44107</v>
          </cell>
          <cell r="B2105">
            <v>20.2</v>
          </cell>
          <cell r="C2105">
            <v>11.8</v>
          </cell>
          <cell r="D2105">
            <v>9.138748877907988E-3</v>
          </cell>
          <cell r="E2105">
            <v>10.49631458152373</v>
          </cell>
          <cell r="P2105">
            <v>9.1866208516943828E-5</v>
          </cell>
          <cell r="Q2105">
            <v>0.19319463651114074</v>
          </cell>
          <cell r="W2105">
            <v>9.1866208516943828E-5</v>
          </cell>
        </row>
        <row r="2106">
          <cell r="A2106">
            <v>44108</v>
          </cell>
          <cell r="B2106">
            <v>19.899999999999999</v>
          </cell>
          <cell r="C2106">
            <v>11.75</v>
          </cell>
          <cell r="D2106">
            <v>8.8366443159008847E-3</v>
          </cell>
          <cell r="E2106">
            <v>10.505151225839631</v>
          </cell>
          <cell r="P2106">
            <v>9.1866208516943828E-5</v>
          </cell>
          <cell r="Q2106">
            <v>0.19328650271965769</v>
          </cell>
          <cell r="W2106">
            <v>9.1866208516943828E-5</v>
          </cell>
        </row>
        <row r="2107">
          <cell r="A2107">
            <v>44109</v>
          </cell>
          <cell r="B2107">
            <v>19.899999999999999</v>
          </cell>
          <cell r="C2107">
            <v>11.716666666666669</v>
          </cell>
          <cell r="D2107">
            <v>8.8410271877929318E-3</v>
          </cell>
          <cell r="E2107">
            <v>10.513992253027425</v>
          </cell>
          <cell r="P2107">
            <v>9.1866208516943828E-5</v>
          </cell>
          <cell r="Q2107">
            <v>0.19337836892817464</v>
          </cell>
          <cell r="W2107">
            <v>9.1866208516943828E-5</v>
          </cell>
        </row>
        <row r="2108">
          <cell r="A2108">
            <v>44110</v>
          </cell>
          <cell r="B2108">
            <v>19</v>
          </cell>
          <cell r="C2108">
            <v>11.666666666666668</v>
          </cell>
          <cell r="D2108">
            <v>7.9016167223909372E-3</v>
          </cell>
          <cell r="E2108">
            <v>10.521893869749816</v>
          </cell>
          <cell r="P2108">
            <v>9.1866208516943828E-5</v>
          </cell>
          <cell r="Q2108">
            <v>0.19347023513669159</v>
          </cell>
          <cell r="W2108">
            <v>9.1866208516943828E-5</v>
          </cell>
        </row>
        <row r="2109">
          <cell r="A2109">
            <v>44111</v>
          </cell>
          <cell r="B2109">
            <v>16.899999999999999</v>
          </cell>
          <cell r="C2109">
            <v>11.65</v>
          </cell>
          <cell r="D2109">
            <v>5.7267503439681648E-3</v>
          </cell>
          <cell r="E2109">
            <v>10.527620620093783</v>
          </cell>
          <cell r="P2109">
            <v>9.1866208516943828E-5</v>
          </cell>
          <cell r="Q2109">
            <v>0.19356210134520854</v>
          </cell>
          <cell r="W2109">
            <v>9.1866208516943828E-5</v>
          </cell>
        </row>
        <row r="2110">
          <cell r="A2110">
            <v>44112</v>
          </cell>
          <cell r="B2110">
            <v>14.8</v>
          </cell>
          <cell r="C2110">
            <v>11.6</v>
          </cell>
          <cell r="D2110">
            <v>3.8488419626972054E-3</v>
          </cell>
          <cell r="E2110">
            <v>10.53146946205648</v>
          </cell>
          <cell r="P2110">
            <v>9.1866208516943828E-5</v>
          </cell>
          <cell r="Q2110">
            <v>0.19365396755372549</v>
          </cell>
          <cell r="W2110">
            <v>9.1866208516943828E-5</v>
          </cell>
        </row>
        <row r="2111">
          <cell r="A2111">
            <v>44113</v>
          </cell>
          <cell r="B2111">
            <v>15.4</v>
          </cell>
          <cell r="C2111">
            <v>11.566666666666663</v>
          </cell>
          <cell r="D2111">
            <v>4.3447853268221235E-3</v>
          </cell>
          <cell r="E2111">
            <v>10.535814247383302</v>
          </cell>
          <cell r="P2111">
            <v>9.1866208516943828E-5</v>
          </cell>
          <cell r="Q2111">
            <v>0.19374583376224244</v>
          </cell>
          <cell r="W2111">
            <v>9.1866208516943828E-5</v>
          </cell>
        </row>
        <row r="2112">
          <cell r="A2112">
            <v>44114</v>
          </cell>
          <cell r="B2112">
            <v>16.8</v>
          </cell>
          <cell r="C2112">
            <v>11.533333333333331</v>
          </cell>
          <cell r="D2112">
            <v>5.6375563892209013E-3</v>
          </cell>
          <cell r="E2112">
            <v>10.541451803772523</v>
          </cell>
          <cell r="P2112">
            <v>9.1866208516943828E-5</v>
          </cell>
          <cell r="Q2112">
            <v>0.19383769997075939</v>
          </cell>
          <cell r="W2112">
            <v>9.1866208516943828E-5</v>
          </cell>
        </row>
        <row r="2113">
          <cell r="A2113">
            <v>44115</v>
          </cell>
          <cell r="B2113">
            <v>20</v>
          </cell>
          <cell r="C2113">
            <v>11.483333333333333</v>
          </cell>
          <cell r="D2113">
            <v>8.9738081423128783E-3</v>
          </cell>
          <cell r="E2113">
            <v>10.550425611914836</v>
          </cell>
          <cell r="P2113">
            <v>9.1866208516943828E-5</v>
          </cell>
          <cell r="Q2113">
            <v>0.19392956617927634</v>
          </cell>
          <cell r="W2113">
            <v>9.1866208516943828E-5</v>
          </cell>
        </row>
        <row r="2114">
          <cell r="A2114">
            <v>44116</v>
          </cell>
          <cell r="B2114">
            <v>20.6</v>
          </cell>
          <cell r="C2114">
            <v>11.45</v>
          </cell>
          <cell r="D2114">
            <v>9.5906834589718284E-3</v>
          </cell>
          <cell r="E2114">
            <v>10.560016295373808</v>
          </cell>
          <cell r="P2114">
            <v>9.1866208516943828E-5</v>
          </cell>
          <cell r="Q2114">
            <v>0.19402143238779329</v>
          </cell>
          <cell r="W2114">
            <v>9.1866208516943828E-5</v>
          </cell>
        </row>
        <row r="2115">
          <cell r="A2115">
            <v>44117</v>
          </cell>
          <cell r="B2115">
            <v>20.6</v>
          </cell>
          <cell r="C2115">
            <v>11.416666666666668</v>
          </cell>
          <cell r="D2115">
            <v>9.5948298345789763E-3</v>
          </cell>
          <cell r="E2115">
            <v>10.569611125208388</v>
          </cell>
          <cell r="P2115">
            <v>9.1866208516943828E-5</v>
          </cell>
          <cell r="Q2115">
            <v>0.19411329859631024</v>
          </cell>
          <cell r="W2115">
            <v>9.1866208516943828E-5</v>
          </cell>
        </row>
        <row r="2116">
          <cell r="A2116">
            <v>44118</v>
          </cell>
          <cell r="B2116">
            <v>18.5</v>
          </cell>
          <cell r="C2116">
            <v>11.383333333333333</v>
          </cell>
          <cell r="D2116">
            <v>7.4006601747810445E-3</v>
          </cell>
          <cell r="E2116">
            <v>10.577011785383169</v>
          </cell>
          <cell r="P2116">
            <v>9.1866208516943828E-5</v>
          </cell>
          <cell r="Q2116">
            <v>0.19420516480482719</v>
          </cell>
          <cell r="W2116">
            <v>9.1866208516943828E-5</v>
          </cell>
        </row>
        <row r="2117">
          <cell r="A2117">
            <v>44119</v>
          </cell>
          <cell r="B2117">
            <v>16.2</v>
          </cell>
          <cell r="C2117">
            <v>11.35</v>
          </cell>
          <cell r="D2117">
            <v>5.0749291261681312E-3</v>
          </cell>
          <cell r="E2117">
            <v>10.582086714509337</v>
          </cell>
          <cell r="P2117">
            <v>9.1866208516943828E-5</v>
          </cell>
          <cell r="Q2117">
            <v>0.19429703101334414</v>
          </cell>
          <cell r="W2117">
            <v>9.1866208516943828E-5</v>
          </cell>
        </row>
        <row r="2118">
          <cell r="A2118">
            <v>44120</v>
          </cell>
          <cell r="B2118">
            <v>14.8</v>
          </cell>
          <cell r="C2118">
            <v>11.3</v>
          </cell>
          <cell r="D2118">
            <v>3.8639706828585401E-3</v>
          </cell>
          <cell r="E2118">
            <v>10.585950685192197</v>
          </cell>
          <cell r="P2118">
            <v>9.1866208516943828E-5</v>
          </cell>
          <cell r="Q2118">
            <v>0.19438889722186109</v>
          </cell>
          <cell r="W2118">
            <v>9.1866208516943828E-5</v>
          </cell>
        </row>
        <row r="2119">
          <cell r="A2119">
            <v>44121</v>
          </cell>
          <cell r="B2119">
            <v>12.4</v>
          </cell>
          <cell r="C2119">
            <v>11.266666666666666</v>
          </cell>
          <cell r="D2119">
            <v>2.277720365588484E-3</v>
          </cell>
          <cell r="E2119">
            <v>10.588228405557786</v>
          </cell>
          <cell r="P2119">
            <v>9.1866208516943828E-5</v>
          </cell>
          <cell r="Q2119">
            <v>0.19448076343037804</v>
          </cell>
          <cell r="W2119">
            <v>9.1866208516943828E-5</v>
          </cell>
        </row>
        <row r="2120">
          <cell r="A2120">
            <v>44122</v>
          </cell>
          <cell r="B2120">
            <v>14.1</v>
          </cell>
          <cell r="C2120">
            <v>11.233333333333331</v>
          </cell>
          <cell r="D2120">
            <v>3.337832537696735E-3</v>
          </cell>
          <cell r="E2120">
            <v>10.591566238095483</v>
          </cell>
          <cell r="P2120">
            <v>9.1866208516943828E-5</v>
          </cell>
          <cell r="Q2120">
            <v>0.19457262963889499</v>
          </cell>
          <cell r="W2120">
            <v>9.1866208516943828E-5</v>
          </cell>
        </row>
        <row r="2121">
          <cell r="A2121">
            <v>44123</v>
          </cell>
          <cell r="B2121">
            <v>13.4</v>
          </cell>
          <cell r="C2121">
            <v>11.2</v>
          </cell>
          <cell r="D2121">
            <v>2.8644545290137696E-3</v>
          </cell>
          <cell r="E2121">
            <v>10.594430692624497</v>
          </cell>
          <cell r="P2121">
            <v>9.1866208516943828E-5</v>
          </cell>
          <cell r="Q2121">
            <v>0.19466449584741194</v>
          </cell>
          <cell r="W2121">
            <v>9.1866208516943828E-5</v>
          </cell>
        </row>
        <row r="2122">
          <cell r="A2122">
            <v>44124</v>
          </cell>
          <cell r="B2122">
            <v>14.8</v>
          </cell>
          <cell r="C2122">
            <v>11.15</v>
          </cell>
          <cell r="D2122">
            <v>3.8708123341172781E-3</v>
          </cell>
          <cell r="E2122">
            <v>10.598301504958615</v>
          </cell>
          <cell r="P2122">
            <v>9.1866208516943828E-5</v>
          </cell>
          <cell r="Q2122">
            <v>0.19475636205592889</v>
          </cell>
          <cell r="W2122">
            <v>9.1866208516943828E-5</v>
          </cell>
        </row>
        <row r="2123">
          <cell r="A2123">
            <v>44125</v>
          </cell>
          <cell r="C2123">
            <v>11.116666666666667</v>
          </cell>
          <cell r="D2123">
            <v>8.9616314477561956E-5</v>
          </cell>
          <cell r="E2123">
            <v>10.598391121273092</v>
          </cell>
          <cell r="P2123">
            <v>9.1866208516943828E-5</v>
          </cell>
          <cell r="Q2123">
            <v>0.19484822826444584</v>
          </cell>
          <cell r="W2123">
            <v>9.1866208516943828E-5</v>
          </cell>
        </row>
        <row r="2124">
          <cell r="A2124">
            <v>44126</v>
          </cell>
          <cell r="C2124">
            <v>11.083333333333334</v>
          </cell>
          <cell r="D2124">
            <v>8.964959564823036E-5</v>
          </cell>
          <cell r="E2124">
            <v>10.59848077086874</v>
          </cell>
          <cell r="P2124">
            <v>9.1866208516943828E-5</v>
          </cell>
          <cell r="Q2124">
            <v>0.19494009447296279</v>
          </cell>
          <cell r="W2124">
            <v>9.1866208516943828E-5</v>
          </cell>
        </row>
        <row r="2125">
          <cell r="A2125">
            <v>44127</v>
          </cell>
          <cell r="C2125">
            <v>11.066666666666666</v>
          </cell>
          <cell r="D2125">
            <v>8.9666052496428691E-5</v>
          </cell>
          <cell r="E2125">
            <v>10.598570436921236</v>
          </cell>
          <cell r="P2125">
            <v>9.1866208516943828E-5</v>
          </cell>
          <cell r="Q2125">
            <v>0.19503196068147974</v>
          </cell>
          <cell r="W2125">
            <v>9.1866208516943828E-5</v>
          </cell>
        </row>
        <row r="2126">
          <cell r="A2126">
            <v>44128</v>
          </cell>
          <cell r="C2126">
            <v>11.016666666666666</v>
          </cell>
          <cell r="D2126">
            <v>8.971469887924632E-5</v>
          </cell>
          <cell r="E2126">
            <v>10.598660151620114</v>
          </cell>
          <cell r="P2126">
            <v>9.1866208516943828E-5</v>
          </cell>
          <cell r="Q2126">
            <v>0.19512382688999669</v>
          </cell>
          <cell r="W2126">
            <v>9.1866208516943828E-5</v>
          </cell>
        </row>
        <row r="2127">
          <cell r="A2127">
            <v>44129</v>
          </cell>
          <cell r="C2127">
            <v>10.983333333333334</v>
          </cell>
          <cell r="D2127">
            <v>8.9746535189986313E-5</v>
          </cell>
          <cell r="E2127">
            <v>10.598749898155305</v>
          </cell>
          <cell r="P2127">
            <v>9.1866208516943828E-5</v>
          </cell>
          <cell r="Q2127">
            <v>0.19521569309851364</v>
          </cell>
          <cell r="W2127">
            <v>9.1866208516943828E-5</v>
          </cell>
        </row>
        <row r="2128">
          <cell r="A2128">
            <v>44130</v>
          </cell>
          <cell r="C2128">
            <v>10.95</v>
          </cell>
          <cell r="D2128">
            <v>8.9777903957001244E-5</v>
          </cell>
          <cell r="E2128">
            <v>10.598839676059262</v>
          </cell>
          <cell r="P2128">
            <v>9.1866208516943828E-5</v>
          </cell>
          <cell r="Q2128">
            <v>0.19530755930703059</v>
          </cell>
          <cell r="W2128">
            <v>9.1866208516943828E-5</v>
          </cell>
        </row>
        <row r="2129">
          <cell r="A2129">
            <v>44131</v>
          </cell>
          <cell r="C2129">
            <v>10.916666666666664</v>
          </cell>
          <cell r="D2129">
            <v>8.9808812046574519E-5</v>
          </cell>
          <cell r="E2129">
            <v>10.598929484871308</v>
          </cell>
          <cell r="P2129">
            <v>9.1866208516943828E-5</v>
          </cell>
          <cell r="Q2129">
            <v>0.19539942551554754</v>
          </cell>
          <cell r="W2129">
            <v>9.1866208516943828E-5</v>
          </cell>
        </row>
        <row r="2130">
          <cell r="A2130">
            <v>44132</v>
          </cell>
          <cell r="C2130">
            <v>10.883333333333333</v>
          </cell>
          <cell r="D2130">
            <v>8.9839266224152388E-5</v>
          </cell>
          <cell r="E2130">
            <v>10.599019324137531</v>
          </cell>
          <cell r="P2130">
            <v>9.1866208516943828E-5</v>
          </cell>
          <cell r="Q2130">
            <v>0.19549129172406449</v>
          </cell>
          <cell r="W2130">
            <v>9.1866208516943828E-5</v>
          </cell>
        </row>
        <row r="2131">
          <cell r="A2131">
            <v>44133</v>
          </cell>
          <cell r="C2131">
            <v>10.85</v>
          </cell>
          <cell r="D2131">
            <v>8.9869273155824609E-5</v>
          </cell>
          <cell r="E2131">
            <v>10.599109193410687</v>
          </cell>
          <cell r="P2131">
            <v>9.1866208516943828E-5</v>
          </cell>
          <cell r="Q2131">
            <v>0.19558315793258144</v>
          </cell>
          <cell r="W2131">
            <v>9.1866208516943828E-5</v>
          </cell>
        </row>
        <row r="2132">
          <cell r="A2132">
            <v>44134</v>
          </cell>
          <cell r="C2132">
            <v>10.816666666666668</v>
          </cell>
          <cell r="D2132">
            <v>8.9898839409783637E-5</v>
          </cell>
          <cell r="E2132">
            <v>10.599199092250096</v>
          </cell>
          <cell r="P2132">
            <v>9.1866208516943828E-5</v>
          </cell>
          <cell r="Q2132">
            <v>0.19567502414109839</v>
          </cell>
          <cell r="W2132">
            <v>9.1866208516943828E-5</v>
          </cell>
        </row>
        <row r="2133">
          <cell r="A2133">
            <v>44135</v>
          </cell>
          <cell r="C2133">
            <v>10.783333333333331</v>
          </cell>
          <cell r="D2133">
            <v>8.9927971457762399E-5</v>
          </cell>
          <cell r="E2133">
            <v>10.599289020221553</v>
          </cell>
          <cell r="P2133">
            <v>9.1866208516943828E-5</v>
          </cell>
          <cell r="Q2133">
            <v>0.19576689034961534</v>
          </cell>
          <cell r="W2133">
            <v>9.1866208516943828E-5</v>
          </cell>
        </row>
        <row r="2134">
          <cell r="A2134">
            <v>44136</v>
          </cell>
          <cell r="C2134">
            <v>10.511285125375665</v>
          </cell>
          <cell r="D2134">
            <v>9.0150284795719528E-5</v>
          </cell>
          <cell r="E2134">
            <v>10.599379170506349</v>
          </cell>
          <cell r="P2134">
            <v>9.1866208516943828E-5</v>
          </cell>
          <cell r="Q2134">
            <v>0.19585875655813229</v>
          </cell>
          <cell r="W2134">
            <v>9.1866208516943828E-5</v>
          </cell>
        </row>
        <row r="2135">
          <cell r="A2135">
            <v>44137</v>
          </cell>
          <cell r="C2135">
            <v>10.478232453599034</v>
          </cell>
          <cell r="D2135">
            <v>9.0175511522858396E-5</v>
          </cell>
          <cell r="E2135">
            <v>10.599469346017873</v>
          </cell>
          <cell r="P2135">
            <v>9.1866208516943828E-5</v>
          </cell>
          <cell r="Q2135">
            <v>0.19595062276664924</v>
          </cell>
          <cell r="W2135">
            <v>9.1866208516943828E-5</v>
          </cell>
        </row>
        <row r="2136">
          <cell r="A2136">
            <v>44138</v>
          </cell>
          <cell r="C2136">
            <v>10.445517956338952</v>
          </cell>
          <cell r="D2136">
            <v>9.0200118366900154E-5</v>
          </cell>
          <cell r="E2136">
            <v>10.59955954613624</v>
          </cell>
          <cell r="P2136">
            <v>9.1866208516943828E-5</v>
          </cell>
          <cell r="Q2136">
            <v>0.19604248897516618</v>
          </cell>
          <cell r="W2136">
            <v>9.1866208516943828E-5</v>
          </cell>
        </row>
        <row r="2137">
          <cell r="A2137">
            <v>44139</v>
          </cell>
          <cell r="C2137">
            <v>10.413153041465845</v>
          </cell>
          <cell r="D2137">
            <v>9.022411320069591E-5</v>
          </cell>
          <cell r="E2137">
            <v>10.599649770249441</v>
          </cell>
          <cell r="P2137">
            <v>9.1866208516943828E-5</v>
          </cell>
          <cell r="Q2137">
            <v>0.19613435518368313</v>
          </cell>
          <cell r="W2137">
            <v>9.1866208516943828E-5</v>
          </cell>
        </row>
        <row r="2138">
          <cell r="A2138">
            <v>44140</v>
          </cell>
          <cell r="C2138">
            <v>10.381149267551519</v>
          </cell>
          <cell r="D2138">
            <v>9.0247503758512259E-5</v>
          </cell>
          <cell r="E2138">
            <v>10.599740017753199</v>
          </cell>
          <cell r="P2138">
            <v>9.1866208516943828E-5</v>
          </cell>
          <cell r="Q2138">
            <v>0.19622622139220008</v>
          </cell>
          <cell r="W2138">
            <v>9.1866208516943828E-5</v>
          </cell>
        </row>
        <row r="2139">
          <cell r="A2139">
            <v>44141</v>
          </cell>
          <cell r="C2139">
            <v>10.349518337684314</v>
          </cell>
          <cell r="D2139">
            <v>9.0270297635065982E-5</v>
          </cell>
          <cell r="E2139">
            <v>10.599830288050834</v>
          </cell>
          <cell r="P2139">
            <v>9.1866208516943828E-5</v>
          </cell>
          <cell r="Q2139">
            <v>0.19631808760071703</v>
          </cell>
          <cell r="W2139">
            <v>9.1866208516943828E-5</v>
          </cell>
        </row>
        <row r="2140">
          <cell r="A2140">
            <v>44142</v>
          </cell>
          <cell r="C2140">
            <v>10.318272092557187</v>
          </cell>
          <cell r="D2140">
            <v>9.0292502284659715E-5</v>
          </cell>
          <cell r="E2140">
            <v>10.599920580553118</v>
          </cell>
          <cell r="P2140">
            <v>9.1866208516943828E-5</v>
          </cell>
          <cell r="Q2140">
            <v>0.19640995380923398</v>
          </cell>
          <cell r="W2140">
            <v>9.1866208516943828E-5</v>
          </cell>
        </row>
        <row r="2141">
          <cell r="A2141">
            <v>44143</v>
          </cell>
          <cell r="C2141">
            <v>10.287422502817609</v>
          </cell>
          <cell r="D2141">
            <v>9.0314125020404514E-5</v>
          </cell>
          <cell r="E2141">
            <v>10.600010894678139</v>
          </cell>
          <cell r="P2141">
            <v>9.1866208516943828E-5</v>
          </cell>
          <cell r="Q2141">
            <v>0.19650182001775093</v>
          </cell>
          <cell r="W2141">
            <v>9.1866208516943828E-5</v>
          </cell>
        </row>
        <row r="2142">
          <cell r="A2142">
            <v>44144</v>
          </cell>
          <cell r="C2142">
            <v>10.256981660670288</v>
          </cell>
          <cell r="D2142">
            <v>9.033517301351719E-5</v>
          </cell>
          <cell r="E2142">
            <v>10.600101229851152</v>
          </cell>
          <cell r="P2142">
            <v>9.1866208516943828E-5</v>
          </cell>
          <cell r="Q2142">
            <v>0.19659368622626788</v>
          </cell>
          <cell r="W2142">
            <v>9.1866208516943828E-5</v>
          </cell>
        </row>
        <row r="2143">
          <cell r="A2143">
            <v>44145</v>
          </cell>
          <cell r="C2143">
            <v>10.226961770725776</v>
          </cell>
          <cell r="D2143">
            <v>9.0355653292680652E-5</v>
          </cell>
          <cell r="E2143">
            <v>10.600191585504444</v>
          </cell>
          <cell r="P2143">
            <v>9.1866208516943828E-5</v>
          </cell>
          <cell r="Q2143">
            <v>0.19668555243478483</v>
          </cell>
          <cell r="W2143">
            <v>9.1866208516943828E-5</v>
          </cell>
        </row>
        <row r="2144">
          <cell r="A2144">
            <v>44146</v>
          </cell>
          <cell r="C2144">
            <v>10.197375140090463</v>
          </cell>
          <cell r="D2144">
            <v>9.0375572743456707E-5</v>
          </cell>
          <cell r="E2144">
            <v>10.600281961077187</v>
          </cell>
          <cell r="P2144">
            <v>9.1866208516943828E-5</v>
          </cell>
          <cell r="Q2144">
            <v>0.19677741864330178</v>
          </cell>
          <cell r="W2144">
            <v>9.1866208516943828E-5</v>
          </cell>
        </row>
        <row r="2145">
          <cell r="A2145">
            <v>44147</v>
          </cell>
          <cell r="C2145">
            <v>10.168234167695976</v>
          </cell>
          <cell r="D2145">
            <v>9.0394938107741583E-5</v>
          </cell>
          <cell r="E2145">
            <v>10.600372356015294</v>
          </cell>
          <cell r="P2145">
            <v>9.1866208516943828E-5</v>
          </cell>
          <cell r="Q2145">
            <v>0.19686928485181873</v>
          </cell>
          <cell r="W2145">
            <v>9.1866208516943828E-5</v>
          </cell>
        </row>
        <row r="2146">
          <cell r="A2146">
            <v>44148</v>
          </cell>
          <cell r="C2146">
            <v>10.139551332868749</v>
          </cell>
          <cell r="D2146">
            <v>9.0413755983255302E-5</v>
          </cell>
          <cell r="E2146">
            <v>10.600462769771276</v>
          </cell>
          <cell r="P2146">
            <v>9.1866208516943828E-5</v>
          </cell>
          <cell r="Q2146">
            <v>0.19696115106033568</v>
          </cell>
          <cell r="W2146">
            <v>9.1866208516943828E-5</v>
          </cell>
        </row>
        <row r="2147">
          <cell r="A2147">
            <v>44149</v>
          </cell>
          <cell r="C2147">
            <v>10.111339183143478</v>
          </cell>
          <cell r="D2147">
            <v>9.0432032823056817E-5</v>
          </cell>
          <cell r="E2147">
            <v>10.6005532018041</v>
          </cell>
          <cell r="P2147">
            <v>9.1866208516943828E-5</v>
          </cell>
          <cell r="Q2147">
            <v>0.19705301726885263</v>
          </cell>
          <cell r="W2147">
            <v>9.1866208516943828E-5</v>
          </cell>
        </row>
        <row r="2148">
          <cell r="A2148">
            <v>44150</v>
          </cell>
          <cell r="C2148">
            <v>10.083610321327271</v>
          </cell>
          <cell r="D2148">
            <v>9.0449774935077954E-5</v>
          </cell>
          <cell r="E2148">
            <v>10.600643651579036</v>
          </cell>
          <cell r="P2148">
            <v>9.1866208516943828E-5</v>
          </cell>
          <cell r="Q2148">
            <v>0.19714488347736958</v>
          </cell>
          <cell r="W2148">
            <v>9.1866208516943828E-5</v>
          </cell>
        </row>
        <row r="2149">
          <cell r="A2149">
            <v>44151</v>
          </cell>
          <cell r="C2149">
            <v>10.056377391824576</v>
          </cell>
          <cell r="D2149">
            <v>9.046698848166948E-5</v>
          </cell>
          <cell r="E2149">
            <v>10.600734118567518</v>
          </cell>
          <cell r="P2149">
            <v>9.1866208516943828E-5</v>
          </cell>
          <cell r="Q2149">
            <v>0.19723674968588653</v>
          </cell>
          <cell r="W2149">
            <v>9.1866208516943828E-5</v>
          </cell>
        </row>
        <row r="2150">
          <cell r="A2150">
            <v>44152</v>
          </cell>
          <cell r="C2150">
            <v>10.029653066236495</v>
          </cell>
          <cell r="D2150">
            <v>9.0483679479153709E-5</v>
          </cell>
          <cell r="E2150">
            <v>10.600824602246997</v>
          </cell>
          <cell r="P2150">
            <v>9.1866208516943828E-5</v>
          </cell>
          <cell r="Q2150">
            <v>0.19732861589440348</v>
          </cell>
          <cell r="W2150">
            <v>9.1866208516943828E-5</v>
          </cell>
        </row>
        <row r="2151">
          <cell r="A2151">
            <v>44153</v>
          </cell>
          <cell r="C2151">
            <v>10.003450028251518</v>
          </cell>
          <cell r="D2151">
            <v>9.0499853797378936E-5</v>
          </cell>
          <cell r="E2151">
            <v>10.600915102100794</v>
          </cell>
          <cell r="P2151">
            <v>9.1866208516943828E-5</v>
          </cell>
          <cell r="Q2151">
            <v>0.19742048210292043</v>
          </cell>
          <cell r="W2151">
            <v>9.1866208516943828E-5</v>
          </cell>
        </row>
        <row r="2152">
          <cell r="A2152">
            <v>44154</v>
          </cell>
          <cell r="C2152">
            <v>9.9777809578486529</v>
          </cell>
          <cell r="D2152">
            <v>9.0515517159271133E-5</v>
          </cell>
          <cell r="E2152">
            <v>10.601005617617954</v>
          </cell>
          <cell r="P2152">
            <v>9.1866208516943828E-5</v>
          </cell>
          <cell r="Q2152">
            <v>0.19751234831143738</v>
          </cell>
          <cell r="W2152">
            <v>9.1866208516943828E-5</v>
          </cell>
        </row>
        <row r="2153">
          <cell r="A2153">
            <v>44155</v>
          </cell>
          <cell r="C2153">
            <v>9.9526585148376174</v>
          </cell>
          <cell r="D2153">
            <v>9.053067514037964E-5</v>
          </cell>
          <cell r="E2153">
            <v>10.601096148293093</v>
          </cell>
          <cell r="P2153">
            <v>9.1866208516943828E-5</v>
          </cell>
          <cell r="Q2153">
            <v>0.19760421451995433</v>
          </cell>
          <cell r="W2153">
            <v>9.1866208516943828E-5</v>
          </cell>
        </row>
        <row r="2154">
          <cell r="A2154">
            <v>44156</v>
          </cell>
          <cell r="C2154">
            <v>9.9280953217647312</v>
          </cell>
          <cell r="D2154">
            <v>9.0545333168413629E-5</v>
          </cell>
          <cell r="E2154">
            <v>10.601186693626262</v>
          </cell>
          <cell r="P2154">
            <v>9.1866208516943828E-5</v>
          </cell>
          <cell r="Q2154">
            <v>0.19769608072847128</v>
          </cell>
          <cell r="W2154">
            <v>9.1866208516943828E-5</v>
          </cell>
        </row>
        <row r="2155">
          <cell r="A2155">
            <v>44157</v>
          </cell>
          <cell r="C2155">
            <v>9.9041039462172229</v>
          </cell>
          <cell r="D2155">
            <v>9.0559496522767317E-5</v>
          </cell>
          <cell r="E2155">
            <v>10.601277253122785</v>
          </cell>
          <cell r="P2155">
            <v>9.1866208516943828E-5</v>
          </cell>
          <cell r="Q2155">
            <v>0.19778794693698823</v>
          </cell>
          <cell r="W2155">
            <v>9.1866208516943828E-5</v>
          </cell>
        </row>
        <row r="2156">
          <cell r="A2156">
            <v>44158</v>
          </cell>
          <cell r="C2156">
            <v>9.8806968825626598</v>
          </cell>
          <cell r="D2156">
            <v>9.0573170334032051E-5</v>
          </cell>
          <cell r="E2156">
            <v>10.601367826293119</v>
          </cell>
          <cell r="P2156">
            <v>9.1866208516943828E-5</v>
          </cell>
          <cell r="Q2156">
            <v>0.19787981314550518</v>
          </cell>
          <cell r="W2156">
            <v>9.1866208516943828E-5</v>
          </cell>
        </row>
        <row r="2157">
          <cell r="A2157">
            <v>44159</v>
          </cell>
          <cell r="C2157">
            <v>9.8578865331643382</v>
          </cell>
          <cell r="D2157">
            <v>9.0586359583493803E-5</v>
          </cell>
          <cell r="E2157">
            <v>10.601458412652702</v>
          </cell>
          <cell r="P2157">
            <v>9.1866208516943828E-5</v>
          </cell>
          <cell r="Q2157">
            <v>0.19797167935402213</v>
          </cell>
          <cell r="W2157">
            <v>9.1866208516943828E-5</v>
          </cell>
        </row>
        <row r="2158">
          <cell r="A2158">
            <v>44160</v>
          </cell>
          <cell r="C2158">
            <v>9.8356851891175126</v>
          </cell>
          <cell r="D2158">
            <v>9.0599069102615995E-5</v>
          </cell>
          <cell r="E2158">
            <v>10.601549011721804</v>
          </cell>
          <cell r="P2158">
            <v>9.1866208516943828E-5</v>
          </cell>
          <cell r="Q2158">
            <v>0.19806354556253908</v>
          </cell>
          <cell r="W2158">
            <v>9.1866208516943828E-5</v>
          </cell>
        </row>
        <row r="2159">
          <cell r="A2159">
            <v>44161</v>
          </cell>
          <cell r="C2159">
            <v>9.8141050105554335</v>
          </cell>
          <cell r="D2159">
            <v>9.0611303572506682E-5</v>
          </cell>
          <cell r="E2159">
            <v>10.601639623025378</v>
          </cell>
          <cell r="P2159">
            <v>9.1866208516943828E-5</v>
          </cell>
          <cell r="Q2159">
            <v>0.19815541177105603</v>
          </cell>
          <cell r="W2159">
            <v>9.1866208516943828E-5</v>
          </cell>
        </row>
        <row r="2160">
          <cell r="A2160">
            <v>44162</v>
          </cell>
          <cell r="C2160">
            <v>9.7931580065780661</v>
          </cell>
          <cell r="D2160">
            <v>9.0623067523370836E-5</v>
          </cell>
          <cell r="E2160">
            <v>10.601730246092901</v>
          </cell>
          <cell r="P2160">
            <v>9.1866208516943828E-5</v>
          </cell>
          <cell r="Q2160">
            <v>0.19824727797957298</v>
          </cell>
          <cell r="W2160">
            <v>9.1866208516943828E-5</v>
          </cell>
        </row>
        <row r="2161">
          <cell r="A2161">
            <v>44163</v>
          </cell>
          <cell r="C2161">
            <v>9.7728560148602597</v>
          </cell>
          <cell r="D2161">
            <v>9.0634365333948437E-5</v>
          </cell>
          <cell r="E2161">
            <v>10.601820880458234</v>
          </cell>
          <cell r="P2161">
            <v>9.1866208516943828E-5</v>
          </cell>
          <cell r="Q2161">
            <v>0.19833914418808993</v>
          </cell>
          <cell r="W2161">
            <v>9.1866208516943828E-5</v>
          </cell>
        </row>
        <row r="2162">
          <cell r="A2162">
            <v>44164</v>
          </cell>
          <cell r="C2162">
            <v>9.7532106809998815</v>
          </cell>
          <cell r="D2162">
            <v>9.0645201230938688E-5</v>
          </cell>
          <cell r="E2162">
            <v>10.601911525659466</v>
          </cell>
          <cell r="P2162">
            <v>9.1866208516943828E-5</v>
          </cell>
          <cell r="Q2162">
            <v>0.19843101039660688</v>
          </cell>
          <cell r="W2162">
            <v>9.1866208516943828E-5</v>
          </cell>
        </row>
        <row r="2163">
          <cell r="A2163">
            <v>44165</v>
          </cell>
          <cell r="C2163">
            <v>9.7342334376698521</v>
          </cell>
          <cell r="D2163">
            <v>9.0655579288412708E-5</v>
          </cell>
          <cell r="E2163">
            <v>10.602002181238754</v>
          </cell>
          <cell r="P2163">
            <v>9.1866208516943828E-5</v>
          </cell>
          <cell r="Q2163">
            <v>0.19852287660512383</v>
          </cell>
          <cell r="W2163">
            <v>9.1866208516943828E-5</v>
          </cell>
        </row>
        <row r="2164">
          <cell r="A2164">
            <v>44166</v>
          </cell>
          <cell r="C2164">
            <v>9.715935483641454</v>
          </cell>
          <cell r="D2164">
            <v>9.0665503427215632E-5</v>
          </cell>
          <cell r="E2164">
            <v>10.602092846742181</v>
          </cell>
          <cell r="P2164">
            <v>9.1866208516943828E-5</v>
          </cell>
          <cell r="Q2164">
            <v>0.19861474281364078</v>
          </cell>
          <cell r="W2164">
            <v>9.1866208516943828E-5</v>
          </cell>
        </row>
        <row r="2165">
          <cell r="A2165">
            <v>44167</v>
          </cell>
          <cell r="C2165">
            <v>9.6983277627492974</v>
          </cell>
          <cell r="D2165">
            <v>9.0674977414360297E-5</v>
          </cell>
          <cell r="E2165">
            <v>10.602183521719596</v>
          </cell>
          <cell r="P2165">
            <v>9.1866208516943828E-5</v>
          </cell>
          <cell r="Q2165">
            <v>0.19870660902215773</v>
          </cell>
          <cell r="W2165">
            <v>9.1866208516943828E-5</v>
          </cell>
        </row>
        <row r="2166">
          <cell r="A2166">
            <v>44168</v>
          </cell>
          <cell r="C2166">
            <v>9.6814209428710569</v>
          </cell>
          <cell r="D2166">
            <v>9.0684004862414902E-5</v>
          </cell>
          <cell r="E2166">
            <v>10.602274205724457</v>
          </cell>
          <cell r="P2166">
            <v>9.1866208516943828E-5</v>
          </cell>
          <cell r="Q2166">
            <v>0.19879847523067468</v>
          </cell>
          <cell r="W2166">
            <v>9.1866208516943828E-5</v>
          </cell>
        </row>
        <row r="2167">
          <cell r="A2167">
            <v>44169</v>
          </cell>
          <cell r="C2167">
            <v>9.6652253949975435</v>
          </cell>
          <cell r="D2167">
            <v>9.069258922888696E-5</v>
          </cell>
          <cell r="E2167">
            <v>10.602364898313686</v>
          </cell>
          <cell r="P2167">
            <v>9.1866208516943828E-5</v>
          </cell>
          <cell r="Q2167">
            <v>0.19889034143919163</v>
          </cell>
          <cell r="W2167">
            <v>9.1866208516943828E-5</v>
          </cell>
        </row>
        <row r="2168">
          <cell r="A2168">
            <v>44170</v>
          </cell>
          <cell r="C2168">
            <v>9.6497511724707987</v>
          </cell>
          <cell r="D2168">
            <v>9.0700733815605905E-5</v>
          </cell>
          <cell r="E2168">
            <v>10.602455599047502</v>
          </cell>
          <cell r="P2168">
            <v>9.1866208516943828E-5</v>
          </cell>
          <cell r="Q2168">
            <v>0.19898220764770858</v>
          </cell>
          <cell r="W2168">
            <v>9.1866208516943828E-5</v>
          </cell>
        </row>
        <row r="2169">
          <cell r="A2169">
            <v>44171</v>
          </cell>
          <cell r="C2169">
            <v>9.6350079904694468</v>
          </cell>
          <cell r="D2169">
            <v>9.0708441768107704E-5</v>
          </cell>
          <cell r="E2169">
            <v>10.60254630748927</v>
          </cell>
          <cell r="P2169">
            <v>9.1866208516943828E-5</v>
          </cell>
          <cell r="Q2169">
            <v>0.19907407385622553</v>
          </cell>
          <cell r="W2169">
            <v>9.1866208516943828E-5</v>
          </cell>
        </row>
        <row r="2170">
          <cell r="A2170">
            <v>44172</v>
          </cell>
          <cell r="C2170">
            <v>9.6210052058218825</v>
          </cell>
          <cell r="D2170">
            <v>9.0715716075023633E-5</v>
          </cell>
          <cell r="E2170">
            <v>10.602637023205345</v>
          </cell>
          <cell r="P2170">
            <v>9.1866208516943828E-5</v>
          </cell>
          <cell r="Q2170">
            <v>0.19916594006474247</v>
          </cell>
          <cell r="W2170">
            <v>9.1866208516943828E-5</v>
          </cell>
        </row>
        <row r="2171">
          <cell r="A2171">
            <v>44173</v>
          </cell>
          <cell r="C2171">
            <v>9.6077517972285431</v>
          </cell>
          <cell r="D2171">
            <v>9.0722559567476817E-5</v>
          </cell>
          <cell r="E2171">
            <v>10.602727745764913</v>
          </cell>
          <cell r="P2171">
            <v>9.1866208516943828E-5</v>
          </cell>
          <cell r="Q2171">
            <v>0.19925780627325942</v>
          </cell>
          <cell r="W2171">
            <v>9.1866208516943828E-5</v>
          </cell>
        </row>
        <row r="2172">
          <cell r="A2172">
            <v>44174</v>
          </cell>
          <cell r="C2172">
            <v>9.5952563459748994</v>
          </cell>
          <cell r="D2172">
            <v>9.0728974918489162E-5</v>
          </cell>
          <cell r="E2172">
            <v>10.602818474739831</v>
          </cell>
          <cell r="P2172">
            <v>9.1866208516943828E-5</v>
          </cell>
          <cell r="Q2172">
            <v>0.19934967248177637</v>
          </cell>
          <cell r="W2172">
            <v>9.1866208516943828E-5</v>
          </cell>
        </row>
        <row r="2173">
          <cell r="A2173">
            <v>44175</v>
          </cell>
          <cell r="C2173">
            <v>9.5835270172164702</v>
          </cell>
          <cell r="D2173">
            <v>9.0734964642402024E-5</v>
          </cell>
          <cell r="E2173">
            <v>10.602909209704473</v>
          </cell>
          <cell r="P2173">
            <v>9.1866208516943828E-5</v>
          </cell>
          <cell r="Q2173">
            <v>0.19944153869029332</v>
          </cell>
          <cell r="W2173">
            <v>9.1866208516943828E-5</v>
          </cell>
        </row>
        <row r="2174">
          <cell r="A2174">
            <v>44176</v>
          </cell>
          <cell r="C2174">
            <v>9.5725715419164761</v>
          </cell>
          <cell r="D2174">
            <v>9.0740531094313291E-5</v>
          </cell>
          <cell r="E2174">
            <v>10.602999950235567</v>
          </cell>
          <cell r="P2174">
            <v>9.1866208516943828E-5</v>
          </cell>
          <cell r="Q2174">
            <v>0.19953340489881027</v>
          </cell>
          <cell r="W2174">
            <v>9.1866208516943828E-5</v>
          </cell>
        </row>
        <row r="2175">
          <cell r="A2175">
            <v>44177</v>
          </cell>
          <cell r="C2175">
            <v>9.5623971995154697</v>
          </cell>
          <cell r="D2175">
            <v>9.0745676469534359E-5</v>
          </cell>
          <cell r="E2175">
            <v>10.603090695912037</v>
          </cell>
          <cell r="P2175">
            <v>9.1866208516943828E-5</v>
          </cell>
          <cell r="Q2175">
            <v>0.19962527110732722</v>
          </cell>
          <cell r="W2175">
            <v>9.1866208516943828E-5</v>
          </cell>
        </row>
        <row r="2176">
          <cell r="A2176">
            <v>44178</v>
          </cell>
          <cell r="C2176">
            <v>9.553010801410375</v>
          </cell>
          <cell r="D2176">
            <v>9.0750402803069623E-5</v>
          </cell>
          <cell r="E2176">
            <v>10.60318144631484</v>
          </cell>
          <cell r="P2176">
            <v>9.1866208516943828E-5</v>
          </cell>
          <cell r="Q2176">
            <v>0.19971713731584417</v>
          </cell>
          <cell r="W2176">
            <v>9.1866208516943828E-5</v>
          </cell>
        </row>
        <row r="2177">
          <cell r="A2177">
            <v>44179</v>
          </cell>
          <cell r="C2177">
            <v>9.544418675318056</v>
          </cell>
          <cell r="D2177">
            <v>9.0754711969121495E-5</v>
          </cell>
          <cell r="E2177">
            <v>10.60327220102681</v>
          </cell>
          <cell r="P2177">
            <v>9.1866208516943828E-5</v>
          </cell>
          <cell r="Q2177">
            <v>0.19980900352436112</v>
          </cell>
          <cell r="W2177">
            <v>9.1866208516943828E-5</v>
          </cell>
        </row>
        <row r="2178">
          <cell r="A2178">
            <v>44180</v>
          </cell>
          <cell r="C2178">
            <v>9.5366266505956041</v>
          </cell>
          <cell r="D2178">
            <v>9.0758605680623766E-5</v>
          </cell>
          <cell r="E2178">
            <v>10.60336295963249</v>
          </cell>
          <cell r="P2178">
            <v>9.1866208516943828E-5</v>
          </cell>
          <cell r="Q2178">
            <v>0.19990086973287807</v>
          </cell>
          <cell r="W2178">
            <v>9.1866208516943828E-5</v>
          </cell>
        </row>
        <row r="2179">
          <cell r="A2179">
            <v>44181</v>
          </cell>
          <cell r="C2179">
            <v>9.5296400445859852</v>
          </cell>
          <cell r="D2179">
            <v>9.0762085488805836E-5</v>
          </cell>
          <cell r="E2179">
            <v>10.603453721717978</v>
          </cell>
          <cell r="P2179">
            <v>9.1866208516943828E-5</v>
          </cell>
          <cell r="Q2179">
            <v>0.19999273594139502</v>
          </cell>
          <cell r="W2179">
            <v>9.1866208516943828E-5</v>
          </cell>
        </row>
        <row r="2180">
          <cell r="A2180">
            <v>44182</v>
          </cell>
          <cell r="C2180">
            <v>9.5234636500538432</v>
          </cell>
          <cell r="D2180">
            <v>9.0765152782790477E-5</v>
          </cell>
          <cell r="E2180">
            <v>10.60354448687076</v>
          </cell>
          <cell r="P2180">
            <v>9.1866208516943828E-5</v>
          </cell>
          <cell r="Q2180">
            <v>0.20008460214991197</v>
          </cell>
          <cell r="W2180">
            <v>9.1866208516943828E-5</v>
          </cell>
        </row>
        <row r="2181">
          <cell r="A2181">
            <v>44183</v>
          </cell>
          <cell r="C2181">
            <v>9.5181017237716841</v>
          </cell>
          <cell r="D2181">
            <v>9.0767808789227167E-5</v>
          </cell>
          <cell r="E2181">
            <v>10.603635254679549</v>
          </cell>
          <cell r="P2181">
            <v>9.1866208516943828E-5</v>
          </cell>
          <cell r="Q2181">
            <v>0.20017646835842892</v>
          </cell>
          <cell r="W2181">
            <v>9.1866208516943828E-5</v>
          </cell>
        </row>
        <row r="2182">
          <cell r="A2182">
            <v>44184</v>
          </cell>
          <cell r="C2182">
            <v>9.513557976311704</v>
          </cell>
          <cell r="D2182">
            <v>9.0770054571963457E-5</v>
          </cell>
          <cell r="E2182">
            <v>10.603726024734121</v>
          </cell>
          <cell r="P2182">
            <v>9.1866208516943828E-5</v>
          </cell>
          <cell r="Q2182">
            <v>0.20026833456694587</v>
          </cell>
          <cell r="W2182">
            <v>9.1866208516943828E-5</v>
          </cell>
        </row>
        <row r="2183">
          <cell r="A2183">
            <v>44185</v>
          </cell>
          <cell r="C2183">
            <v>9.5098355630932332</v>
          </cell>
          <cell r="D2183">
            <v>9.0771891031756125E-5</v>
          </cell>
          <cell r="E2183">
            <v>10.603816796625152</v>
          </cell>
          <cell r="P2183">
            <v>9.1866208516943828E-5</v>
          </cell>
          <cell r="Q2183">
            <v>0.20036020077546282</v>
          </cell>
          <cell r="W2183">
            <v>9.1866208516943828E-5</v>
          </cell>
        </row>
        <row r="2184">
          <cell r="A2184">
            <v>44186</v>
          </cell>
          <cell r="C2184">
            <v>9.5069370767298622</v>
          </cell>
          <cell r="D2184">
            <v>9.0773318906023679E-5</v>
          </cell>
          <cell r="E2184">
            <v>10.603907569944058</v>
          </cell>
          <cell r="P2184">
            <v>9.1866208516943828E-5</v>
          </cell>
          <cell r="Q2184">
            <v>0.20045206698397977</v>
          </cell>
          <cell r="W2184">
            <v>9.1866208516943828E-5</v>
          </cell>
        </row>
        <row r="2185">
          <cell r="A2185">
            <v>44187</v>
          </cell>
          <cell r="C2185">
            <v>9.5048645407142569</v>
          </cell>
          <cell r="D2185">
            <v>9.0774338768641864E-5</v>
          </cell>
          <cell r="E2185">
            <v>10.603998344282827</v>
          </cell>
          <cell r="P2185">
            <v>9.1866208516943828E-5</v>
          </cell>
          <cell r="Q2185">
            <v>0.20054393319249672</v>
          </cell>
          <cell r="W2185">
            <v>9.1866208516943828E-5</v>
          </cell>
        </row>
        <row r="2186">
          <cell r="A2186">
            <v>44188</v>
          </cell>
          <cell r="C2186">
            <v>9.503619404472138</v>
          </cell>
          <cell r="D2186">
            <v>9.0774951029783362E-5</v>
          </cell>
          <cell r="E2186">
            <v>10.604089119233857</v>
          </cell>
          <cell r="P2186">
            <v>9.1866208516943828E-5</v>
          </cell>
          <cell r="Q2186">
            <v>0.20063579940101367</v>
          </cell>
          <cell r="W2186">
            <v>9.1866208516943828E-5</v>
          </cell>
        </row>
        <row r="2187">
          <cell r="A2187">
            <v>44189</v>
          </cell>
          <cell r="C2187">
            <v>9.5032025398102675</v>
          </cell>
          <cell r="D2187">
            <v>9.0775155935802584E-5</v>
          </cell>
          <cell r="E2187">
            <v>10.604179894389793</v>
          </cell>
          <cell r="P2187">
            <v>9.1866208516943828E-5</v>
          </cell>
          <cell r="Q2187">
            <v>0.20072766560953062</v>
          </cell>
          <cell r="W2187">
            <v>9.1866208516943828E-5</v>
          </cell>
        </row>
        <row r="2188">
          <cell r="A2188">
            <v>44190</v>
          </cell>
          <cell r="C2188">
            <v>9.5036142387762421</v>
          </cell>
          <cell r="D2188">
            <v>9.0774953569166048E-5</v>
          </cell>
          <cell r="E2188">
            <v>10.604270669343363</v>
          </cell>
          <cell r="P2188">
            <v>9.1866208516943828E-5</v>
          </cell>
          <cell r="Q2188">
            <v>0.20081953181804757</v>
          </cell>
          <cell r="W2188">
            <v>9.1866208516943828E-5</v>
          </cell>
        </row>
        <row r="2189">
          <cell r="A2189">
            <v>44191</v>
          </cell>
          <cell r="C2189">
            <v>9.5048542129409288</v>
          </cell>
          <cell r="D2189">
            <v>9.0774343848429122E-5</v>
          </cell>
          <cell r="E2189">
            <v>10.60436144368721</v>
          </cell>
          <cell r="P2189">
            <v>9.1866208516943828E-5</v>
          </cell>
          <cell r="Q2189">
            <v>0.20091139802656452</v>
          </cell>
          <cell r="W2189">
            <v>9.1866208516943828E-5</v>
          </cell>
        </row>
        <row r="2190">
          <cell r="A2190">
            <v>44192</v>
          </cell>
          <cell r="C2190">
            <v>9.5069215941071423</v>
          </cell>
          <cell r="D2190">
            <v>9.0773326528259136E-5</v>
          </cell>
          <cell r="E2190">
            <v>10.604452217013739</v>
          </cell>
          <cell r="P2190">
            <v>9.1866208516943828E-5</v>
          </cell>
          <cell r="Q2190">
            <v>0.20100326423508147</v>
          </cell>
          <cell r="W2190">
            <v>9.1866208516943828E-5</v>
          </cell>
        </row>
        <row r="2191">
          <cell r="A2191">
            <v>44193</v>
          </cell>
          <cell r="C2191">
            <v>9.5098149364409981</v>
          </cell>
          <cell r="D2191">
            <v>9.0771901199504469E-5</v>
          </cell>
          <cell r="E2191">
            <v>10.604542988914938</v>
          </cell>
          <cell r="P2191">
            <v>9.1866208516943828E-5</v>
          </cell>
          <cell r="Q2191">
            <v>0.20109513044359842</v>
          </cell>
          <cell r="W2191">
            <v>9.1866208516943828E-5</v>
          </cell>
        </row>
        <row r="2192">
          <cell r="A2192">
            <v>44194</v>
          </cell>
          <cell r="C2192">
            <v>9.5135322200151879</v>
          </cell>
          <cell r="D2192">
            <v>9.0770067289309568E-5</v>
          </cell>
          <cell r="E2192">
            <v>10.604633758982228</v>
          </cell>
          <cell r="P2192">
            <v>9.1866208516943828E-5</v>
          </cell>
          <cell r="Q2192">
            <v>0.20118699665211537</v>
          </cell>
          <cell r="W2192">
            <v>9.1866208516943828E-5</v>
          </cell>
        </row>
        <row r="2193">
          <cell r="A2193">
            <v>44195</v>
          </cell>
          <cell r="C2193">
            <v>9.5180708557463678</v>
          </cell>
          <cell r="D2193">
            <v>9.0767824061275008E-5</v>
          </cell>
          <cell r="E2193">
            <v>10.604724526806288</v>
          </cell>
          <cell r="P2193">
            <v>9.1866208516943828E-5</v>
          </cell>
          <cell r="Q2193">
            <v>0.20127886286063232</v>
          </cell>
          <cell r="W2193">
            <v>9.1866208516943828E-5</v>
          </cell>
        </row>
        <row r="2194">
          <cell r="A2194">
            <v>44196</v>
          </cell>
          <cell r="C2194">
            <v>9.4282274955571967</v>
          </cell>
          <cell r="D2194">
            <v>9.0811399440318775E-5</v>
          </cell>
          <cell r="E2194">
            <v>10.604815338205729</v>
          </cell>
          <cell r="P2194">
            <v>9.1866208516943828E-5</v>
          </cell>
          <cell r="Q2194">
            <v>0.20137072906914927</v>
          </cell>
          <cell r="W2194">
            <v>9.1866208516943828E-5</v>
          </cell>
        </row>
        <row r="2195">
          <cell r="A2195">
            <v>44197</v>
          </cell>
          <cell r="C2195">
            <v>9.5835270172164702</v>
          </cell>
          <cell r="D2195">
            <v>9.0734964642402024E-5</v>
          </cell>
          <cell r="E2195">
            <v>10.604906073170371</v>
          </cell>
          <cell r="O2195">
            <v>9.614350724040996</v>
          </cell>
          <cell r="P2195">
            <v>9.0719157196289036E-5</v>
          </cell>
          <cell r="Q2195">
            <v>0.20146144822634557</v>
          </cell>
          <cell r="U2195">
            <v>9.6125418097989463</v>
          </cell>
          <cell r="W2195">
            <v>9.1866208516943828E-5</v>
          </cell>
        </row>
        <row r="2196">
          <cell r="A2196">
            <v>44198</v>
          </cell>
          <cell r="C2196">
            <v>9.5952563459748994</v>
          </cell>
          <cell r="D2196">
            <v>9.0728974918489162E-5</v>
          </cell>
          <cell r="E2196">
            <v>10.604996802145289</v>
          </cell>
          <cell r="O2196">
            <v>9.6259202598926699</v>
          </cell>
          <cell r="P2196">
            <v>9.0713167901323701E-5</v>
          </cell>
          <cell r="Q2196">
            <v>0.20155216139424689</v>
          </cell>
          <cell r="U2196">
            <v>9.6241207117664782</v>
          </cell>
          <cell r="W2196">
            <v>9.1866208516943828E-5</v>
          </cell>
        </row>
        <row r="2197">
          <cell r="A2197">
            <v>44199</v>
          </cell>
          <cell r="C2197">
            <v>9.6077517972285431</v>
          </cell>
          <cell r="D2197">
            <v>9.0722559567476817E-5</v>
          </cell>
          <cell r="E2197">
            <v>10.605087524704857</v>
          </cell>
          <cell r="O2197">
            <v>9.6382456531565968</v>
          </cell>
          <cell r="P2197">
            <v>9.0706753389768481E-5</v>
          </cell>
          <cell r="Q2197">
            <v>0.20164286814763666</v>
          </cell>
          <cell r="U2197">
            <v>9.6364560730208773</v>
          </cell>
          <cell r="W2197">
            <v>9.1866208516943828E-5</v>
          </cell>
        </row>
        <row r="2198">
          <cell r="A2198">
            <v>44200</v>
          </cell>
          <cell r="C2198">
            <v>9.6210052058218825</v>
          </cell>
          <cell r="D2198">
            <v>9.0715716075023633E-5</v>
          </cell>
          <cell r="E2198">
            <v>10.605178240420932</v>
          </cell>
          <cell r="O2198">
            <v>9.6513188810002024</v>
          </cell>
          <cell r="P2198">
            <v>9.0699911223778894E-5</v>
          </cell>
          <cell r="Q2198">
            <v>0.20173356805886045</v>
          </cell>
          <cell r="U2198">
            <v>9.6495398624224205</v>
          </cell>
          <cell r="W2198">
            <v>9.1866208516943828E-5</v>
          </cell>
        </row>
        <row r="2199">
          <cell r="A2199">
            <v>44201</v>
          </cell>
          <cell r="C2199">
            <v>9.6350079904694468</v>
          </cell>
          <cell r="D2199">
            <v>9.0708441768107704E-5</v>
          </cell>
          <cell r="E2199">
            <v>10.605268948862699</v>
          </cell>
          <cell r="O2199">
            <v>9.6651315111357086</v>
          </cell>
          <cell r="P2199">
            <v>9.0692638811870065E-5</v>
          </cell>
          <cell r="Q2199">
            <v>0.20182426069767231</v>
          </cell>
          <cell r="U2199">
            <v>9.6633636389859188</v>
          </cell>
          <cell r="W2199">
            <v>9.1866208516943828E-5</v>
          </cell>
        </row>
        <row r="2200">
          <cell r="A2200">
            <v>44202</v>
          </cell>
          <cell r="C2200">
            <v>9.6497511724707987</v>
          </cell>
          <cell r="D2200">
            <v>9.0700733815605905E-5</v>
          </cell>
          <cell r="E2200">
            <v>10.605359649596515</v>
          </cell>
          <cell r="O2200">
            <v>9.6796747201223923</v>
          </cell>
          <cell r="P2200">
            <v>9.0684933409516537E-5</v>
          </cell>
          <cell r="Q2200">
            <v>0.20191494563108184</v>
          </cell>
          <cell r="U2200">
            <v>9.6779185702070212</v>
          </cell>
          <cell r="W2200">
            <v>9.1866208516943828E-5</v>
          </cell>
        </row>
        <row r="2201">
          <cell r="A2201">
            <v>44203</v>
          </cell>
          <cell r="C2201">
            <v>9.6652253949975435</v>
          </cell>
          <cell r="D2201">
            <v>9.069258922888696E-5</v>
          </cell>
          <cell r="E2201">
            <v>10.605450342185744</v>
          </cell>
          <cell r="O2201">
            <v>9.6949393122315524</v>
          </cell>
          <cell r="P2201">
            <v>9.0676792119766871E-5</v>
          </cell>
          <cell r="Q2201">
            <v>0.20200562242320161</v>
          </cell>
          <cell r="U2201">
            <v>9.69319545095167</v>
          </cell>
          <cell r="W2201">
            <v>9.1866208516943828E-5</v>
          </cell>
        </row>
        <row r="2202">
          <cell r="A2202">
            <v>44204</v>
          </cell>
          <cell r="C2202">
            <v>9.6814209428710569</v>
          </cell>
          <cell r="D2202">
            <v>9.0684004862414902E-5</v>
          </cell>
          <cell r="E2202">
            <v>10.605541026190606</v>
          </cell>
          <cell r="O2202">
            <v>9.7109157387948688</v>
          </cell>
          <cell r="P2202">
            <v>9.0668211893870282E-5</v>
          </cell>
          <cell r="Q2202">
            <v>0.20209629063509549</v>
          </cell>
          <cell r="U2202">
            <v>9.7091847228294768</v>
          </cell>
          <cell r="W2202">
            <v>9.1866208516943828E-5</v>
          </cell>
        </row>
        <row r="2203">
          <cell r="A2203">
            <v>44205</v>
          </cell>
          <cell r="C2203">
            <v>9.6983277627492974</v>
          </cell>
          <cell r="D2203">
            <v>9.0674977414360297E-5</v>
          </cell>
          <cell r="E2203">
            <v>10.60563170116802</v>
          </cell>
          <cell r="O2203">
            <v>9.7275941179567589</v>
          </cell>
          <cell r="P2203">
            <v>9.065918953191207E-5</v>
          </cell>
          <cell r="Q2203">
            <v>0.2021869498246274</v>
          </cell>
          <cell r="U2203">
            <v>9.7258764939713362</v>
          </cell>
          <cell r="W2203">
            <v>9.1866208516943828E-5</v>
          </cell>
        </row>
        <row r="2204">
          <cell r="A2204">
            <v>44206</v>
          </cell>
          <cell r="C2204">
            <v>9.715935483641454</v>
          </cell>
          <cell r="D2204">
            <v>9.0665503427215632E-5</v>
          </cell>
          <cell r="E2204">
            <v>10.605722366671447</v>
          </cell>
          <cell r="O2204">
            <v>9.7449642547514763</v>
          </cell>
          <cell r="P2204">
            <v>9.0649721683455162E-5</v>
          </cell>
          <cell r="Q2204">
            <v>0.20227759954631086</v>
          </cell>
          <cell r="U2204">
            <v>9.7432605591319756</v>
          </cell>
          <cell r="W2204">
            <v>9.1866208516943828E-5</v>
          </cell>
        </row>
        <row r="2205">
          <cell r="A2205">
            <v>44207</v>
          </cell>
          <cell r="C2205">
            <v>9.7342334376698521</v>
          </cell>
          <cell r="D2205">
            <v>9.0655579288412708E-5</v>
          </cell>
          <cell r="E2205">
            <v>10.605813022250736</v>
          </cell>
          <cell r="O2205">
            <v>9.7630156614264294</v>
          </cell>
          <cell r="P2205">
            <v>9.0639804848184814E-5</v>
          </cell>
          <cell r="Q2205">
            <v>0.20236823935115905</v>
          </cell>
          <cell r="U2205">
            <v>9.761326420038813</v>
          </cell>
          <cell r="W2205">
            <v>9.1866208516943828E-5</v>
          </cell>
        </row>
        <row r="2206">
          <cell r="A2206">
            <v>44208</v>
          </cell>
          <cell r="C2206">
            <v>9.7532106809998815</v>
          </cell>
          <cell r="D2206">
            <v>9.0645201230938688E-5</v>
          </cell>
          <cell r="E2206">
            <v>10.605903667451967</v>
          </cell>
          <cell r="O2206">
            <v>9.7817375779343738</v>
          </cell>
          <cell r="P2206">
            <v>9.0629435376553524E-5</v>
          </cell>
          <cell r="Q2206">
            <v>0.2024588687865356</v>
          </cell>
          <cell r="U2206">
            <v>9.7800633059096231</v>
          </cell>
          <cell r="W2206">
            <v>9.1866208516943828E-5</v>
          </cell>
        </row>
        <row r="2207">
          <cell r="A2207">
            <v>44209</v>
          </cell>
          <cell r="C2207">
            <v>9.7728560148602597</v>
          </cell>
          <cell r="D2207">
            <v>9.0634365333948437E-5</v>
          </cell>
          <cell r="E2207">
            <v>10.605994301817301</v>
          </cell>
          <cell r="O2207">
            <v>9.801118992518715</v>
          </cell>
          <cell r="P2207">
            <v>9.0618609470423977E-5</v>
          </cell>
          <cell r="Q2207">
            <v>0.20254948739600603</v>
          </cell>
          <cell r="U2207">
            <v>9.7994601940631547</v>
          </cell>
          <cell r="W2207">
            <v>9.1866208516943828E-5</v>
          </cell>
        </row>
        <row r="2208">
          <cell r="A2208">
            <v>44210</v>
          </cell>
          <cell r="C2208">
            <v>9.7931580065780661</v>
          </cell>
          <cell r="D2208">
            <v>9.0623067523370836E-5</v>
          </cell>
          <cell r="E2208">
            <v>10.606084924884824</v>
          </cell>
          <cell r="O2208">
            <v>9.8211486623180928</v>
          </cell>
          <cell r="P2208">
            <v>9.0607323183707384E-5</v>
          </cell>
          <cell r="Q2208">
            <v>0.20264009471918973</v>
          </cell>
          <cell r="U2208">
            <v>9.819505830548799</v>
          </cell>
          <cell r="W2208">
            <v>9.1866208516943828E-5</v>
          </cell>
        </row>
        <row r="2209">
          <cell r="A2209">
            <v>44211</v>
          </cell>
          <cell r="C2209">
            <v>9.8141050105554335</v>
          </cell>
          <cell r="D2209">
            <v>9.0611303572506682E-5</v>
          </cell>
          <cell r="E2209">
            <v>10.606175536188397</v>
          </cell>
          <cell r="O2209">
            <v>9.8418151339188196</v>
          </cell>
          <cell r="P2209">
            <v>9.0595572422994959E-5</v>
          </cell>
          <cell r="Q2209">
            <v>0.20273069029161273</v>
          </cell>
          <cell r="U2209">
            <v>9.8401887507237351</v>
          </cell>
          <cell r="W2209">
            <v>9.1866208516943828E-5</v>
          </cell>
        </row>
        <row r="2210">
          <cell r="A2210">
            <v>44212</v>
          </cell>
          <cell r="C2210">
            <v>9.8356851891175126</v>
          </cell>
          <cell r="D2210">
            <v>9.0599069102615995E-5</v>
          </cell>
          <cell r="E2210">
            <v>10.606266135257499</v>
          </cell>
          <cell r="O2210">
            <v>9.8631067637863161</v>
          </cell>
          <cell r="P2210">
            <v>9.0583352948180986E-5</v>
          </cell>
          <cell r="Q2210">
            <v>0.2028212736445609</v>
          </cell>
          <cell r="U2210">
            <v>9.8614972997086152</v>
          </cell>
          <cell r="W2210">
            <v>9.1866208516943828E-5</v>
          </cell>
        </row>
        <row r="2211">
          <cell r="A2211">
            <v>44213</v>
          </cell>
          <cell r="C2211">
            <v>9.8578865331643382</v>
          </cell>
          <cell r="D2211">
            <v>9.0586359583493803E-5</v>
          </cell>
          <cell r="E2211">
            <v>10.606356721617082</v>
          </cell>
          <cell r="O2211">
            <v>9.8850117385097018</v>
          </cell>
          <cell r="P2211">
            <v>9.0570660373075323E-5</v>
          </cell>
          <cell r="Q2211">
            <v>0.20291184430493397</v>
          </cell>
          <cell r="U2211">
            <v>9.8834196526559221</v>
          </cell>
          <cell r="W2211">
            <v>9.1866208516943828E-5</v>
          </cell>
        </row>
        <row r="2212">
          <cell r="A2212">
            <v>44214</v>
          </cell>
          <cell r="C2212">
            <v>9.8806968825626598</v>
          </cell>
          <cell r="D2212">
            <v>9.0573170334032051E-5</v>
          </cell>
          <cell r="E2212">
            <v>10.606447294787417</v>
          </cell>
          <cell r="O2212">
            <v>9.9075180947968366</v>
          </cell>
          <cell r="P2212">
            <v>9.0557490166004513E-5</v>
          </cell>
          <cell r="Q2212">
            <v>0.20300240179509998</v>
          </cell>
          <cell r="U2212">
            <v>9.9059438347681255</v>
          </cell>
          <cell r="W2212">
            <v>9.1866208516943828E-5</v>
          </cell>
        </row>
        <row r="2213">
          <cell r="A2213">
            <v>44215</v>
          </cell>
          <cell r="C2213">
            <v>9.9041039462172229</v>
          </cell>
          <cell r="D2213">
            <v>9.0559496522767317E-5</v>
          </cell>
          <cell r="E2213">
            <v>10.606537854283939</v>
          </cell>
          <cell r="O2213">
            <v>9.930613739160588</v>
          </cell>
          <cell r="P2213">
            <v>9.0543837650400178E-5</v>
          </cell>
          <cell r="Q2213">
            <v>0.20309294563275038</v>
          </cell>
          <cell r="U2213">
            <v>9.9290577410064031</v>
          </cell>
          <cell r="W2213">
            <v>9.1866208516943828E-5</v>
          </cell>
        </row>
        <row r="2214">
          <cell r="A2214">
            <v>44216</v>
          </cell>
          <cell r="C2214">
            <v>9.9280953217647312</v>
          </cell>
          <cell r="D2214">
            <v>9.0545333168413629E-5</v>
          </cell>
          <cell r="E2214">
            <v>10.606628399617108</v>
          </cell>
          <cell r="O2214">
            <v>9.9542864672406139</v>
          </cell>
          <cell r="P2214">
            <v>9.0529698005374163E-5</v>
          </cell>
          <cell r="Q2214">
            <v>0.20318347533075576</v>
          </cell>
          <cell r="U2214">
            <v>9.9527491554341267</v>
          </cell>
          <cell r="W2214">
            <v>9.1866208516943828E-5</v>
          </cell>
        </row>
        <row r="2215">
          <cell r="A2215">
            <v>44217</v>
          </cell>
          <cell r="C2215">
            <v>9.9526585148376174</v>
          </cell>
          <cell r="D2215">
            <v>9.053067514037964E-5</v>
          </cell>
          <cell r="E2215">
            <v>10.606718930292248</v>
          </cell>
          <cell r="O2215">
            <v>9.9785239827087242</v>
          </cell>
          <cell r="P2215">
            <v>9.0515066266280491E-5</v>
          </cell>
          <cell r="Q2215">
            <v>0.20327399039702204</v>
          </cell>
          <cell r="U2215">
            <v>9.9770057701431476</v>
          </cell>
          <cell r="W2215">
            <v>9.1866208516943828E-5</v>
          </cell>
        </row>
        <row r="2216">
          <cell r="A2216">
            <v>44218</v>
          </cell>
          <cell r="C2216">
            <v>9.9777809578486529</v>
          </cell>
          <cell r="D2216">
            <v>9.0515517159271133E-5</v>
          </cell>
          <cell r="E2216">
            <v>10.606809445809407</v>
          </cell>
          <cell r="O2216">
            <v>10.003313915709754</v>
          </cell>
          <cell r="P2216">
            <v>9.049993732526393E-5</v>
          </cell>
          <cell r="Q2216">
            <v>0.20336449033434731</v>
          </cell>
          <cell r="U2216">
            <v>10.001815203714727</v>
          </cell>
          <cell r="W2216">
            <v>9.1866208516943828E-5</v>
          </cell>
        </row>
        <row r="2217">
          <cell r="A2217">
            <v>44219</v>
          </cell>
          <cell r="C2217">
            <v>10.003450028251518</v>
          </cell>
          <cell r="D2217">
            <v>9.0499853797378936E-5</v>
          </cell>
          <cell r="E2217">
            <v>10.606899945663205</v>
          </cell>
          <cell r="O2217">
            <v>10.028643840793714</v>
          </cell>
          <cell r="P2217">
            <v>9.048430593179644E-5</v>
          </cell>
          <cell r="Q2217">
            <v>0.20345497464027912</v>
          </cell>
          <cell r="U2217">
            <v>10.027165019170878</v>
          </cell>
          <cell r="W2217">
            <v>9.1866208516943828E-5</v>
          </cell>
        </row>
        <row r="2218">
          <cell r="A2218">
            <v>44220</v>
          </cell>
          <cell r="C2218">
            <v>10.029653066236495</v>
          </cell>
          <cell r="D2218">
            <v>9.0483679479153709E-5</v>
          </cell>
          <cell r="E2218">
            <v>10.606990429342684</v>
          </cell>
          <cell r="O2218">
            <v>10.05450129429906</v>
          </cell>
          <cell r="P2218">
            <v>9.0468166693202253E-5</v>
          </cell>
          <cell r="Q2218">
            <v>0.20354544280697232</v>
          </cell>
          <cell r="U2218">
            <v>10.053042741375863</v>
          </cell>
          <cell r="W2218">
            <v>9.1866208516943828E-5</v>
          </cell>
        </row>
        <row r="2219">
          <cell r="A2219">
            <v>44221</v>
          </cell>
          <cell r="C2219">
            <v>10.056377391824576</v>
          </cell>
          <cell r="D2219">
            <v>9.046698848166948E-5</v>
          </cell>
          <cell r="E2219">
            <v>10.607080896331166</v>
          </cell>
          <cell r="O2219">
            <v>10.080873791150772</v>
          </cell>
          <cell r="P2219">
            <v>9.0451514075173684E-5</v>
          </cell>
          <cell r="Q2219">
            <v>0.20363589432104748</v>
          </cell>
          <cell r="U2219">
            <v>10.07943587385159</v>
          </cell>
          <cell r="W2219">
            <v>9.1866208516943828E-5</v>
          </cell>
        </row>
        <row r="2220">
          <cell r="A2220">
            <v>44222</v>
          </cell>
          <cell r="C2220">
            <v>10.083610321327271</v>
          </cell>
          <cell r="D2220">
            <v>9.0449774935077954E-5</v>
          </cell>
          <cell r="E2220">
            <v>10.607171346106101</v>
          </cell>
          <cell r="O2220">
            <v>10.107748841040962</v>
          </cell>
          <cell r="P2220">
            <v>9.0434342402279837E-5</v>
          </cell>
          <cell r="Q2220">
            <v>0.20372632866344975</v>
          </cell>
          <cell r="U2220">
            <v>10.106331914974534</v>
          </cell>
          <cell r="W2220">
            <v>9.1866208516943828E-5</v>
          </cell>
        </row>
        <row r="2221">
          <cell r="A2221">
            <v>44223</v>
          </cell>
          <cell r="C2221">
            <v>10.111339183143478</v>
          </cell>
          <cell r="D2221">
            <v>9.0432032823056817E-5</v>
          </cell>
          <cell r="E2221">
            <v>10.607261778138925</v>
          </cell>
          <cell r="O2221">
            <v>10.135113963963638</v>
          </cell>
          <cell r="P2221">
            <v>9.0416645858471315E-5</v>
          </cell>
          <cell r="Q2221">
            <v>0.20381674530930821</v>
          </cell>
          <cell r="U2221">
            <v>10.133718373525841</v>
          </cell>
          <cell r="W2221">
            <v>9.1866208516943828E-5</v>
          </cell>
        </row>
        <row r="2222">
          <cell r="A2222">
            <v>44224</v>
          </cell>
          <cell r="C2222">
            <v>10.139551332868749</v>
          </cell>
          <cell r="D2222">
            <v>9.0413755983255302E-5</v>
          </cell>
          <cell r="E2222">
            <v>10.607352191894908</v>
          </cell>
          <cell r="O2222">
            <v>10.162956705079043</v>
          </cell>
          <cell r="P2222">
            <v>9.0398418487584346E-5</v>
          </cell>
          <cell r="Q2222">
            <v>0.20390714372779581</v>
          </cell>
          <cell r="U2222">
            <v>10.161582783569997</v>
          </cell>
          <cell r="W2222">
            <v>9.1866208516943828E-5</v>
          </cell>
        </row>
        <row r="2223">
          <cell r="A2223">
            <v>44225</v>
          </cell>
          <cell r="C2223">
            <v>10.168234167695976</v>
          </cell>
          <cell r="D2223">
            <v>9.0394938107741583E-5</v>
          </cell>
          <cell r="E2223">
            <v>10.607442586833015</v>
          </cell>
          <cell r="O2223">
            <v>10.191264648886794</v>
          </cell>
          <cell r="P2223">
            <v>9.0379654193848571E-5</v>
          </cell>
          <cell r="Q2223">
            <v>0.20399752338198965</v>
          </cell>
          <cell r="U2223">
            <v>10.189912718641283</v>
          </cell>
          <cell r="W2223">
            <v>9.1866208516943828E-5</v>
          </cell>
        </row>
        <row r="2224">
          <cell r="A2224">
            <v>44226</v>
          </cell>
          <cell r="C2224">
            <v>10.197375140090463</v>
          </cell>
          <cell r="D2224">
            <v>9.0375572743456707E-5</v>
          </cell>
          <cell r="E2224">
            <v>10.607532962405758</v>
          </cell>
          <cell r="O2224">
            <v>10.220025432690623</v>
          </cell>
          <cell r="P2224">
            <v>9.036034674240357E-5</v>
          </cell>
          <cell r="Q2224">
            <v>0.20408788372873204</v>
          </cell>
          <cell r="U2224">
            <v>10.218695805220863</v>
          </cell>
          <cell r="W2224">
            <v>9.1866208516943828E-5</v>
          </cell>
        </row>
        <row r="2225">
          <cell r="A2225">
            <v>44227</v>
          </cell>
          <cell r="C2225">
            <v>10.226961770725776</v>
          </cell>
          <cell r="D2225">
            <v>9.0355653292680652E-5</v>
          </cell>
          <cell r="E2225">
            <v>10.60762331805905</v>
          </cell>
          <cell r="O2225">
            <v>10.249226759341145</v>
          </cell>
          <cell r="P2225">
            <v>9.0340489759829553E-5</v>
          </cell>
          <cell r="Q2225">
            <v>0.20417822421849188</v>
          </cell>
          <cell r="U2225">
            <v>10.247919735490846</v>
          </cell>
          <cell r="W2225">
            <v>9.1866208516943828E-5</v>
          </cell>
        </row>
        <row r="2226">
          <cell r="A2226">
            <v>44228</v>
          </cell>
          <cell r="C2226">
            <v>10.256981660670288</v>
          </cell>
          <cell r="D2226">
            <v>9.033517301351719E-5</v>
          </cell>
          <cell r="E2226">
            <v>10.607713653232063</v>
          </cell>
          <cell r="O2226">
            <v>10.278856409246281</v>
          </cell>
          <cell r="P2226">
            <v>9.0320076734698635E-5</v>
          </cell>
          <cell r="Q2226">
            <v>0.20426854429522659</v>
          </cell>
          <cell r="U2226">
            <v>10.277572279355056</v>
          </cell>
          <cell r="W2226">
            <v>9.1866208516943828E-5</v>
          </cell>
        </row>
        <row r="2227">
          <cell r="A2227">
            <v>44229</v>
          </cell>
          <cell r="C2227">
            <v>10.287422502817609</v>
          </cell>
          <cell r="D2227">
            <v>9.0314125020404514E-5</v>
          </cell>
          <cell r="E2227">
            <v>10.607803967357084</v>
          </cell>
          <cell r="O2227">
            <v>10.308902251642339</v>
          </cell>
          <cell r="P2227">
            <v>9.0299101018154017E-5</v>
          </cell>
          <cell r="Q2227">
            <v>0.20435884339624474</v>
          </cell>
          <cell r="U2227">
            <v>10.307641295719472</v>
          </cell>
          <cell r="W2227">
            <v>9.1866208516943828E-5</v>
          </cell>
        </row>
        <row r="2228">
          <cell r="A2228">
            <v>44230</v>
          </cell>
          <cell r="C2228">
            <v>10.318272092557187</v>
          </cell>
          <cell r="D2228">
            <v>9.0292502284659715E-5</v>
          </cell>
          <cell r="E2228">
            <v>10.607894259859368</v>
          </cell>
          <cell r="O2228">
            <v>10.339352255121737</v>
          </cell>
          <cell r="P2228">
            <v>9.0277555824524729E-5</v>
          </cell>
          <cell r="Q2228">
            <v>0.20444912095206927</v>
          </cell>
          <cell r="U2228">
            <v>10.338114743028347</v>
          </cell>
          <cell r="W2228">
            <v>9.1866208516943828E-5</v>
          </cell>
        </row>
        <row r="2229">
          <cell r="A2229">
            <v>44231</v>
          </cell>
          <cell r="C2229">
            <v>10.349518337684314</v>
          </cell>
          <cell r="D2229">
            <v>9.0270297635065982E-5</v>
          </cell>
          <cell r="E2229">
            <v>10.607984530157003</v>
          </cell>
          <cell r="O2229">
            <v>10.3701944974162</v>
          </cell>
          <cell r="P2229">
            <v>9.0255434231984851E-5</v>
          </cell>
          <cell r="Q2229">
            <v>0.20453937638630126</v>
          </cell>
          <cell r="U2229">
            <v>10.368980689054871</v>
          </cell>
          <cell r="W2229">
            <v>9.1866208516943828E-5</v>
          </cell>
        </row>
        <row r="2230">
          <cell r="A2230">
            <v>44232</v>
          </cell>
          <cell r="C2230">
            <v>10.381149267551519</v>
          </cell>
          <cell r="D2230">
            <v>9.0247503758512259E-5</v>
          </cell>
          <cell r="E2230">
            <v>10.608074777660761</v>
          </cell>
          <cell r="O2230">
            <v>10.401417174437022</v>
          </cell>
          <cell r="P2230">
            <v>9.0232729183267017E-5</v>
          </cell>
          <cell r="Q2230">
            <v>0.20462960911548453</v>
          </cell>
          <cell r="U2230">
            <v>10.40022731994797</v>
          </cell>
          <cell r="W2230">
            <v>9.1866208516943828E-5</v>
          </cell>
        </row>
        <row r="2231">
          <cell r="A2231">
            <v>44233</v>
          </cell>
          <cell r="C2231">
            <v>10.413153041465845</v>
          </cell>
          <cell r="D2231">
            <v>9.022411320069591E-5</v>
          </cell>
          <cell r="E2231">
            <v>10.608165001773962</v>
          </cell>
          <cell r="O2231">
            <v>10.433008608576456</v>
          </cell>
          <cell r="P2231">
            <v>9.0209433486440214E-5</v>
          </cell>
          <cell r="Q2231">
            <v>0.20471981854897098</v>
          </cell>
          <cell r="U2231">
            <v>10.431842948539376</v>
          </cell>
          <cell r="W2231">
            <v>9.1866208516943828E-5</v>
          </cell>
        </row>
        <row r="2232">
          <cell r="A2232">
            <v>44234</v>
          </cell>
          <cell r="C2232">
            <v>10.445517956338952</v>
          </cell>
          <cell r="D2232">
            <v>9.0200118366900154E-5</v>
          </cell>
          <cell r="E2232">
            <v>10.608255201892328</v>
          </cell>
          <cell r="O2232">
            <v>10.464957256276628</v>
          </cell>
          <cell r="P2232">
            <v>9.0185539815763885E-5</v>
          </cell>
          <cell r="Q2232">
            <v>0.20481000408878675</v>
          </cell>
          <cell r="U2232">
            <v>10.463816021917328</v>
          </cell>
          <cell r="W2232">
            <v>9.1866208516943828E-5</v>
          </cell>
        </row>
        <row r="2233">
          <cell r="A2233">
            <v>44235</v>
          </cell>
          <cell r="C2233">
            <v>10.478232453599034</v>
          </cell>
          <cell r="D2233">
            <v>9.0175511522858396E-5</v>
          </cell>
          <cell r="E2233">
            <v>10.608345377403852</v>
          </cell>
          <cell r="O2233">
            <v>10.497251714874535</v>
          </cell>
          <cell r="P2233">
            <v>9.0161040712630241E-5</v>
          </cell>
          <cell r="Q2233">
            <v>0.20490016512949938</v>
          </cell>
          <cell r="U2233">
            <v>10.496135128275551</v>
          </cell>
          <cell r="W2233">
            <v>9.1866208516943828E-5</v>
          </cell>
        </row>
        <row r="2234">
          <cell r="A2234">
            <v>44236</v>
          </cell>
          <cell r="C2234">
            <v>10.511285125375665</v>
          </cell>
          <cell r="D2234">
            <v>9.0150284795719528E-5</v>
          </cell>
          <cell r="E2234">
            <v>10.608435527688648</v>
          </cell>
          <cell r="O2234">
            <v>10.529880728733586</v>
          </cell>
          <cell r="P2234">
            <v>9.0135928586608367E-5</v>
          </cell>
          <cell r="Q2234">
            <v>0.20499030105808599</v>
          </cell>
          <cell r="U2234">
            <v>10.528789003047958</v>
          </cell>
          <cell r="W2234">
            <v>9.1866208516943828E-5</v>
          </cell>
        </row>
        <row r="2235">
          <cell r="A2235">
            <v>44237</v>
          </cell>
          <cell r="C2235">
            <v>10.544664719970333</v>
          </cell>
          <cell r="D2235">
            <v>9.0124430175128232E-5</v>
          </cell>
          <cell r="E2235">
            <v>10.608525652118823</v>
          </cell>
          <cell r="O2235">
            <v>10.562833194673971</v>
          </cell>
          <cell r="P2235">
            <v>9.0110195716604208E-5</v>
          </cell>
          <cell r="Q2235">
            <v>0.20508041125380261</v>
          </cell>
          <cell r="U2235">
            <v>10.561766534341448</v>
          </cell>
          <cell r="W2235">
            <v>9.1866208516943828E-5</v>
          </cell>
        </row>
        <row r="2236">
          <cell r="A2236">
            <v>44238</v>
          </cell>
          <cell r="C2236">
            <v>10.57836014662711</v>
          </cell>
          <cell r="D2236">
            <v>9.0097939514436208E-5</v>
          </cell>
          <cell r="E2236">
            <v>10.608615750058338</v>
          </cell>
          <cell r="O2236">
            <v>10.596098166715716</v>
          </cell>
          <cell r="P2236">
            <v>9.0083834252151936E-5</v>
          </cell>
          <cell r="Q2236">
            <v>0.20517049508805477</v>
          </cell>
          <cell r="U2236">
            <v>10.595056767680607</v>
          </cell>
          <cell r="W2236">
            <v>9.1866208516943828E-5</v>
          </cell>
        </row>
        <row r="2237">
          <cell r="A2237">
            <v>44239</v>
          </cell>
          <cell r="C2237">
            <v>10.612360479619321</v>
          </cell>
          <cell r="D2237">
            <v>9.007080453206076E-5</v>
          </cell>
          <cell r="E2237">
            <v>10.60870582086287</v>
          </cell>
          <cell r="O2237">
            <v>10.629664860149646</v>
          </cell>
          <cell r="P2237">
            <v>9.0056836214853241E-5</v>
          </cell>
          <cell r="Q2237">
            <v>0.20526055192426962</v>
          </cell>
          <cell r="U2237">
            <v>10.628648910079679</v>
          </cell>
          <cell r="W2237">
            <v>9.1866208516943828E-5</v>
          </cell>
        </row>
        <row r="2238">
          <cell r="A2238">
            <v>44240</v>
          </cell>
          <cell r="C2238">
            <v>10.64665496166926</v>
          </cell>
          <cell r="D2238">
            <v>9.0043016813008659E-5</v>
          </cell>
          <cell r="E2238">
            <v>10.608795863879683</v>
          </cell>
          <cell r="O2238">
            <v>10.663522654952788</v>
          </cell>
          <cell r="P2238">
            <v>9.0029193499981325E-5</v>
          </cell>
          <cell r="Q2238">
            <v>0.2053505811177696</v>
          </cell>
          <cell r="U2238">
            <v>10.662532333458266</v>
          </cell>
          <cell r="W2238">
            <v>9.1866208516943828E-5</v>
          </cell>
        </row>
        <row r="2239">
          <cell r="A2239">
            <v>44241</v>
          </cell>
          <cell r="C2239">
            <v>10.681233006719172</v>
          </cell>
          <cell r="D2239">
            <v>9.0014567810584218E-5</v>
          </cell>
          <cell r="E2239">
            <v>10.608885878447493</v>
          </cell>
          <cell r="O2239">
            <v>10.697661098565812</v>
          </cell>
          <cell r="P2239">
            <v>9.0000897878269136E-5</v>
          </cell>
          <cell r="Q2239">
            <v>0.20544058201564788</v>
          </cell>
          <cell r="U2239">
            <v>10.696696577418438</v>
          </cell>
          <cell r="W2239">
            <v>9.1866208516943828E-5</v>
          </cell>
        </row>
        <row r="2240">
          <cell r="A2240">
            <v>44242</v>
          </cell>
          <cell r="C2240">
            <v>10.716084202072544</v>
          </cell>
          <cell r="D2240">
            <v>8.9985448848301571E-5</v>
          </cell>
          <cell r="E2240">
            <v>10.608975863896342</v>
          </cell>
          <cell r="O2240">
            <v>10.732069908050935</v>
          </cell>
          <cell r="P2240">
            <v>8.9971940997900623E-5</v>
          </cell>
          <cell r="Q2240">
            <v>0.2055305539566458</v>
          </cell>
          <cell r="U2240">
            <v>10.731131351401746</v>
          </cell>
          <cell r="W2240">
            <v>9.1866208516943828E-5</v>
          </cell>
        </row>
        <row r="2241">
          <cell r="A2241">
            <v>44243</v>
          </cell>
          <cell r="C2241">
            <v>10.751198309925579</v>
          </cell>
          <cell r="D2241">
            <v>8.9955651122022458E-5</v>
          </cell>
          <cell r="E2241">
            <v>10.609065819547464</v>
          </cell>
          <cell r="O2241">
            <v>10.766738971649655</v>
          </cell>
          <cell r="P2241">
            <v>8.9942314386726519E-5</v>
          </cell>
          <cell r="Q2241">
            <v>0.20562049627103252</v>
          </cell>
          <cell r="U2241">
            <v>10.765826536245459</v>
          </cell>
          <cell r="W2241">
            <v>9.1866208516943828E-5</v>
          </cell>
        </row>
        <row r="2242">
          <cell r="A2242">
            <v>44244</v>
          </cell>
          <cell r="C2242">
            <v>10.78656526830931</v>
          </cell>
          <cell r="D2242">
            <v>8.992516570234211E-5</v>
          </cell>
          <cell r="E2242">
            <v>10.609155744713167</v>
          </cell>
          <cell r="O2242">
            <v>10.801658349760119</v>
          </cell>
          <cell r="P2242">
            <v>8.9912009454726216E-5</v>
          </cell>
          <cell r="Q2242">
            <v>0.20571040828048726</v>
          </cell>
          <cell r="U2242">
            <v>10.800772185157935</v>
          </cell>
          <cell r="W2242">
            <v>9.1866208516943828E-5</v>
          </cell>
        </row>
        <row r="2243">
          <cell r="A2243">
            <v>44245</v>
          </cell>
          <cell r="C2243">
            <v>10.822175191463316</v>
          </cell>
          <cell r="D2243">
            <v>8.9893983537247049E-5</v>
          </cell>
          <cell r="E2243">
            <v>10.609245638696704</v>
          </cell>
          <cell r="O2243">
            <v>10.836818275354592</v>
          </cell>
          <cell r="P2243">
            <v>8.9881017496739411E-5</v>
          </cell>
          <cell r="Q2243">
            <v>0.205800289297984</v>
          </cell>
          <cell r="U2243">
            <v>10.835958524133586</v>
          </cell>
          <cell r="W2243">
            <v>9.1866208516943828E-5</v>
          </cell>
        </row>
        <row r="2244">
          <cell r="A2244">
            <v>44246</v>
          </cell>
          <cell r="C2244">
            <v>10.858018369662346</v>
          </cell>
          <cell r="D2244">
            <v>8.9862095455069631E-5</v>
          </cell>
          <cell r="E2244">
            <v>10.609335500792159</v>
          </cell>
          <cell r="O2244">
            <v>10.872209153857746</v>
          </cell>
          <cell r="P2244">
            <v>8.9849329695491543E-5</v>
          </cell>
          <cell r="Q2244">
            <v>0.20589013862767949</v>
          </cell>
          <cell r="U2244">
            <v>10.871375951828185</v>
          </cell>
          <cell r="W2244">
            <v>9.1866208516943828E-5</v>
          </cell>
        </row>
        <row r="2245">
          <cell r="A2245">
            <v>44247</v>
          </cell>
          <cell r="C2245">
            <v>10.894085268517404</v>
          </cell>
          <cell r="D2245">
            <v>8.9829492167765943E-5</v>
          </cell>
          <cell r="E2245">
            <v>10.609425330284328</v>
          </cell>
          <cell r="O2245">
            <v>10.9078215625068</v>
          </cell>
          <cell r="P2245">
            <v>8.9816937124939181E-5</v>
          </cell>
          <cell r="Q2245">
            <v>0.20597995556480442</v>
          </cell>
          <cell r="U2245">
            <v>10.907015038915619</v>
          </cell>
          <cell r="W2245">
            <v>9.1866208516943828E-5</v>
          </cell>
        </row>
        <row r="2246">
          <cell r="A2246">
            <v>44248</v>
          </cell>
          <cell r="C2246">
            <v>10.930366527772959</v>
          </cell>
          <cell r="D2246">
            <v>8.97961642745449E-5</v>
          </cell>
          <cell r="E2246">
            <v>10.609515126448603</v>
          </cell>
          <cell r="O2246">
            <v>10.943646249214702</v>
          </cell>
          <cell r="P2246">
            <v>8.9783830753962276E-5</v>
          </cell>
          <cell r="Q2246">
            <v>0.20606973939555839</v>
          </cell>
          <cell r="U2246">
            <v>10.942866526947242</v>
          </cell>
          <cell r="W2246">
            <v>9.1866208516943828E-5</v>
          </cell>
        </row>
        <row r="2247">
          <cell r="A2247">
            <v>44249</v>
          </cell>
          <cell r="C2247">
            <v>10.96685295962204</v>
          </cell>
          <cell r="D2247">
            <v>8.9762102265877284E-5</v>
          </cell>
          <cell r="E2247">
            <v>10.609604888550869</v>
          </cell>
          <cell r="O2247">
            <v>10.979674130957532</v>
          </cell>
          <cell r="P2247">
            <v>8.9750001450431517E-5</v>
          </cell>
          <cell r="Q2247">
            <v>0.20615948939700882</v>
          </cell>
          <cell r="U2247">
            <v>10.978921326735112</v>
          </cell>
          <cell r="W2247">
            <v>9.1866208516943828E-5</v>
          </cell>
        </row>
        <row r="2248">
          <cell r="A2248">
            <v>44250</v>
          </cell>
          <cell r="C2248">
            <v>11.00353554656081</v>
          </cell>
          <cell r="D2248">
            <v>8.9727296527915561E-5</v>
          </cell>
          <cell r="E2248">
            <v>10.609694615847397</v>
          </cell>
          <cell r="O2248">
            <v>11.01589629170735</v>
          </cell>
          <cell r="P2248">
            <v>8.9715439985680543E-5</v>
          </cell>
          <cell r="Q2248">
            <v>0.20624920483699449</v>
          </cell>
          <cell r="U2248">
            <v>11.015170516280298</v>
          </cell>
          <cell r="W2248">
            <v>9.1866208516943828E-5</v>
          </cell>
        </row>
        <row r="2249">
          <cell r="A2249">
            <v>44251</v>
          </cell>
          <cell r="C2249">
            <v>11.040405438804209</v>
          </cell>
          <cell r="D2249">
            <v>8.969173734735626E-5</v>
          </cell>
          <cell r="E2249">
            <v>10.609784307584745</v>
          </cell>
          <cell r="O2249">
            <v>11.05230397993153</v>
          </cell>
          <cell r="P2249">
            <v>8.9680137039414425E-5</v>
          </cell>
          <cell r="Q2249">
            <v>0.20633888497403391</v>
          </cell>
          <cell r="U2249">
            <v>11.051605338267354</v>
          </cell>
          <cell r="W2249">
            <v>9.1866208516943828E-5</v>
          </cell>
        </row>
        <row r="2250">
          <cell r="A2250">
            <v>44252</v>
          </cell>
          <cell r="C2250">
            <v>11.077453951283903</v>
          </cell>
          <cell r="D2250">
            <v>8.965541491677842E-5</v>
          </cell>
          <cell r="E2250">
            <v>10.609873962999661</v>
          </cell>
          <cell r="O2250">
            <v>11.088888605679463</v>
          </cell>
          <cell r="P2250">
            <v>8.9644083205086129E-5</v>
          </cell>
          <cell r="Q2250">
            <v>0.20642852905723899</v>
          </cell>
          <cell r="U2250">
            <v>11.08821719714588</v>
          </cell>
          <cell r="W2250">
            <v>9.1866208516943828E-5</v>
          </cell>
        </row>
        <row r="2251">
          <cell r="A2251">
            <v>44253</v>
          </cell>
          <cell r="C2251">
            <v>11.114672560249636</v>
          </cell>
          <cell r="D2251">
            <v>8.9618319340492751E-5</v>
          </cell>
          <cell r="E2251">
            <v>10.609963581319001</v>
          </cell>
          <cell r="O2251">
            <v>11.125641737277256</v>
          </cell>
          <cell r="P2251">
            <v>8.9607268995775644E-5</v>
          </cell>
          <cell r="Q2251">
            <v>0.20651813632623478</v>
          </cell>
          <cell r="U2251">
            <v>11.124997655819794</v>
          </cell>
          <cell r="W2251">
            <v>9.1866208516943828E-5</v>
          </cell>
        </row>
        <row r="2252">
          <cell r="A2252">
            <v>44254</v>
          </cell>
          <cell r="C2252">
            <v>11.152052899494651</v>
          </cell>
          <cell r="D2252">
            <v>8.9580440640938186E-5</v>
          </cell>
          <cell r="E2252">
            <v>10.610053161759641</v>
          </cell>
          <cell r="O2252">
            <v>11.162555097650738</v>
          </cell>
          <cell r="P2252">
            <v>8.9569684850606356E-5</v>
          </cell>
          <cell r="Q2252">
            <v>0.20660770601108538</v>
          </cell>
          <cell r="U2252">
            <v>11.161938431964661</v>
          </cell>
          <cell r="W2252">
            <v>9.1866208516943828E-5</v>
          </cell>
        </row>
        <row r="2253">
          <cell r="A2253">
            <v>44255</v>
          </cell>
          <cell r="C2253">
            <v>11.189586756225509</v>
          </cell>
          <cell r="D2253">
            <v>8.9541768765663218E-5</v>
          </cell>
          <cell r="E2253">
            <v>10.610142703528407</v>
          </cell>
          <cell r="O2253">
            <v>11.199620560296729</v>
          </cell>
          <cell r="P2253">
            <v>8.9531321141735729E-5</v>
          </cell>
          <cell r="Q2253">
            <v>0.20669723733222711</v>
          </cell>
          <cell r="U2253">
            <v>11.199031393993067</v>
          </cell>
          <cell r="W2253">
            <v>9.1866208516943828E-5</v>
          </cell>
        </row>
        <row r="2254">
          <cell r="A2254">
            <v>44256</v>
          </cell>
          <cell r="C2254">
            <v>11.227266066596254</v>
          </cell>
          <cell r="D2254">
            <v>8.9502293594931852E-5</v>
          </cell>
          <cell r="E2254">
            <v>10.610232205822001</v>
          </cell>
          <cell r="O2254">
            <v>11.236830144922155</v>
          </cell>
          <cell r="P2254">
            <v>8.9492168181958245E-5</v>
          </cell>
          <cell r="Q2254">
            <v>0.20678672950040908</v>
          </cell>
          <cell r="U2254">
            <v>11.236268556687618</v>
          </cell>
          <cell r="W2254">
            <v>9.1866208516943828E-5</v>
          </cell>
        </row>
        <row r="2255">
          <cell r="A2255">
            <v>44257</v>
          </cell>
          <cell r="C2255">
            <v>11.265082910926322</v>
          </cell>
          <cell r="D2255">
            <v>8.946200494999467E-5</v>
          </cell>
          <cell r="E2255">
            <v>10.610321667826952</v>
          </cell>
          <cell r="O2255">
            <v>11.274176012770114</v>
          </cell>
          <cell r="P2255">
            <v>8.9452216232960191E-5</v>
          </cell>
          <cell r="Q2255">
            <v>0.20687618171664204</v>
          </cell>
          <cell r="U2255">
            <v>11.273642076520714</v>
          </cell>
          <cell r="W2255">
            <v>9.1866208516943828E-5</v>
          </cell>
        </row>
        <row r="2256">
          <cell r="A2256">
            <v>44258</v>
          </cell>
          <cell r="C2256">
            <v>11.303029508621231</v>
          </cell>
          <cell r="D2256">
            <v>8.9420892602067544E-5</v>
          </cell>
          <cell r="E2256">
            <v>10.610411088719554</v>
          </cell>
          <cell r="O2256">
            <v>11.311650461651617</v>
          </cell>
          <cell r="P2256">
            <v>8.941145551426715E-5</v>
          </cell>
          <cell r="Q2256">
            <v>0.20696559317215632</v>
          </cell>
          <cell r="U2256">
            <v>11.31114424667981</v>
          </cell>
          <cell r="W2256">
            <v>9.1866208516943828E-5</v>
          </cell>
        </row>
        <row r="2257">
          <cell r="A2257">
            <v>44259</v>
          </cell>
          <cell r="C2257">
            <v>11.341098212814531</v>
          </cell>
          <cell r="D2257">
            <v>8.9378946282061821E-5</v>
          </cell>
          <cell r="E2257">
            <v>10.610500467665835</v>
          </cell>
          <cell r="O2257">
            <v>11.349245920701156</v>
          </cell>
          <cell r="P2257">
            <v>8.9369876212926777E-5</v>
          </cell>
          <cell r="Q2257">
            <v>0.20705496304836923</v>
          </cell>
          <cell r="U2257">
            <v>11.348767491816371</v>
          </cell>
          <cell r="W2257">
            <v>9.1866208516943828E-5</v>
          </cell>
        </row>
        <row r="2258">
          <cell r="A2258">
            <v>44260</v>
          </cell>
          <cell r="C2258">
            <v>11.379281504748951</v>
          </cell>
          <cell r="D2258">
            <v>8.9336155691111465E-5</v>
          </cell>
          <cell r="E2258">
            <v>10.610589803821526</v>
          </cell>
          <cell r="O2258">
            <v>11.386954944873882</v>
          </cell>
          <cell r="P2258">
            <v>8.9327468493970445E-5</v>
          </cell>
          <cell r="Q2258">
            <v>0.2071442905168632</v>
          </cell>
          <cell r="U2258">
            <v>11.386504362536286</v>
          </cell>
          <cell r="W2258">
            <v>9.1866208516943828E-5</v>
          </cell>
        </row>
        <row r="2259">
          <cell r="A2259">
            <v>44261</v>
          </cell>
          <cell r="C2259">
            <v>11.417571987914281</v>
          </cell>
          <cell r="D2259">
            <v>8.9292510511943942E-5</v>
          </cell>
          <cell r="E2259">
            <v>10.610679096332039</v>
          </cell>
          <cell r="O2259">
            <v>11.424770209201563</v>
          </cell>
          <cell r="P2259">
            <v>8.9284222511698893E-5</v>
          </cell>
          <cell r="Q2259">
            <v>0.2072335747393749</v>
          </cell>
          <cell r="U2259">
            <v>11.424347529648914</v>
          </cell>
          <cell r="W2259">
            <v>9.1866208516943828E-5</v>
          </cell>
        </row>
        <row r="2260">
          <cell r="A2260">
            <v>44262</v>
          </cell>
          <cell r="C2260">
            <v>11.455962381958889</v>
          </cell>
          <cell r="D2260">
            <v>8.9248000421143016E-5</v>
          </cell>
          <cell r="E2260">
            <v>10.61076834433246</v>
          </cell>
          <cell r="O2260">
            <v>11.462684502824077</v>
          </cell>
          <cell r="P2260">
            <v>8.9240128421838694E-5</v>
          </cell>
          <cell r="Q2260">
            <v>0.20732281486779675</v>
          </cell>
          <cell r="U2260">
            <v>11.462289778191606</v>
          </cell>
          <cell r="W2260">
            <v>9.1866208516943828E-5</v>
          </cell>
        </row>
        <row r="2261">
          <cell r="A2261">
            <v>44263</v>
          </cell>
          <cell r="C2261">
            <v>11.494445516391297</v>
          </cell>
          <cell r="D2261">
            <v>8.9202615102353428E-5</v>
          </cell>
          <cell r="E2261">
            <v>10.610857546947562</v>
          </cell>
          <cell r="O2261">
            <v>11.50069072281264</v>
          </cell>
          <cell r="P2261">
            <v>8.9195176394616906E-5</v>
          </cell>
          <cell r="Q2261">
            <v>0.20741201004419135</v>
          </cell>
          <cell r="U2261">
            <v>11.500324001245815</v>
          </cell>
          <cell r="W2261">
            <v>9.1866208516943828E-5</v>
          </cell>
        </row>
        <row r="2262">
          <cell r="A2262">
            <v>44264</v>
          </cell>
          <cell r="C2262">
            <v>11.533014324087796</v>
          </cell>
          <cell r="D2262">
            <v>8.9156344260478263E-5</v>
          </cell>
          <cell r="E2262">
            <v>10.610946703291823</v>
          </cell>
          <cell r="O2262">
            <v>11.538781867800557</v>
          </cell>
          <cell r="P2262">
            <v>8.9149356628803227E-5</v>
          </cell>
          <cell r="Q2262">
            <v>0.20750115940082015</v>
          </cell>
          <cell r="U2262">
            <v>11.53844319356066</v>
          </cell>
          <cell r="W2262">
            <v>9.1866208516943828E-5</v>
          </cell>
        </row>
        <row r="2263">
          <cell r="A2263">
            <v>44265</v>
          </cell>
          <cell r="C2263">
            <v>11.571661834621482</v>
          </cell>
          <cell r="D2263">
            <v>8.9109177636921411E-5</v>
          </cell>
          <cell r="E2263">
            <v>10.61103581246946</v>
          </cell>
          <cell r="O2263">
            <v>11.576951031436707</v>
          </cell>
          <cell r="P2263">
            <v>8.9102659366769912E-5</v>
          </cell>
          <cell r="Q2263">
            <v>0.20759026206018691</v>
          </cell>
          <cell r="U2263">
            <v>11.576640444999141</v>
          </cell>
          <cell r="W2263">
            <v>9.1866208516943828E-5</v>
          </cell>
        </row>
        <row r="2264">
          <cell r="A2264">
            <v>44266</v>
          </cell>
          <cell r="C2264">
            <v>11.6103811674277</v>
          </cell>
          <cell r="D2264">
            <v>8.9061105025928865E-5</v>
          </cell>
          <cell r="E2264">
            <v>10.611124873574486</v>
          </cell>
          <cell r="O2264">
            <v>11.61519139567657</v>
          </cell>
          <cell r="P2264">
            <v>8.9055074910620425E-5</v>
          </cell>
          <cell r="Q2264">
            <v>0.20767931713509752</v>
          </cell>
          <cell r="U2264">
            <v>11.614908933821837</v>
          </cell>
          <cell r="W2264">
            <v>9.1866208516943828E-5</v>
          </cell>
        </row>
        <row r="2265">
          <cell r="A2265">
            <v>44267</v>
          </cell>
          <cell r="C2265">
            <v>11.649165524820372</v>
          </cell>
          <cell r="D2265">
            <v>8.9012116292082986E-5</v>
          </cell>
          <cell r="E2265">
            <v>10.611213885690779</v>
          </cell>
          <cell r="O2265">
            <v>11.653496223925185</v>
          </cell>
          <cell r="P2265">
            <v>8.900659363943967E-5</v>
          </cell>
          <cell r="Q2265">
            <v>0.20776832372873696</v>
          </cell>
          <cell r="U2265">
            <v>11.653241919822449</v>
          </cell>
          <cell r="W2265">
            <v>9.1866208516943828E-5</v>
          </cell>
        </row>
        <row r="2266">
          <cell r="A2266">
            <v>44268</v>
          </cell>
          <cell r="C2266">
            <v>11.688008184873299</v>
          </cell>
          <cell r="D2266">
            <v>8.8962201389006213E-5</v>
          </cell>
          <cell r="E2266">
            <v>10.611302847892167</v>
          </cell>
          <cell r="O2266">
            <v>11.691858854045925</v>
          </cell>
          <cell r="P2266">
            <v>8.8957206027718644E-5</v>
          </cell>
          <cell r="Q2266">
            <v>0.20785728093476469</v>
          </cell>
          <cell r="U2266">
            <v>11.691632737329146</v>
          </cell>
          <cell r="W2266">
            <v>9.1866208516943828E-5</v>
          </cell>
        </row>
        <row r="2267">
          <cell r="A2267">
            <v>44269</v>
          </cell>
          <cell r="C2267">
            <v>11.726902494180063</v>
          </cell>
          <cell r="D2267">
            <v>8.8911350379329787E-5</v>
          </cell>
          <cell r="E2267">
            <v>10.611391759242547</v>
          </cell>
          <cell r="O2267">
            <v>11.730272691248654</v>
          </cell>
          <cell r="P2267">
            <v>8.8906902665007579E-5</v>
          </cell>
          <cell r="Q2267">
            <v>0.20794618783742969</v>
          </cell>
          <cell r="U2267">
            <v>11.730074788085197</v>
          </cell>
          <cell r="W2267">
            <v>9.1866208516943828E-5</v>
          </cell>
        </row>
        <row r="2268">
          <cell r="A2268">
            <v>44270</v>
          </cell>
          <cell r="C2268">
            <v>11.765841860505812</v>
          </cell>
          <cell r="D2268">
            <v>8.885955345598571E-5</v>
          </cell>
          <cell r="E2268">
            <v>10.611480618796003</v>
          </cell>
          <cell r="O2268">
            <v>11.768731200870411</v>
          </cell>
          <cell r="P2268">
            <v>8.8855674276852291E-5</v>
          </cell>
          <cell r="Q2268">
            <v>0.20803504351170654</v>
          </cell>
          <cell r="U2268">
            <v>11.768561534022153</v>
          </cell>
          <cell r="W2268">
            <v>9.1866208516943828E-5</v>
          </cell>
        </row>
        <row r="2269">
          <cell r="A2269">
            <v>44271</v>
          </cell>
          <cell r="C2269">
            <v>11.804819745343869</v>
          </cell>
          <cell r="D2269">
            <v>8.8806800964878911E-5</v>
          </cell>
          <cell r="E2269">
            <v>10.611569425596969</v>
          </cell>
          <cell r="O2269">
            <v>11.807227901061486</v>
          </cell>
          <cell r="P2269">
            <v>8.88035117470686E-5</v>
          </cell>
          <cell r="Q2269">
            <v>0.2081238470234536</v>
          </cell>
          <cell r="U2269">
            <v>11.807086489938317</v>
          </cell>
          <cell r="W2269">
            <v>9.1866208516943828E-5</v>
          </cell>
        </row>
        <row r="2270">
          <cell r="A2270">
            <v>44272</v>
          </cell>
          <cell r="C2270">
            <v>11.843829656389744</v>
          </cell>
          <cell r="D2270">
            <v>8.8753083428998582E-5</v>
          </cell>
          <cell r="E2270">
            <v>10.611658178680397</v>
          </cell>
          <cell r="O2270">
            <v>11.845756355389344</v>
          </cell>
          <cell r="P2270">
            <v>8.8750406141410463E-5</v>
          </cell>
          <cell r="Q2270">
            <v>0.208212597429595</v>
          </cell>
          <cell r="U2270">
            <v>11.845643216095104</v>
          </cell>
          <cell r="W2270">
            <v>9.1866208516943828E-5</v>
          </cell>
        </row>
        <row r="2271">
          <cell r="A2271">
            <v>44273</v>
          </cell>
          <cell r="C2271">
            <v>11.882865139944922</v>
          </cell>
          <cell r="D2271">
            <v>8.8698391574026198E-5</v>
          </cell>
          <cell r="E2271">
            <v>10.611746877071971</v>
          </cell>
          <cell r="O2271">
            <v>11.884310165372732</v>
          </cell>
          <cell r="P2271">
            <v>8.8696348732686641E-5</v>
          </cell>
          <cell r="Q2271">
            <v>0.20830129377832768</v>
          </cell>
          <cell r="U2271">
            <v>11.884225310743497</v>
          </cell>
          <cell r="W2271">
            <v>9.1866208516943828E-5</v>
          </cell>
        </row>
        <row r="2272">
          <cell r="A2272">
            <v>44274</v>
          </cell>
          <cell r="C2272">
            <v>11.92191977326247</v>
          </cell>
          <cell r="D2272">
            <v>8.8642716355499343E-5</v>
          </cell>
          <cell r="E2272">
            <v>10.611835519788325</v>
          </cell>
          <cell r="O2272">
            <v>11.922882962957903</v>
          </cell>
          <cell r="P2272">
            <v>8.8641331027381444E-5</v>
          </cell>
          <cell r="Q2272">
            <v>0.20838993510935505</v>
          </cell>
          <cell r="U2272">
            <v>11.922826402592653</v>
          </cell>
          <cell r="W2272">
            <v>9.1866208516943828E-5</v>
          </cell>
        </row>
        <row r="2273">
          <cell r="A2273">
            <v>44275</v>
          </cell>
          <cell r="C2273">
            <v>11.960987156846375</v>
          </cell>
          <cell r="D2273">
            <v>8.8586048987588205E-5</v>
          </cell>
          <cell r="E2273">
            <v>10.611924105837312</v>
          </cell>
          <cell r="O2273">
            <v>11.961468402948821</v>
          </cell>
          <cell r="P2273">
            <v>8.858534479383421E-5</v>
          </cell>
          <cell r="Q2273">
            <v>0.20847852045414889</v>
          </cell>
          <cell r="U2273">
            <v>11.961440143232435</v>
          </cell>
          <cell r="W2273">
            <v>9.1866208516943828E-5</v>
          </cell>
        </row>
        <row r="2274">
          <cell r="A2274">
            <v>44276</v>
          </cell>
          <cell r="C2274">
            <v>12.00006090671633</v>
          </cell>
          <cell r="D2274">
            <v>8.8528380973542837E-5</v>
          </cell>
          <cell r="E2274">
            <v>10.612012634218287</v>
          </cell>
          <cell r="O2274">
            <v>12.000060155402982</v>
          </cell>
          <cell r="P2274">
            <v>8.8528382092031006E-5</v>
          </cell>
          <cell r="Q2274">
            <v>0.20856704883624091</v>
          </cell>
          <cell r="U2274">
            <v>12.000060199521585</v>
          </cell>
          <cell r="W2274">
            <v>9.1866208516943828E-5</v>
          </cell>
        </row>
        <row r="2275">
          <cell r="A2275">
            <v>44277</v>
          </cell>
          <cell r="C2275">
            <v>12.03913464664954</v>
          </cell>
          <cell r="D2275">
            <v>8.8469704137866418E-5</v>
          </cell>
          <cell r="E2275">
            <v>10.612101103922425</v>
          </cell>
          <cell r="O2275">
            <v>12.038651898004394</v>
          </cell>
          <cell r="P2275">
            <v>8.847043530506177E-5</v>
          </cell>
          <cell r="Q2275">
            <v>0.20865551927154596</v>
          </cell>
          <cell r="U2275">
            <v>12.038680245953012</v>
          </cell>
          <cell r="W2275">
            <v>9.1866208516943828E-5</v>
          </cell>
        </row>
        <row r="2276">
          <cell r="A2276">
            <v>44278</v>
          </cell>
          <cell r="C2276">
            <v>12.078202000411107</v>
          </cell>
          <cell r="D2276">
            <v>8.8410010660269924E-5</v>
          </cell>
          <cell r="E2276">
            <v>10.612189513933085</v>
          </cell>
          <cell r="O2276">
            <v>12.077237308425152</v>
          </cell>
          <cell r="P2276">
            <v>8.8411497172293749E-5</v>
          </cell>
          <cell r="Q2276">
            <v>0.20874393076871825</v>
          </cell>
          <cell r="U2276">
            <v>12.077293957007708</v>
          </cell>
          <cell r="W2276">
            <v>9.1866208516943828E-5</v>
          </cell>
        </row>
        <row r="2277">
          <cell r="A2277">
            <v>44279</v>
          </cell>
          <cell r="C2277">
            <v>12.117256583984396</v>
          </cell>
          <cell r="D2277">
            <v>8.8349293111460549E-5</v>
          </cell>
          <cell r="E2277">
            <v>10.612277863226197</v>
          </cell>
          <cell r="O2277">
            <v>12.115810056687046</v>
          </cell>
          <cell r="P2277">
            <v>8.8351560824310855E-5</v>
          </cell>
          <cell r="Q2277">
            <v>0.20883228232954257</v>
          </cell>
          <cell r="U2277">
            <v>12.115894999508663</v>
          </cell>
          <cell r="W2277">
            <v>9.1866208516943828E-5</v>
          </cell>
        </row>
        <row r="2278">
          <cell r="A2278">
            <v>44280</v>
          </cell>
          <cell r="C2278">
            <v>12.156291997812916</v>
          </cell>
          <cell r="D2278">
            <v>8.8287544490814825E-5</v>
          </cell>
          <cell r="E2278">
            <v>10.612366150770688</v>
          </cell>
          <cell r="O2278">
            <v>12.154363797534582</v>
          </cell>
          <cell r="P2278">
            <v>8.8290619819665872E-5</v>
          </cell>
          <cell r="Q2278">
            <v>0.20892057294936223</v>
          </cell>
          <cell r="U2278">
            <v>12.154477024986234</v>
          </cell>
          <cell r="W2278">
            <v>9.1866208516943828E-5</v>
          </cell>
        </row>
        <row r="2279">
          <cell r="A2279">
            <v>44281</v>
          </cell>
          <cell r="C2279">
            <v>12.19530181906519</v>
          </cell>
          <cell r="D2279">
            <v>8.8224758265983871E-5</v>
          </cell>
          <cell r="E2279">
            <v>10.612454375528953</v>
          </cell>
          <cell r="O2279">
            <v>12.192892162830898</v>
          </cell>
          <cell r="P2279">
            <v>8.8228668183489681E-5</v>
          </cell>
          <cell r="Q2279">
            <v>0.2090088016175457</v>
          </cell>
          <cell r="U2279">
            <v>12.19303366206637</v>
          </cell>
          <cell r="W2279">
            <v>9.1866208516943828E-5</v>
          </cell>
        </row>
        <row r="2280">
          <cell r="A2280">
            <v>44282</v>
          </cell>
          <cell r="C2280">
            <v>12.234279593934215</v>
          </cell>
          <cell r="D2280">
            <v>8.8160928414475625E-5</v>
          </cell>
          <cell r="E2280">
            <v>10.612542536457369</v>
          </cell>
          <cell r="O2280">
            <v>12.231388753988092</v>
          </cell>
          <cell r="P2280">
            <v>8.8165700447998303E-5</v>
          </cell>
          <cell r="Q2280">
            <v>0.20909696731799371</v>
          </cell>
          <cell r="U2280">
            <v>12.231558508893306</v>
          </cell>
          <cell r="W2280">
            <v>9.1866208516943828E-5</v>
          </cell>
        </row>
        <row r="2281">
          <cell r="A2281">
            <v>44283</v>
          </cell>
          <cell r="C2281">
            <v>12.273218829983241</v>
          </cell>
          <cell r="D2281">
            <v>8.8096049467254205E-5</v>
          </cell>
          <cell r="E2281">
            <v>10.612630632506836</v>
          </cell>
          <cell r="O2281">
            <v>12.269847134443616</v>
          </cell>
          <cell r="P2281">
            <v>8.8101711694934935E-5</v>
          </cell>
          <cell r="Q2281">
            <v>0.20918506902968864</v>
          </cell>
          <cell r="U2281">
            <v>12.270045125598303</v>
          </cell>
          <cell r="W2281">
            <v>9.1866208516943828E-5</v>
          </cell>
        </row>
        <row r="2282">
          <cell r="A2282">
            <v>44284</v>
          </cell>
          <cell r="C2282">
            <v>12.312112988549751</v>
          </cell>
          <cell r="D2282">
            <v>8.8030116554392666E-5</v>
          </cell>
          <cell r="E2282">
            <v>10.61271866262339</v>
          </cell>
          <cell r="O2282">
            <v>12.308260822194567</v>
          </cell>
          <cell r="P2282">
            <v>8.8036697599978985E-5</v>
          </cell>
          <cell r="Q2282">
            <v>0.20927310572728863</v>
          </cell>
          <cell r="U2282">
            <v>12.308487026826324</v>
          </cell>
          <cell r="W2282">
            <v>9.1866208516943828E-5</v>
          </cell>
        </row>
        <row r="2283">
          <cell r="A2283">
            <v>44285</v>
          </cell>
          <cell r="C2283">
            <v>12.350955477219715</v>
          </cell>
          <cell r="D2283">
            <v>8.7963125452809895E-5</v>
          </cell>
          <cell r="E2283">
            <v>10.612806625748842</v>
          </cell>
          <cell r="O2283">
            <v>12.346623282401865</v>
          </cell>
          <cell r="P2283">
            <v>8.7970654479149667E-5</v>
          </cell>
          <cell r="Q2283">
            <v>0.20936107638176779</v>
          </cell>
          <cell r="U2283">
            <v>12.346877674332614</v>
          </cell>
          <cell r="W2283">
            <v>9.1866208516943828E-5</v>
          </cell>
        </row>
        <row r="2284">
          <cell r="A2284">
            <v>44286</v>
          </cell>
          <cell r="C2284">
            <v>12.389739642384471</v>
          </cell>
          <cell r="D2284">
            <v>8.7895072636116195E-5</v>
          </cell>
          <cell r="E2284">
            <v>10.612894520821477</v>
          </cell>
          <cell r="O2284">
            <v>12.384927920076583</v>
          </cell>
          <cell r="P2284">
            <v>8.7903579337225316E-5</v>
          </cell>
          <cell r="Q2284">
            <v>0.20944897996110501</v>
          </cell>
          <cell r="U2284">
            <v>12.385210469661459</v>
          </cell>
          <cell r="W2284">
            <v>9.1866208516943828E-5</v>
          </cell>
        </row>
        <row r="2285">
          <cell r="A2285">
            <v>44287</v>
          </cell>
          <cell r="C2285">
            <v>12.428458761892836</v>
          </cell>
          <cell r="D2285">
            <v>8.7825955326585953E-5</v>
          </cell>
          <cell r="E2285">
            <v>10.612982346776803</v>
          </cell>
          <cell r="O2285">
            <v>12.423168072860973</v>
          </cell>
          <cell r="P2285">
            <v>8.7835469918192983E-5</v>
          </cell>
          <cell r="Q2285">
            <v>0.2095368154310232</v>
          </cell>
          <cell r="U2285">
            <v>12.423478746919672</v>
          </cell>
          <cell r="W2285">
            <v>9.1866208516943828E-5</v>
          </cell>
        </row>
        <row r="2286">
          <cell r="A2286">
            <v>44288</v>
          </cell>
          <cell r="C2286">
            <v>12.467106037811355</v>
          </cell>
          <cell r="D2286">
            <v>8.7755771549267715E-5</v>
          </cell>
          <cell r="E2286">
            <v>10.613070102548352</v>
          </cell>
          <cell r="O2286">
            <v>12.461337003916951</v>
          </cell>
          <cell r="P2286">
            <v>8.7766324757735745E-5</v>
          </cell>
          <cell r="Q2286">
            <v>0.20962458175578094</v>
          </cell>
          <cell r="U2286">
            <v>12.46167576565759</v>
          </cell>
          <cell r="W2286">
            <v>9.1866208516943828E-5</v>
          </cell>
        </row>
        <row r="2287">
          <cell r="A2287">
            <v>44289</v>
          </cell>
          <cell r="C2287">
            <v>12.505674589306013</v>
          </cell>
          <cell r="D2287">
            <v>8.7684520188233562E-5</v>
          </cell>
          <cell r="E2287">
            <v>10.613157787068541</v>
          </cell>
          <cell r="O2287">
            <v>12.499427894935295</v>
          </cell>
          <cell r="P2287">
            <v>8.7696143237756598E-5</v>
          </cell>
          <cell r="Q2287">
            <v>0.2097122778990187</v>
          </cell>
          <cell r="U2287">
            <v>12.499794703870812</v>
          </cell>
          <cell r="W2287">
            <v>9.1866208516943828E-5</v>
          </cell>
        </row>
        <row r="2288">
          <cell r="A2288">
            <v>44290</v>
          </cell>
          <cell r="C2288">
            <v>12.544157445658998</v>
          </cell>
          <cell r="D2288">
            <v>8.7612201044960696E-5</v>
          </cell>
          <cell r="E2288">
            <v>10.613245399269585</v>
          </cell>
          <cell r="O2288">
            <v>12.537433839279016</v>
          </cell>
          <cell r="P2288">
            <v>8.7624925642928544E-5</v>
          </cell>
          <cell r="Q2288">
            <v>0.20979990282466163</v>
          </cell>
          <cell r="U2288">
            <v>12.537828651136177</v>
          </cell>
          <cell r="W2288">
            <v>9.1866208516943828E-5</v>
          </cell>
        </row>
        <row r="2289">
          <cell r="A2289">
            <v>44291</v>
          </cell>
          <cell r="C2289">
            <v>12.582547539434634</v>
          </cell>
          <cell r="D2289">
            <v>8.7538814898827265E-5</v>
          </cell>
          <cell r="E2289">
            <v>10.613332938084485</v>
          </cell>
          <cell r="O2289">
            <v>12.575347835274892</v>
          </cell>
          <cell r="P2289">
            <v>8.7552673219250628E-5</v>
          </cell>
          <cell r="Q2289">
            <v>0.20988745549788088</v>
          </cell>
          <cell r="U2289">
            <v>12.575770601895959</v>
          </cell>
          <cell r="W2289">
            <v>9.1866208516943828E-5</v>
          </cell>
        </row>
        <row r="2290">
          <cell r="A2290">
            <v>44292</v>
          </cell>
          <cell r="C2290">
            <v>12.620837699808956</v>
          </cell>
          <cell r="D2290">
            <v>8.7464363569693518E-5</v>
          </cell>
          <cell r="E2290">
            <v>10.613420402448055</v>
          </cell>
          <cell r="O2290">
            <v>12.613162779667473</v>
          </cell>
          <cell r="P2290">
            <v>8.7479388234578567E-5</v>
          </cell>
          <cell r="Q2290">
            <v>0.20997493488611546</v>
          </cell>
          <cell r="U2290">
            <v>12.613613448904605</v>
          </cell>
          <cell r="W2290">
            <v>9.1866208516943828E-5</v>
          </cell>
        </row>
        <row r="2291">
          <cell r="A2291">
            <v>44293</v>
          </cell>
          <cell r="C2291">
            <v>12.659020646077888</v>
          </cell>
          <cell r="D2291">
            <v>8.7388849982526499E-5</v>
          </cell>
          <cell r="E2291">
            <v>10.613507791298037</v>
          </cell>
          <cell r="O2291">
            <v>12.650871461250402</v>
          </cell>
          <cell r="P2291">
            <v>8.7405074041086122E-5</v>
          </cell>
          <cell r="Q2291">
            <v>0.21006233996015655</v>
          </cell>
          <cell r="U2291">
            <v>12.651349976852863</v>
          </cell>
          <cell r="W2291">
            <v>9.1866208516943828E-5</v>
          </cell>
        </row>
        <row r="2292">
          <cell r="A2292">
            <v>44294</v>
          </cell>
          <cell r="C2292">
            <v>12.697088981359475</v>
          </cell>
          <cell r="D2292">
            <v>8.7312278234013351E-5</v>
          </cell>
          <cell r="E2292">
            <v>10.613595103576271</v>
          </cell>
          <cell r="O2292">
            <v>12.688466554690276</v>
          </cell>
          <cell r="P2292">
            <v>8.7329735139600727E-5</v>
          </cell>
          <cell r="Q2292">
            <v>0.21014966969529617</v>
          </cell>
          <cell r="U2292">
            <v>12.688972856184547</v>
          </cell>
          <cell r="W2292">
            <v>9.1866208516943828E-5</v>
          </cell>
        </row>
        <row r="2293">
          <cell r="A2293">
            <v>44295</v>
          </cell>
          <cell r="C2293">
            <v>12.73503518650606</v>
          </cell>
          <cell r="D2293">
            <v>8.723465366109331E-5</v>
          </cell>
          <cell r="E2293">
            <v>10.613682338229932</v>
          </cell>
          <cell r="O2293">
            <v>12.725940614558812</v>
          </cell>
          <cell r="P2293">
            <v>8.7253377245742307E-5</v>
          </cell>
          <cell r="Q2293">
            <v>0.21023692307254191</v>
          </cell>
          <cell r="U2293">
            <v>12.726474637121701</v>
          </cell>
          <cell r="W2293">
            <v>9.1866208516943828E-5</v>
          </cell>
        </row>
        <row r="2294">
          <cell r="A2294">
            <v>44296</v>
          </cell>
          <cell r="C2294">
            <v>12.772851614242901</v>
          </cell>
          <cell r="D2294">
            <v>8.7155982911322553E-5</v>
          </cell>
          <cell r="E2294">
            <v>10.613769494212843</v>
          </cell>
          <cell r="O2294">
            <v>12.763286069589537</v>
          </cell>
          <cell r="P2294">
            <v>8.7176007357778917E-5</v>
          </cell>
          <cell r="Q2294">
            <v>0.21032409907989968</v>
          </cell>
          <cell r="U2294">
            <v>12.76384774391439</v>
          </cell>
          <cell r="W2294">
            <v>9.1866208516943828E-5</v>
          </cell>
        </row>
        <row r="2295">
          <cell r="A2295">
            <v>44297</v>
          </cell>
          <cell r="C2295">
            <v>12.810530483550112</v>
          </cell>
          <cell r="D2295">
            <v>8.7076274014969397E-5</v>
          </cell>
          <cell r="E2295">
            <v>10.613856570486858</v>
          </cell>
          <cell r="O2295">
            <v>12.800495217175719</v>
          </cell>
          <cell r="P2295">
            <v>8.7097633826096313E-5</v>
          </cell>
          <cell r="Q2295">
            <v>0.21041119671372577</v>
          </cell>
          <cell r="U2295">
            <v>12.801084469331888</v>
          </cell>
          <cell r="W2295">
            <v>9.1866208516943828E-5</v>
          </cell>
        </row>
        <row r="2296">
          <cell r="A2296">
            <v>44298</v>
          </cell>
          <cell r="C2296">
            <v>12.848063874305444</v>
          </cell>
          <cell r="D2296">
            <v>8.6995536458718474E-5</v>
          </cell>
          <cell r="E2296">
            <v>10.613943566023316</v>
          </cell>
          <cell r="O2296">
            <v>12.837560218126805</v>
          </cell>
          <cell r="P2296">
            <v>8.7018266424161215E-5</v>
          </cell>
          <cell r="Q2296">
            <v>0.21049821498014992</v>
          </cell>
          <cell r="U2296">
            <v>12.838176969412469</v>
          </cell>
          <cell r="W2296">
            <v>9.1866208516943828E-5</v>
          </cell>
        </row>
        <row r="2297">
          <cell r="A2297">
            <v>44299</v>
          </cell>
          <cell r="C2297">
            <v>12.885443722205874</v>
          </cell>
          <cell r="D2297">
            <v>8.6913781260843467E-5</v>
          </cell>
          <cell r="E2297">
            <v>10.614030479804576</v>
          </cell>
          <cell r="O2297">
            <v>12.87447309170102</v>
          </cell>
          <cell r="P2297">
            <v>8.6937916420838681E-5</v>
          </cell>
          <cell r="Q2297">
            <v>0.21058515289657076</v>
          </cell>
          <cell r="U2297">
            <v>12.875117258489555</v>
          </cell>
          <cell r="W2297">
            <v>9.1866208516943828E-5</v>
          </cell>
        </row>
        <row r="2298">
          <cell r="A2298">
            <v>44300</v>
          </cell>
          <cell r="C2298">
            <v>12.922661813986483</v>
          </cell>
          <cell r="D2298">
            <v>8.6831021047687271E-5</v>
          </cell>
          <cell r="E2298">
            <v>10.614117310825623</v>
          </cell>
          <cell r="O2298">
            <v>12.911225710932401</v>
          </cell>
          <cell r="P2298">
            <v>8.6856596653904651E-5</v>
          </cell>
          <cell r="Q2298">
            <v>0.21067200949322468</v>
          </cell>
          <cell r="U2298">
            <v>12.91189720451243</v>
          </cell>
          <cell r="W2298">
            <v>9.1866208516943828E-5</v>
          </cell>
        </row>
        <row r="2299">
          <cell r="A2299">
            <v>44301</v>
          </cell>
          <cell r="C2299">
            <v>13.133333333333333</v>
          </cell>
          <cell r="D2299">
            <v>8.6335892444650751E-5</v>
          </cell>
          <cell r="E2299">
            <v>10.614203646718067</v>
          </cell>
          <cell r="O2299">
            <v>13.116666666666665</v>
          </cell>
          <cell r="P2299">
            <v>8.6376771587163697E-5</v>
          </cell>
          <cell r="Q2299">
            <v>0.21075838626481183</v>
          </cell>
          <cell r="U2299">
            <v>13.116666666666665</v>
          </cell>
          <cell r="W2299">
            <v>9.1866208516943828E-5</v>
          </cell>
        </row>
        <row r="2300">
          <cell r="A2300">
            <v>44302</v>
          </cell>
          <cell r="C2300">
            <v>13.166666666666668</v>
          </cell>
          <cell r="D2300">
            <v>8.6253221346129674E-5</v>
          </cell>
          <cell r="E2300">
            <v>10.614289899939413</v>
          </cell>
          <cell r="O2300">
            <v>13.166666666666668</v>
          </cell>
          <cell r="P2300">
            <v>8.6253221346129674E-5</v>
          </cell>
          <cell r="Q2300">
            <v>0.21084463948615795</v>
          </cell>
          <cell r="U2300">
            <v>13.15</v>
          </cell>
          <cell r="W2300">
            <v>9.1866208516943828E-5</v>
          </cell>
        </row>
        <row r="2301">
          <cell r="A2301">
            <v>44303</v>
          </cell>
          <cell r="C2301">
            <v>13.2</v>
          </cell>
          <cell r="D2301">
            <v>8.6169318055302697E-5</v>
          </cell>
          <cell r="E2301">
            <v>10.614376069257469</v>
          </cell>
          <cell r="O2301">
            <v>13.183333333333334</v>
          </cell>
          <cell r="P2301">
            <v>8.6211424866231313E-5</v>
          </cell>
          <cell r="Q2301">
            <v>0.21093085091102418</v>
          </cell>
          <cell r="U2301">
            <v>13.2</v>
          </cell>
          <cell r="W2301">
            <v>9.1866208516943828E-5</v>
          </cell>
        </row>
        <row r="2302">
          <cell r="A2302">
            <v>44304</v>
          </cell>
          <cell r="C2302">
            <v>13.25</v>
          </cell>
          <cell r="D2302">
            <v>8.6041112509171438E-5</v>
          </cell>
          <cell r="E2302">
            <v>10.614462110369978</v>
          </cell>
          <cell r="O2302">
            <v>13.216666666666665</v>
          </cell>
          <cell r="P2302">
            <v>8.612689860919409E-5</v>
          </cell>
          <cell r="Q2302">
            <v>0.21101697780963338</v>
          </cell>
          <cell r="U2302">
            <v>13.233333333333331</v>
          </cell>
          <cell r="W2302">
            <v>9.1866208516943828E-5</v>
          </cell>
        </row>
        <row r="2303">
          <cell r="A2303">
            <v>44305</v>
          </cell>
          <cell r="C2303">
            <v>13.283333333333335</v>
          </cell>
          <cell r="D2303">
            <v>8.5954047788514842E-5</v>
          </cell>
          <cell r="E2303">
            <v>10.614548064417766</v>
          </cell>
          <cell r="O2303">
            <v>13.266666666666666</v>
          </cell>
          <cell r="P2303">
            <v>8.5997741160909498E-5</v>
          </cell>
          <cell r="Q2303">
            <v>0.2111029755507943</v>
          </cell>
          <cell r="U2303">
            <v>13.266666666666666</v>
          </cell>
          <cell r="W2303">
            <v>9.1866208516943828E-5</v>
          </cell>
        </row>
        <row r="2304">
          <cell r="A2304">
            <v>44306</v>
          </cell>
          <cell r="C2304">
            <v>13.316666666666665</v>
          </cell>
          <cell r="D2304">
            <v>8.586568538969955E-5</v>
          </cell>
          <cell r="E2304">
            <v>10.614633930103157</v>
          </cell>
          <cell r="O2304">
            <v>13.3</v>
          </cell>
          <cell r="P2304">
            <v>8.5910030001018633E-5</v>
          </cell>
          <cell r="Q2304">
            <v>0.21118888558079532</v>
          </cell>
          <cell r="U2304">
            <v>13.3</v>
          </cell>
          <cell r="W2304">
            <v>9.1866208516943828E-5</v>
          </cell>
        </row>
        <row r="2305">
          <cell r="A2305">
            <v>44307</v>
          </cell>
          <cell r="B2305">
            <v>14.8</v>
          </cell>
          <cell r="C2305">
            <v>13.333333333333332</v>
          </cell>
          <cell r="D2305">
            <v>3.7082788689875245E-3</v>
          </cell>
          <cell r="E2305">
            <v>10.618342208972145</v>
          </cell>
          <cell r="M2305">
            <v>44307</v>
          </cell>
          <cell r="N2305">
            <v>15.9</v>
          </cell>
          <cell r="O2305">
            <v>13.333333333333334</v>
          </cell>
          <cell r="P2305">
            <v>4.6080436335788231E-3</v>
          </cell>
          <cell r="Q2305">
            <v>0.21579692921437416</v>
          </cell>
          <cell r="S2305">
            <v>44307</v>
          </cell>
          <cell r="T2305">
            <v>18</v>
          </cell>
          <cell r="U2305">
            <v>13.333333333333334</v>
          </cell>
          <cell r="V2305">
            <v>6.6027813373943601E-3</v>
          </cell>
          <cell r="W2305">
            <v>6.6946475459113038E-3</v>
          </cell>
        </row>
        <row r="2306">
          <cell r="A2306">
            <v>44308</v>
          </cell>
          <cell r="B2306">
            <v>14</v>
          </cell>
          <cell r="C2306">
            <v>13.383333333333331</v>
          </cell>
          <cell r="D2306">
            <v>3.1275914984179288E-3</v>
          </cell>
          <cell r="E2306">
            <v>10.621469800470562</v>
          </cell>
          <cell r="M2306">
            <v>44308</v>
          </cell>
          <cell r="N2306">
            <v>14.8</v>
          </cell>
          <cell r="O2306">
            <v>13.383333333333333</v>
          </cell>
          <cell r="P2306">
            <v>3.7024014491287491E-3</v>
          </cell>
          <cell r="Q2306">
            <v>0.21949933066350291</v>
          </cell>
          <cell r="S2306">
            <v>44308</v>
          </cell>
          <cell r="T2306">
            <v>15.9</v>
          </cell>
          <cell r="U2306">
            <v>13.366666666666667</v>
          </cell>
          <cell r="V2306">
            <v>4.6031926659033011E-3</v>
          </cell>
          <cell r="W2306">
            <v>1.1297840211814604E-2</v>
          </cell>
        </row>
        <row r="2307">
          <cell r="A2307">
            <v>44309</v>
          </cell>
          <cell r="B2307">
            <v>10.8</v>
          </cell>
          <cell r="C2307">
            <v>13.416666666666664</v>
          </cell>
          <cell r="D2307">
            <v>1.4840994405557846E-3</v>
          </cell>
          <cell r="E2307">
            <v>10.622953899911117</v>
          </cell>
          <cell r="M2307">
            <v>44309</v>
          </cell>
          <cell r="N2307">
            <v>11.7</v>
          </cell>
          <cell r="O2307">
            <v>13.416666666666664</v>
          </cell>
          <cell r="P2307">
            <v>1.8467499658636874E-3</v>
          </cell>
          <cell r="Q2307">
            <v>0.22134608062936659</v>
          </cell>
          <cell r="S2307">
            <v>44309</v>
          </cell>
          <cell r="T2307">
            <v>12.6</v>
          </cell>
          <cell r="U2307">
            <v>13.4</v>
          </cell>
          <cell r="V2307">
            <v>2.2841829671111005E-3</v>
          </cell>
          <cell r="W2307">
            <v>1.3582023178925704E-2</v>
          </cell>
        </row>
        <row r="2308">
          <cell r="A2308">
            <v>44310</v>
          </cell>
          <cell r="B2308">
            <v>13</v>
          </cell>
          <cell r="C2308">
            <v>13.45</v>
          </cell>
          <cell r="D2308">
            <v>2.4996957709851344E-3</v>
          </cell>
          <cell r="E2308">
            <v>10.625453595682103</v>
          </cell>
          <cell r="M2308">
            <v>44310</v>
          </cell>
          <cell r="N2308">
            <v>13.8</v>
          </cell>
          <cell r="O2308">
            <v>13.433333333333334</v>
          </cell>
          <cell r="P2308">
            <v>2.9897278715288128E-3</v>
          </cell>
          <cell r="Q2308">
            <v>0.22433580850089541</v>
          </cell>
          <cell r="S2308">
            <v>44310</v>
          </cell>
          <cell r="T2308">
            <v>14.7</v>
          </cell>
          <cell r="U2308">
            <v>13.43333333333333</v>
          </cell>
          <cell r="V2308">
            <v>3.6209443916382983E-3</v>
          </cell>
          <cell r="W2308">
            <v>1.7202967570564002E-2</v>
          </cell>
        </row>
        <row r="2309">
          <cell r="A2309">
            <v>44311</v>
          </cell>
          <cell r="B2309">
            <v>13.7</v>
          </cell>
          <cell r="C2309">
            <v>13.483333333333336</v>
          </cell>
          <cell r="D2309">
            <v>2.9200765347657909E-3</v>
          </cell>
          <cell r="E2309">
            <v>10.628373672216869</v>
          </cell>
          <cell r="M2309">
            <v>44311</v>
          </cell>
          <cell r="N2309">
            <v>14.5</v>
          </cell>
          <cell r="O2309">
            <v>13.466666666666665</v>
          </cell>
          <cell r="P2309">
            <v>3.4693771906085659E-3</v>
          </cell>
          <cell r="Q2309">
            <v>0.22780518569150396</v>
          </cell>
          <cell r="S2309">
            <v>44311</v>
          </cell>
          <cell r="T2309">
            <v>15.1</v>
          </cell>
          <cell r="U2309">
            <v>13.483333333333334</v>
          </cell>
          <cell r="V2309">
            <v>3.9224518682489376E-3</v>
          </cell>
          <cell r="W2309">
            <v>2.112541943881294E-2</v>
          </cell>
        </row>
        <row r="2310">
          <cell r="A2310">
            <v>44312</v>
          </cell>
          <cell r="B2310">
            <v>11</v>
          </cell>
          <cell r="C2310">
            <v>13.533333333333333</v>
          </cell>
          <cell r="D2310">
            <v>1.5526837124944283E-3</v>
          </cell>
          <cell r="E2310">
            <v>10.629926355929364</v>
          </cell>
          <cell r="M2310">
            <v>44312</v>
          </cell>
          <cell r="N2310">
            <v>11.6</v>
          </cell>
          <cell r="O2310">
            <v>13.5</v>
          </cell>
          <cell r="P2310">
            <v>1.797984480913118E-3</v>
          </cell>
          <cell r="Q2310">
            <v>0.22960317017241708</v>
          </cell>
          <cell r="S2310">
            <v>44312</v>
          </cell>
          <cell r="T2310">
            <v>12.1</v>
          </cell>
          <cell r="U2310">
            <v>13.516666666666666</v>
          </cell>
          <cell r="V2310">
            <v>2.024275451185832E-3</v>
          </cell>
          <cell r="W2310">
            <v>2.3149694889998771E-2</v>
          </cell>
        </row>
        <row r="2311">
          <cell r="A2311">
            <v>44313</v>
          </cell>
          <cell r="B2311">
            <v>10.9</v>
          </cell>
          <cell r="C2311">
            <v>13.566666666666666</v>
          </cell>
          <cell r="D2311">
            <v>1.5133344439723603E-3</v>
          </cell>
          <cell r="E2311">
            <v>10.631439690373336</v>
          </cell>
          <cell r="M2311">
            <v>44313</v>
          </cell>
          <cell r="N2311">
            <v>12.3</v>
          </cell>
          <cell r="O2311">
            <v>13.55</v>
          </cell>
          <cell r="P2311">
            <v>2.119339084271797E-3</v>
          </cell>
          <cell r="Q2311">
            <v>0.23172250925668889</v>
          </cell>
          <cell r="S2311">
            <v>44313</v>
          </cell>
          <cell r="T2311">
            <v>13.1</v>
          </cell>
          <cell r="U2311">
            <v>13.55</v>
          </cell>
          <cell r="V2311">
            <v>2.5484059377858517E-3</v>
          </cell>
          <cell r="W2311">
            <v>2.5698100827784624E-2</v>
          </cell>
        </row>
        <row r="2312">
          <cell r="A2312">
            <v>44314</v>
          </cell>
          <cell r="B2312">
            <v>16.399999999999999</v>
          </cell>
          <cell r="C2312">
            <v>13.583333333333332</v>
          </cell>
          <cell r="D2312">
            <v>5.0127944421228072E-3</v>
          </cell>
          <cell r="E2312">
            <v>10.636452484815459</v>
          </cell>
          <cell r="M2312">
            <v>44314</v>
          </cell>
          <cell r="N2312">
            <v>16.399999999999999</v>
          </cell>
          <cell r="O2312">
            <v>13.583333333333332</v>
          </cell>
          <cell r="P2312">
            <v>5.0127944421228072E-3</v>
          </cell>
          <cell r="Q2312">
            <v>0.23673530369881168</v>
          </cell>
          <cell r="S2312">
            <v>44314</v>
          </cell>
          <cell r="T2312">
            <v>16.7</v>
          </cell>
          <cell r="U2312">
            <v>13.56666666666667</v>
          </cell>
          <cell r="V2312">
            <v>5.2914578530177617E-3</v>
          </cell>
          <cell r="W2312">
            <v>3.0989558680802387E-2</v>
          </cell>
        </row>
        <row r="2313">
          <cell r="A2313">
            <v>44315</v>
          </cell>
          <cell r="B2313">
            <v>16.100000000000001</v>
          </cell>
          <cell r="C2313">
            <v>13.616666666666669</v>
          </cell>
          <cell r="D2313">
            <v>4.7388200207499976E-3</v>
          </cell>
          <cell r="E2313">
            <v>10.641191304836209</v>
          </cell>
          <cell r="M2313">
            <v>44315</v>
          </cell>
          <cell r="N2313">
            <v>16.8</v>
          </cell>
          <cell r="O2313">
            <v>13.616666666666667</v>
          </cell>
          <cell r="P2313">
            <v>5.3753172929356351E-3</v>
          </cell>
          <cell r="Q2313">
            <v>0.24211062099174732</v>
          </cell>
          <cell r="S2313">
            <v>44315</v>
          </cell>
          <cell r="T2313">
            <v>16.399999999999999</v>
          </cell>
          <cell r="U2313">
            <v>13.6</v>
          </cell>
          <cell r="V2313">
            <v>5.0098326355744139E-3</v>
          </cell>
          <cell r="W2313">
            <v>3.5999391316376798E-2</v>
          </cell>
        </row>
        <row r="2314">
          <cell r="A2314">
            <v>44316</v>
          </cell>
          <cell r="B2314">
            <v>17.8</v>
          </cell>
          <cell r="C2314">
            <v>13.65</v>
          </cell>
          <cell r="D2314">
            <v>6.3337172477791158E-3</v>
          </cell>
          <cell r="E2314">
            <v>10.647525022083988</v>
          </cell>
          <cell r="M2314">
            <v>44316</v>
          </cell>
          <cell r="N2314">
            <v>18.399999999999999</v>
          </cell>
          <cell r="O2314">
            <v>13.65</v>
          </cell>
          <cell r="P2314">
            <v>6.9333028115966706E-3</v>
          </cell>
          <cell r="Q2314">
            <v>0.249043923803344</v>
          </cell>
          <cell r="S2314">
            <v>44316</v>
          </cell>
          <cell r="T2314">
            <v>18.899999999999999</v>
          </cell>
          <cell r="U2314">
            <v>13.65</v>
          </cell>
          <cell r="V2314">
            <v>7.4379968658993189E-3</v>
          </cell>
          <cell r="W2314">
            <v>4.3437388182276118E-2</v>
          </cell>
        </row>
        <row r="2315">
          <cell r="A2315">
            <v>44317</v>
          </cell>
          <cell r="B2315">
            <v>16.5</v>
          </cell>
          <cell r="C2315">
            <v>13.683333333333335</v>
          </cell>
          <cell r="D2315">
            <v>5.0854451045095565E-3</v>
          </cell>
          <cell r="E2315">
            <v>10.652610467188497</v>
          </cell>
          <cell r="M2315">
            <v>44317</v>
          </cell>
          <cell r="N2315">
            <v>16.7</v>
          </cell>
          <cell r="O2315">
            <v>13.666666666666668</v>
          </cell>
          <cell r="P2315">
            <v>5.2724994230077338E-3</v>
          </cell>
          <cell r="Q2315">
            <v>0.25431642322635173</v>
          </cell>
          <cell r="S2315">
            <v>44317</v>
          </cell>
          <cell r="T2315">
            <v>16.899999999999999</v>
          </cell>
          <cell r="U2315">
            <v>13.683333333333335</v>
          </cell>
          <cell r="V2315">
            <v>5.4559701841066371E-3</v>
          </cell>
          <cell r="W2315">
            <v>4.8893358366382755E-2</v>
          </cell>
        </row>
        <row r="2316">
          <cell r="A2316">
            <v>44318</v>
          </cell>
          <cell r="B2316">
            <v>13.4</v>
          </cell>
          <cell r="C2316">
            <v>13.716666666666665</v>
          </cell>
          <cell r="D2316">
            <v>2.7097907757444627E-3</v>
          </cell>
          <cell r="E2316">
            <v>10.655320257964242</v>
          </cell>
          <cell r="M2316">
            <v>44318</v>
          </cell>
          <cell r="N2316">
            <v>14.9</v>
          </cell>
          <cell r="O2316">
            <v>13.7</v>
          </cell>
          <cell r="P2316">
            <v>3.737771822848002E-3</v>
          </cell>
          <cell r="Q2316">
            <v>0.25805419504919974</v>
          </cell>
          <cell r="S2316">
            <v>44318</v>
          </cell>
          <cell r="T2316">
            <v>15.4</v>
          </cell>
          <cell r="U2316">
            <v>13.716666666666663</v>
          </cell>
          <cell r="V2316">
            <v>4.1293610233431336E-3</v>
          </cell>
          <cell r="W2316">
            <v>5.3022719389725886E-2</v>
          </cell>
        </row>
        <row r="2317">
          <cell r="A2317">
            <v>44319</v>
          </cell>
          <cell r="B2317">
            <v>14.1</v>
          </cell>
          <cell r="C2317">
            <v>13.766666666666669</v>
          </cell>
          <cell r="D2317">
            <v>3.1528318280607788E-3</v>
          </cell>
          <cell r="E2317">
            <v>10.658473089792302</v>
          </cell>
          <cell r="M2317">
            <v>44319</v>
          </cell>
          <cell r="N2317">
            <v>16</v>
          </cell>
          <cell r="O2317">
            <v>13.733333333333333</v>
          </cell>
          <cell r="P2317">
            <v>4.6311941646723894E-3</v>
          </cell>
          <cell r="Q2317">
            <v>0.26268538921387213</v>
          </cell>
          <cell r="S2317">
            <v>44319</v>
          </cell>
          <cell r="T2317">
            <v>16.600000000000001</v>
          </cell>
          <cell r="U2317">
            <v>13.75</v>
          </cell>
          <cell r="V2317">
            <v>5.1639949457621031E-3</v>
          </cell>
          <cell r="W2317">
            <v>5.8186714335487992E-2</v>
          </cell>
        </row>
        <row r="2318">
          <cell r="A2318">
            <v>44320</v>
          </cell>
          <cell r="B2318">
            <v>15.7</v>
          </cell>
          <cell r="C2318">
            <v>13.8</v>
          </cell>
          <cell r="D2318">
            <v>4.3635390330464046E-3</v>
          </cell>
          <cell r="E2318">
            <v>10.66283662882535</v>
          </cell>
          <cell r="M2318">
            <v>44320</v>
          </cell>
          <cell r="N2318">
            <v>17.5</v>
          </cell>
          <cell r="O2318">
            <v>13.766666666666669</v>
          </cell>
          <cell r="P2318">
            <v>6.0123106851571071E-3</v>
          </cell>
          <cell r="Q2318">
            <v>0.26869769989902925</v>
          </cell>
          <cell r="S2318">
            <v>44320</v>
          </cell>
          <cell r="T2318">
            <v>18.5</v>
          </cell>
          <cell r="U2318">
            <v>13.783333333333335</v>
          </cell>
          <cell r="V2318">
            <v>6.9988136453220887E-3</v>
          </cell>
          <cell r="W2318">
            <v>6.5185527980810079E-2</v>
          </cell>
        </row>
        <row r="2319">
          <cell r="A2319">
            <v>44321</v>
          </cell>
          <cell r="B2319">
            <v>17.100000000000001</v>
          </cell>
          <cell r="C2319">
            <v>13.816666666666668</v>
          </cell>
          <cell r="D2319">
            <v>5.6166332386343209E-3</v>
          </cell>
          <cell r="E2319">
            <v>10.668453262063984</v>
          </cell>
          <cell r="M2319">
            <v>44321</v>
          </cell>
          <cell r="N2319">
            <v>17.399999999999999</v>
          </cell>
          <cell r="O2319">
            <v>13.8</v>
          </cell>
          <cell r="P2319">
            <v>5.9076619396676846E-3</v>
          </cell>
          <cell r="Q2319">
            <v>0.27460536183869694</v>
          </cell>
          <cell r="S2319">
            <v>44321</v>
          </cell>
          <cell r="T2319">
            <v>16.8</v>
          </cell>
          <cell r="U2319">
            <v>13.8</v>
          </cell>
          <cell r="V2319">
            <v>5.3384707861799168E-3</v>
          </cell>
          <cell r="W2319">
            <v>7.052399876698999E-2</v>
          </cell>
        </row>
        <row r="2320">
          <cell r="A2320">
            <v>44322</v>
          </cell>
          <cell r="B2320">
            <v>16.899999999999999</v>
          </cell>
          <cell r="C2320">
            <v>13.85</v>
          </cell>
          <cell r="D2320">
            <v>5.4209957352393491E-3</v>
          </cell>
          <cell r="E2320">
            <v>10.673874257799223</v>
          </cell>
          <cell r="M2320">
            <v>44322</v>
          </cell>
          <cell r="N2320">
            <v>18.100000000000001</v>
          </cell>
          <cell r="O2320">
            <v>13.833333333333336</v>
          </cell>
          <cell r="P2320">
            <v>6.5860481206136074E-3</v>
          </cell>
          <cell r="Q2320">
            <v>0.28119140995931052</v>
          </cell>
          <cell r="S2320">
            <v>44322</v>
          </cell>
          <cell r="T2320">
            <v>18.8</v>
          </cell>
          <cell r="U2320">
            <v>13.833333333333336</v>
          </cell>
          <cell r="V2320">
            <v>7.2858356714788994E-3</v>
          </cell>
          <cell r="W2320">
            <v>7.7809834438468894E-2</v>
          </cell>
        </row>
        <row r="2321">
          <cell r="A2321">
            <v>44323</v>
          </cell>
          <cell r="B2321">
            <v>16.5</v>
          </cell>
          <cell r="C2321">
            <v>13.883333333333335</v>
          </cell>
          <cell r="D2321">
            <v>5.0460315761140379E-3</v>
          </cell>
          <cell r="E2321">
            <v>10.678920289375338</v>
          </cell>
          <cell r="M2321">
            <v>44323</v>
          </cell>
          <cell r="N2321">
            <v>17.2</v>
          </cell>
          <cell r="O2321">
            <v>13.866666666666665</v>
          </cell>
          <cell r="P2321">
            <v>5.7003691250149292E-3</v>
          </cell>
          <cell r="Q2321">
            <v>0.28689177908432545</v>
          </cell>
          <cell r="S2321">
            <v>44323</v>
          </cell>
          <cell r="T2321">
            <v>17.5</v>
          </cell>
          <cell r="U2321">
            <v>13.866666666666665</v>
          </cell>
          <cell r="V2321">
            <v>5.9885961557662711E-3</v>
          </cell>
          <cell r="W2321">
            <v>8.3798430594235168E-2</v>
          </cell>
        </row>
        <row r="2322">
          <cell r="A2322">
            <v>44324</v>
          </cell>
          <cell r="B2322">
            <v>18.3</v>
          </cell>
          <cell r="C2322">
            <v>13.916666666666668</v>
          </cell>
          <cell r="D2322">
            <v>6.7621902154947492E-3</v>
          </cell>
          <cell r="E2322">
            <v>10.685682479590833</v>
          </cell>
          <cell r="M2322">
            <v>44324</v>
          </cell>
          <cell r="N2322">
            <v>18.600000000000001</v>
          </cell>
          <cell r="O2322">
            <v>13.883333333333333</v>
          </cell>
          <cell r="P2322">
            <v>7.0709603074116025E-3</v>
          </cell>
          <cell r="Q2322">
            <v>0.29396273939173706</v>
          </cell>
          <cell r="S2322">
            <v>44324</v>
          </cell>
          <cell r="T2322">
            <v>19</v>
          </cell>
          <cell r="U2322">
            <v>13.9</v>
          </cell>
          <cell r="V2322">
            <v>7.4663460595075903E-3</v>
          </cell>
          <cell r="W2322">
            <v>9.126477665374276E-2</v>
          </cell>
        </row>
        <row r="2323">
          <cell r="A2323">
            <v>44325</v>
          </cell>
          <cell r="B2323">
            <v>19.600000000000001</v>
          </cell>
          <cell r="C2323">
            <v>13.95</v>
          </cell>
          <cell r="D2323">
            <v>8.0475475063512044E-3</v>
          </cell>
          <cell r="E2323">
            <v>10.693730027097184</v>
          </cell>
          <cell r="M2323">
            <v>44325</v>
          </cell>
          <cell r="N2323">
            <v>20.5</v>
          </cell>
          <cell r="O2323">
            <v>13.916666666666668</v>
          </cell>
          <cell r="P2323">
            <v>8.9343756690097951E-3</v>
          </cell>
          <cell r="Q2323">
            <v>0.30289711506074685</v>
          </cell>
          <cell r="S2323">
            <v>44325</v>
          </cell>
          <cell r="T2323">
            <v>20.9</v>
          </cell>
          <cell r="U2323">
            <v>13.933333333333334</v>
          </cell>
          <cell r="V2323">
            <v>9.3035511571654961E-3</v>
          </cell>
          <cell r="W2323">
            <v>0.10056832781090826</v>
          </cell>
        </row>
        <row r="2324">
          <cell r="A2324">
            <v>44326</v>
          </cell>
          <cell r="B2324">
            <v>19.2</v>
          </cell>
          <cell r="C2324">
            <v>13.983333333333331</v>
          </cell>
          <cell r="D2324">
            <v>7.6395039652574753E-3</v>
          </cell>
          <cell r="E2324">
            <v>10.701369531062442</v>
          </cell>
          <cell r="M2324">
            <v>44326</v>
          </cell>
          <cell r="N2324">
            <v>19.2</v>
          </cell>
          <cell r="O2324">
            <v>13.95</v>
          </cell>
          <cell r="P2324">
            <v>7.6503339019852136E-3</v>
          </cell>
          <cell r="Q2324">
            <v>0.31054744896273206</v>
          </cell>
          <cell r="S2324">
            <v>44326</v>
          </cell>
          <cell r="T2324">
            <v>20.3</v>
          </cell>
          <cell r="U2324">
            <v>13.966666666666669</v>
          </cell>
          <cell r="V2324">
            <v>8.7246604865389467E-3</v>
          </cell>
          <cell r="W2324">
            <v>0.1092929882974472</v>
          </cell>
        </row>
        <row r="2325">
          <cell r="A2325">
            <v>44327</v>
          </cell>
          <cell r="B2325">
            <v>16.3</v>
          </cell>
          <cell r="C2325">
            <v>14.016666666666667</v>
          </cell>
          <cell r="D2325">
            <v>4.8394395059186282E-3</v>
          </cell>
          <cell r="E2325">
            <v>10.70620897056836</v>
          </cell>
          <cell r="M2325">
            <v>44327</v>
          </cell>
          <cell r="N2325">
            <v>16.399999999999999</v>
          </cell>
          <cell r="O2325">
            <v>13.983333333333334</v>
          </cell>
          <cell r="P2325">
            <v>4.9352978595744923E-3</v>
          </cell>
          <cell r="Q2325">
            <v>0.31548274682230654</v>
          </cell>
          <cell r="S2325">
            <v>44327</v>
          </cell>
          <cell r="T2325">
            <v>16.899999999999999</v>
          </cell>
          <cell r="U2325">
            <v>14</v>
          </cell>
          <cell r="V2325">
            <v>5.3872285634806675E-3</v>
          </cell>
          <cell r="W2325">
            <v>0.11468021686092787</v>
          </cell>
        </row>
        <row r="2326">
          <cell r="A2326">
            <v>44328</v>
          </cell>
          <cell r="B2326">
            <v>15.1</v>
          </cell>
          <cell r="C2326">
            <v>14.016666666666667</v>
          </cell>
          <cell r="D2326">
            <v>3.8429789387242914E-3</v>
          </cell>
          <cell r="E2326">
            <v>10.710051949507085</v>
          </cell>
          <cell r="M2326">
            <v>44328</v>
          </cell>
          <cell r="N2326">
            <v>16.3</v>
          </cell>
          <cell r="O2326">
            <v>14.016666666666666</v>
          </cell>
          <cell r="P2326">
            <v>4.8394395059186291E-3</v>
          </cell>
          <cell r="Q2326">
            <v>0.32032218632822518</v>
          </cell>
          <cell r="S2326">
            <v>44328</v>
          </cell>
          <cell r="T2326">
            <v>16.899999999999999</v>
          </cell>
          <cell r="U2326">
            <v>14.016666666666666</v>
          </cell>
          <cell r="V2326">
            <v>5.3833359957389517E-3</v>
          </cell>
          <cell r="W2326">
            <v>0.12006355285666682</v>
          </cell>
        </row>
        <row r="2327">
          <cell r="A2327">
            <v>44329</v>
          </cell>
          <cell r="B2327">
            <v>15.7</v>
          </cell>
          <cell r="C2327">
            <v>14.05</v>
          </cell>
          <cell r="D2327">
            <v>4.3183134455581232E-3</v>
          </cell>
          <cell r="E2327">
            <v>10.714370262952643</v>
          </cell>
          <cell r="M2327">
            <v>44329</v>
          </cell>
          <cell r="N2327">
            <v>16.399999999999999</v>
          </cell>
          <cell r="O2327">
            <v>14.05</v>
          </cell>
          <cell r="P2327">
            <v>4.9209906830640178E-3</v>
          </cell>
          <cell r="Q2327">
            <v>0.32524317701128919</v>
          </cell>
          <cell r="S2327">
            <v>44329</v>
          </cell>
          <cell r="T2327">
            <v>16.399999999999999</v>
          </cell>
          <cell r="U2327">
            <v>14.05</v>
          </cell>
          <cell r="V2327">
            <v>4.9209906830640178E-3</v>
          </cell>
          <cell r="W2327">
            <v>0.12498454353973085</v>
          </cell>
        </row>
        <row r="2328">
          <cell r="A2328">
            <v>44330</v>
          </cell>
          <cell r="B2328">
            <v>19.3</v>
          </cell>
          <cell r="C2328">
            <v>14.083333333333334</v>
          </cell>
          <cell r="D2328">
            <v>7.7050460919906739E-3</v>
          </cell>
          <cell r="E2328">
            <v>10.722075309044634</v>
          </cell>
          <cell r="M2328">
            <v>44330</v>
          </cell>
          <cell r="N2328">
            <v>20.399999999999999</v>
          </cell>
          <cell r="O2328">
            <v>14.066666666666666</v>
          </cell>
          <cell r="P2328">
            <v>8.7820917829681908E-3</v>
          </cell>
          <cell r="Q2328">
            <v>0.33402526879425737</v>
          </cell>
          <cell r="S2328">
            <v>44330</v>
          </cell>
          <cell r="T2328">
            <v>21.2</v>
          </cell>
          <cell r="U2328">
            <v>14.066666666666666</v>
          </cell>
          <cell r="V2328">
            <v>9.5229447937261111E-3</v>
          </cell>
          <cell r="W2328">
            <v>0.13450748833345696</v>
          </cell>
        </row>
        <row r="2329">
          <cell r="A2329">
            <v>44331</v>
          </cell>
          <cell r="B2329">
            <v>19.5</v>
          </cell>
          <cell r="C2329">
            <v>14.116666666666664</v>
          </cell>
          <cell r="D2329">
            <v>7.8906010631311623E-3</v>
          </cell>
          <cell r="E2329">
            <v>10.729965910107765</v>
          </cell>
          <cell r="M2329">
            <v>44331</v>
          </cell>
          <cell r="N2329">
            <v>20.5</v>
          </cell>
          <cell r="O2329">
            <v>14.1</v>
          </cell>
          <cell r="P2329">
            <v>8.8635950199258424E-3</v>
          </cell>
          <cell r="Q2329">
            <v>0.34288886381418321</v>
          </cell>
          <cell r="S2329">
            <v>44331</v>
          </cell>
          <cell r="T2329">
            <v>20.8</v>
          </cell>
          <cell r="U2329">
            <v>14.1</v>
          </cell>
          <cell r="V2329">
            <v>9.1440459142269094E-3</v>
          </cell>
          <cell r="W2329">
            <v>0.14365153424768387</v>
          </cell>
        </row>
        <row r="2330">
          <cell r="A2330">
            <v>44332</v>
          </cell>
          <cell r="B2330">
            <v>20.5</v>
          </cell>
          <cell r="C2330">
            <v>14.15</v>
          </cell>
          <cell r="D2330">
            <v>8.8432704803769191E-3</v>
          </cell>
          <cell r="E2330">
            <v>10.738809180588142</v>
          </cell>
          <cell r="M2330">
            <v>44332</v>
          </cell>
          <cell r="N2330">
            <v>19.7</v>
          </cell>
          <cell r="O2330">
            <v>14.116666666666667</v>
          </cell>
          <cell r="P2330">
            <v>8.0868531240803395E-3</v>
          </cell>
          <cell r="Q2330">
            <v>0.35097571693826357</v>
          </cell>
          <cell r="S2330">
            <v>44332</v>
          </cell>
          <cell r="T2330">
            <v>20</v>
          </cell>
          <cell r="U2330">
            <v>14.133333333333331</v>
          </cell>
          <cell r="V2330">
            <v>8.3724351806680943E-3</v>
          </cell>
          <cell r="W2330">
            <v>0.15202396942835197</v>
          </cell>
        </row>
        <row r="2331">
          <cell r="A2331">
            <v>44333</v>
          </cell>
          <cell r="B2331">
            <v>22.9</v>
          </cell>
          <cell r="C2331">
            <v>14.166666666666668</v>
          </cell>
          <cell r="D2331">
            <v>1.0874407309295665E-2</v>
          </cell>
          <cell r="E2331">
            <v>10.749683587897437</v>
          </cell>
          <cell r="M2331">
            <v>44333</v>
          </cell>
          <cell r="N2331">
            <v>21.8</v>
          </cell>
          <cell r="O2331">
            <v>14.15</v>
          </cell>
          <cell r="P2331">
            <v>1.0009423393621346E-2</v>
          </cell>
          <cell r="Q2331">
            <v>0.36098514033188489</v>
          </cell>
          <cell r="S2331">
            <v>44333</v>
          </cell>
          <cell r="T2331">
            <v>21.1</v>
          </cell>
          <cell r="U2331">
            <v>14.15</v>
          </cell>
          <cell r="V2331">
            <v>9.3969978943727484E-3</v>
          </cell>
          <cell r="W2331">
            <v>0.16142096732272473</v>
          </cell>
        </row>
        <row r="2332">
          <cell r="A2332">
            <v>44334</v>
          </cell>
          <cell r="B2332">
            <v>18.100000000000001</v>
          </cell>
          <cell r="C2332">
            <v>14.183333333333334</v>
          </cell>
          <cell r="D2332">
            <v>6.4867028035356499E-3</v>
          </cell>
          <cell r="E2332">
            <v>10.756170290700972</v>
          </cell>
          <cell r="M2332">
            <v>44334</v>
          </cell>
          <cell r="N2332">
            <v>19.3</v>
          </cell>
          <cell r="O2332">
            <v>14.183333333333334</v>
          </cell>
          <cell r="P2332">
            <v>7.6696037707702971E-3</v>
          </cell>
          <cell r="Q2332">
            <v>0.3686547441026552</v>
          </cell>
          <cell r="S2332">
            <v>44334</v>
          </cell>
          <cell r="T2332">
            <v>19</v>
          </cell>
          <cell r="U2332">
            <v>14.166666666666668</v>
          </cell>
          <cell r="V2332">
            <v>7.3793820916763023E-3</v>
          </cell>
          <cell r="W2332">
            <v>0.16880034941440103</v>
          </cell>
        </row>
        <row r="2333">
          <cell r="A2333">
            <v>44335</v>
          </cell>
          <cell r="B2333">
            <v>16.600000000000001</v>
          </cell>
          <cell r="C2333">
            <v>14.216666666666667</v>
          </cell>
          <cell r="D2333">
            <v>5.0615349273249342E-3</v>
          </cell>
          <cell r="E2333">
            <v>10.761231825628297</v>
          </cell>
          <cell r="M2333">
            <v>44335</v>
          </cell>
          <cell r="N2333">
            <v>17.2</v>
          </cell>
          <cell r="O2333">
            <v>14.2</v>
          </cell>
          <cell r="P2333">
            <v>5.6174612209728379E-3</v>
          </cell>
          <cell r="Q2333">
            <v>0.37427220532362804</v>
          </cell>
          <cell r="S2333">
            <v>44335</v>
          </cell>
          <cell r="T2333">
            <v>17.2</v>
          </cell>
          <cell r="U2333">
            <v>14.2</v>
          </cell>
          <cell r="V2333">
            <v>5.6174612209728379E-3</v>
          </cell>
          <cell r="W2333">
            <v>0.17441781063537387</v>
          </cell>
        </row>
        <row r="2334">
          <cell r="A2334">
            <v>44336</v>
          </cell>
          <cell r="B2334">
            <v>18.899999999999999</v>
          </cell>
          <cell r="C2334">
            <v>14.25</v>
          </cell>
          <cell r="D2334">
            <v>7.2515187703908251E-3</v>
          </cell>
          <cell r="E2334">
            <v>10.768483344398687</v>
          </cell>
          <cell r="M2334">
            <v>44336</v>
          </cell>
          <cell r="N2334">
            <v>19.399999999999999</v>
          </cell>
          <cell r="O2334">
            <v>14.216666666666667</v>
          </cell>
          <cell r="P2334">
            <v>7.7556715021702477E-3</v>
          </cell>
          <cell r="Q2334">
            <v>0.38202787682579831</v>
          </cell>
          <cell r="S2334">
            <v>44336</v>
          </cell>
          <cell r="T2334">
            <v>19.2</v>
          </cell>
          <cell r="U2334">
            <v>14.233333333333334</v>
          </cell>
          <cell r="V2334">
            <v>7.5529646479901447E-3</v>
          </cell>
          <cell r="W2334">
            <v>0.18197077528336403</v>
          </cell>
        </row>
        <row r="2335">
          <cell r="A2335">
            <v>44337</v>
          </cell>
          <cell r="B2335">
            <v>21.7</v>
          </cell>
          <cell r="C2335">
            <v>14.266666666666666</v>
          </cell>
          <cell r="D2335">
            <v>9.8691929323383859E-3</v>
          </cell>
          <cell r="E2335">
            <v>10.778352537331026</v>
          </cell>
          <cell r="M2335">
            <v>44337</v>
          </cell>
          <cell r="N2335">
            <v>20.100000000000001</v>
          </cell>
          <cell r="O2335">
            <v>14.25</v>
          </cell>
          <cell r="P2335">
            <v>8.4221687613105761E-3</v>
          </cell>
          <cell r="Q2335">
            <v>0.39045004558710888</v>
          </cell>
          <cell r="S2335">
            <v>44337</v>
          </cell>
          <cell r="T2335">
            <v>19.399999999999999</v>
          </cell>
          <cell r="U2335">
            <v>14.266666666666669</v>
          </cell>
          <cell r="V2335">
            <v>7.7368400569436937E-3</v>
          </cell>
          <cell r="W2335">
            <v>0.18970761534030772</v>
          </cell>
        </row>
        <row r="2336">
          <cell r="A2336">
            <v>44338</v>
          </cell>
          <cell r="B2336">
            <v>16.899999999999999</v>
          </cell>
          <cell r="C2336">
            <v>14.283333333333333</v>
          </cell>
          <cell r="D2336">
            <v>5.3169745094389419E-3</v>
          </cell>
          <cell r="E2336">
            <v>10.783669511840465</v>
          </cell>
          <cell r="M2336">
            <v>44338</v>
          </cell>
          <cell r="N2336">
            <v>18.600000000000001</v>
          </cell>
          <cell r="O2336">
            <v>14.283333333333335</v>
          </cell>
          <cell r="P2336">
            <v>6.9446441350954867E-3</v>
          </cell>
          <cell r="Q2336">
            <v>0.39739468972220438</v>
          </cell>
          <cell r="S2336">
            <v>44338</v>
          </cell>
          <cell r="T2336">
            <v>17.8</v>
          </cell>
          <cell r="U2336">
            <v>14.266666666666669</v>
          </cell>
          <cell r="V2336">
            <v>6.1698816581366158E-3</v>
          </cell>
          <cell r="W2336">
            <v>0.19587749699844434</v>
          </cell>
        </row>
        <row r="2337">
          <cell r="A2337">
            <v>44339</v>
          </cell>
          <cell r="B2337">
            <v>18.399999999999999</v>
          </cell>
          <cell r="C2337">
            <v>14.316666666666666</v>
          </cell>
          <cell r="D2337">
            <v>6.7371496068655626E-3</v>
          </cell>
          <cell r="E2337">
            <v>10.79040666144733</v>
          </cell>
          <cell r="M2337">
            <v>44339</v>
          </cell>
          <cell r="N2337">
            <v>19.2</v>
          </cell>
          <cell r="O2337">
            <v>14.3</v>
          </cell>
          <cell r="P2337">
            <v>7.5282191968944114E-3</v>
          </cell>
          <cell r="Q2337">
            <v>0.40492290891909877</v>
          </cell>
          <cell r="S2337">
            <v>44339</v>
          </cell>
          <cell r="T2337">
            <v>19.399999999999999</v>
          </cell>
          <cell r="U2337">
            <v>14.3</v>
          </cell>
          <cell r="V2337">
            <v>7.7240515733898616E-3</v>
          </cell>
          <cell r="W2337">
            <v>0.20360154857183421</v>
          </cell>
        </row>
        <row r="2338">
          <cell r="A2338">
            <v>44340</v>
          </cell>
          <cell r="B2338">
            <v>20.5</v>
          </cell>
          <cell r="C2338">
            <v>14.333333333333332</v>
          </cell>
          <cell r="D2338">
            <v>8.7647665237606462E-3</v>
          </cell>
          <cell r="E2338">
            <v>10.799171427971091</v>
          </cell>
          <cell r="M2338">
            <v>44340</v>
          </cell>
          <cell r="N2338">
            <v>21.4</v>
          </cell>
          <cell r="O2338">
            <v>14.316666666666666</v>
          </cell>
          <cell r="P2338">
            <v>9.5866216345199418E-3</v>
          </cell>
          <cell r="Q2338">
            <v>0.41450953055361872</v>
          </cell>
          <cell r="S2338">
            <v>44340</v>
          </cell>
          <cell r="T2338">
            <v>21.7</v>
          </cell>
          <cell r="U2338">
            <v>14.316666666666666</v>
          </cell>
          <cell r="V2338">
            <v>9.8446322967603549E-3</v>
          </cell>
          <cell r="W2338">
            <v>0.21344618086859457</v>
          </cell>
        </row>
        <row r="2339">
          <cell r="A2339">
            <v>44341</v>
          </cell>
          <cell r="B2339">
            <v>20.7</v>
          </cell>
          <cell r="C2339">
            <v>14.366666666666669</v>
          </cell>
          <cell r="D2339">
            <v>8.9349715034623342E-3</v>
          </cell>
          <cell r="E2339">
            <v>10.808106399474553</v>
          </cell>
          <cell r="M2339">
            <v>44341</v>
          </cell>
          <cell r="N2339">
            <v>21.1</v>
          </cell>
          <cell r="O2339">
            <v>14.35</v>
          </cell>
          <cell r="P2339">
            <v>9.3056527594734643E-3</v>
          </cell>
          <cell r="Q2339">
            <v>0.4238151833130922</v>
          </cell>
          <cell r="S2339">
            <v>44341</v>
          </cell>
          <cell r="T2339">
            <v>21.9</v>
          </cell>
          <cell r="U2339">
            <v>14.35</v>
          </cell>
          <cell r="V2339">
            <v>9.9954230758512366E-3</v>
          </cell>
          <cell r="W2339">
            <v>0.22344160394444582</v>
          </cell>
        </row>
        <row r="2340">
          <cell r="A2340">
            <v>44342</v>
          </cell>
          <cell r="B2340">
            <v>19.100000000000001</v>
          </cell>
          <cell r="C2340">
            <v>14.366666666666669</v>
          </cell>
          <cell r="D2340">
            <v>7.4049400705120645E-3</v>
          </cell>
          <cell r="E2340">
            <v>10.815511339545065</v>
          </cell>
          <cell r="M2340">
            <v>44342</v>
          </cell>
          <cell r="N2340">
            <v>20.100000000000001</v>
          </cell>
          <cell r="O2340">
            <v>14.366666666666667</v>
          </cell>
          <cell r="P2340">
            <v>8.3729357822124439E-3</v>
          </cell>
          <cell r="Q2340">
            <v>0.43218811909530463</v>
          </cell>
          <cell r="S2340">
            <v>44342</v>
          </cell>
          <cell r="T2340">
            <v>20.8</v>
          </cell>
          <cell r="U2340">
            <v>14.366666666666667</v>
          </cell>
          <cell r="V2340">
            <v>9.0266441370743522E-3</v>
          </cell>
          <cell r="W2340">
            <v>0.23246824808152017</v>
          </cell>
        </row>
        <row r="2341">
          <cell r="A2341">
            <v>44343</v>
          </cell>
          <cell r="B2341">
            <v>16.5</v>
          </cell>
          <cell r="C2341">
            <v>14.4</v>
          </cell>
          <cell r="D2341">
            <v>4.9264384576173754E-3</v>
          </cell>
          <cell r="E2341">
            <v>10.820437778002683</v>
          </cell>
          <cell r="M2341">
            <v>44343</v>
          </cell>
          <cell r="N2341">
            <v>16.600000000000001</v>
          </cell>
          <cell r="O2341">
            <v>14.4</v>
          </cell>
          <cell r="P2341">
            <v>5.0151069905546124E-3</v>
          </cell>
          <cell r="Q2341">
            <v>0.43720322608585926</v>
          </cell>
          <cell r="S2341">
            <v>44343</v>
          </cell>
          <cell r="T2341">
            <v>16.600000000000001</v>
          </cell>
          <cell r="U2341">
            <v>14.383333333333336</v>
          </cell>
          <cell r="V2341">
            <v>5.0194855484446904E-3</v>
          </cell>
          <cell r="W2341">
            <v>0.23748773362996486</v>
          </cell>
        </row>
        <row r="2342">
          <cell r="A2342">
            <v>44344</v>
          </cell>
          <cell r="B2342">
            <v>19.3</v>
          </cell>
          <cell r="C2342">
            <v>14.416666666666666</v>
          </cell>
          <cell r="D2342">
            <v>7.5805230356465409E-3</v>
          </cell>
          <cell r="E2342">
            <v>10.828018301038329</v>
          </cell>
          <cell r="M2342">
            <v>44344</v>
          </cell>
          <cell r="N2342">
            <v>19.5</v>
          </cell>
          <cell r="O2342">
            <v>14.4</v>
          </cell>
          <cell r="P2342">
            <v>7.7816687926946862E-3</v>
          </cell>
          <cell r="Q2342">
            <v>0.44498489487855397</v>
          </cell>
          <cell r="S2342">
            <v>44344</v>
          </cell>
          <cell r="T2342">
            <v>19.8</v>
          </cell>
          <cell r="U2342">
            <v>14.416666666666666</v>
          </cell>
          <cell r="V2342">
            <v>8.0644471013873072E-3</v>
          </cell>
          <cell r="W2342">
            <v>0.24555218073135218</v>
          </cell>
        </row>
        <row r="2343">
          <cell r="A2343">
            <v>44345</v>
          </cell>
          <cell r="B2343">
            <v>20.7</v>
          </cell>
          <cell r="C2343">
            <v>14.45</v>
          </cell>
          <cell r="D2343">
            <v>8.8957435558684114E-3</v>
          </cell>
          <cell r="E2343">
            <v>10.836914044594197</v>
          </cell>
          <cell r="M2343">
            <v>44345</v>
          </cell>
          <cell r="N2343">
            <v>21.6</v>
          </cell>
          <cell r="O2343">
            <v>14.416666666666666</v>
          </cell>
          <cell r="P2343">
            <v>9.7091124864217733E-3</v>
          </cell>
          <cell r="Q2343">
            <v>0.45469400736497573</v>
          </cell>
          <cell r="S2343">
            <v>44345</v>
          </cell>
          <cell r="T2343">
            <v>22.4</v>
          </cell>
          <cell r="U2343">
            <v>14.433333333333334</v>
          </cell>
          <cell r="V2343">
            <v>1.035296447528785E-2</v>
          </cell>
          <cell r="W2343">
            <v>0.25590514520664004</v>
          </cell>
        </row>
        <row r="2344">
          <cell r="A2344">
            <v>44346</v>
          </cell>
          <cell r="B2344">
            <v>19.5</v>
          </cell>
          <cell r="C2344">
            <v>14.45</v>
          </cell>
          <cell r="D2344">
            <v>7.7609827175263366E-3</v>
          </cell>
          <cell r="E2344">
            <v>10.844675027311723</v>
          </cell>
          <cell r="M2344">
            <v>44346</v>
          </cell>
          <cell r="N2344">
            <v>20.5</v>
          </cell>
          <cell r="O2344">
            <v>14.45</v>
          </cell>
          <cell r="P2344">
            <v>8.7113790464830552E-3</v>
          </cell>
          <cell r="Q2344">
            <v>0.46340538641145879</v>
          </cell>
          <cell r="S2344">
            <v>44346</v>
          </cell>
          <cell r="T2344">
            <v>21</v>
          </cell>
          <cell r="U2344">
            <v>14.433333333333334</v>
          </cell>
          <cell r="V2344">
            <v>9.1757975621766796E-3</v>
          </cell>
          <cell r="W2344">
            <v>0.26508094276881672</v>
          </cell>
        </row>
        <row r="2345">
          <cell r="A2345">
            <v>44347</v>
          </cell>
          <cell r="B2345">
            <v>18</v>
          </cell>
          <cell r="C2345">
            <v>14.483333333333334</v>
          </cell>
          <cell r="D2345">
            <v>6.2921955241595391E-3</v>
          </cell>
          <cell r="E2345">
            <v>10.850967222835882</v>
          </cell>
          <cell r="M2345">
            <v>44347</v>
          </cell>
          <cell r="N2345">
            <v>19.7</v>
          </cell>
          <cell r="O2345">
            <v>14.45</v>
          </cell>
          <cell r="P2345">
            <v>7.9540109597501431E-3</v>
          </cell>
          <cell r="Q2345">
            <v>0.47135939737120891</v>
          </cell>
          <cell r="S2345">
            <v>44347</v>
          </cell>
          <cell r="T2345">
            <v>20.5</v>
          </cell>
          <cell r="U2345">
            <v>14.466666666666665</v>
          </cell>
          <cell r="V2345">
            <v>8.7035240787897254E-3</v>
          </cell>
          <cell r="W2345">
            <v>0.27378446684760643</v>
          </cell>
        </row>
        <row r="2346">
          <cell r="A2346">
            <v>44348</v>
          </cell>
          <cell r="B2346">
            <v>18.7</v>
          </cell>
          <cell r="C2346">
            <v>14.5</v>
          </cell>
          <cell r="D2346">
            <v>6.9634352414944334E-3</v>
          </cell>
          <cell r="E2346">
            <v>10.857930658077377</v>
          </cell>
          <cell r="M2346">
            <v>44348</v>
          </cell>
          <cell r="N2346">
            <v>19.5</v>
          </cell>
          <cell r="O2346">
            <v>14.483333333333333</v>
          </cell>
          <cell r="P2346">
            <v>7.7469347499433301E-3</v>
          </cell>
          <cell r="Q2346">
            <v>0.47910633212115222</v>
          </cell>
          <cell r="S2346">
            <v>44348</v>
          </cell>
          <cell r="T2346">
            <v>20.2</v>
          </cell>
          <cell r="U2346">
            <v>14.483333333333334</v>
          </cell>
          <cell r="V2346">
            <v>8.4154491496257824E-3</v>
          </cell>
          <cell r="W2346">
            <v>0.28219991599723221</v>
          </cell>
        </row>
        <row r="2347">
          <cell r="A2347">
            <v>44349</v>
          </cell>
          <cell r="B2347">
            <v>20.7</v>
          </cell>
          <cell r="C2347">
            <v>14.5</v>
          </cell>
          <cell r="D2347">
            <v>8.8715008235332633E-3</v>
          </cell>
          <cell r="E2347">
            <v>10.86680215890091</v>
          </cell>
          <cell r="M2347">
            <v>44349</v>
          </cell>
          <cell r="N2347">
            <v>21.2</v>
          </cell>
          <cell r="O2347">
            <v>14.5</v>
          </cell>
          <cell r="P2347">
            <v>9.3199133479250507E-3</v>
          </cell>
          <cell r="Q2347">
            <v>0.48842624546907726</v>
          </cell>
          <cell r="S2347">
            <v>44349</v>
          </cell>
          <cell r="T2347">
            <v>21.9</v>
          </cell>
          <cell r="U2347">
            <v>14.5</v>
          </cell>
          <cell r="V2347">
            <v>9.9159039861474278E-3</v>
          </cell>
          <cell r="W2347">
            <v>0.29211581998337965</v>
          </cell>
        </row>
        <row r="2348">
          <cell r="A2348">
            <v>44350</v>
          </cell>
          <cell r="B2348">
            <v>21.1</v>
          </cell>
          <cell r="C2348">
            <v>14.533333333333331</v>
          </cell>
          <cell r="D2348">
            <v>9.2144895754364305E-3</v>
          </cell>
          <cell r="E2348">
            <v>10.876016648476346</v>
          </cell>
          <cell r="M2348">
            <v>44350</v>
          </cell>
          <cell r="N2348">
            <v>21.5</v>
          </cell>
          <cell r="O2348">
            <v>14.5</v>
          </cell>
          <cell r="P2348">
            <v>9.5802334990288708E-3</v>
          </cell>
          <cell r="Q2348">
            <v>0.49800647896810613</v>
          </cell>
          <cell r="S2348">
            <v>44350</v>
          </cell>
          <cell r="T2348">
            <v>21.9</v>
          </cell>
          <cell r="U2348">
            <v>14.516666666666666</v>
          </cell>
          <cell r="V2348">
            <v>9.9067372888106235E-3</v>
          </cell>
          <cell r="W2348">
            <v>0.3020225572721903</v>
          </cell>
        </row>
        <row r="2349">
          <cell r="A2349">
            <v>44351</v>
          </cell>
          <cell r="B2349">
            <v>20.8</v>
          </cell>
          <cell r="C2349">
            <v>14.533333333333331</v>
          </cell>
          <cell r="D2349">
            <v>8.9458900333013857E-3</v>
          </cell>
          <cell r="E2349">
            <v>10.884962538509647</v>
          </cell>
          <cell r="M2349">
            <v>44351</v>
          </cell>
          <cell r="N2349">
            <v>20.9</v>
          </cell>
          <cell r="O2349">
            <v>14.533333333333331</v>
          </cell>
          <cell r="P2349">
            <v>9.0361004327507589E-3</v>
          </cell>
          <cell r="Q2349">
            <v>0.50704257940085684</v>
          </cell>
          <cell r="S2349">
            <v>44351</v>
          </cell>
          <cell r="T2349">
            <v>20.7</v>
          </cell>
          <cell r="U2349">
            <v>14.516666666666666</v>
          </cell>
          <cell r="V2349">
            <v>8.863299618369706E-3</v>
          </cell>
          <cell r="W2349">
            <v>0.31088585689055998</v>
          </cell>
        </row>
        <row r="2350">
          <cell r="A2350">
            <v>44352</v>
          </cell>
          <cell r="B2350">
            <v>20.6</v>
          </cell>
          <cell r="C2350">
            <v>14.55</v>
          </cell>
          <cell r="D2350">
            <v>8.7553328427849835E-3</v>
          </cell>
          <cell r="E2350">
            <v>10.893717871352433</v>
          </cell>
          <cell r="M2350">
            <v>44352</v>
          </cell>
          <cell r="N2350">
            <v>21.5</v>
          </cell>
          <cell r="O2350">
            <v>14.533333333333331</v>
          </cell>
          <cell r="P2350">
            <v>9.562454964422696E-3</v>
          </cell>
          <cell r="Q2350">
            <v>0.51660503436527949</v>
          </cell>
          <cell r="S2350">
            <v>44352</v>
          </cell>
          <cell r="T2350">
            <v>21.9</v>
          </cell>
          <cell r="U2350">
            <v>14.533333333333331</v>
          </cell>
          <cell r="V2350">
            <v>9.8975025304640033E-3</v>
          </cell>
          <cell r="W2350">
            <v>0.32078335942102398</v>
          </cell>
        </row>
        <row r="2351">
          <cell r="A2351">
            <v>44353</v>
          </cell>
          <cell r="B2351">
            <v>21.5</v>
          </cell>
          <cell r="C2351">
            <v>14.566666666666668</v>
          </cell>
          <cell r="D2351">
            <v>9.5444114451490366E-3</v>
          </cell>
          <cell r="E2351">
            <v>10.903262282797581</v>
          </cell>
          <cell r="M2351">
            <v>44353</v>
          </cell>
          <cell r="N2351">
            <v>21.5</v>
          </cell>
          <cell r="O2351">
            <v>14.55</v>
          </cell>
          <cell r="P2351">
            <v>9.5534665733454944E-3</v>
          </cell>
          <cell r="Q2351">
            <v>0.52615850093862504</v>
          </cell>
          <cell r="S2351">
            <v>44353</v>
          </cell>
          <cell r="T2351">
            <v>22.1</v>
          </cell>
          <cell r="U2351">
            <v>14.566666666666666</v>
          </cell>
          <cell r="V2351">
            <v>1.0040821638372064E-2</v>
          </cell>
          <cell r="W2351">
            <v>0.33082418105939604</v>
          </cell>
        </row>
        <row r="2352">
          <cell r="A2352">
            <v>44354</v>
          </cell>
          <cell r="B2352">
            <v>22.8</v>
          </cell>
          <cell r="C2352">
            <v>14.583333333333336</v>
          </cell>
          <cell r="D2352">
            <v>1.0568329543655875E-2</v>
          </cell>
          <cell r="E2352">
            <v>10.913830612341236</v>
          </cell>
          <cell r="M2352">
            <v>44354</v>
          </cell>
          <cell r="N2352">
            <v>23</v>
          </cell>
          <cell r="O2352">
            <v>14.55</v>
          </cell>
          <cell r="P2352">
            <v>1.0733470183330263E-2</v>
          </cell>
          <cell r="Q2352">
            <v>0.5368919711219553</v>
          </cell>
          <cell r="S2352">
            <v>44354</v>
          </cell>
          <cell r="T2352">
            <v>23.5</v>
          </cell>
          <cell r="U2352">
            <v>14.566666666666666</v>
          </cell>
          <cell r="V2352">
            <v>1.1067848539803136E-2</v>
          </cell>
          <cell r="W2352">
            <v>0.34189202959919918</v>
          </cell>
        </row>
        <row r="2353">
          <cell r="A2353">
            <v>44355</v>
          </cell>
          <cell r="B2353">
            <v>22.1</v>
          </cell>
          <cell r="C2353">
            <v>14.6</v>
          </cell>
          <cell r="D2353">
            <v>1.0021556743922404E-2</v>
          </cell>
          <cell r="E2353">
            <v>10.923852169085158</v>
          </cell>
          <cell r="M2353">
            <v>44355</v>
          </cell>
          <cell r="N2353">
            <v>23</v>
          </cell>
          <cell r="O2353">
            <v>14.566666666666666</v>
          </cell>
          <cell r="P2353">
            <v>1.0723296604163298E-2</v>
          </cell>
          <cell r="Q2353">
            <v>0.54761526772611857</v>
          </cell>
          <cell r="S2353">
            <v>44355</v>
          </cell>
          <cell r="T2353">
            <v>23.2</v>
          </cell>
          <cell r="U2353">
            <v>14.583333333333336</v>
          </cell>
          <cell r="V2353">
            <v>1.0853767082918696E-2</v>
          </cell>
          <cell r="W2353">
            <v>0.35274579668211786</v>
          </cell>
        </row>
        <row r="2354">
          <cell r="A2354">
            <v>44356</v>
          </cell>
          <cell r="B2354">
            <v>21.6</v>
          </cell>
          <cell r="C2354">
            <v>14.6</v>
          </cell>
          <cell r="D2354">
            <v>9.6107991154692797E-3</v>
          </cell>
          <cell r="E2354">
            <v>10.933462968200628</v>
          </cell>
          <cell r="M2354">
            <v>44356</v>
          </cell>
          <cell r="N2354">
            <v>22.5</v>
          </cell>
          <cell r="O2354">
            <v>14.6</v>
          </cell>
          <cell r="P2354">
            <v>1.0333905330664035E-2</v>
          </cell>
          <cell r="Q2354">
            <v>0.5579491730567826</v>
          </cell>
          <cell r="S2354">
            <v>44356</v>
          </cell>
          <cell r="T2354">
            <v>23.4</v>
          </cell>
          <cell r="U2354">
            <v>14.583333333333336</v>
          </cell>
          <cell r="V2354">
            <v>1.0990450262046985E-2</v>
          </cell>
          <cell r="W2354">
            <v>0.36373624694416484</v>
          </cell>
        </row>
        <row r="2355">
          <cell r="A2355">
            <v>44357</v>
          </cell>
          <cell r="B2355">
            <v>21.7</v>
          </cell>
          <cell r="C2355">
            <v>14.616666666666665</v>
          </cell>
          <cell r="D2355">
            <v>9.6852516900836939E-3</v>
          </cell>
          <cell r="E2355">
            <v>10.943148219890711</v>
          </cell>
          <cell r="M2355">
            <v>44357</v>
          </cell>
          <cell r="N2355">
            <v>22.8</v>
          </cell>
          <cell r="O2355">
            <v>14.6</v>
          </cell>
          <cell r="P2355">
            <v>1.0558143808670904E-2</v>
          </cell>
          <cell r="Q2355">
            <v>0.56850731686545353</v>
          </cell>
          <cell r="S2355">
            <v>44357</v>
          </cell>
          <cell r="T2355">
            <v>23.8</v>
          </cell>
          <cell r="U2355">
            <v>14.6</v>
          </cell>
          <cell r="V2355">
            <v>1.1240779434259026E-2</v>
          </cell>
          <cell r="W2355">
            <v>0.37497702637842389</v>
          </cell>
        </row>
        <row r="2356">
          <cell r="A2356">
            <v>44358</v>
          </cell>
          <cell r="B2356">
            <v>22.3</v>
          </cell>
          <cell r="C2356">
            <v>14.616666666666665</v>
          </cell>
          <cell r="D2356">
            <v>1.0169709707763036E-2</v>
          </cell>
          <cell r="E2356">
            <v>10.953317929598473</v>
          </cell>
          <cell r="M2356">
            <v>44358</v>
          </cell>
          <cell r="N2356">
            <v>22.7</v>
          </cell>
          <cell r="O2356">
            <v>14.6</v>
          </cell>
          <cell r="P2356">
            <v>1.0484372462000003E-2</v>
          </cell>
          <cell r="Q2356">
            <v>0.57899168932745348</v>
          </cell>
          <cell r="S2356">
            <v>44358</v>
          </cell>
          <cell r="T2356">
            <v>23.4</v>
          </cell>
          <cell r="U2356">
            <v>14.6</v>
          </cell>
          <cell r="V2356">
            <v>1.0979857687953577E-2</v>
          </cell>
          <cell r="W2356">
            <v>0.38595688406637746</v>
          </cell>
        </row>
        <row r="2357">
          <cell r="A2357">
            <v>44359</v>
          </cell>
          <cell r="B2357">
            <v>22.4</v>
          </cell>
          <cell r="C2357">
            <v>14.633333333333333</v>
          </cell>
          <cell r="D2357">
            <v>1.0237216498492928E-2</v>
          </cell>
          <cell r="E2357">
            <v>10.963555146096965</v>
          </cell>
          <cell r="M2357">
            <v>44359</v>
          </cell>
          <cell r="N2357">
            <v>22.6</v>
          </cell>
          <cell r="O2357">
            <v>14.616666666666665</v>
          </cell>
          <cell r="P2357">
            <v>1.0399506317071488E-2</v>
          </cell>
          <cell r="Q2357">
            <v>0.58939119564452502</v>
          </cell>
          <cell r="S2357">
            <v>44359</v>
          </cell>
          <cell r="T2357">
            <v>23.4</v>
          </cell>
          <cell r="U2357">
            <v>14.616666666666665</v>
          </cell>
          <cell r="V2357">
            <v>1.0969186465982651E-2</v>
          </cell>
          <cell r="W2357">
            <v>0.39692607053236012</v>
          </cell>
        </row>
        <row r="2358">
          <cell r="A2358">
            <v>44360</v>
          </cell>
          <cell r="B2358">
            <v>24.3</v>
          </cell>
          <cell r="C2358">
            <v>14.633333333333333</v>
          </cell>
          <cell r="D2358">
            <v>1.1521566064660394E-2</v>
          </cell>
          <cell r="E2358">
            <v>10.975076712161625</v>
          </cell>
          <cell r="M2358">
            <v>44360</v>
          </cell>
          <cell r="N2358">
            <v>23.9</v>
          </cell>
          <cell r="O2358">
            <v>14.616666666666665</v>
          </cell>
          <cell r="P2358">
            <v>1.1292481788680659E-2</v>
          </cell>
          <cell r="Q2358">
            <v>0.60068367743320572</v>
          </cell>
          <cell r="S2358">
            <v>44360</v>
          </cell>
          <cell r="T2358">
            <v>24.3</v>
          </cell>
          <cell r="U2358">
            <v>14.616666666666665</v>
          </cell>
          <cell r="V2358">
            <v>1.1532868960755883E-2</v>
          </cell>
          <cell r="W2358">
            <v>0.40845893949311601</v>
          </cell>
        </row>
        <row r="2359">
          <cell r="A2359">
            <v>44361</v>
          </cell>
          <cell r="B2359">
            <v>22</v>
          </cell>
          <cell r="C2359">
            <v>14.633333333333333</v>
          </cell>
          <cell r="D2359">
            <v>9.9217669561569612E-3</v>
          </cell>
          <cell r="E2359">
            <v>10.984998479117783</v>
          </cell>
          <cell r="M2359">
            <v>44361</v>
          </cell>
          <cell r="N2359">
            <v>21.7</v>
          </cell>
          <cell r="O2359">
            <v>14.633333333333333</v>
          </cell>
          <cell r="P2359">
            <v>9.6757595685756648E-3</v>
          </cell>
          <cell r="Q2359">
            <v>0.61035943700178141</v>
          </cell>
          <cell r="S2359">
            <v>44361</v>
          </cell>
          <cell r="T2359">
            <v>22.3</v>
          </cell>
          <cell r="U2359">
            <v>14.616666666666665</v>
          </cell>
          <cell r="V2359">
            <v>1.0169709707763036E-2</v>
          </cell>
          <cell r="W2359">
            <v>0.41862864920087905</v>
          </cell>
        </row>
        <row r="2360">
          <cell r="A2360">
            <v>44362</v>
          </cell>
          <cell r="B2360">
            <v>21.2</v>
          </cell>
          <cell r="C2360">
            <v>14.65</v>
          </cell>
          <cell r="D2360">
            <v>9.2400284379220553E-3</v>
          </cell>
          <cell r="E2360">
            <v>10.994238507555705</v>
          </cell>
          <cell r="M2360">
            <v>44362</v>
          </cell>
          <cell r="N2360">
            <v>22.1</v>
          </cell>
          <cell r="O2360">
            <v>14.633333333333333</v>
          </cell>
          <cell r="P2360">
            <v>1.0002004710978885E-2</v>
          </cell>
          <cell r="Q2360">
            <v>0.62036144171276031</v>
          </cell>
          <cell r="S2360">
            <v>44362</v>
          </cell>
          <cell r="T2360">
            <v>22.6</v>
          </cell>
          <cell r="U2360">
            <v>14.633333333333335</v>
          </cell>
          <cell r="V2360">
            <v>1.0389314183635633E-2</v>
          </cell>
          <cell r="W2360">
            <v>0.4290179633845147</v>
          </cell>
        </row>
        <row r="2361">
          <cell r="A2361">
            <v>44363</v>
          </cell>
          <cell r="B2361">
            <v>22.1</v>
          </cell>
          <cell r="C2361">
            <v>14.65</v>
          </cell>
          <cell r="D2361">
            <v>9.992119682637482E-3</v>
          </cell>
          <cell r="E2361">
            <v>11.004230627238343</v>
          </cell>
          <cell r="M2361">
            <v>44363</v>
          </cell>
          <cell r="N2361">
            <v>22.2</v>
          </cell>
          <cell r="O2361">
            <v>14.633333333333333</v>
          </cell>
          <cell r="P2361">
            <v>1.0081334590533628E-2</v>
          </cell>
          <cell r="Q2361">
            <v>0.63044277630329393</v>
          </cell>
          <cell r="S2361">
            <v>44363</v>
          </cell>
          <cell r="T2361">
            <v>21.6</v>
          </cell>
          <cell r="U2361">
            <v>14.633333333333335</v>
          </cell>
          <cell r="V2361">
            <v>9.5920484696643583E-3</v>
          </cell>
          <cell r="W2361">
            <v>0.43861001185417908</v>
          </cell>
        </row>
        <row r="2362">
          <cell r="A2362">
            <v>44364</v>
          </cell>
          <cell r="B2362">
            <v>21.2</v>
          </cell>
          <cell r="C2362">
            <v>14.666666666666664</v>
          </cell>
          <cell r="D2362">
            <v>9.2308195700325623E-3</v>
          </cell>
          <cell r="E2362">
            <v>11.013461446808375</v>
          </cell>
          <cell r="M2362">
            <v>44364</v>
          </cell>
          <cell r="N2362">
            <v>21.4</v>
          </cell>
          <cell r="O2362">
            <v>14.65</v>
          </cell>
          <cell r="P2362">
            <v>9.4128627866715883E-3</v>
          </cell>
          <cell r="Q2362">
            <v>0.63985563908996557</v>
          </cell>
          <cell r="S2362">
            <v>44364</v>
          </cell>
          <cell r="T2362">
            <v>21.4</v>
          </cell>
          <cell r="U2362">
            <v>14.633333333333335</v>
          </cell>
          <cell r="V2362">
            <v>9.4221747663490989E-3</v>
          </cell>
          <cell r="W2362">
            <v>0.44803218662052818</v>
          </cell>
        </row>
        <row r="2363">
          <cell r="A2363">
            <v>44365</v>
          </cell>
          <cell r="B2363">
            <v>20.9</v>
          </cell>
          <cell r="C2363">
            <v>14.666666666666664</v>
          </cell>
          <cell r="D2363">
            <v>8.966359102589274E-3</v>
          </cell>
          <cell r="E2363">
            <v>11.022427805910963</v>
          </cell>
          <cell r="M2363">
            <v>44365</v>
          </cell>
          <cell r="N2363">
            <v>21.8</v>
          </cell>
          <cell r="O2363">
            <v>14.65</v>
          </cell>
          <cell r="P2363">
            <v>9.7489835680037388E-3</v>
          </cell>
          <cell r="Q2363">
            <v>0.64960462265796926</v>
          </cell>
          <cell r="S2363">
            <v>44365</v>
          </cell>
          <cell r="T2363">
            <v>22.6</v>
          </cell>
          <cell r="U2363">
            <v>14.65</v>
          </cell>
          <cell r="V2363">
            <v>1.0379046375519103E-2</v>
          </cell>
          <cell r="W2363">
            <v>0.4584112329960473</v>
          </cell>
        </row>
        <row r="2364">
          <cell r="A2364">
            <v>44366</v>
          </cell>
          <cell r="B2364">
            <v>19.899999999999999</v>
          </cell>
          <cell r="C2364">
            <v>14.666666666666664</v>
          </cell>
          <cell r="D2364">
            <v>8.0459756239708267E-3</v>
          </cell>
          <cell r="E2364">
            <v>11.030473781534933</v>
          </cell>
          <cell r="M2364">
            <v>44366</v>
          </cell>
          <cell r="N2364">
            <v>20.3</v>
          </cell>
          <cell r="O2364">
            <v>14.633333333333335</v>
          </cell>
          <cell r="P2364">
            <v>8.4370117166793768E-3</v>
          </cell>
          <cell r="Q2364">
            <v>0.65804163437464869</v>
          </cell>
          <cell r="S2364">
            <v>44366</v>
          </cell>
          <cell r="T2364">
            <v>20.100000000000001</v>
          </cell>
          <cell r="U2364">
            <v>14.65</v>
          </cell>
          <cell r="V2364">
            <v>8.2421994398074912E-3</v>
          </cell>
          <cell r="W2364">
            <v>0.46665343243585478</v>
          </cell>
        </row>
        <row r="2365">
          <cell r="A2365">
            <v>44367</v>
          </cell>
          <cell r="B2365">
            <v>21.6</v>
          </cell>
          <cell r="C2365">
            <v>14.666666666666664</v>
          </cell>
          <cell r="D2365">
            <v>9.5730183501146308E-3</v>
          </cell>
          <cell r="E2365">
            <v>11.040046799885047</v>
          </cell>
          <cell r="M2365">
            <v>44367</v>
          </cell>
          <cell r="N2365">
            <v>22.5</v>
          </cell>
          <cell r="O2365">
            <v>14.65</v>
          </cell>
          <cell r="P2365">
            <v>1.0303550784728263E-2</v>
          </cell>
          <cell r="Q2365">
            <v>0.66834518515937691</v>
          </cell>
          <cell r="S2365">
            <v>44367</v>
          </cell>
          <cell r="T2365">
            <v>22.8</v>
          </cell>
          <cell r="U2365">
            <v>14.65</v>
          </cell>
          <cell r="V2365">
            <v>1.0527130590436187E-2</v>
          </cell>
          <cell r="W2365">
            <v>0.47718056302629097</v>
          </cell>
        </row>
        <row r="2366">
          <cell r="A2366">
            <v>44368</v>
          </cell>
          <cell r="B2366">
            <v>21.3</v>
          </cell>
          <cell r="C2366">
            <v>14.683333333333332</v>
          </cell>
          <cell r="D2366">
            <v>9.3081661601222103E-3</v>
          </cell>
          <cell r="E2366">
            <v>11.04935496604517</v>
          </cell>
          <cell r="M2366">
            <v>44368</v>
          </cell>
          <cell r="N2366">
            <v>21.9</v>
          </cell>
          <cell r="O2366">
            <v>14.65</v>
          </cell>
          <cell r="P2366">
            <v>9.8309105888957169E-3</v>
          </cell>
          <cell r="Q2366">
            <v>0.67817609574827264</v>
          </cell>
          <cell r="S2366">
            <v>44368</v>
          </cell>
          <cell r="T2366">
            <v>22.6</v>
          </cell>
          <cell r="U2366">
            <v>14.666666666666664</v>
          </cell>
          <cell r="V2366">
            <v>1.0368702330851576E-2</v>
          </cell>
          <cell r="W2366">
            <v>0.48754926535714255</v>
          </cell>
        </row>
        <row r="2367">
          <cell r="A2367">
            <v>44369</v>
          </cell>
          <cell r="B2367">
            <v>21.4</v>
          </cell>
          <cell r="C2367">
            <v>14.666666666666664</v>
          </cell>
          <cell r="D2367">
            <v>9.4034816672901103E-3</v>
          </cell>
          <cell r="E2367">
            <v>11.05875844771246</v>
          </cell>
          <cell r="M2367">
            <v>44369</v>
          </cell>
          <cell r="N2367">
            <v>22.2</v>
          </cell>
          <cell r="O2367">
            <v>14.65</v>
          </cell>
          <cell r="P2367">
            <v>1.0071371160098808E-2</v>
          </cell>
          <cell r="Q2367">
            <v>0.68824746690837146</v>
          </cell>
          <cell r="S2367">
            <v>44369</v>
          </cell>
          <cell r="T2367">
            <v>22.9</v>
          </cell>
          <cell r="U2367">
            <v>14.65</v>
          </cell>
          <cell r="V2367">
            <v>1.0599702401744121E-2</v>
          </cell>
          <cell r="W2367">
            <v>0.49814896775888667</v>
          </cell>
        </row>
        <row r="2368">
          <cell r="A2368">
            <v>44370</v>
          </cell>
          <cell r="B2368">
            <v>21</v>
          </cell>
          <cell r="C2368">
            <v>14.666666666666664</v>
          </cell>
          <cell r="D2368">
            <v>9.0552097476455234E-3</v>
          </cell>
          <cell r="E2368">
            <v>11.067813657460105</v>
          </cell>
          <cell r="M2368">
            <v>44370</v>
          </cell>
          <cell r="N2368">
            <v>21.7</v>
          </cell>
          <cell r="O2368">
            <v>14.65</v>
          </cell>
          <cell r="P2368">
            <v>9.6661969698443335E-3</v>
          </cell>
          <cell r="Q2368">
            <v>0.69791366387821585</v>
          </cell>
          <cell r="S2368">
            <v>44370</v>
          </cell>
          <cell r="T2368">
            <v>21.5</v>
          </cell>
          <cell r="U2368">
            <v>14.65</v>
          </cell>
          <cell r="V2368">
            <v>9.4981172751641956E-3</v>
          </cell>
          <cell r="W2368">
            <v>0.50764708503405087</v>
          </cell>
        </row>
        <row r="2369">
          <cell r="A2369">
            <v>44371</v>
          </cell>
          <cell r="B2369">
            <v>21.4</v>
          </cell>
          <cell r="C2369">
            <v>14.666666666666664</v>
          </cell>
          <cell r="D2369">
            <v>9.4034816672901103E-3</v>
          </cell>
          <cell r="E2369">
            <v>11.077217139127395</v>
          </cell>
          <cell r="M2369">
            <v>44371</v>
          </cell>
          <cell r="N2369">
            <v>22</v>
          </cell>
          <cell r="O2369">
            <v>14.633333333333333</v>
          </cell>
          <cell r="P2369">
            <v>9.9217669561569612E-3</v>
          </cell>
          <cell r="Q2369">
            <v>0.70783543083437284</v>
          </cell>
          <cell r="S2369">
            <v>44371</v>
          </cell>
          <cell r="T2369">
            <v>21.8</v>
          </cell>
          <cell r="U2369">
            <v>14.65</v>
          </cell>
          <cell r="V2369">
            <v>9.7489835680037388E-3</v>
          </cell>
          <cell r="W2369">
            <v>0.51739606860205456</v>
          </cell>
        </row>
        <row r="2370">
          <cell r="A2370">
            <v>44372</v>
          </cell>
          <cell r="B2370">
            <v>21.9</v>
          </cell>
          <cell r="C2370">
            <v>14.666666666666664</v>
          </cell>
          <cell r="D2370">
            <v>9.8211128315127388E-3</v>
          </cell>
          <cell r="E2370">
            <v>11.087038251958909</v>
          </cell>
          <cell r="M2370">
            <v>44372</v>
          </cell>
          <cell r="N2370">
            <v>22.1</v>
          </cell>
          <cell r="O2370">
            <v>14.65</v>
          </cell>
          <cell r="P2370">
            <v>9.992119682637482E-3</v>
          </cell>
          <cell r="Q2370">
            <v>0.7178275505170103</v>
          </cell>
          <cell r="S2370">
            <v>44372</v>
          </cell>
          <cell r="T2370">
            <v>22.4</v>
          </cell>
          <cell r="U2370">
            <v>14.65</v>
          </cell>
          <cell r="V2370">
            <v>1.0227099009234639E-2</v>
          </cell>
          <cell r="W2370">
            <v>0.52762316761128925</v>
          </cell>
        </row>
        <row r="2371">
          <cell r="A2371">
            <v>44373</v>
          </cell>
          <cell r="B2371">
            <v>22.9</v>
          </cell>
          <cell r="C2371">
            <v>14.65</v>
          </cell>
          <cell r="D2371">
            <v>1.0599702401744121E-2</v>
          </cell>
          <cell r="E2371">
            <v>11.097637954360653</v>
          </cell>
          <cell r="M2371">
            <v>44373</v>
          </cell>
          <cell r="N2371">
            <v>23.4</v>
          </cell>
          <cell r="O2371">
            <v>14.65</v>
          </cell>
          <cell r="P2371">
            <v>1.0947605738289568E-2</v>
          </cell>
          <cell r="Q2371">
            <v>0.72877515625529987</v>
          </cell>
          <cell r="S2371">
            <v>44373</v>
          </cell>
          <cell r="T2371">
            <v>24</v>
          </cell>
          <cell r="U2371">
            <v>14.633333333333333</v>
          </cell>
          <cell r="V2371">
            <v>1.1342966787010201E-2</v>
          </cell>
          <cell r="W2371">
            <v>0.53896613439829943</v>
          </cell>
        </row>
        <row r="2372">
          <cell r="A2372">
            <v>44374</v>
          </cell>
          <cell r="B2372">
            <v>22.3</v>
          </cell>
          <cell r="C2372">
            <v>14.65</v>
          </cell>
          <cell r="D2372">
            <v>1.0149701867017366E-2</v>
          </cell>
          <cell r="E2372">
            <v>11.107787656227671</v>
          </cell>
          <cell r="M2372">
            <v>44374</v>
          </cell>
          <cell r="N2372">
            <v>22.9</v>
          </cell>
          <cell r="O2372">
            <v>14.633333333333333</v>
          </cell>
          <cell r="P2372">
            <v>1.0610188500988282E-2</v>
          </cell>
          <cell r="Q2372">
            <v>0.73938534475628814</v>
          </cell>
          <cell r="S2372">
            <v>44374</v>
          </cell>
          <cell r="T2372">
            <v>23.6</v>
          </cell>
          <cell r="U2372">
            <v>14.633333333333333</v>
          </cell>
          <cell r="V2372">
            <v>1.1090672250237245E-2</v>
          </cell>
          <cell r="W2372">
            <v>0.55005680664853673</v>
          </cell>
        </row>
        <row r="2373">
          <cell r="A2373">
            <v>44375</v>
          </cell>
          <cell r="B2373">
            <v>22.4</v>
          </cell>
          <cell r="C2373">
            <v>14.666666666666668</v>
          </cell>
          <cell r="D2373">
            <v>1.0216906399514706E-2</v>
          </cell>
          <cell r="E2373">
            <v>11.118004562627187</v>
          </cell>
          <cell r="M2373">
            <v>44375</v>
          </cell>
          <cell r="N2373">
            <v>23.1</v>
          </cell>
          <cell r="O2373">
            <v>14.633333333333333</v>
          </cell>
          <cell r="P2373">
            <v>1.0752497175693074E-2</v>
          </cell>
          <cell r="Q2373">
            <v>0.75013784193198119</v>
          </cell>
          <cell r="S2373">
            <v>44375</v>
          </cell>
          <cell r="T2373">
            <v>23.9</v>
          </cell>
          <cell r="U2373">
            <v>14.633333333333333</v>
          </cell>
          <cell r="V2373">
            <v>1.1281414486281578E-2</v>
          </cell>
          <cell r="W2373">
            <v>0.56133822113481835</v>
          </cell>
        </row>
        <row r="2374">
          <cell r="A2374">
            <v>44376</v>
          </cell>
          <cell r="B2374">
            <v>21.1</v>
          </cell>
          <cell r="C2374">
            <v>14.65</v>
          </cell>
          <cell r="D2374">
            <v>9.1524930516163651E-3</v>
          </cell>
          <cell r="E2374">
            <v>11.127157055678802</v>
          </cell>
          <cell r="M2374">
            <v>44376</v>
          </cell>
          <cell r="N2374">
            <v>21.9</v>
          </cell>
          <cell r="O2374">
            <v>14.633333333333333</v>
          </cell>
          <cell r="P2374">
            <v>9.840636135914722E-3</v>
          </cell>
          <cell r="Q2374">
            <v>0.75997847806789587</v>
          </cell>
          <cell r="S2374">
            <v>44376</v>
          </cell>
          <cell r="T2374">
            <v>22.2</v>
          </cell>
          <cell r="U2374">
            <v>14.616666666666665</v>
          </cell>
          <cell r="V2374">
            <v>1.0091224589579E-2</v>
          </cell>
          <cell r="W2374">
            <v>0.57142944572439736</v>
          </cell>
        </row>
        <row r="2375">
          <cell r="A2375">
            <v>44377</v>
          </cell>
          <cell r="B2375">
            <v>21</v>
          </cell>
          <cell r="C2375">
            <v>14.65</v>
          </cell>
          <cell r="D2375">
            <v>9.0642434233278481E-3</v>
          </cell>
          <cell r="E2375">
            <v>11.136221299102131</v>
          </cell>
          <cell r="M2375">
            <v>44377</v>
          </cell>
          <cell r="N2375">
            <v>21.1</v>
          </cell>
          <cell r="O2375">
            <v>14.616666666666665</v>
          </cell>
          <cell r="P2375">
            <v>9.1705351208122756E-3</v>
          </cell>
          <cell r="Q2375">
            <v>0.7691490131887081</v>
          </cell>
          <cell r="S2375">
            <v>44377</v>
          </cell>
          <cell r="T2375">
            <v>20.9</v>
          </cell>
          <cell r="U2375">
            <v>14.616666666666665</v>
          </cell>
          <cell r="V2375">
            <v>8.9929969202665293E-3</v>
          </cell>
          <cell r="W2375">
            <v>0.58042244264466392</v>
          </cell>
        </row>
        <row r="2376">
          <cell r="A2376">
            <v>44378</v>
          </cell>
          <cell r="B2376">
            <v>21.1</v>
          </cell>
          <cell r="C2376">
            <v>14.616666666666665</v>
          </cell>
          <cell r="D2376">
            <v>9.1705351208122756E-3</v>
          </cell>
          <cell r="E2376">
            <v>11.145391834222943</v>
          </cell>
          <cell r="M2376">
            <v>44378</v>
          </cell>
          <cell r="N2376">
            <v>21</v>
          </cell>
          <cell r="O2376">
            <v>14.616666666666665</v>
          </cell>
          <cell r="P2376">
            <v>9.0821115283490662E-3</v>
          </cell>
          <cell r="Q2376">
            <v>0.77823112471705713</v>
          </cell>
          <cell r="S2376">
            <v>44378</v>
          </cell>
          <cell r="T2376">
            <v>21.1</v>
          </cell>
          <cell r="U2376">
            <v>14.6</v>
          </cell>
          <cell r="V2376">
            <v>9.1794565495955174E-3</v>
          </cell>
          <cell r="W2376">
            <v>0.58960189919425943</v>
          </cell>
        </row>
        <row r="2377">
          <cell r="A2377">
            <v>44379</v>
          </cell>
          <cell r="B2377">
            <v>20.9</v>
          </cell>
          <cell r="C2377">
            <v>14.616666666666665</v>
          </cell>
          <cell r="D2377">
            <v>8.9929969202665293E-3</v>
          </cell>
          <cell r="E2377">
            <v>11.15438483114321</v>
          </cell>
          <cell r="M2377">
            <v>44379</v>
          </cell>
          <cell r="N2377">
            <v>21.2</v>
          </cell>
          <cell r="O2377">
            <v>14.6</v>
          </cell>
          <cell r="P2377">
            <v>9.2672498175732781E-3</v>
          </cell>
          <cell r="Q2377">
            <v>0.78749837453463045</v>
          </cell>
          <cell r="S2377">
            <v>44379</v>
          </cell>
          <cell r="T2377">
            <v>21.1</v>
          </cell>
          <cell r="U2377">
            <v>14.6</v>
          </cell>
          <cell r="V2377">
            <v>9.1794565495955174E-3</v>
          </cell>
          <cell r="W2377">
            <v>0.59878135574385494</v>
          </cell>
        </row>
        <row r="2378">
          <cell r="A2378">
            <v>44380</v>
          </cell>
          <cell r="B2378">
            <v>20.6</v>
          </cell>
          <cell r="C2378">
            <v>14.6</v>
          </cell>
          <cell r="D2378">
            <v>8.7302516552630275E-3</v>
          </cell>
          <cell r="E2378">
            <v>11.163115082798473</v>
          </cell>
          <cell r="M2378">
            <v>44380</v>
          </cell>
          <cell r="N2378">
            <v>21.8</v>
          </cell>
          <cell r="O2378">
            <v>14.6</v>
          </cell>
          <cell r="P2378">
            <v>9.7777043435620693E-3</v>
          </cell>
          <cell r="Q2378">
            <v>0.79727607887819252</v>
          </cell>
          <cell r="S2378">
            <v>44380</v>
          </cell>
          <cell r="T2378">
            <v>22.4</v>
          </cell>
          <cell r="U2378">
            <v>14.6</v>
          </cell>
          <cell r="V2378">
            <v>1.0257228326122718E-2</v>
          </cell>
          <cell r="W2378">
            <v>0.60903858406997768</v>
          </cell>
        </row>
        <row r="2379">
          <cell r="A2379">
            <v>44381</v>
          </cell>
          <cell r="B2379">
            <v>19.600000000000001</v>
          </cell>
          <cell r="C2379">
            <v>14.6</v>
          </cell>
          <cell r="D2379">
            <v>7.7919369996414904E-3</v>
          </cell>
          <cell r="E2379">
            <v>11.170907019798115</v>
          </cell>
          <cell r="M2379">
            <v>44381</v>
          </cell>
          <cell r="N2379">
            <v>20.100000000000001</v>
          </cell>
          <cell r="O2379">
            <v>14.583333333333332</v>
          </cell>
          <cell r="P2379">
            <v>8.2744560919151885E-3</v>
          </cell>
          <cell r="Q2379">
            <v>0.80555053497010776</v>
          </cell>
          <cell r="S2379">
            <v>44381</v>
          </cell>
          <cell r="T2379">
            <v>20.2</v>
          </cell>
          <cell r="U2379">
            <v>14.583333333333332</v>
          </cell>
          <cell r="V2379">
            <v>8.3682901686376304E-3</v>
          </cell>
          <cell r="W2379">
            <v>0.61740687423861529</v>
          </cell>
        </row>
        <row r="2380">
          <cell r="A2380">
            <v>44382</v>
          </cell>
          <cell r="B2380">
            <v>21.7</v>
          </cell>
          <cell r="C2380">
            <v>14.583333333333332</v>
          </cell>
          <cell r="D2380">
            <v>9.704026575295864E-3</v>
          </cell>
          <cell r="E2380">
            <v>11.180611046373411</v>
          </cell>
          <cell r="M2380">
            <v>44382</v>
          </cell>
          <cell r="N2380">
            <v>21.7</v>
          </cell>
          <cell r="O2380">
            <v>14.566666666666666</v>
          </cell>
          <cell r="P2380">
            <v>9.7133103663907261E-3</v>
          </cell>
          <cell r="Q2380">
            <v>0.81526384533649843</v>
          </cell>
          <cell r="S2380">
            <v>44382</v>
          </cell>
          <cell r="T2380">
            <v>21.8</v>
          </cell>
          <cell r="U2380">
            <v>14.583333333333332</v>
          </cell>
          <cell r="V2380">
            <v>9.7871371668887593E-3</v>
          </cell>
          <cell r="W2380">
            <v>0.62719401140550401</v>
          </cell>
        </row>
        <row r="2381">
          <cell r="A2381">
            <v>44383</v>
          </cell>
          <cell r="B2381">
            <v>24.4</v>
          </cell>
          <cell r="C2381">
            <v>14.583333333333332</v>
          </cell>
          <cell r="D2381">
            <v>1.1612918446594598E-2</v>
          </cell>
          <cell r="E2381">
            <v>11.192223964820005</v>
          </cell>
          <cell r="M2381">
            <v>44383</v>
          </cell>
          <cell r="N2381">
            <v>24.8</v>
          </cell>
          <cell r="O2381">
            <v>14.566666666666666</v>
          </cell>
          <cell r="P2381">
            <v>1.1845066725231749E-2</v>
          </cell>
          <cell r="Q2381">
            <v>0.82710891206173021</v>
          </cell>
          <cell r="S2381">
            <v>44383</v>
          </cell>
          <cell r="T2381">
            <v>25.1</v>
          </cell>
          <cell r="U2381">
            <v>14.566666666666666</v>
          </cell>
          <cell r="V2381">
            <v>1.2000566856225893E-2</v>
          </cell>
          <cell r="W2381">
            <v>0.63919457826172987</v>
          </cell>
        </row>
        <row r="2382">
          <cell r="A2382">
            <v>44384</v>
          </cell>
          <cell r="B2382">
            <v>23.7</v>
          </cell>
          <cell r="C2382">
            <v>14.566666666666666</v>
          </cell>
          <cell r="D2382">
            <v>1.1198560786604245E-2</v>
          </cell>
          <cell r="E2382">
            <v>11.20342252560661</v>
          </cell>
          <cell r="M2382">
            <v>44384</v>
          </cell>
          <cell r="N2382">
            <v>24.6</v>
          </cell>
          <cell r="O2382">
            <v>14.55</v>
          </cell>
          <cell r="P2382">
            <v>1.1747662244570122E-2</v>
          </cell>
          <cell r="Q2382">
            <v>0.83885657430630034</v>
          </cell>
          <cell r="S2382">
            <v>44384</v>
          </cell>
          <cell r="T2382">
            <v>25</v>
          </cell>
          <cell r="U2382">
            <v>14.55</v>
          </cell>
          <cell r="V2382">
            <v>1.196103536540645E-2</v>
          </cell>
          <cell r="W2382">
            <v>0.65115561362713636</v>
          </cell>
        </row>
        <row r="2383">
          <cell r="A2383">
            <v>44385</v>
          </cell>
          <cell r="B2383">
            <v>22</v>
          </cell>
          <cell r="C2383">
            <v>14.55</v>
          </cell>
          <cell r="D2383">
            <v>9.9697221582677898E-3</v>
          </cell>
          <cell r="E2383">
            <v>11.213392247764878</v>
          </cell>
          <cell r="M2383">
            <v>44385</v>
          </cell>
          <cell r="N2383">
            <v>22.7</v>
          </cell>
          <cell r="O2383">
            <v>14.533333333333331</v>
          </cell>
          <cell r="P2383">
            <v>1.0524385646811381E-2</v>
          </cell>
          <cell r="Q2383">
            <v>0.84938095995311169</v>
          </cell>
          <cell r="S2383">
            <v>44385</v>
          </cell>
          <cell r="T2383">
            <v>22.8</v>
          </cell>
          <cell r="U2383">
            <v>14.533333333333331</v>
          </cell>
          <cell r="V2383">
            <v>1.0598438538852673E-2</v>
          </cell>
          <cell r="W2383">
            <v>0.66175405216598904</v>
          </cell>
        </row>
        <row r="2384">
          <cell r="A2384">
            <v>44386</v>
          </cell>
          <cell r="B2384">
            <v>22.8</v>
          </cell>
          <cell r="C2384">
            <v>14.533333333333331</v>
          </cell>
          <cell r="D2384">
            <v>1.0598438538852673E-2</v>
          </cell>
          <cell r="E2384">
            <v>11.223990686303731</v>
          </cell>
          <cell r="M2384">
            <v>44386</v>
          </cell>
          <cell r="N2384">
            <v>23.3</v>
          </cell>
          <cell r="O2384">
            <v>14.516666666666669</v>
          </cell>
          <cell r="P2384">
            <v>1.0963953666503365E-2</v>
          </cell>
          <cell r="Q2384">
            <v>0.86034491361961507</v>
          </cell>
          <cell r="S2384">
            <v>44386</v>
          </cell>
          <cell r="T2384">
            <v>23</v>
          </cell>
          <cell r="U2384">
            <v>14.516666666666666</v>
          </cell>
          <cell r="V2384">
            <v>1.075359295366091E-2</v>
          </cell>
          <cell r="W2384">
            <v>0.67250764511965</v>
          </cell>
        </row>
        <row r="2385">
          <cell r="A2385">
            <v>44387</v>
          </cell>
          <cell r="B2385">
            <v>24.4</v>
          </cell>
          <cell r="C2385">
            <v>14.533333333333331</v>
          </cell>
          <cell r="D2385">
            <v>1.1646003458212085E-2</v>
          </cell>
          <cell r="E2385">
            <v>11.235636689761943</v>
          </cell>
          <cell r="M2385">
            <v>44387</v>
          </cell>
          <cell r="N2385">
            <v>25.7</v>
          </cell>
          <cell r="O2385">
            <v>14.5</v>
          </cell>
          <cell r="P2385">
            <v>1.2332162354892361E-2</v>
          </cell>
          <cell r="Q2385">
            <v>0.87267707597450739</v>
          </cell>
          <cell r="S2385">
            <v>44387</v>
          </cell>
          <cell r="T2385">
            <v>26.2</v>
          </cell>
          <cell r="U2385">
            <v>14.516666666666666</v>
          </cell>
          <cell r="V2385">
            <v>1.2534492090164908E-2</v>
          </cell>
          <cell r="W2385">
            <v>0.68504213720981488</v>
          </cell>
        </row>
        <row r="2386">
          <cell r="A2386">
            <v>44388</v>
          </cell>
          <cell r="B2386">
            <v>24</v>
          </cell>
          <cell r="C2386">
            <v>14.5</v>
          </cell>
          <cell r="D2386">
            <v>1.1429725479591398E-2</v>
          </cell>
          <cell r="E2386">
            <v>11.247066415241534</v>
          </cell>
          <cell r="M2386">
            <v>44388</v>
          </cell>
          <cell r="N2386">
            <v>24.1</v>
          </cell>
          <cell r="O2386">
            <v>14.5</v>
          </cell>
          <cell r="P2386">
            <v>1.1490729344478538E-2</v>
          </cell>
          <cell r="Q2386">
            <v>0.88416780531898598</v>
          </cell>
          <cell r="S2386">
            <v>44388</v>
          </cell>
          <cell r="T2386">
            <v>24.4</v>
          </cell>
          <cell r="U2386">
            <v>14.483333333333334</v>
          </cell>
          <cell r="V2386">
            <v>1.1678362329299859E-2</v>
          </cell>
          <cell r="W2386">
            <v>0.69672049953911475</v>
          </cell>
        </row>
        <row r="2387">
          <cell r="A2387">
            <v>44389</v>
          </cell>
          <cell r="B2387">
            <v>23.9</v>
          </cell>
          <cell r="C2387">
            <v>14.483333333333334</v>
          </cell>
          <cell r="D2387">
            <v>1.1378133737905338E-2</v>
          </cell>
          <cell r="E2387">
            <v>11.258444548979439</v>
          </cell>
          <cell r="M2387">
            <v>44389</v>
          </cell>
          <cell r="N2387">
            <v>23.9</v>
          </cell>
          <cell r="O2387">
            <v>14.466666666666665</v>
          </cell>
          <cell r="P2387">
            <v>1.1388488210613912E-2</v>
          </cell>
          <cell r="Q2387">
            <v>0.89555629352959987</v>
          </cell>
          <cell r="S2387">
            <v>44389</v>
          </cell>
          <cell r="T2387">
            <v>24.2</v>
          </cell>
          <cell r="U2387">
            <v>14.483333333333334</v>
          </cell>
          <cell r="V2387">
            <v>1.1561315962593712E-2</v>
          </cell>
          <cell r="W2387">
            <v>0.70828181550170843</v>
          </cell>
        </row>
        <row r="2388">
          <cell r="A2388">
            <v>44390</v>
          </cell>
          <cell r="B2388">
            <v>23.3</v>
          </cell>
          <cell r="C2388">
            <v>14.483333333333334</v>
          </cell>
          <cell r="D2388">
            <v>1.0984168775256889E-2</v>
          </cell>
          <cell r="E2388">
            <v>11.269428717754696</v>
          </cell>
          <cell r="M2388">
            <v>44390</v>
          </cell>
          <cell r="N2388">
            <v>24.2</v>
          </cell>
          <cell r="O2388">
            <v>14.45</v>
          </cell>
          <cell r="P2388">
            <v>1.1582280769591809E-2</v>
          </cell>
          <cell r="Q2388">
            <v>0.90713857429919165</v>
          </cell>
          <cell r="S2388">
            <v>44390</v>
          </cell>
          <cell r="T2388">
            <v>25</v>
          </cell>
          <cell r="U2388">
            <v>14.466666666666669</v>
          </cell>
          <cell r="V2388">
            <v>1.2016479834443844E-2</v>
          </cell>
          <cell r="W2388">
            <v>0.72029829533615231</v>
          </cell>
        </row>
        <row r="2389">
          <cell r="A2389">
            <v>44391</v>
          </cell>
          <cell r="B2389">
            <v>24.2</v>
          </cell>
          <cell r="C2389">
            <v>14.45</v>
          </cell>
          <cell r="D2389">
            <v>1.1582280769591809E-2</v>
          </cell>
          <cell r="E2389">
            <v>11.281010998524287</v>
          </cell>
          <cell r="M2389">
            <v>44391</v>
          </cell>
          <cell r="N2389">
            <v>24.5</v>
          </cell>
          <cell r="O2389">
            <v>14.45</v>
          </cell>
          <cell r="P2389">
            <v>1.1756655336474072E-2</v>
          </cell>
          <cell r="Q2389">
            <v>0.91889522963566572</v>
          </cell>
          <cell r="S2389">
            <v>44391</v>
          </cell>
          <cell r="T2389">
            <v>24.5</v>
          </cell>
          <cell r="U2389">
            <v>14.433333333333334</v>
          </cell>
          <cell r="V2389">
            <v>1.176717807152013E-2</v>
          </cell>
          <cell r="W2389">
            <v>0.73206547340767247</v>
          </cell>
        </row>
        <row r="2390">
          <cell r="A2390">
            <v>44392</v>
          </cell>
          <cell r="B2390">
            <v>23.9</v>
          </cell>
          <cell r="C2390">
            <v>14.45</v>
          </cell>
          <cell r="D2390">
            <v>1.1398766369915873E-2</v>
          </cell>
          <cell r="E2390">
            <v>11.292409764894204</v>
          </cell>
          <cell r="M2390">
            <v>44392</v>
          </cell>
          <cell r="N2390">
            <v>24.7</v>
          </cell>
          <cell r="O2390">
            <v>14.416666666666666</v>
          </cell>
          <cell r="P2390">
            <v>1.1889052707035703E-2</v>
          </cell>
          <cell r="Q2390">
            <v>0.93078428234270139</v>
          </cell>
          <cell r="S2390">
            <v>44392</v>
          </cell>
          <cell r="T2390">
            <v>25.2</v>
          </cell>
          <cell r="U2390">
            <v>14.433333333333334</v>
          </cell>
          <cell r="V2390">
            <v>1.2139618293541043E-2</v>
          </cell>
          <cell r="W2390">
            <v>0.74420509170121352</v>
          </cell>
        </row>
        <row r="2391">
          <cell r="A2391">
            <v>44393</v>
          </cell>
          <cell r="B2391">
            <v>26.6</v>
          </cell>
          <cell r="C2391">
            <v>14.416666666666666</v>
          </cell>
          <cell r="D2391">
            <v>1.2759344209590094E-2</v>
          </cell>
          <cell r="E2391">
            <v>11.305169109103794</v>
          </cell>
          <cell r="M2391">
            <v>44393</v>
          </cell>
          <cell r="N2391">
            <v>26.7</v>
          </cell>
          <cell r="O2391">
            <v>14.4</v>
          </cell>
          <cell r="P2391">
            <v>1.2807701866155902E-2</v>
          </cell>
          <cell r="Q2391">
            <v>0.94359198420885726</v>
          </cell>
          <cell r="S2391">
            <v>44393</v>
          </cell>
          <cell r="T2391">
            <v>27.3</v>
          </cell>
          <cell r="U2391">
            <v>14.4</v>
          </cell>
          <cell r="V2391">
            <v>1.3014217280495136E-2</v>
          </cell>
          <cell r="W2391">
            <v>0.75721930898170864</v>
          </cell>
        </row>
        <row r="2392">
          <cell r="A2392">
            <v>44394</v>
          </cell>
          <cell r="B2392">
            <v>26.4</v>
          </cell>
          <cell r="C2392">
            <v>14.4</v>
          </cell>
          <cell r="D2392">
            <v>1.2693898809579988E-2</v>
          </cell>
          <cell r="E2392">
            <v>11.317863007913374</v>
          </cell>
          <cell r="M2392">
            <v>44394</v>
          </cell>
          <cell r="N2392">
            <v>26.7</v>
          </cell>
          <cell r="O2392">
            <v>14.383333333333336</v>
          </cell>
          <cell r="P2392">
            <v>1.2818883933490746E-2</v>
          </cell>
          <cell r="Q2392">
            <v>0.95641086814234799</v>
          </cell>
          <cell r="S2392">
            <v>44394</v>
          </cell>
          <cell r="T2392">
            <v>27.9</v>
          </cell>
          <cell r="U2392">
            <v>14.383333333333333</v>
          </cell>
          <cell r="V2392">
            <v>1.3206312440719353E-2</v>
          </cell>
          <cell r="W2392">
            <v>0.77042562142242799</v>
          </cell>
        </row>
        <row r="2393">
          <cell r="A2393">
            <v>44395</v>
          </cell>
          <cell r="B2393">
            <v>28.2</v>
          </cell>
          <cell r="C2393">
            <v>14.366666666666667</v>
          </cell>
          <cell r="D2393">
            <v>1.3299265504852642E-2</v>
          </cell>
          <cell r="E2393">
            <v>11.331162273418226</v>
          </cell>
          <cell r="M2393">
            <v>44395</v>
          </cell>
          <cell r="N2393">
            <v>27.1</v>
          </cell>
          <cell r="O2393">
            <v>14.366666666666669</v>
          </cell>
          <cell r="P2393">
            <v>1.2970917177600277E-2</v>
          </cell>
          <cell r="Q2393">
            <v>0.96938178531994823</v>
          </cell>
          <cell r="S2393">
            <v>44395</v>
          </cell>
          <cell r="T2393">
            <v>28.7</v>
          </cell>
          <cell r="U2393">
            <v>14.366666666666669</v>
          </cell>
          <cell r="V2393">
            <v>1.3423010254087445E-2</v>
          </cell>
          <cell r="W2393">
            <v>0.78384863167651542</v>
          </cell>
        </row>
        <row r="2394">
          <cell r="A2394">
            <v>44396</v>
          </cell>
          <cell r="B2394">
            <v>27.7</v>
          </cell>
          <cell r="C2394">
            <v>14.366666666666667</v>
          </cell>
          <cell r="D2394">
            <v>1.3160176287314355E-2</v>
          </cell>
          <cell r="E2394">
            <v>11.34432244970554</v>
          </cell>
          <cell r="M2394">
            <v>44396</v>
          </cell>
          <cell r="N2394">
            <v>28.2</v>
          </cell>
          <cell r="O2394">
            <v>14.333333333333332</v>
          </cell>
          <cell r="P2394">
            <v>1.3322023029244068E-2</v>
          </cell>
          <cell r="Q2394">
            <v>0.98270380834919235</v>
          </cell>
          <cell r="S2394">
            <v>44396</v>
          </cell>
          <cell r="T2394">
            <v>29.6</v>
          </cell>
          <cell r="U2394">
            <v>14.35</v>
          </cell>
          <cell r="V2394">
            <v>1.362329898262217E-2</v>
          </cell>
          <cell r="W2394">
            <v>0.79747193065913757</v>
          </cell>
        </row>
        <row r="2395">
          <cell r="A2395">
            <v>44397</v>
          </cell>
          <cell r="B2395">
            <v>27.7</v>
          </cell>
          <cell r="C2395">
            <v>14.333333333333336</v>
          </cell>
          <cell r="D2395">
            <v>1.3182695804106069E-2</v>
          </cell>
          <cell r="E2395">
            <v>11.357505145509647</v>
          </cell>
          <cell r="M2395">
            <v>44397</v>
          </cell>
          <cell r="N2395">
            <v>28</v>
          </cell>
          <cell r="O2395">
            <v>14.316666666666666</v>
          </cell>
          <cell r="P2395">
            <v>1.3279426769008085E-2</v>
          </cell>
          <cell r="Q2395">
            <v>0.99598323511820042</v>
          </cell>
          <cell r="S2395">
            <v>44397</v>
          </cell>
          <cell r="T2395">
            <v>29.6</v>
          </cell>
          <cell r="U2395">
            <v>14.316666666666666</v>
          </cell>
          <cell r="V2395">
            <v>1.3646419322365096E-2</v>
          </cell>
          <cell r="W2395">
            <v>0.81111834998150267</v>
          </cell>
        </row>
        <row r="2396">
          <cell r="A2396">
            <v>44398</v>
          </cell>
          <cell r="B2396">
            <v>27.2</v>
          </cell>
          <cell r="C2396">
            <v>14.3</v>
          </cell>
          <cell r="D2396">
            <v>1.3048433337742374E-2</v>
          </cell>
          <cell r="E2396">
            <v>11.370553578847389</v>
          </cell>
          <cell r="M2396">
            <v>44398</v>
          </cell>
          <cell r="N2396">
            <v>27.7</v>
          </cell>
          <cell r="O2396">
            <v>14.3</v>
          </cell>
          <cell r="P2396">
            <v>1.3204884602340148E-2</v>
          </cell>
          <cell r="Q2396">
            <v>1.0091881197205406</v>
          </cell>
          <cell r="S2396">
            <v>44398</v>
          </cell>
          <cell r="T2396">
            <v>29.2</v>
          </cell>
          <cell r="U2396">
            <v>14.283333333333333</v>
          </cell>
          <cell r="V2396">
            <v>1.3590100319473905E-2</v>
          </cell>
          <cell r="W2396">
            <v>0.82470845030097661</v>
          </cell>
        </row>
        <row r="2397">
          <cell r="A2397">
            <v>44399</v>
          </cell>
          <cell r="B2397">
            <v>27</v>
          </cell>
          <cell r="C2397">
            <v>14.3</v>
          </cell>
          <cell r="D2397">
            <v>1.2980783009339117E-2</v>
          </cell>
          <cell r="E2397">
            <v>11.383534361856729</v>
          </cell>
          <cell r="M2397">
            <v>44399</v>
          </cell>
          <cell r="N2397">
            <v>27.4</v>
          </cell>
          <cell r="O2397">
            <v>14.266666666666666</v>
          </cell>
          <cell r="P2397">
            <v>1.3134848751937813E-2</v>
          </cell>
          <cell r="Q2397">
            <v>1.0223229684724784</v>
          </cell>
          <cell r="S2397">
            <v>44399</v>
          </cell>
          <cell r="T2397">
            <v>28.7</v>
          </cell>
          <cell r="U2397">
            <v>14.283333333333333</v>
          </cell>
          <cell r="V2397">
            <v>1.3479802510062115E-2</v>
          </cell>
          <cell r="W2397">
            <v>0.8381882528110387</v>
          </cell>
        </row>
        <row r="2398">
          <cell r="A2398">
            <v>44400</v>
          </cell>
          <cell r="B2398">
            <v>26.7</v>
          </cell>
          <cell r="C2398">
            <v>14.266666666666666</v>
          </cell>
          <cell r="D2398">
            <v>1.2894884547250412E-2</v>
          </cell>
          <cell r="E2398">
            <v>11.396429246403979</v>
          </cell>
          <cell r="M2398">
            <v>44400</v>
          </cell>
          <cell r="N2398">
            <v>27.3</v>
          </cell>
          <cell r="O2398">
            <v>14.25</v>
          </cell>
          <cell r="P2398">
            <v>1.3113515188191005E-2</v>
          </cell>
          <cell r="Q2398">
            <v>1.0354364836606693</v>
          </cell>
          <cell r="S2398">
            <v>44400</v>
          </cell>
          <cell r="T2398">
            <v>28.1</v>
          </cell>
          <cell r="U2398">
            <v>14.25</v>
          </cell>
          <cell r="V2398">
            <v>1.3350765968545395E-2</v>
          </cell>
          <cell r="W2398">
            <v>0.85153901877958404</v>
          </cell>
        </row>
        <row r="2399">
          <cell r="A2399">
            <v>44401</v>
          </cell>
          <cell r="B2399">
            <v>26.6</v>
          </cell>
          <cell r="C2399">
            <v>14.233333333333334</v>
          </cell>
          <cell r="D2399">
            <v>1.2878447108733676E-2</v>
          </cell>
          <cell r="E2399">
            <v>11.409307693512712</v>
          </cell>
          <cell r="M2399">
            <v>44401</v>
          </cell>
          <cell r="N2399">
            <v>27.3</v>
          </cell>
          <cell r="O2399">
            <v>14.233333333333336</v>
          </cell>
          <cell r="P2399">
            <v>1.3124145724077023E-2</v>
          </cell>
          <cell r="Q2399">
            <v>1.0485606293847463</v>
          </cell>
          <cell r="S2399">
            <v>44401</v>
          </cell>
          <cell r="T2399">
            <v>27.8</v>
          </cell>
          <cell r="U2399">
            <v>14.216666666666669</v>
          </cell>
          <cell r="V2399">
            <v>1.3288276124417787E-2</v>
          </cell>
          <cell r="W2399">
            <v>0.86482729490400179</v>
          </cell>
        </row>
        <row r="2400">
          <cell r="A2400">
            <v>44402</v>
          </cell>
          <cell r="B2400">
            <v>26.4</v>
          </cell>
          <cell r="C2400">
            <v>14.216666666666667</v>
          </cell>
          <cell r="D2400">
            <v>1.2811414055497976E-2</v>
          </cell>
          <cell r="E2400">
            <v>11.422119107568211</v>
          </cell>
          <cell r="M2400">
            <v>44402</v>
          </cell>
          <cell r="N2400">
            <v>27</v>
          </cell>
          <cell r="O2400">
            <v>14.2</v>
          </cell>
          <cell r="P2400">
            <v>1.3044316457893786E-2</v>
          </cell>
          <cell r="Q2400">
            <v>1.06160494584264</v>
          </cell>
          <cell r="S2400">
            <v>44402</v>
          </cell>
          <cell r="T2400">
            <v>28</v>
          </cell>
          <cell r="U2400">
            <v>14.216666666666669</v>
          </cell>
          <cell r="V2400">
            <v>1.3344959338402984E-2</v>
          </cell>
          <cell r="W2400">
            <v>0.87817225424240475</v>
          </cell>
        </row>
        <row r="2401">
          <cell r="A2401">
            <v>44403</v>
          </cell>
          <cell r="B2401">
            <v>25.3</v>
          </cell>
          <cell r="C2401">
            <v>14.2</v>
          </cell>
          <cell r="D2401">
            <v>1.2333376438408129E-2</v>
          </cell>
          <cell r="E2401">
            <v>11.434452484006618</v>
          </cell>
          <cell r="M2401">
            <v>44403</v>
          </cell>
          <cell r="N2401">
            <v>26.4</v>
          </cell>
          <cell r="O2401">
            <v>14.166666666666668</v>
          </cell>
          <cell r="P2401">
            <v>1.2841838550850944E-2</v>
          </cell>
          <cell r="Q2401">
            <v>1.0744467843934908</v>
          </cell>
          <cell r="S2401">
            <v>44403</v>
          </cell>
          <cell r="T2401">
            <v>27.3</v>
          </cell>
          <cell r="U2401">
            <v>14.183333333333334</v>
          </cell>
          <cell r="V2401">
            <v>1.315556954910326E-2</v>
          </cell>
          <cell r="W2401">
            <v>0.89132782379150799</v>
          </cell>
        </row>
        <row r="2402">
          <cell r="A2402">
            <v>44404</v>
          </cell>
          <cell r="B2402">
            <v>25.4</v>
          </cell>
          <cell r="C2402">
            <v>14.166666666666668</v>
          </cell>
          <cell r="D2402">
            <v>1.2401852525930417E-2</v>
          </cell>
          <cell r="E2402">
            <v>11.446854336532549</v>
          </cell>
          <cell r="M2402">
            <v>44404</v>
          </cell>
          <cell r="N2402">
            <v>24.9</v>
          </cell>
          <cell r="O2402">
            <v>14.15</v>
          </cell>
          <cell r="P2402">
            <v>1.2156462701181684E-2</v>
          </cell>
          <cell r="Q2402">
            <v>1.0866032470946725</v>
          </cell>
          <cell r="S2402">
            <v>44404</v>
          </cell>
          <cell r="T2402">
            <v>25.3</v>
          </cell>
          <cell r="U2402">
            <v>14.15</v>
          </cell>
          <cell r="V2402">
            <v>1.2362426661019273E-2</v>
          </cell>
          <cell r="W2402">
            <v>0.90369025045252727</v>
          </cell>
        </row>
        <row r="2403">
          <cell r="A2403">
            <v>44405</v>
          </cell>
          <cell r="B2403">
            <v>26</v>
          </cell>
          <cell r="C2403">
            <v>14.133333333333333</v>
          </cell>
          <cell r="D2403">
            <v>1.269619625329271E-2</v>
          </cell>
          <cell r="E2403">
            <v>11.459550532785842</v>
          </cell>
          <cell r="M2403">
            <v>44405</v>
          </cell>
          <cell r="N2403">
            <v>26.4</v>
          </cell>
          <cell r="O2403">
            <v>14.133333333333333</v>
          </cell>
          <cell r="P2403">
            <v>1.2861749665142761E-2</v>
          </cell>
          <cell r="Q2403">
            <v>1.0994649967598153</v>
          </cell>
          <cell r="S2403">
            <v>44405</v>
          </cell>
          <cell r="T2403">
            <v>26.9</v>
          </cell>
          <cell r="U2403">
            <v>14.116666666666667</v>
          </cell>
          <cell r="V2403">
            <v>1.3059880401396263E-2</v>
          </cell>
          <cell r="W2403">
            <v>0.91675013085392354</v>
          </cell>
        </row>
        <row r="2404">
          <cell r="A2404">
            <v>44406</v>
          </cell>
          <cell r="B2404">
            <v>26.5</v>
          </cell>
          <cell r="C2404">
            <v>14.116666666666667</v>
          </cell>
          <cell r="D2404">
            <v>1.2910885142097383E-2</v>
          </cell>
          <cell r="E2404">
            <v>11.47246141792794</v>
          </cell>
          <cell r="M2404">
            <v>44406</v>
          </cell>
          <cell r="N2404">
            <v>26.2</v>
          </cell>
          <cell r="O2404">
            <v>14.1</v>
          </cell>
          <cell r="P2404">
            <v>1.2800194194781074E-2</v>
          </cell>
          <cell r="Q2404">
            <v>1.1122651909545964</v>
          </cell>
          <cell r="S2404">
            <v>44406</v>
          </cell>
          <cell r="T2404">
            <v>26.5</v>
          </cell>
          <cell r="U2404">
            <v>14.1</v>
          </cell>
          <cell r="V2404">
            <v>1.2920688043444454E-2</v>
          </cell>
          <cell r="W2404">
            <v>0.92967081889736802</v>
          </cell>
        </row>
        <row r="2405">
          <cell r="A2405">
            <v>44407</v>
          </cell>
          <cell r="B2405">
            <v>26</v>
          </cell>
          <cell r="C2405">
            <v>14.083333333333334</v>
          </cell>
          <cell r="D2405">
            <v>1.2725138600010132E-2</v>
          </cell>
          <cell r="E2405">
            <v>11.48518655652795</v>
          </cell>
          <cell r="M2405">
            <v>44407</v>
          </cell>
          <cell r="N2405">
            <v>26.2</v>
          </cell>
          <cell r="O2405">
            <v>14.066666666666666</v>
          </cell>
          <cell r="P2405">
            <v>1.2819402964540682E-2</v>
          </cell>
          <cell r="Q2405">
            <v>1.1250845939191372</v>
          </cell>
          <cell r="S2405">
            <v>44407</v>
          </cell>
          <cell r="T2405">
            <v>26.3</v>
          </cell>
          <cell r="U2405">
            <v>14.083333333333336</v>
          </cell>
          <cell r="V2405">
            <v>1.2850878475962311E-2</v>
          </cell>
          <cell r="W2405">
            <v>0.94252169737333036</v>
          </cell>
        </row>
        <row r="2406">
          <cell r="A2406">
            <v>44408</v>
          </cell>
          <cell r="B2406">
            <v>25.5</v>
          </cell>
          <cell r="C2406">
            <v>14.06666666666667</v>
          </cell>
          <cell r="D2406">
            <v>1.2507007348531688E-2</v>
          </cell>
          <cell r="E2406">
            <v>11.497693563876481</v>
          </cell>
          <cell r="M2406">
            <v>44408</v>
          </cell>
          <cell r="N2406">
            <v>26.4</v>
          </cell>
          <cell r="O2406">
            <v>14.033333333333335</v>
          </cell>
          <cell r="P2406">
            <v>1.2919745650756704E-2</v>
          </cell>
          <cell r="Q2406">
            <v>1.1380043395698938</v>
          </cell>
          <cell r="S2406">
            <v>44408</v>
          </cell>
          <cell r="T2406">
            <v>27.1</v>
          </cell>
          <cell r="U2406">
            <v>14.05</v>
          </cell>
          <cell r="V2406">
            <v>1.3169087051381366E-2</v>
          </cell>
          <cell r="W2406">
            <v>0.95569078442471167</v>
          </cell>
        </row>
        <row r="2407">
          <cell r="A2407">
            <v>44409</v>
          </cell>
          <cell r="B2407">
            <v>28.4</v>
          </cell>
          <cell r="C2407">
            <v>14.033333333333335</v>
          </cell>
          <cell r="D2407">
            <v>1.3564454132073854E-2</v>
          </cell>
          <cell r="E2407">
            <v>11.511258018008554</v>
          </cell>
          <cell r="M2407">
            <v>44409</v>
          </cell>
          <cell r="N2407">
            <v>27.9</v>
          </cell>
          <cell r="O2407">
            <v>14.016666666666667</v>
          </cell>
          <cell r="P2407">
            <v>1.3439340869872859E-2</v>
          </cell>
          <cell r="Q2407">
            <v>1.1514436804397665</v>
          </cell>
          <cell r="S2407">
            <v>44409</v>
          </cell>
          <cell r="T2407">
            <v>29.4</v>
          </cell>
          <cell r="U2407">
            <v>14.016666666666667</v>
          </cell>
          <cell r="V2407">
            <v>1.3800740879412894E-2</v>
          </cell>
          <cell r="W2407">
            <v>0.96949152530412452</v>
          </cell>
        </row>
        <row r="2408">
          <cell r="A2408">
            <v>44410</v>
          </cell>
          <cell r="B2408">
            <v>27.8</v>
          </cell>
          <cell r="C2408">
            <v>14</v>
          </cell>
          <cell r="D2408">
            <v>1.3420105520617053E-2</v>
          </cell>
          <cell r="E2408">
            <v>11.524678123529171</v>
          </cell>
          <cell r="M2408">
            <v>44410</v>
          </cell>
          <cell r="N2408">
            <v>27.9</v>
          </cell>
          <cell r="O2408">
            <v>13.983333333333334</v>
          </cell>
          <cell r="P2408">
            <v>1.3458704612722047E-2</v>
          </cell>
          <cell r="Q2408">
            <v>1.1649023850524887</v>
          </cell>
          <cell r="S2408">
            <v>44410</v>
          </cell>
          <cell r="T2408">
            <v>28.6</v>
          </cell>
          <cell r="U2408">
            <v>13.983333333333334</v>
          </cell>
          <cell r="V2408">
            <v>1.364368801442559E-2</v>
          </cell>
          <cell r="W2408">
            <v>0.98313521331855014</v>
          </cell>
        </row>
        <row r="2409">
          <cell r="A2409">
            <v>44411</v>
          </cell>
          <cell r="B2409">
            <v>29.1</v>
          </cell>
          <cell r="C2409">
            <v>13.966666666666669</v>
          </cell>
          <cell r="D2409">
            <v>1.3768031133070728E-2</v>
          </cell>
          <cell r="E2409">
            <v>11.538446154662241</v>
          </cell>
          <cell r="M2409">
            <v>44411</v>
          </cell>
          <cell r="N2409">
            <v>28.7</v>
          </cell>
          <cell r="O2409">
            <v>13.95</v>
          </cell>
          <cell r="P2409">
            <v>1.3687084863323156E-2</v>
          </cell>
          <cell r="Q2409">
            <v>1.1785894699158119</v>
          </cell>
          <cell r="S2409">
            <v>44411</v>
          </cell>
          <cell r="T2409">
            <v>30.2</v>
          </cell>
          <cell r="U2409">
            <v>13.96666666666667</v>
          </cell>
          <cell r="V2409">
            <v>1.397610629136083E-2</v>
          </cell>
          <cell r="W2409">
            <v>0.99711131960991095</v>
          </cell>
        </row>
        <row r="2410">
          <cell r="A2410">
            <v>44412</v>
          </cell>
          <cell r="B2410">
            <v>28.8</v>
          </cell>
          <cell r="C2410">
            <v>13.95</v>
          </cell>
          <cell r="D2410">
            <v>1.3710572934540467E-2</v>
          </cell>
          <cell r="E2410">
            <v>11.552156727596781</v>
          </cell>
          <cell r="M2410">
            <v>44412</v>
          </cell>
          <cell r="N2410">
            <v>28.6</v>
          </cell>
          <cell r="O2410">
            <v>13.916666666666668</v>
          </cell>
          <cell r="P2410">
            <v>1.3682087178804333E-2</v>
          </cell>
          <cell r="Q2410">
            <v>1.1922715570946163</v>
          </cell>
          <cell r="S2410">
            <v>44412</v>
          </cell>
          <cell r="T2410">
            <v>29.9</v>
          </cell>
          <cell r="U2410">
            <v>13.933333333333334</v>
          </cell>
          <cell r="V2410">
            <v>1.3944416241027444E-2</v>
          </cell>
          <cell r="W2410">
            <v>1.0110557358509384</v>
          </cell>
        </row>
        <row r="2411">
          <cell r="A2411">
            <v>44413</v>
          </cell>
          <cell r="B2411">
            <v>27.5</v>
          </cell>
          <cell r="C2411">
            <v>13.916666666666668</v>
          </cell>
          <cell r="D2411">
            <v>1.3376261968001143E-2</v>
          </cell>
          <cell r="E2411">
            <v>11.565532989564783</v>
          </cell>
          <cell r="M2411">
            <v>44413</v>
          </cell>
          <cell r="N2411">
            <v>28</v>
          </cell>
          <cell r="O2411">
            <v>13.883333333333335</v>
          </cell>
          <cell r="P2411">
            <v>1.3543537710558102E-2</v>
          </cell>
          <cell r="Q2411">
            <v>1.2058150948051745</v>
          </cell>
          <cell r="S2411">
            <v>44413</v>
          </cell>
          <cell r="T2411">
            <v>29.4</v>
          </cell>
          <cell r="U2411">
            <v>13.9</v>
          </cell>
          <cell r="V2411">
            <v>1.3869068254025235E-2</v>
          </cell>
          <cell r="W2411">
            <v>1.0249248041049637</v>
          </cell>
        </row>
        <row r="2412">
          <cell r="A2412">
            <v>44414</v>
          </cell>
          <cell r="B2412">
            <v>27.4</v>
          </cell>
          <cell r="C2412">
            <v>13.883333333333335</v>
          </cell>
          <cell r="D2412">
            <v>1.3362746505108714E-2</v>
          </cell>
          <cell r="E2412">
            <v>11.578895736069892</v>
          </cell>
          <cell r="M2412">
            <v>44414</v>
          </cell>
          <cell r="N2412">
            <v>28</v>
          </cell>
          <cell r="O2412">
            <v>13.866666666666665</v>
          </cell>
          <cell r="P2412">
            <v>1.3552716262573275E-2</v>
          </cell>
          <cell r="Q2412">
            <v>1.2193678110677477</v>
          </cell>
          <cell r="S2412">
            <v>44414</v>
          </cell>
          <cell r="T2412">
            <v>29.3</v>
          </cell>
          <cell r="U2412">
            <v>13.866666666666665</v>
          </cell>
          <cell r="V2412">
            <v>1.3867560172176205E-2</v>
          </cell>
          <cell r="W2412">
            <v>1.0387923642771399</v>
          </cell>
        </row>
        <row r="2413">
          <cell r="A2413">
            <v>44415</v>
          </cell>
          <cell r="B2413">
            <v>27.6</v>
          </cell>
          <cell r="C2413">
            <v>13.85</v>
          </cell>
          <cell r="D2413">
            <v>1.3443910652536892E-2</v>
          </cell>
          <cell r="E2413">
            <v>11.592339646722429</v>
          </cell>
          <cell r="M2413">
            <v>44415</v>
          </cell>
          <cell r="N2413">
            <v>27.3</v>
          </cell>
          <cell r="O2413">
            <v>13.833333333333332</v>
          </cell>
          <cell r="P2413">
            <v>1.3357050065134371E-2</v>
          </cell>
          <cell r="Q2413">
            <v>1.232724861132882</v>
          </cell>
          <cell r="S2413">
            <v>44415</v>
          </cell>
          <cell r="T2413">
            <v>27.9</v>
          </cell>
          <cell r="U2413">
            <v>13.833333333333332</v>
          </cell>
          <cell r="V2413">
            <v>1.35423820799353E-2</v>
          </cell>
          <cell r="W2413">
            <v>1.0523347463570754</v>
          </cell>
        </row>
        <row r="2414">
          <cell r="A2414">
            <v>44416</v>
          </cell>
          <cell r="B2414">
            <v>25.9</v>
          </cell>
          <cell r="C2414">
            <v>13.816666666666666</v>
          </cell>
          <cell r="D2414">
            <v>1.2824935574727612E-2</v>
          </cell>
          <cell r="E2414">
            <v>11.605164582297157</v>
          </cell>
          <cell r="M2414">
            <v>44416</v>
          </cell>
          <cell r="N2414">
            <v>26.4</v>
          </cell>
          <cell r="O2414">
            <v>13.8</v>
          </cell>
          <cell r="P2414">
            <v>1.3045466325820116E-2</v>
          </cell>
          <cell r="Q2414">
            <v>1.2457703274587022</v>
          </cell>
          <cell r="S2414">
            <v>44416</v>
          </cell>
          <cell r="T2414">
            <v>27.1</v>
          </cell>
          <cell r="U2414">
            <v>13.816666666666668</v>
          </cell>
          <cell r="V2414">
            <v>1.329828038678839E-2</v>
          </cell>
          <cell r="W2414">
            <v>1.0656330267438638</v>
          </cell>
        </row>
        <row r="2415">
          <cell r="A2415">
            <v>44417</v>
          </cell>
          <cell r="B2415">
            <v>28.4</v>
          </cell>
          <cell r="C2415">
            <v>13.8</v>
          </cell>
          <cell r="D2415">
            <v>1.3696448397011347E-2</v>
          </cell>
          <cell r="E2415">
            <v>11.618861030694168</v>
          </cell>
          <cell r="M2415">
            <v>44417</v>
          </cell>
          <cell r="N2415">
            <v>27.5</v>
          </cell>
          <cell r="O2415">
            <v>13.766666666666666</v>
          </cell>
          <cell r="P2415">
            <v>1.3456775501011705E-2</v>
          </cell>
          <cell r="Q2415">
            <v>1.259227102959714</v>
          </cell>
          <cell r="S2415">
            <v>44417</v>
          </cell>
          <cell r="T2415">
            <v>28.8</v>
          </cell>
          <cell r="U2415">
            <v>13.783333333333331</v>
          </cell>
          <cell r="V2415">
            <v>1.3803424735850537E-2</v>
          </cell>
          <cell r="W2415">
            <v>1.0794364514797143</v>
          </cell>
        </row>
        <row r="2416">
          <cell r="A2416">
            <v>44418</v>
          </cell>
          <cell r="B2416">
            <v>30.9</v>
          </cell>
          <cell r="C2416">
            <v>13.766666666666669</v>
          </cell>
          <cell r="D2416">
            <v>1.419629458072723E-2</v>
          </cell>
          <cell r="E2416">
            <v>11.633057325274896</v>
          </cell>
          <cell r="M2416">
            <v>44418</v>
          </cell>
          <cell r="N2416">
            <v>29.8</v>
          </cell>
          <cell r="O2416">
            <v>13.733333333333331</v>
          </cell>
          <cell r="P2416">
            <v>1.4037881797585002E-2</v>
          </cell>
          <cell r="Q2416">
            <v>1.273264984757299</v>
          </cell>
          <cell r="S2416">
            <v>44418</v>
          </cell>
          <cell r="T2416">
            <v>31.1</v>
          </cell>
          <cell r="U2416">
            <v>13.75</v>
          </cell>
          <cell r="V2416">
            <v>1.4232533436124595E-2</v>
          </cell>
          <cell r="W2416">
            <v>1.093668984915839</v>
          </cell>
        </row>
        <row r="2417">
          <cell r="A2417">
            <v>44419</v>
          </cell>
          <cell r="B2417">
            <v>26.6</v>
          </cell>
          <cell r="C2417">
            <v>13.733333333333333</v>
          </cell>
          <cell r="D2417">
            <v>1.3158063570150943E-2</v>
          </cell>
          <cell r="E2417">
            <v>11.646215388845047</v>
          </cell>
          <cell r="M2417">
            <v>44419</v>
          </cell>
          <cell r="N2417">
            <v>27.3</v>
          </cell>
          <cell r="O2417">
            <v>13.716666666666665</v>
          </cell>
          <cell r="P2417">
            <v>1.3417548859133006E-2</v>
          </cell>
          <cell r="Q2417">
            <v>1.286682533616432</v>
          </cell>
          <cell r="S2417">
            <v>44419</v>
          </cell>
          <cell r="T2417">
            <v>28.5</v>
          </cell>
          <cell r="U2417">
            <v>13.716666666666663</v>
          </cell>
          <cell r="V2417">
            <v>1.3765832808683372E-2</v>
          </cell>
          <cell r="W2417">
            <v>1.1074348177245223</v>
          </cell>
        </row>
        <row r="2418">
          <cell r="A2418">
            <v>44420</v>
          </cell>
          <cell r="B2418">
            <v>24.3</v>
          </cell>
          <cell r="C2418">
            <v>13.7</v>
          </cell>
          <cell r="D2418">
            <v>1.2041717700924728E-2</v>
          </cell>
          <cell r="E2418">
            <v>11.658257106545971</v>
          </cell>
          <cell r="M2418">
            <v>44420</v>
          </cell>
          <cell r="N2418">
            <v>24.6</v>
          </cell>
          <cell r="O2418">
            <v>13.683333333333334</v>
          </cell>
          <cell r="P2418">
            <v>1.2226542159204037E-2</v>
          </cell>
          <cell r="Q2418">
            <v>1.2989090757756361</v>
          </cell>
          <cell r="S2418">
            <v>44420</v>
          </cell>
          <cell r="T2418">
            <v>25.1</v>
          </cell>
          <cell r="U2418">
            <v>13.683333333333335</v>
          </cell>
          <cell r="V2418">
            <v>1.2501605619120816E-2</v>
          </cell>
          <cell r="W2418">
            <v>1.1199364233436431</v>
          </cell>
        </row>
        <row r="2419">
          <cell r="A2419">
            <v>44421</v>
          </cell>
          <cell r="B2419">
            <v>21.5</v>
          </cell>
          <cell r="C2419">
            <v>13.65</v>
          </cell>
          <cell r="D2419">
            <v>9.9550939617907147E-3</v>
          </cell>
          <cell r="E2419">
            <v>11.668212200507762</v>
          </cell>
          <cell r="M2419">
            <v>44421</v>
          </cell>
          <cell r="N2419">
            <v>21.3</v>
          </cell>
          <cell r="O2419">
            <v>13.65</v>
          </cell>
          <cell r="P2419">
            <v>9.7755613799419185E-3</v>
          </cell>
          <cell r="Q2419">
            <v>1.308684637155578</v>
          </cell>
          <cell r="S2419">
            <v>44421</v>
          </cell>
          <cell r="T2419">
            <v>21.2</v>
          </cell>
          <cell r="U2419">
            <v>13.65</v>
          </cell>
          <cell r="V2419">
            <v>9.684587865603311E-3</v>
          </cell>
          <cell r="W2419">
            <v>1.1296210112092464</v>
          </cell>
        </row>
        <row r="2420">
          <cell r="A2420">
            <v>44422</v>
          </cell>
          <cell r="B2420">
            <v>21.1</v>
          </cell>
          <cell r="C2420">
            <v>13.616666666666667</v>
          </cell>
          <cell r="D2420">
            <v>9.6044161266321711E-3</v>
          </cell>
          <cell r="E2420">
            <v>11.677816616634393</v>
          </cell>
          <cell r="M2420">
            <v>44422</v>
          </cell>
          <cell r="N2420">
            <v>20.399999999999999</v>
          </cell>
          <cell r="O2420">
            <v>13.616666666666664</v>
          </cell>
          <cell r="P2420">
            <v>8.9419363322362864E-3</v>
          </cell>
          <cell r="Q2420">
            <v>1.3176265734878143</v>
          </cell>
          <cell r="S2420">
            <v>44422</v>
          </cell>
          <cell r="T2420">
            <v>20.3</v>
          </cell>
          <cell r="U2420">
            <v>13.616666666666664</v>
          </cell>
          <cell r="V2420">
            <v>8.8448563756283582E-3</v>
          </cell>
          <cell r="W2420">
            <v>1.1384658675848747</v>
          </cell>
        </row>
        <row r="2421">
          <cell r="A2421">
            <v>44423</v>
          </cell>
          <cell r="B2421">
            <v>19.5</v>
          </cell>
          <cell r="C2421">
            <v>13.6</v>
          </cell>
          <cell r="D2421">
            <v>8.0571841618905706E-3</v>
          </cell>
          <cell r="E2421">
            <v>11.685873800796283</v>
          </cell>
          <cell r="M2421">
            <v>44423</v>
          </cell>
          <cell r="N2421">
            <v>19.3</v>
          </cell>
          <cell r="O2421">
            <v>13.566666666666666</v>
          </cell>
          <cell r="P2421">
            <v>7.8650808192972533E-3</v>
          </cell>
          <cell r="Q2421">
            <v>1.3254916543071116</v>
          </cell>
          <cell r="S2421">
            <v>44423</v>
          </cell>
          <cell r="T2421">
            <v>19.399999999999999</v>
          </cell>
          <cell r="U2421">
            <v>13.583333333333332</v>
          </cell>
          <cell r="V2421">
            <v>7.9613111377530629E-3</v>
          </cell>
          <cell r="W2421">
            <v>1.1464271787226277</v>
          </cell>
        </row>
        <row r="2422">
          <cell r="A2422">
            <v>44424</v>
          </cell>
          <cell r="B2422">
            <v>21.3</v>
          </cell>
          <cell r="C2422">
            <v>13.566666666666666</v>
          </cell>
          <cell r="D2422">
            <v>9.804726519110022E-3</v>
          </cell>
          <cell r="E2422">
            <v>11.695678527315394</v>
          </cell>
          <cell r="M2422">
            <v>44424</v>
          </cell>
          <cell r="N2422">
            <v>21</v>
          </cell>
          <cell r="O2422">
            <v>13.55</v>
          </cell>
          <cell r="P2422">
            <v>9.534233548328868E-3</v>
          </cell>
          <cell r="Q2422">
            <v>1.3350258878554404</v>
          </cell>
          <cell r="S2422">
            <v>44424</v>
          </cell>
          <cell r="T2422">
            <v>21.1</v>
          </cell>
          <cell r="U2422">
            <v>13.55</v>
          </cell>
          <cell r="V2422">
            <v>9.6270590084759911E-3</v>
          </cell>
          <cell r="W2422">
            <v>1.1560542377311036</v>
          </cell>
        </row>
        <row r="2423">
          <cell r="A2423">
            <v>44425</v>
          </cell>
          <cell r="B2423">
            <v>22.8</v>
          </cell>
          <cell r="C2423">
            <v>13.533333333333333</v>
          </cell>
          <cell r="D2423">
            <v>1.1079364282098736E-2</v>
          </cell>
          <cell r="E2423">
            <v>11.706757891597492</v>
          </cell>
          <cell r="M2423">
            <v>44425</v>
          </cell>
          <cell r="N2423">
            <v>23</v>
          </cell>
          <cell r="O2423">
            <v>13.516666666666664</v>
          </cell>
          <cell r="P2423">
            <v>1.1237511274566351E-2</v>
          </cell>
          <cell r="Q2423">
            <v>1.3462633991300068</v>
          </cell>
          <cell r="S2423">
            <v>44425</v>
          </cell>
          <cell r="T2423">
            <v>23</v>
          </cell>
          <cell r="U2423">
            <v>13.516666666666666</v>
          </cell>
          <cell r="V2423">
            <v>1.1237511274566351E-2</v>
          </cell>
          <cell r="W2423">
            <v>1.16729174900567</v>
          </cell>
        </row>
        <row r="2424">
          <cell r="A2424">
            <v>44426</v>
          </cell>
          <cell r="B2424">
            <v>27.6</v>
          </cell>
          <cell r="C2424">
            <v>13.483333333333334</v>
          </cell>
          <cell r="D2424">
            <v>1.3626604698699453E-2</v>
          </cell>
          <cell r="E2424">
            <v>11.720384496296191</v>
          </cell>
          <cell r="M2424">
            <v>44426</v>
          </cell>
          <cell r="N2424">
            <v>26.2</v>
          </cell>
          <cell r="O2424">
            <v>13.483333333333334</v>
          </cell>
          <cell r="P2424">
            <v>1.3113379099599426E-2</v>
          </cell>
          <cell r="Q2424">
            <v>1.3593767782296062</v>
          </cell>
          <cell r="S2424">
            <v>44426</v>
          </cell>
          <cell r="T2424">
            <v>25.6</v>
          </cell>
          <cell r="U2424">
            <v>13.483333333333334</v>
          </cell>
          <cell r="V2424">
            <v>1.2842275330632145E-2</v>
          </cell>
          <cell r="W2424">
            <v>1.1801340243363021</v>
          </cell>
        </row>
        <row r="2425">
          <cell r="A2425">
            <v>44427</v>
          </cell>
          <cell r="B2425">
            <v>28.7</v>
          </cell>
          <cell r="C2425">
            <v>13.45</v>
          </cell>
          <cell r="D2425">
            <v>1.3945806246039201E-2</v>
          </cell>
          <cell r="E2425">
            <v>11.734330302542229</v>
          </cell>
          <cell r="M2425">
            <v>44427</v>
          </cell>
          <cell r="N2425">
            <v>26.7</v>
          </cell>
          <cell r="O2425">
            <v>13.45</v>
          </cell>
          <cell r="P2425">
            <v>1.3329682528047341E-2</v>
          </cell>
          <cell r="Q2425">
            <v>1.3727064607576536</v>
          </cell>
          <cell r="S2425">
            <v>44427</v>
          </cell>
          <cell r="T2425">
            <v>27.2</v>
          </cell>
          <cell r="U2425">
            <v>13.45</v>
          </cell>
          <cell r="V2425">
            <v>1.3510741134202663E-2</v>
          </cell>
          <cell r="W2425">
            <v>1.1936447654705047</v>
          </cell>
        </row>
        <row r="2426">
          <cell r="A2426">
            <v>44428</v>
          </cell>
          <cell r="B2426">
            <v>28.5</v>
          </cell>
          <cell r="C2426">
            <v>13.433333333333334</v>
          </cell>
          <cell r="D2426">
            <v>1.3903843521944733E-2</v>
          </cell>
          <cell r="E2426">
            <v>11.748234146064174</v>
          </cell>
          <cell r="M2426">
            <v>44428</v>
          </cell>
          <cell r="N2426">
            <v>27.2</v>
          </cell>
          <cell r="O2426">
            <v>13.4</v>
          </cell>
          <cell r="P2426">
            <v>1.3532881120135289E-2</v>
          </cell>
          <cell r="Q2426">
            <v>1.386239341877789</v>
          </cell>
          <cell r="S2426">
            <v>44428</v>
          </cell>
          <cell r="T2426">
            <v>28.2</v>
          </cell>
          <cell r="U2426">
            <v>13.416666666666664</v>
          </cell>
          <cell r="V2426">
            <v>1.3832392511073087E-2</v>
          </cell>
          <cell r="W2426">
            <v>1.2074771579815777</v>
          </cell>
        </row>
        <row r="2427">
          <cell r="A2427">
            <v>44429</v>
          </cell>
          <cell r="B2427">
            <v>25.9</v>
          </cell>
          <cell r="C2427">
            <v>13.4</v>
          </cell>
          <cell r="D2427">
            <v>1.301772796637464E-2</v>
          </cell>
          <cell r="E2427">
            <v>11.761251874030549</v>
          </cell>
          <cell r="M2427">
            <v>44429</v>
          </cell>
          <cell r="N2427">
            <v>26.8</v>
          </cell>
          <cell r="O2427">
            <v>13.383333333333333</v>
          </cell>
          <cell r="P2427">
            <v>1.3396594852837548E-2</v>
          </cell>
          <cell r="Q2427">
            <v>1.3996359367306266</v>
          </cell>
          <cell r="S2427">
            <v>44429</v>
          </cell>
          <cell r="T2427">
            <v>26.7</v>
          </cell>
          <cell r="U2427">
            <v>13.383333333333333</v>
          </cell>
          <cell r="V2427">
            <v>1.3358699849445248E-2</v>
          </cell>
          <cell r="W2427">
            <v>1.220835857831023</v>
          </cell>
        </row>
        <row r="2428">
          <cell r="A2428">
            <v>44430</v>
          </cell>
          <cell r="B2428">
            <v>26.1</v>
          </cell>
          <cell r="C2428">
            <v>13.35</v>
          </cell>
          <cell r="D2428">
            <v>1.312745228682595E-2</v>
          </cell>
          <cell r="E2428">
            <v>11.774379326317375</v>
          </cell>
          <cell r="M2428">
            <v>44430</v>
          </cell>
          <cell r="N2428">
            <v>27.1</v>
          </cell>
          <cell r="O2428">
            <v>13.35</v>
          </cell>
          <cell r="P2428">
            <v>1.3519786943097604E-2</v>
          </cell>
          <cell r="Q2428">
            <v>1.4131557236737242</v>
          </cell>
          <cell r="S2428">
            <v>44430</v>
          </cell>
          <cell r="T2428">
            <v>27.5</v>
          </cell>
          <cell r="U2428">
            <v>13.333333333333334</v>
          </cell>
          <cell r="V2428">
            <v>1.3661404623246099E-2</v>
          </cell>
          <cell r="W2428">
            <v>1.2344972624542692</v>
          </cell>
        </row>
        <row r="2429">
          <cell r="A2429">
            <v>44431</v>
          </cell>
          <cell r="B2429">
            <v>26.1</v>
          </cell>
          <cell r="C2429">
            <v>13.316666666666666</v>
          </cell>
          <cell r="D2429">
            <v>1.3141177130676513E-2</v>
          </cell>
          <cell r="E2429">
            <v>11.787520503448052</v>
          </cell>
          <cell r="M2429">
            <v>44431</v>
          </cell>
          <cell r="N2429">
            <v>25.7</v>
          </cell>
          <cell r="O2429">
            <v>13.3</v>
          </cell>
          <cell r="P2429">
            <v>1.2966194147429567E-2</v>
          </cell>
          <cell r="Q2429">
            <v>1.4261219178211537</v>
          </cell>
          <cell r="S2429">
            <v>44431</v>
          </cell>
          <cell r="T2429">
            <v>26.5</v>
          </cell>
          <cell r="U2429">
            <v>13.316666666666665</v>
          </cell>
          <cell r="V2429">
            <v>1.3308421474533641E-2</v>
          </cell>
          <cell r="W2429">
            <v>1.2478056839288028</v>
          </cell>
        </row>
        <row r="2430">
          <cell r="A2430">
            <v>44432</v>
          </cell>
          <cell r="B2430">
            <v>25.3</v>
          </cell>
          <cell r="C2430">
            <v>13.283333333333331</v>
          </cell>
          <cell r="D2430">
            <v>1.2775806413378808E-2</v>
          </cell>
          <cell r="E2430">
            <v>11.80029630986143</v>
          </cell>
          <cell r="M2430">
            <v>44432</v>
          </cell>
          <cell r="N2430">
            <v>25.9</v>
          </cell>
          <cell r="O2430">
            <v>13.266666666666667</v>
          </cell>
          <cell r="P2430">
            <v>1.3072263042067385E-2</v>
          </cell>
          <cell r="Q2430">
            <v>1.4391941808632212</v>
          </cell>
          <cell r="S2430">
            <v>44432</v>
          </cell>
          <cell r="T2430">
            <v>26.6</v>
          </cell>
          <cell r="U2430">
            <v>13.283333333333331</v>
          </cell>
          <cell r="V2430">
            <v>1.3361803293613122E-2</v>
          </cell>
          <cell r="W2430">
            <v>1.2611674872224159</v>
          </cell>
        </row>
        <row r="2431">
          <cell r="A2431">
            <v>44433</v>
          </cell>
          <cell r="B2431">
            <v>27.4</v>
          </cell>
          <cell r="C2431">
            <v>13.25</v>
          </cell>
          <cell r="D2431">
            <v>1.366384973828552E-2</v>
          </cell>
          <cell r="E2431">
            <v>11.813960159599716</v>
          </cell>
          <cell r="M2431">
            <v>44433</v>
          </cell>
          <cell r="N2431">
            <v>27</v>
          </cell>
          <cell r="O2431">
            <v>13.233333333333334</v>
          </cell>
          <cell r="P2431">
            <v>1.3532704397001369E-2</v>
          </cell>
          <cell r="Q2431">
            <v>1.4527268852602224</v>
          </cell>
          <cell r="S2431">
            <v>44433</v>
          </cell>
          <cell r="T2431">
            <v>27.4</v>
          </cell>
          <cell r="U2431">
            <v>13.233333333333334</v>
          </cell>
          <cell r="V2431">
            <v>1.3670686608569278E-2</v>
          </cell>
          <cell r="W2431">
            <v>1.2748381738309851</v>
          </cell>
        </row>
        <row r="2432">
          <cell r="A2432">
            <v>44434</v>
          </cell>
          <cell r="B2432">
            <v>29.1</v>
          </cell>
          <cell r="C2432">
            <v>13.216666666666669</v>
          </cell>
          <cell r="D2432">
            <v>1.4141299475559414E-2</v>
          </cell>
          <cell r="E2432">
            <v>11.828101459075276</v>
          </cell>
          <cell r="M2432">
            <v>44434</v>
          </cell>
          <cell r="N2432">
            <v>29.1</v>
          </cell>
          <cell r="O2432">
            <v>13.2</v>
          </cell>
          <cell r="P2432">
            <v>1.4148264385485309E-2</v>
          </cell>
          <cell r="Q2432">
            <v>1.4668751496457078</v>
          </cell>
          <cell r="S2432">
            <v>44434</v>
          </cell>
          <cell r="T2432">
            <v>30.2</v>
          </cell>
          <cell r="U2432">
            <v>13.2</v>
          </cell>
          <cell r="V2432">
            <v>1.4362085978644613E-2</v>
          </cell>
          <cell r="W2432">
            <v>1.2892002598096297</v>
          </cell>
        </row>
        <row r="2433">
          <cell r="A2433">
            <v>44435</v>
          </cell>
          <cell r="B2433">
            <v>28.4</v>
          </cell>
          <cell r="C2433">
            <v>13.183333333333332</v>
          </cell>
          <cell r="D2433">
            <v>1.3986094068397207E-2</v>
          </cell>
          <cell r="E2433">
            <v>11.842087553143672</v>
          </cell>
          <cell r="M2433">
            <v>44435</v>
          </cell>
          <cell r="N2433">
            <v>28.6</v>
          </cell>
          <cell r="O2433">
            <v>13.166666666666664</v>
          </cell>
          <cell r="P2433">
            <v>1.404412340638261E-2</v>
          </cell>
          <cell r="Q2433">
            <v>1.4809192730520904</v>
          </cell>
          <cell r="S2433">
            <v>44435</v>
          </cell>
          <cell r="T2433">
            <v>29.6</v>
          </cell>
          <cell r="U2433">
            <v>13.166666666666664</v>
          </cell>
          <cell r="V2433">
            <v>1.4266523606432156E-2</v>
          </cell>
          <cell r="W2433">
            <v>1.3034667834160618</v>
          </cell>
        </row>
        <row r="2434">
          <cell r="A2434">
            <v>44436</v>
          </cell>
          <cell r="B2434">
            <v>28.4</v>
          </cell>
          <cell r="C2434">
            <v>13.133333333333335</v>
          </cell>
          <cell r="D2434">
            <v>1.4006286464740742E-2</v>
          </cell>
          <cell r="E2434">
            <v>11.856093839608413</v>
          </cell>
          <cell r="M2434">
            <v>44436</v>
          </cell>
          <cell r="N2434">
            <v>28.6</v>
          </cell>
          <cell r="O2434">
            <v>13.133333333333335</v>
          </cell>
          <cell r="P2434">
            <v>1.4057584273022153E-2</v>
          </cell>
          <cell r="Q2434">
            <v>1.4949768573251125</v>
          </cell>
          <cell r="S2434">
            <v>44436</v>
          </cell>
          <cell r="T2434">
            <v>29.9</v>
          </cell>
          <cell r="U2434">
            <v>13.133333333333335</v>
          </cell>
          <cell r="V2434">
            <v>1.4337060806150161E-2</v>
          </cell>
          <cell r="W2434">
            <v>1.317803844222212</v>
          </cell>
        </row>
        <row r="2435">
          <cell r="A2435">
            <v>44437</v>
          </cell>
          <cell r="B2435">
            <v>26.8</v>
          </cell>
          <cell r="C2435">
            <v>13.116666666666665</v>
          </cell>
          <cell r="D2435">
            <v>1.3504752873974677E-2</v>
          </cell>
          <cell r="E2435">
            <v>11.869598592482387</v>
          </cell>
          <cell r="M2435">
            <v>44437</v>
          </cell>
          <cell r="N2435">
            <v>27</v>
          </cell>
          <cell r="O2435">
            <v>13.083333333333332</v>
          </cell>
          <cell r="P2435">
            <v>1.3591414131392763E-2</v>
          </cell>
          <cell r="Q2435">
            <v>1.5085682714565054</v>
          </cell>
          <cell r="S2435">
            <v>44437</v>
          </cell>
          <cell r="T2435">
            <v>27.6</v>
          </cell>
          <cell r="U2435">
            <v>13.1</v>
          </cell>
          <cell r="V2435">
            <v>1.3788334337449804E-2</v>
          </cell>
          <cell r="W2435">
            <v>1.3315921785596618</v>
          </cell>
        </row>
        <row r="2436">
          <cell r="A2436">
            <v>44438</v>
          </cell>
          <cell r="B2436">
            <v>27.3</v>
          </cell>
          <cell r="C2436">
            <v>13.066666666666666</v>
          </cell>
          <cell r="D2436">
            <v>1.3702833929605305E-2</v>
          </cell>
          <cell r="E2436">
            <v>11.883301426411991</v>
          </cell>
          <cell r="M2436">
            <v>44438</v>
          </cell>
          <cell r="N2436">
            <v>27.8</v>
          </cell>
          <cell r="O2436">
            <v>13.066666666666668</v>
          </cell>
          <cell r="P2436">
            <v>1.3863055105213537E-2</v>
          </cell>
          <cell r="Q2436">
            <v>1.5224313265617189</v>
          </cell>
          <cell r="S2436">
            <v>44438</v>
          </cell>
          <cell r="T2436">
            <v>28.7</v>
          </cell>
          <cell r="U2436">
            <v>13.066666666666666</v>
          </cell>
          <cell r="V2436">
            <v>1.4108712114490158E-2</v>
          </cell>
          <cell r="W2436">
            <v>1.3457008906741519</v>
          </cell>
        </row>
        <row r="2437">
          <cell r="A2437">
            <v>44439</v>
          </cell>
          <cell r="B2437">
            <v>25.1</v>
          </cell>
          <cell r="C2437">
            <v>13.033333333333335</v>
          </cell>
          <cell r="D2437">
            <v>1.2763186254679131E-2</v>
          </cell>
          <cell r="E2437">
            <v>11.89606461266667</v>
          </cell>
          <cell r="M2437">
            <v>44439</v>
          </cell>
          <cell r="N2437">
            <v>25.2</v>
          </cell>
          <cell r="O2437">
            <v>13.033333333333331</v>
          </cell>
          <cell r="P2437">
            <v>1.2816272696757827E-2</v>
          </cell>
          <cell r="Q2437">
            <v>1.5352475992584766</v>
          </cell>
          <cell r="S2437">
            <v>44439</v>
          </cell>
          <cell r="T2437">
            <v>25.5</v>
          </cell>
          <cell r="U2437">
            <v>13.016666666666666</v>
          </cell>
          <cell r="V2437">
            <v>1.2975393363459375E-2</v>
          </cell>
          <cell r="W2437">
            <v>1.3586762840376112</v>
          </cell>
        </row>
        <row r="2438">
          <cell r="A2438">
            <v>44440</v>
          </cell>
          <cell r="B2438">
            <v>19.7</v>
          </cell>
          <cell r="C2438">
            <v>13</v>
          </cell>
          <cell r="D2438">
            <v>8.4124429062743273E-3</v>
          </cell>
          <cell r="E2438">
            <v>11.904477055572945</v>
          </cell>
          <cell r="M2438">
            <v>44440</v>
          </cell>
          <cell r="N2438">
            <v>19.899999999999999</v>
          </cell>
          <cell r="O2438">
            <v>12.983333333333333</v>
          </cell>
          <cell r="P2438">
            <v>8.6191509962911302E-3</v>
          </cell>
          <cell r="Q2438">
            <v>1.5438667502547678</v>
          </cell>
          <cell r="S2438">
            <v>44440</v>
          </cell>
          <cell r="T2438">
            <v>19.8</v>
          </cell>
          <cell r="U2438">
            <v>12.983333333333333</v>
          </cell>
          <cell r="V2438">
            <v>8.5178449968226783E-3</v>
          </cell>
          <cell r="W2438">
            <v>1.3671941290344338</v>
          </cell>
        </row>
        <row r="2439">
          <cell r="A2439">
            <v>44441</v>
          </cell>
          <cell r="B2439">
            <v>19.2</v>
          </cell>
          <cell r="C2439">
            <v>12.95</v>
          </cell>
          <cell r="D2439">
            <v>7.9107754172778599E-3</v>
          </cell>
          <cell r="E2439">
            <v>11.912387830990223</v>
          </cell>
          <cell r="M2439">
            <v>44441</v>
          </cell>
          <cell r="N2439">
            <v>19.2</v>
          </cell>
          <cell r="O2439">
            <v>12.95</v>
          </cell>
          <cell r="P2439">
            <v>7.9107754172778599E-3</v>
          </cell>
          <cell r="Q2439">
            <v>1.5517775256720456</v>
          </cell>
          <cell r="S2439">
            <v>44441</v>
          </cell>
          <cell r="T2439">
            <v>19.2</v>
          </cell>
          <cell r="U2439">
            <v>12.95</v>
          </cell>
          <cell r="V2439">
            <v>7.9107754172778599E-3</v>
          </cell>
          <cell r="W2439">
            <v>1.3751049044517116</v>
          </cell>
        </row>
        <row r="2440">
          <cell r="A2440">
            <v>44442</v>
          </cell>
          <cell r="B2440">
            <v>20.3</v>
          </cell>
          <cell r="C2440">
            <v>12.933333333333335</v>
          </cell>
          <cell r="D2440">
            <v>9.0319628937384228E-3</v>
          </cell>
          <cell r="E2440">
            <v>11.921419793883961</v>
          </cell>
          <cell r="M2440">
            <v>44442</v>
          </cell>
          <cell r="N2440">
            <v>19.899999999999999</v>
          </cell>
          <cell r="O2440">
            <v>12.9</v>
          </cell>
          <cell r="P2440">
            <v>8.6378852420057311E-3</v>
          </cell>
          <cell r="Q2440">
            <v>1.5604154109140513</v>
          </cell>
          <cell r="S2440">
            <v>44442</v>
          </cell>
          <cell r="T2440">
            <v>20.100000000000001</v>
          </cell>
          <cell r="U2440">
            <v>12.916666666666666</v>
          </cell>
          <cell r="V2440">
            <v>8.8359478566113689E-3</v>
          </cell>
          <cell r="W2440">
            <v>1.383940852308323</v>
          </cell>
        </row>
        <row r="2441">
          <cell r="A2441">
            <v>44443</v>
          </cell>
          <cell r="B2441">
            <v>20.6</v>
          </cell>
          <cell r="C2441">
            <v>12.883333333333333</v>
          </cell>
          <cell r="D2441">
            <v>9.3396171006977242E-3</v>
          </cell>
          <cell r="E2441">
            <v>11.93075941098466</v>
          </cell>
          <cell r="M2441">
            <v>44443</v>
          </cell>
          <cell r="N2441">
            <v>20.6</v>
          </cell>
          <cell r="O2441">
            <v>12.883333333333333</v>
          </cell>
          <cell r="P2441">
            <v>9.3396171006977242E-3</v>
          </cell>
          <cell r="Q2441">
            <v>1.569755028014749</v>
          </cell>
          <cell r="S2441">
            <v>44443</v>
          </cell>
          <cell r="T2441">
            <v>20.3</v>
          </cell>
          <cell r="U2441">
            <v>12.883333333333333</v>
          </cell>
          <cell r="V2441">
            <v>9.0435531703080344E-3</v>
          </cell>
          <cell r="W2441">
            <v>1.3929844054786311</v>
          </cell>
        </row>
        <row r="2442">
          <cell r="A2442">
            <v>44444</v>
          </cell>
          <cell r="B2442">
            <v>21.2</v>
          </cell>
          <cell r="C2442">
            <v>12.85</v>
          </cell>
          <cell r="D2442">
            <v>9.922412699301629E-3</v>
          </cell>
          <cell r="E2442">
            <v>11.940681823683962</v>
          </cell>
          <cell r="M2442">
            <v>44444</v>
          </cell>
          <cell r="N2442">
            <v>20.8</v>
          </cell>
          <cell r="O2442">
            <v>12.833333333333332</v>
          </cell>
          <cell r="P2442">
            <v>9.5458716228811885E-3</v>
          </cell>
          <cell r="Q2442">
            <v>1.5793008996376301</v>
          </cell>
          <cell r="S2442">
            <v>44444</v>
          </cell>
          <cell r="T2442">
            <v>21</v>
          </cell>
          <cell r="U2442">
            <v>12.833333333333336</v>
          </cell>
          <cell r="V2442">
            <v>9.7376793462793394E-3</v>
          </cell>
          <cell r="W2442">
            <v>1.4027220848249105</v>
          </cell>
        </row>
        <row r="2443">
          <cell r="A2443">
            <v>44445</v>
          </cell>
          <cell r="B2443">
            <v>19.399999999999999</v>
          </cell>
          <cell r="C2443">
            <v>12.8</v>
          </cell>
          <cell r="D2443">
            <v>8.1473655639234498E-3</v>
          </cell>
          <cell r="E2443">
            <v>11.948829189247885</v>
          </cell>
          <cell r="M2443">
            <v>44445</v>
          </cell>
          <cell r="N2443">
            <v>19.399999999999999</v>
          </cell>
          <cell r="O2443">
            <v>12.8</v>
          </cell>
          <cell r="P2443">
            <v>8.1473655639234498E-3</v>
          </cell>
          <cell r="Q2443">
            <v>1.5874482652015536</v>
          </cell>
          <cell r="S2443">
            <v>44445</v>
          </cell>
          <cell r="T2443">
            <v>19.600000000000001</v>
          </cell>
          <cell r="U2443">
            <v>12.816666666666666</v>
          </cell>
          <cell r="V2443">
            <v>8.349689199968412E-3</v>
          </cell>
          <cell r="W2443">
            <v>1.4110717740248788</v>
          </cell>
        </row>
        <row r="2444">
          <cell r="A2444">
            <v>44446</v>
          </cell>
          <cell r="B2444">
            <v>19.399999999999999</v>
          </cell>
          <cell r="C2444">
            <v>12.766666666666666</v>
          </cell>
          <cell r="D2444">
            <v>8.1539373158452978E-3</v>
          </cell>
          <cell r="E2444">
            <v>11.956983126563729</v>
          </cell>
          <cell r="M2444">
            <v>44446</v>
          </cell>
          <cell r="N2444">
            <v>19.399999999999999</v>
          </cell>
          <cell r="O2444">
            <v>12.766666666666666</v>
          </cell>
          <cell r="P2444">
            <v>8.1539373158452978E-3</v>
          </cell>
          <cell r="Q2444">
            <v>1.5956022025173988</v>
          </cell>
          <cell r="S2444">
            <v>44446</v>
          </cell>
          <cell r="T2444">
            <v>20</v>
          </cell>
          <cell r="U2444">
            <v>12.766666666666666</v>
          </cell>
          <cell r="V2444">
            <v>8.767923895576922E-3</v>
          </cell>
          <cell r="W2444">
            <v>1.4198396979204557</v>
          </cell>
        </row>
        <row r="2445">
          <cell r="A2445">
            <v>44447</v>
          </cell>
          <cell r="B2445">
            <v>18.899999999999999</v>
          </cell>
          <cell r="C2445">
            <v>12.75</v>
          </cell>
          <cell r="D2445">
            <v>7.639253968333498E-3</v>
          </cell>
          <cell r="E2445">
            <v>11.964622380532063</v>
          </cell>
          <cell r="M2445">
            <v>44447</v>
          </cell>
          <cell r="N2445">
            <v>18.8</v>
          </cell>
          <cell r="O2445">
            <v>12.733333333333334</v>
          </cell>
          <cell r="P2445">
            <v>7.5384423200784449E-3</v>
          </cell>
          <cell r="Q2445">
            <v>1.6031406448374772</v>
          </cell>
          <cell r="S2445">
            <v>44447</v>
          </cell>
          <cell r="T2445">
            <v>18.899999999999999</v>
          </cell>
          <cell r="U2445">
            <v>12.733333333333336</v>
          </cell>
          <cell r="V2445">
            <v>7.6422748041460034E-3</v>
          </cell>
          <cell r="W2445">
            <v>1.4274819727246018</v>
          </cell>
        </row>
        <row r="2446">
          <cell r="A2446">
            <v>44448</v>
          </cell>
          <cell r="B2446">
            <v>20.8</v>
          </cell>
          <cell r="C2446">
            <v>12.7</v>
          </cell>
          <cell r="D2446">
            <v>9.5764730710820173E-3</v>
          </cell>
          <cell r="E2446">
            <v>11.974198853603145</v>
          </cell>
          <cell r="M2446">
            <v>44448</v>
          </cell>
          <cell r="N2446">
            <v>20.7</v>
          </cell>
          <cell r="O2446">
            <v>12.7</v>
          </cell>
          <cell r="P2446">
            <v>9.4792164944618156E-3</v>
          </cell>
          <cell r="Q2446">
            <v>1.6126198613319389</v>
          </cell>
          <cell r="S2446">
            <v>44448</v>
          </cell>
          <cell r="T2446">
            <v>20.6</v>
          </cell>
          <cell r="U2446">
            <v>12.683333333333334</v>
          </cell>
          <cell r="V2446">
            <v>9.3849259060795383E-3</v>
          </cell>
          <cell r="W2446">
            <v>1.4368668986306814</v>
          </cell>
        </row>
        <row r="2447">
          <cell r="A2447">
            <v>44449</v>
          </cell>
          <cell r="B2447">
            <v>23.5</v>
          </cell>
          <cell r="C2447">
            <v>12.666666666666668</v>
          </cell>
          <cell r="D2447">
            <v>1.187954115494359E-2</v>
          </cell>
          <cell r="E2447">
            <v>11.986078394758088</v>
          </cell>
          <cell r="M2447">
            <v>44449</v>
          </cell>
          <cell r="N2447">
            <v>23.8</v>
          </cell>
          <cell r="O2447">
            <v>12.65</v>
          </cell>
          <cell r="P2447">
            <v>1.2092945467204118E-2</v>
          </cell>
          <cell r="Q2447">
            <v>1.624712806799143</v>
          </cell>
          <cell r="S2447">
            <v>44449</v>
          </cell>
          <cell r="T2447">
            <v>24.5</v>
          </cell>
          <cell r="U2447">
            <v>12.666666666666668</v>
          </cell>
          <cell r="V2447">
            <v>1.2537419184426038E-2</v>
          </cell>
          <cell r="W2447">
            <v>1.4494043178151075</v>
          </cell>
        </row>
        <row r="2448">
          <cell r="A2448">
            <v>44450</v>
          </cell>
          <cell r="B2448">
            <v>22.9</v>
          </cell>
          <cell r="C2448">
            <v>12.616666666666664</v>
          </cell>
          <cell r="D2448">
            <v>1.1445463078301805E-2</v>
          </cell>
          <cell r="E2448">
            <v>11.99752385783639</v>
          </cell>
          <cell r="M2448">
            <v>44450</v>
          </cell>
          <cell r="N2448">
            <v>23.4</v>
          </cell>
          <cell r="O2448">
            <v>12.616666666666667</v>
          </cell>
          <cell r="P2448">
            <v>1.1821125964138458E-2</v>
          </cell>
          <cell r="Q2448">
            <v>1.6365339327632815</v>
          </cell>
          <cell r="S2448">
            <v>44450</v>
          </cell>
          <cell r="T2448">
            <v>23.2</v>
          </cell>
          <cell r="U2448">
            <v>12.616666666666667</v>
          </cell>
          <cell r="V2448">
            <v>1.16741120530493E-2</v>
          </cell>
          <cell r="W2448">
            <v>1.4610784298681567</v>
          </cell>
        </row>
        <row r="2449">
          <cell r="A2449">
            <v>44451</v>
          </cell>
          <cell r="B2449">
            <v>23.3</v>
          </cell>
          <cell r="C2449">
            <v>12.6</v>
          </cell>
          <cell r="D2449">
            <v>1.1752528903697943E-2</v>
          </cell>
          <cell r="E2449">
            <v>12.009276386740087</v>
          </cell>
          <cell r="M2449">
            <v>44451</v>
          </cell>
          <cell r="N2449">
            <v>23.5</v>
          </cell>
          <cell r="O2449">
            <v>12.583333333333334</v>
          </cell>
          <cell r="P2449">
            <v>1.1901801701078215E-2</v>
          </cell>
          <cell r="Q2449">
            <v>1.6484357344643596</v>
          </cell>
          <cell r="S2449">
            <v>44451</v>
          </cell>
          <cell r="T2449">
            <v>24</v>
          </cell>
          <cell r="U2449">
            <v>12.583333333333334</v>
          </cell>
          <cell r="V2449">
            <v>1.2244987917935655E-2</v>
          </cell>
          <cell r="W2449">
            <v>1.4733234177860923</v>
          </cell>
        </row>
        <row r="2450">
          <cell r="A2450">
            <v>44452</v>
          </cell>
          <cell r="B2450">
            <v>23.1</v>
          </cell>
          <cell r="C2450">
            <v>12.55</v>
          </cell>
          <cell r="D2450">
            <v>1.1616024412645667E-2</v>
          </cell>
          <cell r="E2450">
            <v>12.020892411152733</v>
          </cell>
          <cell r="M2450">
            <v>44452</v>
          </cell>
          <cell r="N2450">
            <v>23.2</v>
          </cell>
          <cell r="O2450">
            <v>12.55</v>
          </cell>
          <cell r="P2450">
            <v>1.169127207587071E-2</v>
          </cell>
          <cell r="Q2450">
            <v>1.6601270065402303</v>
          </cell>
          <cell r="S2450">
            <v>44452</v>
          </cell>
          <cell r="T2450">
            <v>24.1</v>
          </cell>
          <cell r="U2450">
            <v>12.533333333333331</v>
          </cell>
          <cell r="V2450">
            <v>1.2323754605312284E-2</v>
          </cell>
          <cell r="W2450">
            <v>1.4856471723914046</v>
          </cell>
        </row>
        <row r="2451">
          <cell r="A2451">
            <v>44453</v>
          </cell>
          <cell r="B2451">
            <v>21.4</v>
          </cell>
          <cell r="C2451">
            <v>12.516666666666666</v>
          </cell>
          <cell r="D2451">
            <v>1.018617046149449E-2</v>
          </cell>
          <cell r="E2451">
            <v>12.031078581614228</v>
          </cell>
          <cell r="M2451">
            <v>44453</v>
          </cell>
          <cell r="N2451">
            <v>22.1</v>
          </cell>
          <cell r="O2451">
            <v>12.5</v>
          </cell>
          <cell r="P2451">
            <v>1.0816850783329215E-2</v>
          </cell>
          <cell r="Q2451">
            <v>1.6709438573235595</v>
          </cell>
          <cell r="S2451">
            <v>44453</v>
          </cell>
          <cell r="T2451">
            <v>22.6</v>
          </cell>
          <cell r="U2451">
            <v>12.5</v>
          </cell>
          <cell r="V2451">
            <v>1.1235713690692111E-2</v>
          </cell>
          <cell r="W2451">
            <v>1.4968828860820969</v>
          </cell>
        </row>
        <row r="2452">
          <cell r="A2452">
            <v>44454</v>
          </cell>
          <cell r="B2452">
            <v>21.9</v>
          </cell>
          <cell r="C2452">
            <v>12.466666666666669</v>
          </cell>
          <cell r="D2452">
            <v>1.0649798724641692E-2</v>
          </cell>
          <cell r="E2452">
            <v>12.041728380338869</v>
          </cell>
          <cell r="M2452">
            <v>44454</v>
          </cell>
          <cell r="N2452">
            <v>22.1</v>
          </cell>
          <cell r="O2452">
            <v>12.466666666666669</v>
          </cell>
          <cell r="P2452">
            <v>1.0824436097793161E-2</v>
          </cell>
          <cell r="Q2452">
            <v>1.6817682934213527</v>
          </cell>
          <cell r="S2452">
            <v>44454</v>
          </cell>
          <cell r="T2452">
            <v>22.8</v>
          </cell>
          <cell r="U2452">
            <v>12.466666666666669</v>
          </cell>
          <cell r="V2452">
            <v>1.1404011960275301E-2</v>
          </cell>
          <cell r="W2452">
            <v>1.5082868980423723</v>
          </cell>
        </row>
        <row r="2453">
          <cell r="A2453">
            <v>44455</v>
          </cell>
          <cell r="B2453">
            <v>20.399999999999999</v>
          </cell>
          <cell r="C2453">
            <v>12.433333333333334</v>
          </cell>
          <cell r="D2453">
            <v>9.2373506365087659E-3</v>
          </cell>
          <cell r="E2453">
            <v>12.050965730975378</v>
          </cell>
          <cell r="M2453">
            <v>44455</v>
          </cell>
          <cell r="N2453">
            <v>21.2</v>
          </cell>
          <cell r="O2453">
            <v>12.416666666666668</v>
          </cell>
          <cell r="P2453">
            <v>1.002002659150408E-2</v>
          </cell>
          <cell r="Q2453">
            <v>1.6917883200128567</v>
          </cell>
          <cell r="S2453">
            <v>44455</v>
          </cell>
          <cell r="T2453">
            <v>22</v>
          </cell>
          <cell r="U2453">
            <v>12.433333333333332</v>
          </cell>
          <cell r="V2453">
            <v>1.0745014621370071E-2</v>
          </cell>
          <cell r="W2453">
            <v>1.5190319126637424</v>
          </cell>
        </row>
        <row r="2454">
          <cell r="A2454">
            <v>44456</v>
          </cell>
          <cell r="B2454">
            <v>20.6</v>
          </cell>
          <cell r="C2454">
            <v>12.4</v>
          </cell>
          <cell r="D2454">
            <v>9.4426039486620161E-3</v>
          </cell>
          <cell r="E2454">
            <v>12.060408334924039</v>
          </cell>
          <cell r="M2454">
            <v>44456</v>
          </cell>
          <cell r="N2454">
            <v>21</v>
          </cell>
          <cell r="O2454">
            <v>12.4</v>
          </cell>
          <cell r="P2454">
            <v>9.8327304663760971E-3</v>
          </cell>
          <cell r="Q2454">
            <v>1.7016210504792328</v>
          </cell>
          <cell r="S2454">
            <v>44456</v>
          </cell>
          <cell r="T2454">
            <v>21.2</v>
          </cell>
          <cell r="U2454">
            <v>12.383333333333335</v>
          </cell>
          <cell r="V2454">
            <v>1.0026786270219233E-2</v>
          </cell>
          <cell r="W2454">
            <v>1.5290586989339616</v>
          </cell>
        </row>
        <row r="2455">
          <cell r="A2455">
            <v>44457</v>
          </cell>
          <cell r="B2455">
            <v>23.8</v>
          </cell>
          <cell r="C2455">
            <v>12.366666666666667</v>
          </cell>
          <cell r="D2455">
            <v>1.2166119146123715E-2</v>
          </cell>
          <cell r="E2455">
            <v>12.072574454070162</v>
          </cell>
          <cell r="M2455">
            <v>44457</v>
          </cell>
          <cell r="N2455">
            <v>23.6</v>
          </cell>
          <cell r="O2455">
            <v>12.35</v>
          </cell>
          <cell r="P2455">
            <v>1.2031098512337066E-2</v>
          </cell>
          <cell r="Q2455">
            <v>1.7136521489915699</v>
          </cell>
          <cell r="S2455">
            <v>44457</v>
          </cell>
          <cell r="T2455">
            <v>23.2</v>
          </cell>
          <cell r="U2455">
            <v>12.35</v>
          </cell>
          <cell r="V2455">
            <v>1.1739808157061408E-2</v>
          </cell>
          <cell r="W2455">
            <v>1.5407985070910231</v>
          </cell>
        </row>
        <row r="2456">
          <cell r="A2456">
            <v>44458</v>
          </cell>
          <cell r="B2456">
            <v>22.1</v>
          </cell>
          <cell r="C2456">
            <v>12.316666666666668</v>
          </cell>
          <cell r="D2456">
            <v>1.0857214879627982E-2</v>
          </cell>
          <cell r="E2456">
            <v>12.083431668949791</v>
          </cell>
          <cell r="M2456">
            <v>44458</v>
          </cell>
          <cell r="N2456">
            <v>22.9</v>
          </cell>
          <cell r="O2456">
            <v>12.316666666666668</v>
          </cell>
          <cell r="P2456">
            <v>1.1517400740887421E-2</v>
          </cell>
          <cell r="Q2456">
            <v>1.7251695497324573</v>
          </cell>
          <cell r="S2456">
            <v>44458</v>
          </cell>
          <cell r="T2456">
            <v>23.9</v>
          </cell>
          <cell r="U2456">
            <v>12.316666666666668</v>
          </cell>
          <cell r="V2456">
            <v>1.2246019149467043E-2</v>
          </cell>
          <cell r="W2456">
            <v>1.5530445262404902</v>
          </cell>
        </row>
        <row r="2457">
          <cell r="A2457">
            <v>44459</v>
          </cell>
          <cell r="B2457">
            <v>19.8</v>
          </cell>
          <cell r="C2457">
            <v>12.283333333333335</v>
          </cell>
          <cell r="D2457">
            <v>8.654010602913027E-3</v>
          </cell>
          <cell r="E2457">
            <v>12.092085679552703</v>
          </cell>
          <cell r="M2457">
            <v>44459</v>
          </cell>
          <cell r="N2457">
            <v>20.6</v>
          </cell>
          <cell r="O2457">
            <v>12.266666666666666</v>
          </cell>
          <cell r="P2457">
            <v>9.4673366057631252E-3</v>
          </cell>
          <cell r="Q2457">
            <v>1.7346368863382204</v>
          </cell>
          <cell r="S2457">
            <v>44459</v>
          </cell>
          <cell r="T2457">
            <v>21.5</v>
          </cell>
          <cell r="U2457">
            <v>12.283333333333335</v>
          </cell>
          <cell r="V2457">
            <v>1.0327089684948863E-2</v>
          </cell>
          <cell r="W2457">
            <v>1.5633716159254389</v>
          </cell>
        </row>
        <row r="2458">
          <cell r="A2458">
            <v>44460</v>
          </cell>
          <cell r="B2458">
            <v>20.6</v>
          </cell>
          <cell r="C2458">
            <v>12.25</v>
          </cell>
          <cell r="D2458">
            <v>9.4703265391538078E-3</v>
          </cell>
          <cell r="E2458">
            <v>12.101556006091856</v>
          </cell>
          <cell r="M2458">
            <v>44460</v>
          </cell>
          <cell r="N2458">
            <v>21.2</v>
          </cell>
          <cell r="O2458">
            <v>12.25</v>
          </cell>
          <cell r="P2458">
            <v>1.0052846740039171E-2</v>
          </cell>
          <cell r="Q2458">
            <v>1.7446897330782596</v>
          </cell>
          <cell r="S2458">
            <v>44460</v>
          </cell>
          <cell r="T2458">
            <v>21.6</v>
          </cell>
          <cell r="U2458">
            <v>12.233333333333334</v>
          </cell>
          <cell r="V2458">
            <v>1.0428786406821771E-2</v>
          </cell>
          <cell r="W2458">
            <v>1.5738004023322607</v>
          </cell>
        </row>
        <row r="2459">
          <cell r="A2459">
            <v>44461</v>
          </cell>
          <cell r="B2459">
            <v>24.3</v>
          </cell>
          <cell r="C2459">
            <v>12.216666666666665</v>
          </cell>
          <cell r="D2459">
            <v>1.253051611169625E-2</v>
          </cell>
          <cell r="E2459">
            <v>12.114086522203552</v>
          </cell>
          <cell r="M2459">
            <v>44461</v>
          </cell>
          <cell r="N2459">
            <v>24.1</v>
          </cell>
          <cell r="O2459">
            <v>12.2</v>
          </cell>
          <cell r="P2459">
            <v>1.240594641481718E-2</v>
          </cell>
          <cell r="Q2459">
            <v>1.7570956794930768</v>
          </cell>
          <cell r="S2459">
            <v>44461</v>
          </cell>
          <cell r="T2459">
            <v>24.9</v>
          </cell>
          <cell r="U2459">
            <v>12.2</v>
          </cell>
          <cell r="V2459">
            <v>1.2893724089049012E-2</v>
          </cell>
          <cell r="W2459">
            <v>1.5866941264213097</v>
          </cell>
        </row>
        <row r="2460">
          <cell r="A2460">
            <v>44462</v>
          </cell>
          <cell r="B2460">
            <v>23.8</v>
          </cell>
          <cell r="C2460">
            <v>12.166666666666668</v>
          </cell>
          <cell r="D2460">
            <v>1.2212502306421246E-2</v>
          </cell>
          <cell r="E2460">
            <v>12.126299024509974</v>
          </cell>
          <cell r="M2460">
            <v>44462</v>
          </cell>
          <cell r="N2460">
            <v>25.1</v>
          </cell>
          <cell r="O2460">
            <v>12.166666666666666</v>
          </cell>
          <cell r="P2460">
            <v>1.3012955082117623E-2</v>
          </cell>
          <cell r="Q2460">
            <v>1.7701086345751944</v>
          </cell>
          <cell r="S2460">
            <v>44462</v>
          </cell>
          <cell r="T2460">
            <v>25.6</v>
          </cell>
          <cell r="U2460">
            <v>12.15</v>
          </cell>
          <cell r="V2460">
            <v>1.3277427386632795E-2</v>
          </cell>
          <cell r="W2460">
            <v>1.5999715538079424</v>
          </cell>
        </row>
        <row r="2461">
          <cell r="A2461">
            <v>44463</v>
          </cell>
          <cell r="B2461">
            <v>23.7</v>
          </cell>
          <cell r="C2461">
            <v>12.133333333333333</v>
          </cell>
          <cell r="D2461">
            <v>1.2150586901573753E-2</v>
          </cell>
          <cell r="E2461">
            <v>12.138449611411549</v>
          </cell>
          <cell r="M2461">
            <v>44463</v>
          </cell>
          <cell r="N2461">
            <v>23.9</v>
          </cell>
          <cell r="O2461">
            <v>12.116666666666669</v>
          </cell>
          <cell r="P2461">
            <v>1.2291637299670784E-2</v>
          </cell>
          <cell r="Q2461">
            <v>1.7824002718748653</v>
          </cell>
          <cell r="S2461">
            <v>44463</v>
          </cell>
          <cell r="T2461">
            <v>24.2</v>
          </cell>
          <cell r="U2461">
            <v>12.133333333333333</v>
          </cell>
          <cell r="V2461">
            <v>1.2485818968608432E-2</v>
          </cell>
          <cell r="W2461">
            <v>1.6124573727765508</v>
          </cell>
        </row>
        <row r="2462">
          <cell r="A2462">
            <v>44464</v>
          </cell>
          <cell r="B2462">
            <v>21</v>
          </cell>
          <cell r="C2462">
            <v>12.083333333333332</v>
          </cell>
          <cell r="D2462">
            <v>9.8914985121948771E-3</v>
          </cell>
          <cell r="E2462">
            <v>12.148341109923743</v>
          </cell>
          <cell r="M2462">
            <v>44464</v>
          </cell>
          <cell r="N2462">
            <v>21</v>
          </cell>
          <cell r="O2462">
            <v>12.083333333333336</v>
          </cell>
          <cell r="P2462">
            <v>9.8914985121948771E-3</v>
          </cell>
          <cell r="Q2462">
            <v>1.7922917703870602</v>
          </cell>
          <cell r="S2462">
            <v>44464</v>
          </cell>
          <cell r="T2462">
            <v>21</v>
          </cell>
          <cell r="U2462">
            <v>12.1</v>
          </cell>
          <cell r="V2462">
            <v>9.8886070505133875E-3</v>
          </cell>
          <cell r="W2462">
            <v>1.6223459798270641</v>
          </cell>
        </row>
        <row r="2463">
          <cell r="A2463">
            <v>44465</v>
          </cell>
          <cell r="B2463">
            <v>19.399999999999999</v>
          </cell>
          <cell r="C2463">
            <v>12.06666666666667</v>
          </cell>
          <cell r="D2463">
            <v>8.2716880653726892E-3</v>
          </cell>
          <cell r="E2463">
            <v>12.156612797989116</v>
          </cell>
          <cell r="M2463">
            <v>44465</v>
          </cell>
          <cell r="N2463">
            <v>18.899999999999999</v>
          </cell>
          <cell r="O2463">
            <v>12.066666666666666</v>
          </cell>
          <cell r="P2463">
            <v>7.7464849793588949E-3</v>
          </cell>
          <cell r="Q2463">
            <v>1.8000382553664191</v>
          </cell>
          <cell r="S2463">
            <v>44465</v>
          </cell>
          <cell r="T2463">
            <v>18.600000000000001</v>
          </cell>
          <cell r="U2463">
            <v>12.05</v>
          </cell>
          <cell r="V2463">
            <v>7.4329858945420225E-3</v>
          </cell>
          <cell r="W2463">
            <v>1.6297789657216062</v>
          </cell>
        </row>
        <row r="2464">
          <cell r="A2464">
            <v>44466</v>
          </cell>
          <cell r="B2464">
            <v>19.7</v>
          </cell>
          <cell r="C2464">
            <v>12.016666666666666</v>
          </cell>
          <cell r="D2464">
            <v>8.5919397954996798E-3</v>
          </cell>
          <cell r="E2464">
            <v>12.165204737784615</v>
          </cell>
          <cell r="M2464">
            <v>44466</v>
          </cell>
          <cell r="N2464">
            <v>19.5</v>
          </cell>
          <cell r="O2464">
            <v>12.016666666666666</v>
          </cell>
          <cell r="P2464">
            <v>8.3834302718881915E-3</v>
          </cell>
          <cell r="Q2464">
            <v>1.8084216856383073</v>
          </cell>
          <cell r="S2464">
            <v>44466</v>
          </cell>
          <cell r="T2464">
            <v>19.5</v>
          </cell>
          <cell r="U2464">
            <v>12.016666666666664</v>
          </cell>
          <cell r="V2464">
            <v>8.3834302718881915E-3</v>
          </cell>
          <cell r="W2464">
            <v>1.6381623959934943</v>
          </cell>
        </row>
        <row r="2465">
          <cell r="A2465">
            <v>44467</v>
          </cell>
          <cell r="B2465">
            <v>19.2</v>
          </cell>
          <cell r="C2465">
            <v>11.983333333333336</v>
          </cell>
          <cell r="D2465">
            <v>8.0734081859795883E-3</v>
          </cell>
          <cell r="E2465">
            <v>12.173278145970594</v>
          </cell>
          <cell r="M2465">
            <v>44467</v>
          </cell>
          <cell r="N2465">
            <v>19.2</v>
          </cell>
          <cell r="O2465">
            <v>11.983333333333334</v>
          </cell>
          <cell r="P2465">
            <v>8.0734081859795883E-3</v>
          </cell>
          <cell r="Q2465">
            <v>1.816495093824287</v>
          </cell>
          <cell r="S2465">
            <v>44467</v>
          </cell>
          <cell r="T2465">
            <v>20</v>
          </cell>
          <cell r="U2465">
            <v>11.966666666666669</v>
          </cell>
          <cell r="V2465">
            <v>8.9096274772198364E-3</v>
          </cell>
          <cell r="W2465">
            <v>1.6470720234707141</v>
          </cell>
        </row>
        <row r="2466">
          <cell r="A2466">
            <v>44468</v>
          </cell>
          <cell r="B2466">
            <v>20.2</v>
          </cell>
          <cell r="C2466">
            <v>11.933333333333334</v>
          </cell>
          <cell r="D2466">
            <v>9.1194954545382248E-3</v>
          </cell>
          <cell r="E2466">
            <v>12.182397641425132</v>
          </cell>
          <cell r="M2466">
            <v>44468</v>
          </cell>
          <cell r="N2466">
            <v>20.5</v>
          </cell>
          <cell r="O2466">
            <v>11.933333333333334</v>
          </cell>
          <cell r="P2466">
            <v>9.4230957443545687E-3</v>
          </cell>
          <cell r="Q2466">
            <v>1.8259181895686416</v>
          </cell>
          <cell r="S2466">
            <v>44468</v>
          </cell>
          <cell r="T2466">
            <v>20.9</v>
          </cell>
          <cell r="U2466">
            <v>11.95</v>
          </cell>
          <cell r="V2466">
            <v>9.8166001147104495E-3</v>
          </cell>
          <cell r="W2466">
            <v>1.6568886235854245</v>
          </cell>
        </row>
        <row r="2467">
          <cell r="A2467">
            <v>44469</v>
          </cell>
          <cell r="B2467">
            <v>22.7</v>
          </cell>
          <cell r="C2467">
            <v>11.9</v>
          </cell>
          <cell r="D2467">
            <v>1.1442727844280203E-2</v>
          </cell>
          <cell r="E2467">
            <v>12.193840369269411</v>
          </cell>
          <cell r="M2467">
            <v>44469</v>
          </cell>
          <cell r="N2467">
            <v>22.8</v>
          </cell>
          <cell r="O2467">
            <v>11.9</v>
          </cell>
          <cell r="P2467">
            <v>1.1523242481252584E-2</v>
          </cell>
          <cell r="Q2467">
            <v>1.8374414320498942</v>
          </cell>
          <cell r="S2467">
            <v>44469</v>
          </cell>
          <cell r="T2467">
            <v>23.2</v>
          </cell>
          <cell r="U2467">
            <v>11.9</v>
          </cell>
          <cell r="V2467">
            <v>1.1834471040561848E-2</v>
          </cell>
          <cell r="W2467">
            <v>1.6687230946259863</v>
          </cell>
        </row>
        <row r="2468">
          <cell r="A2468">
            <v>44470</v>
          </cell>
          <cell r="B2468">
            <v>19</v>
          </cell>
          <cell r="C2468">
            <v>11.866666666666667</v>
          </cell>
          <cell r="D2468">
            <v>7.8777732089803706E-3</v>
          </cell>
          <cell r="E2468">
            <v>12.201718142478391</v>
          </cell>
          <cell r="M2468">
            <v>44470</v>
          </cell>
          <cell r="N2468">
            <v>18.8</v>
          </cell>
          <cell r="O2468">
            <v>11.866666666666667</v>
          </cell>
          <cell r="P2468">
            <v>7.6665949853592357E-3</v>
          </cell>
          <cell r="Q2468">
            <v>1.8451080270352533</v>
          </cell>
          <cell r="S2468">
            <v>44470</v>
          </cell>
          <cell r="T2468">
            <v>19.100000000000001</v>
          </cell>
          <cell r="U2468">
            <v>11.866666666666667</v>
          </cell>
          <cell r="V2468">
            <v>7.9832973665794563E-3</v>
          </cell>
          <cell r="W2468">
            <v>1.6767063919925658</v>
          </cell>
        </row>
        <row r="2469">
          <cell r="A2469">
            <v>44471</v>
          </cell>
          <cell r="B2469">
            <v>22</v>
          </cell>
          <cell r="C2469">
            <v>11.833333333333332</v>
          </cell>
          <cell r="D2469">
            <v>1.0861309651386455E-2</v>
          </cell>
          <cell r="E2469">
            <v>12.212579452129777</v>
          </cell>
          <cell r="M2469">
            <v>44471</v>
          </cell>
          <cell r="N2469">
            <v>21.7</v>
          </cell>
          <cell r="O2469">
            <v>11.833333333333334</v>
          </cell>
          <cell r="P2469">
            <v>1.0592006570105049E-2</v>
          </cell>
          <cell r="Q2469">
            <v>1.8557000336053584</v>
          </cell>
          <cell r="S2469">
            <v>44471</v>
          </cell>
          <cell r="T2469">
            <v>22.3</v>
          </cell>
          <cell r="U2469">
            <v>11.816666666666665</v>
          </cell>
          <cell r="V2469">
            <v>1.1124696946519281E-2</v>
          </cell>
          <cell r="W2469">
            <v>1.6878310889390851</v>
          </cell>
        </row>
        <row r="2470">
          <cell r="A2470">
            <v>44472</v>
          </cell>
          <cell r="B2470">
            <v>20.399999999999999</v>
          </cell>
          <cell r="C2470">
            <v>11.8</v>
          </cell>
          <cell r="D2470">
            <v>9.342139805214816E-3</v>
          </cell>
          <cell r="E2470">
            <v>12.221921591934992</v>
          </cell>
          <cell r="M2470">
            <v>44472</v>
          </cell>
          <cell r="N2470">
            <v>21</v>
          </cell>
          <cell r="O2470">
            <v>11.783333333333331</v>
          </cell>
          <cell r="P2470">
            <v>9.9400485562064506E-3</v>
          </cell>
          <cell r="Q2470">
            <v>1.8656400821615648</v>
          </cell>
          <cell r="S2470">
            <v>44472</v>
          </cell>
          <cell r="T2470">
            <v>21.4</v>
          </cell>
          <cell r="U2470">
            <v>11.783333333333337</v>
          </cell>
          <cell r="V2470">
            <v>1.032235221216876E-2</v>
          </cell>
          <cell r="W2470">
            <v>1.6981534411512538</v>
          </cell>
        </row>
        <row r="2471">
          <cell r="A2471">
            <v>44473</v>
          </cell>
          <cell r="B2471">
            <v>22.9</v>
          </cell>
          <cell r="C2471">
            <v>11.75</v>
          </cell>
          <cell r="D2471">
            <v>1.1629720797698901E-2</v>
          </cell>
          <cell r="E2471">
            <v>12.23355131273269</v>
          </cell>
          <cell r="M2471">
            <v>44473</v>
          </cell>
          <cell r="N2471">
            <v>22.1</v>
          </cell>
          <cell r="O2471">
            <v>11.75</v>
          </cell>
          <cell r="P2471">
            <v>1.0963096668369171E-2</v>
          </cell>
          <cell r="Q2471">
            <v>1.876603178829934</v>
          </cell>
          <cell r="S2471">
            <v>44473</v>
          </cell>
          <cell r="T2471">
            <v>22.6</v>
          </cell>
          <cell r="U2471">
            <v>11.75</v>
          </cell>
          <cell r="V2471">
            <v>1.138762268210422E-2</v>
          </cell>
          <cell r="W2471">
            <v>1.7095410638333579</v>
          </cell>
        </row>
        <row r="2472">
          <cell r="A2472">
            <v>44474</v>
          </cell>
          <cell r="B2472">
            <v>23.3</v>
          </cell>
          <cell r="C2472">
            <v>11.716666666666669</v>
          </cell>
          <cell r="D2472">
            <v>1.1943215244151137E-2</v>
          </cell>
          <cell r="E2472">
            <v>12.245494527976842</v>
          </cell>
          <cell r="M2472">
            <v>44474</v>
          </cell>
          <cell r="N2472">
            <v>22.1</v>
          </cell>
          <cell r="O2472">
            <v>11.7</v>
          </cell>
          <cell r="P2472">
            <v>1.097122299986183E-2</v>
          </cell>
          <cell r="Q2472">
            <v>1.8875744018297957</v>
          </cell>
          <cell r="S2472">
            <v>44474</v>
          </cell>
          <cell r="T2472">
            <v>23</v>
          </cell>
          <cell r="U2472">
            <v>11.716666666666665</v>
          </cell>
          <cell r="V2472">
            <v>1.1714065856182976E-2</v>
          </cell>
          <cell r="W2472">
            <v>1.7212551296895409</v>
          </cell>
        </row>
        <row r="2473">
          <cell r="A2473">
            <v>44475</v>
          </cell>
          <cell r="B2473">
            <v>20.6</v>
          </cell>
          <cell r="C2473">
            <v>11.666666666666668</v>
          </cell>
          <cell r="D2473">
            <v>9.5621837651602409E-3</v>
          </cell>
          <cell r="E2473">
            <v>12.255056711742002</v>
          </cell>
          <cell r="M2473">
            <v>44475</v>
          </cell>
          <cell r="N2473">
            <v>21.2</v>
          </cell>
          <cell r="O2473">
            <v>11.683333333333332</v>
          </cell>
          <cell r="P2473">
            <v>1.0147904237656137E-2</v>
          </cell>
          <cell r="Q2473">
            <v>1.897722306067452</v>
          </cell>
          <cell r="S2473">
            <v>44475</v>
          </cell>
          <cell r="T2473">
            <v>21.6</v>
          </cell>
          <cell r="U2473">
            <v>11.683333333333334</v>
          </cell>
          <cell r="V2473">
            <v>1.0524100568238659E-2</v>
          </cell>
          <cell r="W2473">
            <v>1.7317792302577795</v>
          </cell>
        </row>
        <row r="2474">
          <cell r="A2474">
            <v>44476</v>
          </cell>
          <cell r="B2474">
            <v>19.7</v>
          </cell>
          <cell r="C2474">
            <v>11.65</v>
          </cell>
          <cell r="D2474">
            <v>8.6412064669175101E-3</v>
          </cell>
          <cell r="E2474">
            <v>12.263697918208919</v>
          </cell>
          <cell r="M2474">
            <v>44476</v>
          </cell>
          <cell r="N2474">
            <v>19.8</v>
          </cell>
          <cell r="O2474">
            <v>11.65</v>
          </cell>
          <cell r="P2474">
            <v>8.7455861654831754E-3</v>
          </cell>
          <cell r="Q2474">
            <v>1.9064678922329352</v>
          </cell>
          <cell r="S2474">
            <v>44476</v>
          </cell>
          <cell r="T2474">
            <v>19.399999999999999</v>
          </cell>
          <cell r="U2474">
            <v>11.633333333333333</v>
          </cell>
          <cell r="V2474">
            <v>8.3282314383403954E-3</v>
          </cell>
          <cell r="W2474">
            <v>1.7401074616961199</v>
          </cell>
        </row>
        <row r="2475">
          <cell r="A2475">
            <v>44477</v>
          </cell>
          <cell r="B2475">
            <v>23.2</v>
          </cell>
          <cell r="C2475">
            <v>11.6</v>
          </cell>
          <cell r="D2475">
            <v>1.1887854062321259E-2</v>
          </cell>
          <cell r="E2475">
            <v>12.27558577227124</v>
          </cell>
          <cell r="M2475">
            <v>44477</v>
          </cell>
          <cell r="N2475">
            <v>22.9</v>
          </cell>
          <cell r="O2475">
            <v>11.6</v>
          </cell>
          <cell r="P2475">
            <v>1.1655018739947631E-2</v>
          </cell>
          <cell r="Q2475">
            <v>1.9181229109728828</v>
          </cell>
          <cell r="S2475">
            <v>44477</v>
          </cell>
          <cell r="T2475">
            <v>23.2</v>
          </cell>
          <cell r="U2475">
            <v>11.6</v>
          </cell>
          <cell r="V2475">
            <v>1.1887854062321259E-2</v>
          </cell>
          <cell r="W2475">
            <v>1.7519953157584411</v>
          </cell>
        </row>
        <row r="2476">
          <cell r="A2476">
            <v>44478</v>
          </cell>
          <cell r="B2476">
            <v>20.9</v>
          </cell>
          <cell r="C2476">
            <v>11.566666666666663</v>
          </cell>
          <cell r="D2476">
            <v>9.8734635030092999E-3</v>
          </cell>
          <cell r="E2476">
            <v>12.285459235774249</v>
          </cell>
          <cell r="M2476">
            <v>44478</v>
          </cell>
          <cell r="N2476">
            <v>21.5</v>
          </cell>
          <cell r="O2476">
            <v>11.566666666666666</v>
          </cell>
          <cell r="P2476">
            <v>1.0448594589342785E-2</v>
          </cell>
          <cell r="Q2476">
            <v>1.9285715055622257</v>
          </cell>
          <cell r="S2476">
            <v>44478</v>
          </cell>
          <cell r="T2476">
            <v>21.1</v>
          </cell>
          <cell r="U2476">
            <v>11.55</v>
          </cell>
          <cell r="V2476">
            <v>1.0070687926434811E-2</v>
          </cell>
          <cell r="W2476">
            <v>1.7620660036848759</v>
          </cell>
        </row>
        <row r="2477">
          <cell r="A2477">
            <v>44479</v>
          </cell>
          <cell r="B2477">
            <v>22</v>
          </cell>
          <cell r="C2477">
            <v>11.533333333333331</v>
          </cell>
          <cell r="D2477">
            <v>1.090882435387093E-2</v>
          </cell>
          <cell r="E2477">
            <v>12.29636806012812</v>
          </cell>
          <cell r="M2477">
            <v>44479</v>
          </cell>
          <cell r="N2477">
            <v>21.4</v>
          </cell>
          <cell r="O2477">
            <v>11.516666666666666</v>
          </cell>
          <cell r="P2477">
            <v>1.0361865668675025E-2</v>
          </cell>
          <cell r="Q2477">
            <v>1.9389333712309007</v>
          </cell>
          <cell r="S2477">
            <v>44479</v>
          </cell>
          <cell r="T2477">
            <v>21.5</v>
          </cell>
          <cell r="U2477">
            <v>11.533333333333331</v>
          </cell>
          <cell r="V2477">
            <v>1.0453359398062764E-2</v>
          </cell>
          <cell r="W2477">
            <v>1.7725193630829386</v>
          </cell>
        </row>
        <row r="2478">
          <cell r="A2478">
            <v>44480</v>
          </cell>
          <cell r="B2478">
            <v>23</v>
          </cell>
          <cell r="C2478">
            <v>11.483333333333333</v>
          </cell>
          <cell r="D2478">
            <v>1.1752396905671109E-2</v>
          </cell>
          <cell r="E2478">
            <v>12.308120457033791</v>
          </cell>
          <cell r="M2478">
            <v>44480</v>
          </cell>
          <cell r="N2478">
            <v>22.6</v>
          </cell>
          <cell r="O2478">
            <v>11.483333333333331</v>
          </cell>
          <cell r="P2478">
            <v>1.1430552145513325E-2</v>
          </cell>
          <cell r="Q2478">
            <v>1.9503639233764141</v>
          </cell>
          <cell r="S2478">
            <v>44480</v>
          </cell>
          <cell r="T2478">
            <v>22.6</v>
          </cell>
          <cell r="U2478">
            <v>11.5</v>
          </cell>
          <cell r="V2478">
            <v>1.1428015334127689E-2</v>
          </cell>
          <cell r="W2478">
            <v>1.7839473784170663</v>
          </cell>
        </row>
        <row r="2479">
          <cell r="A2479">
            <v>44481</v>
          </cell>
          <cell r="B2479">
            <v>19.600000000000001</v>
          </cell>
          <cell r="C2479">
            <v>11.45</v>
          </cell>
          <cell r="D2479">
            <v>8.5598908538634475E-3</v>
          </cell>
          <cell r="E2479">
            <v>12.316680347887655</v>
          </cell>
          <cell r="M2479">
            <v>44481</v>
          </cell>
          <cell r="N2479">
            <v>20.100000000000001</v>
          </cell>
          <cell r="O2479">
            <v>11.45</v>
          </cell>
          <cell r="P2479">
            <v>9.0812049320489908E-3</v>
          </cell>
          <cell r="Q2479">
            <v>1.9594451283084631</v>
          </cell>
          <cell r="S2479">
            <v>44481</v>
          </cell>
          <cell r="T2479">
            <v>20</v>
          </cell>
          <cell r="U2479">
            <v>11.45</v>
          </cell>
          <cell r="V2479">
            <v>8.9777473760494948E-3</v>
          </cell>
          <cell r="W2479">
            <v>1.7929251257931158</v>
          </cell>
        </row>
        <row r="2480">
          <cell r="A2480">
            <v>44482</v>
          </cell>
          <cell r="B2480">
            <v>16.7</v>
          </cell>
          <cell r="C2480">
            <v>11.416666666666668</v>
          </cell>
          <cell r="D2480">
            <v>5.548323877622858E-3</v>
          </cell>
          <cell r="E2480">
            <v>12.322228671765277</v>
          </cell>
          <cell r="M2480">
            <v>44482</v>
          </cell>
          <cell r="N2480">
            <v>16.899999999999999</v>
          </cell>
          <cell r="O2480">
            <v>11.416666666666666</v>
          </cell>
          <cell r="P2480">
            <v>5.7449255680298485E-3</v>
          </cell>
          <cell r="Q2480">
            <v>1.9651900538764928</v>
          </cell>
          <cell r="S2480">
            <v>44482</v>
          </cell>
          <cell r="T2480">
            <v>16.899999999999999</v>
          </cell>
          <cell r="U2480">
            <v>11.416666666666666</v>
          </cell>
          <cell r="V2480">
            <v>5.7449255680298485E-3</v>
          </cell>
          <cell r="W2480">
            <v>1.7986700513611455</v>
          </cell>
        </row>
        <row r="2481">
          <cell r="A2481">
            <v>44483</v>
          </cell>
          <cell r="B2481">
            <v>17.8</v>
          </cell>
          <cell r="C2481">
            <v>11.383333333333333</v>
          </cell>
          <cell r="D2481">
            <v>6.6638282586860458E-3</v>
          </cell>
          <cell r="E2481">
            <v>12.328892500023963</v>
          </cell>
          <cell r="M2481">
            <v>44483</v>
          </cell>
          <cell r="N2481">
            <v>18.2</v>
          </cell>
          <cell r="O2481">
            <v>11.383333333333329</v>
          </cell>
          <cell r="P2481">
            <v>7.0832520925512505E-3</v>
          </cell>
          <cell r="Q2481">
            <v>1.972273305969044</v>
          </cell>
          <cell r="S2481">
            <v>44483</v>
          </cell>
          <cell r="T2481">
            <v>19.100000000000001</v>
          </cell>
          <cell r="U2481">
            <v>11.366666666666664</v>
          </cell>
          <cell r="V2481">
            <v>8.0399113285760573E-3</v>
          </cell>
          <cell r="W2481">
            <v>1.8067099626897216</v>
          </cell>
        </row>
        <row r="2482">
          <cell r="A2482">
            <v>44484</v>
          </cell>
          <cell r="B2482">
            <v>19.600000000000001</v>
          </cell>
          <cell r="C2482">
            <v>11.35</v>
          </cell>
          <cell r="D2482">
            <v>8.5708307944972525E-3</v>
          </cell>
          <cell r="E2482">
            <v>12.33746333081846</v>
          </cell>
          <cell r="M2482">
            <v>44484</v>
          </cell>
          <cell r="N2482">
            <v>19.100000000000001</v>
          </cell>
          <cell r="O2482">
            <v>11.35</v>
          </cell>
          <cell r="P2482">
            <v>8.0415905829452419E-3</v>
          </cell>
          <cell r="Q2482">
            <v>1.9803148965519892</v>
          </cell>
          <cell r="S2482">
            <v>44484</v>
          </cell>
          <cell r="T2482">
            <v>20</v>
          </cell>
          <cell r="U2482">
            <v>11.333333333333332</v>
          </cell>
          <cell r="V2482">
            <v>8.9910846618980016E-3</v>
          </cell>
          <cell r="W2482">
            <v>1.8157010473516195</v>
          </cell>
        </row>
        <row r="2483">
          <cell r="A2483">
            <v>44485</v>
          </cell>
          <cell r="B2483">
            <v>20</v>
          </cell>
          <cell r="C2483">
            <v>11.3</v>
          </cell>
          <cell r="D2483">
            <v>8.9947701750201382E-3</v>
          </cell>
          <cell r="E2483">
            <v>12.34645810099348</v>
          </cell>
          <cell r="M2483">
            <v>44485</v>
          </cell>
          <cell r="N2483">
            <v>19.8</v>
          </cell>
          <cell r="O2483">
            <v>11.3</v>
          </cell>
          <cell r="P2483">
            <v>8.7861790567965448E-3</v>
          </cell>
          <cell r="Q2483">
            <v>1.9891010756087857</v>
          </cell>
          <cell r="S2483">
            <v>44485</v>
          </cell>
          <cell r="T2483">
            <v>19.8</v>
          </cell>
          <cell r="U2483">
            <v>11.3</v>
          </cell>
          <cell r="V2483">
            <v>8.7861790567965448E-3</v>
          </cell>
          <cell r="W2483">
            <v>1.824487226408416</v>
          </cell>
        </row>
        <row r="2484">
          <cell r="A2484">
            <v>44486</v>
          </cell>
          <cell r="B2484">
            <v>14</v>
          </cell>
          <cell r="C2484">
            <v>11.266666666666666</v>
          </cell>
          <cell r="D2484">
            <v>3.265394359551681E-3</v>
          </cell>
          <cell r="E2484">
            <v>12.349723495353032</v>
          </cell>
          <cell r="M2484">
            <v>44486</v>
          </cell>
          <cell r="N2484">
            <v>14.5</v>
          </cell>
          <cell r="O2484">
            <v>11.266666666666664</v>
          </cell>
          <cell r="P2484">
            <v>3.6321380164935752E-3</v>
          </cell>
          <cell r="Q2484">
            <v>1.9927332136252793</v>
          </cell>
          <cell r="S2484">
            <v>44486</v>
          </cell>
          <cell r="T2484">
            <v>14.7</v>
          </cell>
          <cell r="U2484">
            <v>11.266666666666664</v>
          </cell>
          <cell r="V2484">
            <v>3.7866305888673542E-3</v>
          </cell>
          <cell r="W2484">
            <v>1.8282738569972834</v>
          </cell>
        </row>
        <row r="2485">
          <cell r="A2485">
            <v>44487</v>
          </cell>
          <cell r="B2485">
            <v>11.7</v>
          </cell>
          <cell r="C2485">
            <v>11.233333333333331</v>
          </cell>
          <cell r="D2485">
            <v>1.9309668261299458E-3</v>
          </cell>
          <cell r="E2485">
            <v>12.351654462179162</v>
          </cell>
          <cell r="M2485">
            <v>44487</v>
          </cell>
          <cell r="N2485">
            <v>11.7</v>
          </cell>
          <cell r="O2485">
            <v>11.233333333333334</v>
          </cell>
          <cell r="P2485">
            <v>1.9309668261299456E-3</v>
          </cell>
          <cell r="Q2485">
            <v>1.9946641804514094</v>
          </cell>
          <cell r="S2485">
            <v>44487</v>
          </cell>
          <cell r="T2485">
            <v>12.1</v>
          </cell>
          <cell r="U2485">
            <v>11.233333333333334</v>
          </cell>
          <cell r="V2485">
            <v>2.1236706419087811E-3</v>
          </cell>
          <cell r="W2485">
            <v>1.8303975276391922</v>
          </cell>
        </row>
        <row r="2486">
          <cell r="A2486">
            <v>44488</v>
          </cell>
          <cell r="B2486">
            <v>12.8</v>
          </cell>
          <cell r="C2486">
            <v>11.2</v>
          </cell>
          <cell r="D2486">
            <v>2.5006537721703921E-3</v>
          </cell>
          <cell r="E2486">
            <v>12.354155115951333</v>
          </cell>
          <cell r="M2486">
            <v>44488</v>
          </cell>
          <cell r="N2486">
            <v>12.8</v>
          </cell>
          <cell r="O2486">
            <v>11.183333333333334</v>
          </cell>
          <cell r="P2486">
            <v>2.501137850519804E-3</v>
          </cell>
          <cell r="Q2486">
            <v>1.9971653183019291</v>
          </cell>
          <cell r="S2486">
            <v>44488</v>
          </cell>
          <cell r="T2486">
            <v>13</v>
          </cell>
          <cell r="U2486">
            <v>11.2</v>
          </cell>
          <cell r="V2486">
            <v>2.6175793974766181E-3</v>
          </cell>
          <cell r="W2486">
            <v>1.8330151070366687</v>
          </cell>
        </row>
        <row r="2487">
          <cell r="A2487">
            <v>44489</v>
          </cell>
          <cell r="B2487">
            <v>14.9</v>
          </cell>
          <cell r="C2487">
            <v>11.15</v>
          </cell>
          <cell r="D2487">
            <v>3.9509157825444478E-3</v>
          </cell>
          <cell r="E2487">
            <v>12.358106031733877</v>
          </cell>
          <cell r="M2487">
            <v>44489</v>
          </cell>
          <cell r="N2487">
            <v>15</v>
          </cell>
          <cell r="O2487">
            <v>11.15</v>
          </cell>
          <cell r="P2487">
            <v>4.0321072120587959E-3</v>
          </cell>
          <cell r="Q2487">
            <v>2.0011974255139879</v>
          </cell>
          <cell r="S2487">
            <v>44489</v>
          </cell>
          <cell r="T2487">
            <v>15.1</v>
          </cell>
          <cell r="U2487">
            <v>11.166666666666668</v>
          </cell>
          <cell r="V2487">
            <v>4.1135936784996259E-3</v>
          </cell>
          <cell r="W2487">
            <v>1.8371287007151684</v>
          </cell>
        </row>
        <row r="2488">
          <cell r="A2488">
            <v>44490</v>
          </cell>
          <cell r="C2488">
            <v>11.116666666666667</v>
          </cell>
          <cell r="D2488">
            <v>8.9616314477561956E-5</v>
          </cell>
          <cell r="E2488">
            <v>12.358195648048355</v>
          </cell>
          <cell r="M2488">
            <v>44490</v>
          </cell>
          <cell r="O2488">
            <v>11.133333333333333</v>
          </cell>
          <cell r="P2488">
            <v>8.9599488333894827E-5</v>
          </cell>
          <cell r="Q2488">
            <v>2.001287025002322</v>
          </cell>
          <cell r="S2488">
            <v>44490</v>
          </cell>
          <cell r="U2488">
            <v>11.116666666666667</v>
          </cell>
          <cell r="V2488">
            <v>8.9616314477561956E-5</v>
          </cell>
          <cell r="W2488">
            <v>1.8372183170296459</v>
          </cell>
        </row>
        <row r="2489">
          <cell r="A2489">
            <v>44491</v>
          </cell>
          <cell r="C2489">
            <v>11.083333333333334</v>
          </cell>
          <cell r="D2489">
            <v>8.964959564823036E-5</v>
          </cell>
          <cell r="E2489">
            <v>12.358285297644002</v>
          </cell>
          <cell r="M2489">
            <v>44491</v>
          </cell>
          <cell r="O2489">
            <v>11.1</v>
          </cell>
          <cell r="P2489">
            <v>8.9633016611018293E-5</v>
          </cell>
          <cell r="Q2489">
            <v>2.0013766580189332</v>
          </cell>
          <cell r="S2489">
            <v>44491</v>
          </cell>
          <cell r="U2489">
            <v>11.083333333333334</v>
          </cell>
          <cell r="V2489">
            <v>8.964959564823036E-5</v>
          </cell>
          <cell r="W2489">
            <v>1.8373079666252941</v>
          </cell>
        </row>
        <row r="2490">
          <cell r="A2490">
            <v>44492</v>
          </cell>
          <cell r="C2490">
            <v>11.066666666666666</v>
          </cell>
          <cell r="D2490">
            <v>8.9666052496428691E-5</v>
          </cell>
          <cell r="E2490">
            <v>12.358374963696498</v>
          </cell>
          <cell r="M2490">
            <v>44492</v>
          </cell>
          <cell r="O2490">
            <v>11.05</v>
          </cell>
          <cell r="P2490">
            <v>8.9682388056157452E-5</v>
          </cell>
          <cell r="Q2490">
            <v>2.0014663404069895</v>
          </cell>
          <cell r="S2490">
            <v>44492</v>
          </cell>
          <cell r="U2490">
            <v>11.05</v>
          </cell>
          <cell r="V2490">
            <v>8.9682388056157452E-5</v>
          </cell>
          <cell r="W2490">
            <v>1.8373976490133501</v>
          </cell>
        </row>
        <row r="2491">
          <cell r="A2491">
            <v>44493</v>
          </cell>
          <cell r="C2491">
            <v>11.016666666666666</v>
          </cell>
          <cell r="D2491">
            <v>8.971469887924632E-5</v>
          </cell>
          <cell r="E2491">
            <v>12.358464678395377</v>
          </cell>
          <cell r="M2491">
            <v>44493</v>
          </cell>
          <cell r="O2491">
            <v>11.016666666666667</v>
          </cell>
          <cell r="P2491">
            <v>8.971469887924632E-5</v>
          </cell>
          <cell r="Q2491">
            <v>2.0015560551058686</v>
          </cell>
          <cell r="S2491">
            <v>44493</v>
          </cell>
          <cell r="U2491">
            <v>11.016666666666667</v>
          </cell>
          <cell r="V2491">
            <v>8.971469887924632E-5</v>
          </cell>
          <cell r="W2491">
            <v>1.8374873637122293</v>
          </cell>
        </row>
        <row r="2492">
          <cell r="A2492">
            <v>44494</v>
          </cell>
          <cell r="C2492">
            <v>10.983333333333334</v>
          </cell>
          <cell r="D2492">
            <v>8.9746535189986313E-5</v>
          </cell>
          <cell r="E2492">
            <v>12.358554424930567</v>
          </cell>
          <cell r="M2492">
            <v>44494</v>
          </cell>
          <cell r="O2492">
            <v>10.983333333333334</v>
          </cell>
          <cell r="P2492">
            <v>8.9746535189986313E-5</v>
          </cell>
          <cell r="Q2492">
            <v>2.0016458016410588</v>
          </cell>
          <cell r="S2492">
            <v>44494</v>
          </cell>
          <cell r="U2492">
            <v>10.983333333333334</v>
          </cell>
          <cell r="V2492">
            <v>8.9746535189986313E-5</v>
          </cell>
          <cell r="W2492">
            <v>1.8375771102474192</v>
          </cell>
        </row>
        <row r="2493">
          <cell r="A2493">
            <v>44495</v>
          </cell>
          <cell r="C2493">
            <v>10.95</v>
          </cell>
          <cell r="D2493">
            <v>8.9777903957001244E-5</v>
          </cell>
          <cell r="E2493">
            <v>12.358644202834524</v>
          </cell>
          <cell r="M2493">
            <v>44495</v>
          </cell>
          <cell r="O2493">
            <v>10.95</v>
          </cell>
          <cell r="P2493">
            <v>8.9777903957001244E-5</v>
          </cell>
          <cell r="Q2493">
            <v>2.0017355795450156</v>
          </cell>
          <cell r="S2493">
            <v>44495</v>
          </cell>
          <cell r="U2493">
            <v>10.933333333333332</v>
          </cell>
          <cell r="V2493">
            <v>8.9793415161281776E-5</v>
          </cell>
          <cell r="W2493">
            <v>1.8376669036625806</v>
          </cell>
        </row>
        <row r="2494">
          <cell r="A2494">
            <v>44496</v>
          </cell>
          <cell r="C2494">
            <v>10.916666666666664</v>
          </cell>
          <cell r="D2494">
            <v>8.9808812046574519E-5</v>
          </cell>
          <cell r="E2494">
            <v>12.35873401164657</v>
          </cell>
          <cell r="M2494">
            <v>44496</v>
          </cell>
          <cell r="O2494">
            <v>10.916666666666664</v>
          </cell>
          <cell r="P2494">
            <v>8.9808812046574519E-5</v>
          </cell>
          <cell r="Q2494">
            <v>2.0018253883570623</v>
          </cell>
          <cell r="S2494">
            <v>44496</v>
          </cell>
          <cell r="U2494">
            <v>10.9</v>
          </cell>
          <cell r="V2494">
            <v>8.9824095455420816E-5</v>
          </cell>
          <cell r="W2494">
            <v>1.837756727758036</v>
          </cell>
        </row>
        <row r="2495">
          <cell r="A2495">
            <v>44497</v>
          </cell>
          <cell r="C2495">
            <v>10.883333333333333</v>
          </cell>
          <cell r="D2495">
            <v>8.9839266224152388E-5</v>
          </cell>
          <cell r="E2495">
            <v>12.358823850912794</v>
          </cell>
          <cell r="M2495">
            <v>44497</v>
          </cell>
          <cell r="O2495">
            <v>10.883333333333335</v>
          </cell>
          <cell r="P2495">
            <v>8.9839266224152388E-5</v>
          </cell>
          <cell r="Q2495">
            <v>2.0019152276232863</v>
          </cell>
          <cell r="S2495">
            <v>44497</v>
          </cell>
          <cell r="U2495">
            <v>10.866666666666667</v>
          </cell>
          <cell r="V2495">
            <v>8.9854325182937175E-5</v>
          </cell>
          <cell r="W2495">
            <v>1.837846582083219</v>
          </cell>
        </row>
        <row r="2496">
          <cell r="A2496">
            <v>44498</v>
          </cell>
          <cell r="C2496">
            <v>10.85</v>
          </cell>
          <cell r="D2496">
            <v>8.9869273155824609E-5</v>
          </cell>
          <cell r="E2496">
            <v>12.358913720185949</v>
          </cell>
          <cell r="M2496">
            <v>44498</v>
          </cell>
          <cell r="O2496">
            <v>10.85</v>
          </cell>
          <cell r="P2496">
            <v>8.9869273155824609E-5</v>
          </cell>
          <cell r="Q2496">
            <v>2.002005096896442</v>
          </cell>
          <cell r="S2496">
            <v>44498</v>
          </cell>
          <cell r="U2496">
            <v>10.833333333333336</v>
          </cell>
          <cell r="V2496">
            <v>8.9884110960790898E-5</v>
          </cell>
          <cell r="W2496">
            <v>1.8379364661941799</v>
          </cell>
        </row>
        <row r="2497">
          <cell r="A2497">
            <v>44499</v>
          </cell>
          <cell r="C2497">
            <v>10.816666666666668</v>
          </cell>
          <cell r="D2497">
            <v>8.9898839409783637E-5</v>
          </cell>
          <cell r="E2497">
            <v>12.359003619025358</v>
          </cell>
          <cell r="M2497">
            <v>44499</v>
          </cell>
          <cell r="O2497">
            <v>10.8</v>
          </cell>
          <cell r="P2497">
            <v>8.9913459308766305E-5</v>
          </cell>
          <cell r="Q2497">
            <v>2.0020950103557507</v>
          </cell>
          <cell r="S2497">
            <v>44499</v>
          </cell>
          <cell r="U2497">
            <v>10.8</v>
          </cell>
          <cell r="V2497">
            <v>8.9913459308766305E-5</v>
          </cell>
          <cell r="W2497">
            <v>1.8380263796534888</v>
          </cell>
        </row>
        <row r="2498">
          <cell r="A2498">
            <v>44500</v>
          </cell>
          <cell r="C2498">
            <v>10.783333333333331</v>
          </cell>
          <cell r="D2498">
            <v>8.9927971457762399E-5</v>
          </cell>
          <cell r="E2498">
            <v>12.359093546996816</v>
          </cell>
          <cell r="M2498">
            <v>44500</v>
          </cell>
          <cell r="O2498">
            <v>10.766666666666666</v>
          </cell>
          <cell r="P2498">
            <v>8.9942376650899055E-5</v>
          </cell>
          <cell r="Q2498">
            <v>2.0021849527324016</v>
          </cell>
          <cell r="S2498">
            <v>44500</v>
          </cell>
          <cell r="U2498">
            <v>10.783333333333331</v>
          </cell>
          <cell r="V2498">
            <v>8.9927971457762399E-5</v>
          </cell>
          <cell r="W2498">
            <v>1.8381163076249465</v>
          </cell>
        </row>
        <row r="2499">
          <cell r="A2499">
            <v>44501</v>
          </cell>
          <cell r="C2499">
            <v>10.544664719970333</v>
          </cell>
          <cell r="D2499">
            <v>9.0124430175128232E-5</v>
          </cell>
          <cell r="E2499">
            <v>12.35918367142699</v>
          </cell>
          <cell r="M2499">
            <v>44501</v>
          </cell>
          <cell r="O2499">
            <v>10.562833194673971</v>
          </cell>
          <cell r="P2499">
            <v>9.0110195716604208E-5</v>
          </cell>
          <cell r="Q2499">
            <v>2.0022750629281183</v>
          </cell>
          <cell r="S2499">
            <v>44501</v>
          </cell>
          <cell r="U2499">
            <v>10.561766534341448</v>
          </cell>
          <cell r="V2499">
            <v>9.0111034588636837E-5</v>
          </cell>
          <cell r="W2499">
            <v>1.838206418659535</v>
          </cell>
        </row>
        <row r="2500">
          <cell r="A2500">
            <v>44502</v>
          </cell>
          <cell r="C2500">
            <v>10.511285125375665</v>
          </cell>
          <cell r="D2500">
            <v>9.0150284795719528E-5</v>
          </cell>
          <cell r="E2500">
            <v>12.359273821711787</v>
          </cell>
          <cell r="M2500">
            <v>44502</v>
          </cell>
          <cell r="O2500">
            <v>10.529880728733586</v>
          </cell>
          <cell r="P2500">
            <v>9.0135928586608367E-5</v>
          </cell>
          <cell r="Q2500">
            <v>2.0023651988567051</v>
          </cell>
          <cell r="S2500">
            <v>44502</v>
          </cell>
          <cell r="U2500">
            <v>10.528789003047958</v>
          </cell>
          <cell r="V2500">
            <v>9.0136774700475244E-5</v>
          </cell>
          <cell r="W2500">
            <v>1.8382965554342354</v>
          </cell>
        </row>
        <row r="2501">
          <cell r="A2501">
            <v>44503</v>
          </cell>
          <cell r="C2501">
            <v>10.478232453599034</v>
          </cell>
          <cell r="D2501">
            <v>9.0175511522858396E-5</v>
          </cell>
          <cell r="E2501">
            <v>12.35936399722331</v>
          </cell>
          <cell r="M2501">
            <v>44503</v>
          </cell>
          <cell r="O2501">
            <v>10.497251714874535</v>
          </cell>
          <cell r="P2501">
            <v>9.0161040712630241E-5</v>
          </cell>
          <cell r="Q2501">
            <v>2.0024553598974175</v>
          </cell>
          <cell r="S2501">
            <v>44503</v>
          </cell>
          <cell r="U2501">
            <v>10.496135128275551</v>
          </cell>
          <cell r="V2501">
            <v>9.0161893647318058E-5</v>
          </cell>
          <cell r="W2501">
            <v>1.8383867173278827</v>
          </cell>
        </row>
        <row r="2502">
          <cell r="A2502">
            <v>44504</v>
          </cell>
          <cell r="C2502">
            <v>10.445517956338952</v>
          </cell>
          <cell r="D2502">
            <v>9.0200118366900154E-5</v>
          </cell>
          <cell r="E2502">
            <v>12.359454197341677</v>
          </cell>
          <cell r="M2502">
            <v>44504</v>
          </cell>
          <cell r="O2502">
            <v>10.464957256276628</v>
          </cell>
          <cell r="P2502">
            <v>9.0185539815763885E-5</v>
          </cell>
          <cell r="Q2502">
            <v>2.0025455454372332</v>
          </cell>
          <cell r="S2502">
            <v>44504</v>
          </cell>
          <cell r="U2502">
            <v>10.463816021917328</v>
          </cell>
          <cell r="V2502">
            <v>9.0186399167175259E-5</v>
          </cell>
          <cell r="W2502">
            <v>1.8384769037270499</v>
          </cell>
        </row>
        <row r="2503">
          <cell r="A2503">
            <v>44505</v>
          </cell>
          <cell r="C2503">
            <v>10.413153041465845</v>
          </cell>
          <cell r="D2503">
            <v>9.022411320069591E-5</v>
          </cell>
          <cell r="E2503">
            <v>12.359544421454878</v>
          </cell>
          <cell r="M2503">
            <v>44505</v>
          </cell>
          <cell r="O2503">
            <v>10.433008608576456</v>
          </cell>
          <cell r="P2503">
            <v>9.0209433486440214E-5</v>
          </cell>
          <cell r="Q2503">
            <v>2.0026357548707194</v>
          </cell>
          <cell r="S2503">
            <v>44505</v>
          </cell>
          <cell r="U2503">
            <v>10.431842948539376</v>
          </cell>
          <cell r="V2503">
            <v>9.021029886699702E-5</v>
          </cell>
          <cell r="W2503">
            <v>1.8385671140259168</v>
          </cell>
        </row>
        <row r="2504">
          <cell r="A2504">
            <v>44506</v>
          </cell>
          <cell r="C2504">
            <v>10.381149267551519</v>
          </cell>
          <cell r="D2504">
            <v>9.0247503758512259E-5</v>
          </cell>
          <cell r="E2504">
            <v>12.359634668958636</v>
          </cell>
          <cell r="M2504">
            <v>44506</v>
          </cell>
          <cell r="O2504">
            <v>10.401417174437022</v>
          </cell>
          <cell r="P2504">
            <v>9.0232729183267017E-5</v>
          </cell>
          <cell r="Q2504">
            <v>2.0027259875999026</v>
          </cell>
          <cell r="S2504">
            <v>44506</v>
          </cell>
          <cell r="U2504">
            <v>10.40022731994797</v>
          </cell>
          <cell r="V2504">
            <v>9.0233600221518051E-5</v>
          </cell>
          <cell r="W2504">
            <v>1.8386573476261383</v>
          </cell>
        </row>
        <row r="2505">
          <cell r="A2505">
            <v>44507</v>
          </cell>
          <cell r="C2505">
            <v>10.349518337684314</v>
          </cell>
          <cell r="D2505">
            <v>9.0270297635065982E-5</v>
          </cell>
          <cell r="E2505">
            <v>12.359724939256271</v>
          </cell>
          <cell r="M2505">
            <v>44507</v>
          </cell>
          <cell r="O2505">
            <v>10.3701944974162</v>
          </cell>
          <cell r="P2505">
            <v>9.0255434231984851E-5</v>
          </cell>
          <cell r="Q2505">
            <v>2.0028162430341347</v>
          </cell>
          <cell r="S2505">
            <v>44507</v>
          </cell>
          <cell r="U2505">
            <v>10.368980689054871</v>
          </cell>
          <cell r="V2505">
            <v>9.0256310572218074E-5</v>
          </cell>
          <cell r="W2505">
            <v>1.8387476039367106</v>
          </cell>
        </row>
        <row r="2506">
          <cell r="A2506">
            <v>44508</v>
          </cell>
          <cell r="C2506">
            <v>10.318272092557187</v>
          </cell>
          <cell r="D2506">
            <v>9.0292502284659715E-5</v>
          </cell>
          <cell r="E2506">
            <v>12.359815231758555</v>
          </cell>
          <cell r="M2506">
            <v>44508</v>
          </cell>
          <cell r="O2506">
            <v>10.339352255121737</v>
          </cell>
          <cell r="P2506">
            <v>9.0277555824524729E-5</v>
          </cell>
          <cell r="Q2506">
            <v>2.0029065205899594</v>
          </cell>
          <cell r="S2506">
            <v>44508</v>
          </cell>
          <cell r="U2506">
            <v>10.338114743028347</v>
          </cell>
          <cell r="V2506">
            <v>9.0278437126383625E-5</v>
          </cell>
          <cell r="W2506">
            <v>1.8388378823738369</v>
          </cell>
        </row>
        <row r="2507">
          <cell r="A2507">
            <v>44509</v>
          </cell>
          <cell r="C2507">
            <v>10.287422502817609</v>
          </cell>
          <cell r="D2507">
            <v>9.0314125020404514E-5</v>
          </cell>
          <cell r="E2507">
            <v>12.359905545883576</v>
          </cell>
          <cell r="M2507">
            <v>44509</v>
          </cell>
          <cell r="O2507">
            <v>10.308902251642339</v>
          </cell>
          <cell r="P2507">
            <v>9.0299101018154017E-5</v>
          </cell>
          <cell r="Q2507">
            <v>2.0029968196909778</v>
          </cell>
          <cell r="S2507">
            <v>44509</v>
          </cell>
          <cell r="U2507">
            <v>10.307641295719472</v>
          </cell>
          <cell r="V2507">
            <v>9.0299986956258633E-5</v>
          </cell>
          <cell r="W2507">
            <v>1.8389281823607933</v>
          </cell>
        </row>
        <row r="2508">
          <cell r="A2508">
            <v>44510</v>
          </cell>
          <cell r="C2508">
            <v>10.256981660670288</v>
          </cell>
          <cell r="D2508">
            <v>9.033517301351719E-5</v>
          </cell>
          <cell r="E2508">
            <v>12.359995881056589</v>
          </cell>
          <cell r="M2508">
            <v>44510</v>
          </cell>
          <cell r="O2508">
            <v>10.278856409246281</v>
          </cell>
          <cell r="P2508">
            <v>9.0320076734698635E-5</v>
          </cell>
          <cell r="Q2508">
            <v>2.0030871397677124</v>
          </cell>
          <cell r="S2508">
            <v>44510</v>
          </cell>
          <cell r="U2508">
            <v>10.277572279355056</v>
          </cell>
          <cell r="V2508">
            <v>9.032096699827055E-5</v>
          </cell>
          <cell r="W2508">
            <v>1.8390185033277915</v>
          </cell>
        </row>
        <row r="2509">
          <cell r="A2509">
            <v>44511</v>
          </cell>
          <cell r="C2509">
            <v>10.226961770725776</v>
          </cell>
          <cell r="D2509">
            <v>9.0355653292680652E-5</v>
          </cell>
          <cell r="E2509">
            <v>12.360086236709881</v>
          </cell>
          <cell r="M2509">
            <v>44511</v>
          </cell>
          <cell r="O2509">
            <v>10.249226759341145</v>
          </cell>
          <cell r="P2509">
            <v>9.0340489759829553E-5</v>
          </cell>
          <cell r="Q2509">
            <v>2.003177480257472</v>
          </cell>
          <cell r="S2509">
            <v>44511</v>
          </cell>
          <cell r="U2509">
            <v>10.247919735490846</v>
          </cell>
          <cell r="V2509">
            <v>9.0341384052321149E-5</v>
          </cell>
          <cell r="W2509">
            <v>1.8391088447118438</v>
          </cell>
        </row>
        <row r="2510">
          <cell r="A2510">
            <v>44512</v>
          </cell>
          <cell r="C2510">
            <v>10.197375140090463</v>
          </cell>
          <cell r="D2510">
            <v>9.0375572743456707E-5</v>
          </cell>
          <cell r="E2510">
            <v>12.360176612282624</v>
          </cell>
          <cell r="M2510">
            <v>44512</v>
          </cell>
          <cell r="O2510">
            <v>10.220025432690623</v>
          </cell>
          <cell r="P2510">
            <v>9.036034674240357E-5</v>
          </cell>
          <cell r="Q2510">
            <v>2.0032678406042144</v>
          </cell>
          <cell r="S2510">
            <v>44512</v>
          </cell>
          <cell r="U2510">
            <v>10.218695805220863</v>
          </cell>
          <cell r="V2510">
            <v>9.0361244781131275E-5</v>
          </cell>
          <cell r="W2510">
            <v>1.8391992059566249</v>
          </cell>
        </row>
        <row r="2511">
          <cell r="A2511">
            <v>44513</v>
          </cell>
          <cell r="C2511">
            <v>10.168234167695976</v>
          </cell>
          <cell r="D2511">
            <v>9.0394938107741583E-5</v>
          </cell>
          <cell r="E2511">
            <v>12.360267007220731</v>
          </cell>
          <cell r="M2511">
            <v>44513</v>
          </cell>
          <cell r="O2511">
            <v>10.191264648886794</v>
          </cell>
          <cell r="P2511">
            <v>9.0379654193848571E-5</v>
          </cell>
          <cell r="Q2511">
            <v>2.0033582202584084</v>
          </cell>
          <cell r="S2511">
            <v>44513</v>
          </cell>
          <cell r="U2511">
            <v>10.189912718641283</v>
          </cell>
          <cell r="V2511">
            <v>9.0380555709630112E-5</v>
          </cell>
          <cell r="W2511">
            <v>1.8392895865123344</v>
          </cell>
        </row>
        <row r="2512">
          <cell r="A2512">
            <v>44514</v>
          </cell>
          <cell r="C2512">
            <v>10.139551332868749</v>
          </cell>
          <cell r="D2512">
            <v>9.0413755983255302E-5</v>
          </cell>
          <cell r="E2512">
            <v>12.360357420976714</v>
          </cell>
          <cell r="M2512">
            <v>44514</v>
          </cell>
          <cell r="O2512">
            <v>10.162956705079043</v>
          </cell>
          <cell r="P2512">
            <v>9.0398418487584346E-5</v>
          </cell>
          <cell r="Q2512">
            <v>2.0034486186768961</v>
          </cell>
          <cell r="S2512">
            <v>44514</v>
          </cell>
          <cell r="U2512">
            <v>10.161582783569997</v>
          </cell>
          <cell r="V2512">
            <v>9.0399323224379783E-5</v>
          </cell>
          <cell r="W2512">
            <v>1.8393799858355588</v>
          </cell>
        </row>
        <row r="2513">
          <cell r="A2513">
            <v>44515</v>
          </cell>
          <cell r="C2513">
            <v>10.111339183143478</v>
          </cell>
          <cell r="D2513">
            <v>9.0432032823056817E-5</v>
          </cell>
          <cell r="E2513">
            <v>12.360447853009537</v>
          </cell>
          <cell r="M2513">
            <v>44515</v>
          </cell>
          <cell r="O2513">
            <v>10.135113963963638</v>
          </cell>
          <cell r="P2513">
            <v>9.0416645858471315E-5</v>
          </cell>
          <cell r="Q2513">
            <v>2.0035390353227545</v>
          </cell>
          <cell r="S2513">
            <v>44515</v>
          </cell>
          <cell r="U2513">
            <v>10.133718373525841</v>
          </cell>
          <cell r="V2513">
            <v>9.0417553573027924E-5</v>
          </cell>
          <cell r="W2513">
            <v>1.8394704033891318</v>
          </cell>
        </row>
        <row r="2514">
          <cell r="A2514">
            <v>44516</v>
          </cell>
          <cell r="C2514">
            <v>10.083610321327271</v>
          </cell>
          <cell r="D2514">
            <v>9.0449774935077954E-5</v>
          </cell>
          <cell r="E2514">
            <v>12.360538302784473</v>
          </cell>
          <cell r="M2514">
            <v>44516</v>
          </cell>
          <cell r="O2514">
            <v>10.107748841040962</v>
          </cell>
          <cell r="P2514">
            <v>9.0434342402279837E-5</v>
          </cell>
          <cell r="Q2514">
            <v>2.0036294696651566</v>
          </cell>
          <cell r="S2514">
            <v>44516</v>
          </cell>
          <cell r="U2514">
            <v>10.106331914974534</v>
          </cell>
          <cell r="V2514">
            <v>9.0435252863780476E-5</v>
          </cell>
          <cell r="W2514">
            <v>1.8395608386419955</v>
          </cell>
        </row>
        <row r="2515">
          <cell r="A2515">
            <v>44517</v>
          </cell>
          <cell r="C2515">
            <v>10.056377391824576</v>
          </cell>
          <cell r="D2515">
            <v>9.046698848166948E-5</v>
          </cell>
          <cell r="E2515">
            <v>12.360628769772955</v>
          </cell>
          <cell r="M2515">
            <v>44517</v>
          </cell>
          <cell r="O2515">
            <v>10.080873791150772</v>
          </cell>
          <cell r="P2515">
            <v>9.0451514075173684E-5</v>
          </cell>
          <cell r="Q2515">
            <v>2.0037199211792318</v>
          </cell>
          <cell r="S2515">
            <v>44517</v>
          </cell>
          <cell r="U2515">
            <v>10.07943587385159</v>
          </cell>
          <cell r="V2515">
            <v>9.0452427064888818E-5</v>
          </cell>
          <cell r="W2515">
            <v>1.8396512910690603</v>
          </cell>
        </row>
        <row r="2516">
          <cell r="A2516">
            <v>44518</v>
          </cell>
          <cell r="C2516">
            <v>10.029653066236495</v>
          </cell>
          <cell r="D2516">
            <v>9.0483679479153709E-5</v>
          </cell>
          <cell r="E2516">
            <v>12.360719253452434</v>
          </cell>
          <cell r="M2516">
            <v>44518</v>
          </cell>
          <cell r="O2516">
            <v>10.05450129429906</v>
          </cell>
          <cell r="P2516">
            <v>9.0468166693202253E-5</v>
          </cell>
          <cell r="Q2516">
            <v>2.0038103893459249</v>
          </cell>
          <cell r="S2516">
            <v>44518</v>
          </cell>
          <cell r="U2516">
            <v>10.053042741375863</v>
          </cell>
          <cell r="V2516">
            <v>9.0469082004145245E-5</v>
          </cell>
          <cell r="W2516">
            <v>1.8397417601510644</v>
          </cell>
        </row>
        <row r="2517">
          <cell r="A2517">
            <v>44519</v>
          </cell>
          <cell r="C2517">
            <v>10.003450028251518</v>
          </cell>
          <cell r="D2517">
            <v>9.0499853797378936E-5</v>
          </cell>
          <cell r="E2517">
            <v>12.360809753306231</v>
          </cell>
          <cell r="M2517">
            <v>44519</v>
          </cell>
          <cell r="O2517">
            <v>10.028643840793714</v>
          </cell>
          <cell r="P2517">
            <v>9.048430593179644E-5</v>
          </cell>
          <cell r="Q2517">
            <v>2.0039008736518569</v>
          </cell>
          <cell r="S2517">
            <v>44519</v>
          </cell>
          <cell r="U2517">
            <v>10.027165019170878</v>
          </cell>
          <cell r="V2517">
            <v>9.0485223368382207E-5</v>
          </cell>
          <cell r="W2517">
            <v>1.8398322453744327</v>
          </cell>
        </row>
        <row r="2518">
          <cell r="A2518">
            <v>44520</v>
          </cell>
          <cell r="C2518">
            <v>9.9777809578486529</v>
          </cell>
          <cell r="D2518">
            <v>9.0515517159271133E-5</v>
          </cell>
          <cell r="E2518">
            <v>12.360900268823391</v>
          </cell>
          <cell r="M2518">
            <v>44520</v>
          </cell>
          <cell r="O2518">
            <v>10.003313915709754</v>
          </cell>
          <cell r="P2518">
            <v>9.049993732526393E-5</v>
          </cell>
          <cell r="Q2518">
            <v>2.0039913735891823</v>
          </cell>
          <cell r="S2518">
            <v>44520</v>
          </cell>
          <cell r="U2518">
            <v>10.001815203714727</v>
          </cell>
          <cell r="V2518">
            <v>9.0500856702970694E-5</v>
          </cell>
          <cell r="W2518">
            <v>1.8399227462311356</v>
          </cell>
        </row>
        <row r="2519">
          <cell r="A2519">
            <v>44521</v>
          </cell>
          <cell r="C2519">
            <v>9.9526585148376174</v>
          </cell>
          <cell r="D2519">
            <v>9.053067514037964E-5</v>
          </cell>
          <cell r="E2519">
            <v>12.360990799498531</v>
          </cell>
          <cell r="M2519">
            <v>44521</v>
          </cell>
          <cell r="O2519">
            <v>9.9785239827087242</v>
          </cell>
          <cell r="P2519">
            <v>9.0515066266280491E-5</v>
          </cell>
          <cell r="Q2519">
            <v>2.0040818886554486</v>
          </cell>
          <cell r="S2519">
            <v>44521</v>
          </cell>
          <cell r="U2519">
            <v>9.9770057701431476</v>
          </cell>
          <cell r="V2519">
            <v>9.051598741131471E-5</v>
          </cell>
          <cell r="W2519">
            <v>1.840013262218547</v>
          </cell>
        </row>
        <row r="2520">
          <cell r="A2520">
            <v>44522</v>
          </cell>
          <cell r="C2520">
            <v>9.9280953217647312</v>
          </cell>
          <cell r="D2520">
            <v>9.0545333168413629E-5</v>
          </cell>
          <cell r="E2520">
            <v>12.3610813448317</v>
          </cell>
          <cell r="M2520">
            <v>44522</v>
          </cell>
          <cell r="O2520">
            <v>9.9542864672406139</v>
          </cell>
          <cell r="P2520">
            <v>9.0529698005374163E-5</v>
          </cell>
          <cell r="Q2520">
            <v>2.0041724183534537</v>
          </cell>
          <cell r="S2520">
            <v>44522</v>
          </cell>
          <cell r="U2520">
            <v>9.9527491554341267</v>
          </cell>
          <cell r="V2520">
            <v>9.053062075433818E-5</v>
          </cell>
          <cell r="W2520">
            <v>1.8401037928393014</v>
          </cell>
        </row>
        <row r="2521">
          <cell r="A2521">
            <v>44523</v>
          </cell>
          <cell r="C2521">
            <v>9.9041039462172229</v>
          </cell>
          <cell r="D2521">
            <v>9.0559496522767317E-5</v>
          </cell>
          <cell r="E2521">
            <v>12.361171904328222</v>
          </cell>
          <cell r="M2521">
            <v>44523</v>
          </cell>
          <cell r="O2521">
            <v>9.930613739160588</v>
          </cell>
          <cell r="P2521">
            <v>9.0543837650400178E-5</v>
          </cell>
          <cell r="Q2521">
            <v>2.0042629621911043</v>
          </cell>
          <cell r="S2521">
            <v>44523</v>
          </cell>
          <cell r="U2521">
            <v>9.9290577410064031</v>
          </cell>
          <cell r="V2521">
            <v>9.0544761849962855E-5</v>
          </cell>
          <cell r="W2521">
            <v>1.8401943376011514</v>
          </cell>
        </row>
        <row r="2522">
          <cell r="A2522">
            <v>44524</v>
          </cell>
          <cell r="C2522">
            <v>9.8806968825626598</v>
          </cell>
          <cell r="D2522">
            <v>9.0573170334032051E-5</v>
          </cell>
          <cell r="E2522">
            <v>12.361262477498556</v>
          </cell>
          <cell r="M2522">
            <v>44524</v>
          </cell>
          <cell r="O2522">
            <v>9.9075180947968366</v>
          </cell>
          <cell r="P2522">
            <v>9.0557490166004513E-5</v>
          </cell>
          <cell r="Q2522">
            <v>2.0043535196812705</v>
          </cell>
          <cell r="S2522">
            <v>44524</v>
          </cell>
          <cell r="U2522">
            <v>9.9059438347681255</v>
          </cell>
          <cell r="V2522">
            <v>9.0558415672574509E-5</v>
          </cell>
          <cell r="W2522">
            <v>1.8402848960168239</v>
          </cell>
        </row>
        <row r="2523">
          <cell r="A2523">
            <v>44525</v>
          </cell>
          <cell r="C2523">
            <v>9.8578865331643382</v>
          </cell>
          <cell r="D2523">
            <v>9.0586359583493803E-5</v>
          </cell>
          <cell r="E2523">
            <v>12.361353063858139</v>
          </cell>
          <cell r="M2523">
            <v>44525</v>
          </cell>
          <cell r="O2523">
            <v>9.8850117385097018</v>
          </cell>
          <cell r="P2523">
            <v>9.0570660373075323E-5</v>
          </cell>
          <cell r="Q2523">
            <v>2.0044440903416434</v>
          </cell>
          <cell r="S2523">
            <v>44525</v>
          </cell>
          <cell r="U2523">
            <v>9.8834196526559221</v>
          </cell>
          <cell r="V2523">
            <v>9.057158705247694E-5</v>
          </cell>
          <cell r="W2523">
            <v>1.8403754676038764</v>
          </cell>
        </row>
        <row r="2524">
          <cell r="A2524">
            <v>44526</v>
          </cell>
          <cell r="C2524">
            <v>9.8356851891175126</v>
          </cell>
          <cell r="D2524">
            <v>9.0599069102615995E-5</v>
          </cell>
          <cell r="E2524">
            <v>12.361443662927242</v>
          </cell>
          <cell r="M2524">
            <v>44526</v>
          </cell>
          <cell r="O2524">
            <v>9.8631067637863161</v>
          </cell>
          <cell r="P2524">
            <v>9.0583352948180986E-5</v>
          </cell>
          <cell r="Q2524">
            <v>2.0045346736945917</v>
          </cell>
          <cell r="S2524">
            <v>44526</v>
          </cell>
          <cell r="U2524">
            <v>9.8614972997086152</v>
          </cell>
          <cell r="V2524">
            <v>9.0584280675332557E-5</v>
          </cell>
          <cell r="W2524">
            <v>1.8404660518845517</v>
          </cell>
        </row>
        <row r="2525">
          <cell r="A2525">
            <v>44527</v>
          </cell>
          <cell r="C2525">
            <v>9.8141050105554335</v>
          </cell>
          <cell r="D2525">
            <v>9.0611303572506682E-5</v>
          </cell>
          <cell r="E2525">
            <v>12.361534274230815</v>
          </cell>
          <cell r="M2525">
            <v>44527</v>
          </cell>
          <cell r="O2525">
            <v>9.8418151339188196</v>
          </cell>
          <cell r="P2525">
            <v>9.0595572422994959E-5</v>
          </cell>
          <cell r="Q2525">
            <v>2.0046252692670148</v>
          </cell>
          <cell r="S2525">
            <v>44527</v>
          </cell>
          <cell r="U2525">
            <v>9.8401887507237351</v>
          </cell>
          <cell r="V2525">
            <v>9.0596501081589549E-5</v>
          </cell>
          <cell r="W2525">
            <v>1.8405566483856333</v>
          </cell>
        </row>
        <row r="2526">
          <cell r="A2526">
            <v>44528</v>
          </cell>
          <cell r="C2526">
            <v>9.7931580065780661</v>
          </cell>
          <cell r="D2526">
            <v>9.0623067523370836E-5</v>
          </cell>
          <cell r="E2526">
            <v>12.361624897298338</v>
          </cell>
          <cell r="M2526">
            <v>44528</v>
          </cell>
          <cell r="O2526">
            <v>9.8211486623180928</v>
          </cell>
          <cell r="P2526">
            <v>9.0607323183707384E-5</v>
          </cell>
          <cell r="Q2526">
            <v>2.0047158765901987</v>
          </cell>
          <cell r="S2526">
            <v>44528</v>
          </cell>
          <cell r="U2526">
            <v>9.819505830548799</v>
          </cell>
          <cell r="V2526">
            <v>9.0608252665895731E-5</v>
          </cell>
          <cell r="W2526">
            <v>1.8406472566382992</v>
          </cell>
        </row>
        <row r="2527">
          <cell r="A2527">
            <v>44529</v>
          </cell>
          <cell r="C2527">
            <v>9.7728560148602597</v>
          </cell>
          <cell r="D2527">
            <v>9.0634365333948437E-5</v>
          </cell>
          <cell r="E2527">
            <v>12.361715531663672</v>
          </cell>
          <cell r="M2527">
            <v>44529</v>
          </cell>
          <cell r="O2527">
            <v>9.801118992518715</v>
          </cell>
          <cell r="P2527">
            <v>9.0618609470423977E-5</v>
          </cell>
          <cell r="Q2527">
            <v>2.0048064951996691</v>
          </cell>
          <cell r="S2527">
            <v>44529</v>
          </cell>
          <cell r="U2527">
            <v>9.7994601940631547</v>
          </cell>
          <cell r="V2527">
            <v>9.0619539676499718E-5</v>
          </cell>
          <cell r="W2527">
            <v>1.8407378761779758</v>
          </cell>
        </row>
        <row r="2528">
          <cell r="A2528">
            <v>44530</v>
          </cell>
          <cell r="C2528">
            <v>9.7532106809998815</v>
          </cell>
          <cell r="D2528">
            <v>9.0645201230938688E-5</v>
          </cell>
          <cell r="E2528">
            <v>12.361806176864903</v>
          </cell>
          <cell r="M2528">
            <v>44530</v>
          </cell>
          <cell r="O2528">
            <v>9.7817375779343738</v>
          </cell>
          <cell r="P2528">
            <v>9.0629435376553524E-5</v>
          </cell>
          <cell r="Q2528">
            <v>2.0048971246350455</v>
          </cell>
          <cell r="S2528">
            <v>44530</v>
          </cell>
          <cell r="U2528">
            <v>9.7800633059096231</v>
          </cell>
          <cell r="V2528">
            <v>9.063036621464031E-5</v>
          </cell>
          <cell r="W2528">
            <v>1.8408285065441905</v>
          </cell>
        </row>
        <row r="2529">
          <cell r="A2529">
            <v>44531</v>
          </cell>
          <cell r="C2529">
            <v>9.7342334376698521</v>
          </cell>
          <cell r="D2529">
            <v>9.0655579288412708E-5</v>
          </cell>
          <cell r="E2529">
            <v>12.361896832444192</v>
          </cell>
          <cell r="M2529">
            <v>44531</v>
          </cell>
          <cell r="O2529">
            <v>9.7630156614264294</v>
          </cell>
          <cell r="P2529">
            <v>9.0639804848184814E-5</v>
          </cell>
          <cell r="Q2529">
            <v>2.0049877644398939</v>
          </cell>
          <cell r="S2529">
            <v>44531</v>
          </cell>
          <cell r="U2529">
            <v>9.761326420038813</v>
          </cell>
          <cell r="V2529">
            <v>9.0640736233925549E-5</v>
          </cell>
          <cell r="W2529">
            <v>1.8409191472804245</v>
          </cell>
        </row>
        <row r="2530">
          <cell r="A2530">
            <v>44532</v>
          </cell>
          <cell r="C2530">
            <v>9.715935483641454</v>
          </cell>
          <cell r="D2530">
            <v>9.0665503427215632E-5</v>
          </cell>
          <cell r="E2530">
            <v>12.361987497947618</v>
          </cell>
          <cell r="M2530">
            <v>44532</v>
          </cell>
          <cell r="O2530">
            <v>9.7449642547514763</v>
          </cell>
          <cell r="P2530">
            <v>9.0649721683455162E-5</v>
          </cell>
          <cell r="Q2530">
            <v>2.0050784141615772</v>
          </cell>
          <cell r="S2530">
            <v>44532</v>
          </cell>
          <cell r="U2530">
            <v>9.7432605591319756</v>
          </cell>
          <cell r="V2530">
            <v>9.0650653539703089E-5</v>
          </cell>
          <cell r="W2530">
            <v>1.8410097979339641</v>
          </cell>
        </row>
        <row r="2531">
          <cell r="A2531">
            <v>44533</v>
          </cell>
          <cell r="C2531">
            <v>9.6983277627492974</v>
          </cell>
          <cell r="D2531">
            <v>9.0674977414360297E-5</v>
          </cell>
          <cell r="E2531">
            <v>12.362078172925033</v>
          </cell>
          <cell r="M2531">
            <v>44533</v>
          </cell>
          <cell r="O2531">
            <v>9.7275941179567589</v>
          </cell>
          <cell r="P2531">
            <v>9.065918953191207E-5</v>
          </cell>
          <cell r="Q2531">
            <v>2.0051690733511092</v>
          </cell>
          <cell r="S2531">
            <v>44533</v>
          </cell>
          <cell r="U2531">
            <v>9.7258764939713362</v>
          </cell>
          <cell r="V2531">
            <v>9.0660121788423465E-5</v>
          </cell>
          <cell r="W2531">
            <v>1.8411004580557526</v>
          </cell>
        </row>
        <row r="2532">
          <cell r="A2532">
            <v>44534</v>
          </cell>
          <cell r="C2532">
            <v>9.6814209428710569</v>
          </cell>
          <cell r="D2532">
            <v>9.0684004862414902E-5</v>
          </cell>
          <cell r="E2532">
            <v>12.362168856929895</v>
          </cell>
          <cell r="M2532">
            <v>44534</v>
          </cell>
          <cell r="O2532">
            <v>9.7109157387948688</v>
          </cell>
          <cell r="P2532">
            <v>9.0668211893870282E-5</v>
          </cell>
          <cell r="Q2532">
            <v>2.0052597415630031</v>
          </cell>
          <cell r="S2532">
            <v>44534</v>
          </cell>
          <cell r="U2532">
            <v>9.7091847228294768</v>
          </cell>
          <cell r="V2532">
            <v>9.0669144486999102E-5</v>
          </cell>
          <cell r="W2532">
            <v>1.8411911272002397</v>
          </cell>
        </row>
        <row r="2533">
          <cell r="A2533">
            <v>44535</v>
          </cell>
          <cell r="C2533">
            <v>9.6652253949975435</v>
          </cell>
          <cell r="D2533">
            <v>9.069258922888696E-5</v>
          </cell>
          <cell r="E2533">
            <v>12.362259549519123</v>
          </cell>
          <cell r="M2533">
            <v>44535</v>
          </cell>
          <cell r="O2533">
            <v>9.6949393122315524</v>
          </cell>
          <cell r="P2533">
            <v>9.0676792119766871E-5</v>
          </cell>
          <cell r="Q2533">
            <v>2.005350418355123</v>
          </cell>
          <cell r="S2533">
            <v>44535</v>
          </cell>
          <cell r="U2533">
            <v>9.69319545095167</v>
          </cell>
          <cell r="V2533">
            <v>9.0677724992160774E-5</v>
          </cell>
          <cell r="W2533">
            <v>1.8412818049252317</v>
          </cell>
        </row>
        <row r="2534">
          <cell r="A2534">
            <v>44536</v>
          </cell>
          <cell r="C2534">
            <v>9.6497511724707987</v>
          </cell>
          <cell r="D2534">
            <v>9.0700733815605905E-5</v>
          </cell>
          <cell r="E2534">
            <v>12.362350250252939</v>
          </cell>
          <cell r="M2534">
            <v>44536</v>
          </cell>
          <cell r="O2534">
            <v>9.6796747201223923</v>
          </cell>
          <cell r="P2534">
            <v>9.0684933409516537E-5</v>
          </cell>
          <cell r="Q2534">
            <v>2.0054411032885326</v>
          </cell>
          <cell r="S2534">
            <v>44536</v>
          </cell>
          <cell r="U2534">
            <v>9.6779185702070212</v>
          </cell>
          <cell r="V2534">
            <v>9.068586650981452E-5</v>
          </cell>
          <cell r="W2534">
            <v>1.8413724907917415</v>
          </cell>
        </row>
        <row r="2535">
          <cell r="A2535">
            <v>44537</v>
          </cell>
          <cell r="C2535">
            <v>9.6350079904694468</v>
          </cell>
          <cell r="D2535">
            <v>9.0708441768107704E-5</v>
          </cell>
          <cell r="E2535">
            <v>12.362440958694707</v>
          </cell>
          <cell r="M2535">
            <v>44537</v>
          </cell>
          <cell r="O2535">
            <v>9.6651315111357086</v>
          </cell>
          <cell r="P2535">
            <v>9.0692638811870065E-5</v>
          </cell>
          <cell r="Q2535">
            <v>2.0055317959273444</v>
          </cell>
          <cell r="S2535">
            <v>44537</v>
          </cell>
          <cell r="U2535">
            <v>9.6633636389859188</v>
          </cell>
          <cell r="V2535">
            <v>9.0693572094401549E-5</v>
          </cell>
          <cell r="W2535">
            <v>1.8414631843638358</v>
          </cell>
        </row>
        <row r="2536">
          <cell r="A2536">
            <v>44538</v>
          </cell>
          <cell r="C2536">
            <v>9.6210052058218825</v>
          </cell>
          <cell r="D2536">
            <v>9.0715716075023633E-5</v>
          </cell>
          <cell r="E2536">
            <v>12.362531674410782</v>
          </cell>
          <cell r="M2536">
            <v>44538</v>
          </cell>
          <cell r="O2536">
            <v>9.6513188810002024</v>
          </cell>
          <cell r="P2536">
            <v>9.0699911223778894E-5</v>
          </cell>
          <cell r="Q2536">
            <v>2.0056224958385682</v>
          </cell>
          <cell r="S2536">
            <v>44538</v>
          </cell>
          <cell r="U2536">
            <v>9.6495398624224205</v>
          </cell>
          <cell r="V2536">
            <v>9.0700844648264074E-5</v>
          </cell>
          <cell r="W2536">
            <v>1.8415538852084841</v>
          </cell>
        </row>
        <row r="2537">
          <cell r="A2537">
            <v>44539</v>
          </cell>
          <cell r="C2537">
            <v>9.6077517972285431</v>
          </cell>
          <cell r="D2537">
            <v>9.0722559567476817E-5</v>
          </cell>
          <cell r="E2537">
            <v>12.36262239697035</v>
          </cell>
          <cell r="M2537">
            <v>44539</v>
          </cell>
          <cell r="O2537">
            <v>9.6382456531565968</v>
          </cell>
          <cell r="P2537">
            <v>9.0706753389768481E-5</v>
          </cell>
          <cell r="Q2537">
            <v>2.005713202591958</v>
          </cell>
          <cell r="S2537">
            <v>44539</v>
          </cell>
          <cell r="U2537">
            <v>9.6364560730208773</v>
          </cell>
          <cell r="V2537">
            <v>9.0707686921020036E-5</v>
          </cell>
          <cell r="W2537">
            <v>1.8416445928954051</v>
          </cell>
        </row>
        <row r="2538">
          <cell r="A2538">
            <v>44540</v>
          </cell>
          <cell r="C2538">
            <v>9.5952563459748994</v>
          </cell>
          <cell r="D2538">
            <v>9.0728974918489162E-5</v>
          </cell>
          <cell r="E2538">
            <v>12.362713125945268</v>
          </cell>
          <cell r="M2538">
            <v>44540</v>
          </cell>
          <cell r="O2538">
            <v>9.6259202598926699</v>
          </cell>
          <cell r="P2538">
            <v>9.0713167901323701E-5</v>
          </cell>
          <cell r="Q2538">
            <v>2.0058039157598593</v>
          </cell>
          <cell r="S2538">
            <v>44540</v>
          </cell>
          <cell r="U2538">
            <v>9.6241207117664782</v>
          </cell>
          <cell r="V2538">
            <v>9.0714101508949628E-5</v>
          </cell>
          <cell r="W2538">
            <v>1.841735306996914</v>
          </cell>
        </row>
        <row r="2539">
          <cell r="A2539">
            <v>44541</v>
          </cell>
          <cell r="C2539">
            <v>9.5835270172164702</v>
          </cell>
          <cell r="D2539">
            <v>9.0734964642402024E-5</v>
          </cell>
          <cell r="E2539">
            <v>12.36280386090991</v>
          </cell>
          <cell r="M2539">
            <v>44541</v>
          </cell>
          <cell r="O2539">
            <v>9.614350724040996</v>
          </cell>
          <cell r="P2539">
            <v>9.0719157196289036E-5</v>
          </cell>
          <cell r="Q2539">
            <v>2.0058946349170554</v>
          </cell>
          <cell r="S2539">
            <v>44541</v>
          </cell>
          <cell r="U2539">
            <v>9.6125418097989463</v>
          </cell>
          <cell r="V2539">
            <v>9.072009085439665E-5</v>
          </cell>
          <cell r="W2539">
            <v>1.8418260270877684</v>
          </cell>
        </row>
        <row r="2540">
          <cell r="A2540">
            <v>44542</v>
          </cell>
          <cell r="C2540">
            <v>9.5725715419164761</v>
          </cell>
          <cell r="D2540">
            <v>9.0740531094313291E-5</v>
          </cell>
          <cell r="E2540">
            <v>12.362894601441004</v>
          </cell>
          <cell r="M2540">
            <v>44542</v>
          </cell>
          <cell r="O2540">
            <v>9.6035446413177468</v>
          </cell>
          <cell r="P2540">
            <v>9.0724723558286983E-5</v>
          </cell>
          <cell r="Q2540">
            <v>2.0059853596406136</v>
          </cell>
          <cell r="S2540">
            <v>44542</v>
          </cell>
          <cell r="U2540">
            <v>9.6017269707280555</v>
          </cell>
          <cell r="V2540">
            <v>9.072565724518789E-5</v>
          </cell>
          <cell r="W2540">
            <v>1.8419167527450135</v>
          </cell>
        </row>
        <row r="2541">
          <cell r="A2541">
            <v>44543</v>
          </cell>
          <cell r="C2541">
            <v>9.5623971995154697</v>
          </cell>
          <cell r="D2541">
            <v>9.0745676469534359E-5</v>
          </cell>
          <cell r="E2541">
            <v>12.362985347117474</v>
          </cell>
          <cell r="M2541">
            <v>44543</v>
          </cell>
          <cell r="O2541">
            <v>9.5935091633798173</v>
          </cell>
          <cell r="P2541">
            <v>9.0729869116157167E-5</v>
          </cell>
          <cell r="Q2541">
            <v>2.0060760895097296</v>
          </cell>
          <cell r="S2541">
            <v>44543</v>
          </cell>
          <cell r="U2541">
            <v>9.591683353668202</v>
          </cell>
          <cell r="V2541">
            <v>9.073080281407327E-5</v>
          </cell>
          <cell r="W2541">
            <v>1.8420074835478275</v>
          </cell>
        </row>
        <row r="2542">
          <cell r="A2542">
            <v>44544</v>
          </cell>
          <cell r="C2542">
            <v>9.553010801410375</v>
          </cell>
          <cell r="D2542">
            <v>9.0750402803069623E-5</v>
          </cell>
          <cell r="E2542">
            <v>12.363076097520278</v>
          </cell>
          <cell r="M2542">
            <v>44544</v>
          </cell>
          <cell r="O2542">
            <v>9.5842509816755523</v>
          </cell>
          <cell r="P2542">
            <v>9.0734595843419677E-5</v>
          </cell>
          <cell r="Q2542">
            <v>2.006166824105573</v>
          </cell>
          <cell r="S2542">
            <v>44544</v>
          </cell>
          <cell r="U2542">
            <v>9.5824176570675554</v>
          </cell>
          <cell r="V2542">
            <v>9.0735529538189995E-5</v>
          </cell>
          <cell r="W2542">
            <v>1.8420982190773656</v>
          </cell>
        </row>
        <row r="2543">
          <cell r="A2543">
            <v>44545</v>
          </cell>
          <cell r="C2543">
            <v>9.544418675318056</v>
          </cell>
          <cell r="D2543">
            <v>9.0754711969121495E-5</v>
          </cell>
          <cell r="E2543">
            <v>12.363166852232247</v>
          </cell>
          <cell r="M2543">
            <v>44545</v>
          </cell>
          <cell r="O2543">
            <v>9.5757763121621675</v>
          </cell>
          <cell r="P2543">
            <v>9.0738905557764907E-5</v>
          </cell>
          <cell r="Q2543">
            <v>2.0062575630111308</v>
          </cell>
          <cell r="S2543">
            <v>44545</v>
          </cell>
          <cell r="U2543">
            <v>9.5739361034048986</v>
          </cell>
          <cell r="V2543">
            <v>9.0739839238553394E-5</v>
          </cell>
          <cell r="W2543">
            <v>1.8421889589166041</v>
          </cell>
        </row>
        <row r="2544">
          <cell r="A2544">
            <v>44546</v>
          </cell>
          <cell r="C2544">
            <v>9.5366266505956041</v>
          </cell>
          <cell r="D2544">
            <v>9.0758605680623766E-5</v>
          </cell>
          <cell r="E2544">
            <v>12.363257610837927</v>
          </cell>
          <cell r="M2544">
            <v>44546</v>
          </cell>
          <cell r="O2544">
            <v>9.5680908809599661</v>
          </cell>
          <cell r="P2544">
            <v>9.0742799920573159E-5</v>
          </cell>
          <cell r="Q2544">
            <v>2.0063483058110512</v>
          </cell>
          <cell r="S2544">
            <v>44546</v>
          </cell>
          <cell r="U2544">
            <v>9.5662444248244451</v>
          </cell>
          <cell r="V2544">
            <v>9.0743733579577056E-5</v>
          </cell>
          <cell r="W2544">
            <v>1.8422797026501836</v>
          </cell>
        </row>
        <row r="2545">
          <cell r="A2545">
            <v>44547</v>
          </cell>
          <cell r="C2545">
            <v>9.5296400445859852</v>
          </cell>
          <cell r="D2545">
            <v>9.0762085488805836E-5</v>
          </cell>
          <cell r="E2545">
            <v>12.363348372923415</v>
          </cell>
          <cell r="M2545">
            <v>44547</v>
          </cell>
          <cell r="O2545">
            <v>9.5611999110101458</v>
          </cell>
          <cell r="P2545">
            <v>9.0746280436466341E-5</v>
          </cell>
          <cell r="Q2545">
            <v>2.0064390520914874</v>
          </cell>
          <cell r="S2545">
            <v>44547</v>
          </cell>
          <cell r="U2545">
            <v>9.5593478497755253</v>
          </cell>
          <cell r="V2545">
            <v>9.0747214068625365E-5</v>
          </cell>
          <cell r="W2545">
            <v>1.8423704498642521</v>
          </cell>
        </row>
        <row r="2546">
          <cell r="A2546">
            <v>44548</v>
          </cell>
          <cell r="C2546">
            <v>9.5234636500538432</v>
          </cell>
          <cell r="D2546">
            <v>9.0765152782790477E-5</v>
          </cell>
          <cell r="E2546">
            <v>12.363439138076197</v>
          </cell>
          <cell r="M2546">
            <v>44548</v>
          </cell>
          <cell r="O2546">
            <v>9.5551081097991037</v>
          </cell>
          <cell r="P2546">
            <v>9.0749348452894395E-5</v>
          </cell>
          <cell r="Q2546">
            <v>2.0065298014399402</v>
          </cell>
          <cell r="S2546">
            <v>44548</v>
          </cell>
          <cell r="U2546">
            <v>9.5532510907201011</v>
          </cell>
          <cell r="V2546">
            <v>9.0750282055600457E-5</v>
          </cell>
          <cell r="W2546">
            <v>1.8424612001463077</v>
          </cell>
        </row>
        <row r="2547">
          <cell r="A2547">
            <v>44549</v>
          </cell>
          <cell r="C2547">
            <v>9.5181017237716841</v>
          </cell>
          <cell r="D2547">
            <v>9.0767808789227167E-5</v>
          </cell>
          <cell r="E2547">
            <v>12.363529905884986</v>
          </cell>
          <cell r="M2547">
            <v>44549</v>
          </cell>
          <cell r="O2547">
            <v>9.5498196582077313</v>
          </cell>
          <cell r="P2547">
            <v>9.0752005159758486E-5</v>
          </cell>
          <cell r="Q2547">
            <v>2.0066205534450998</v>
          </cell>
          <cell r="S2547">
            <v>44549</v>
          </cell>
          <cell r="U2547">
            <v>9.5479583329667985</v>
          </cell>
          <cell r="V2547">
            <v>9.0752938732566115E-5</v>
          </cell>
          <cell r="W2547">
            <v>1.8425519530850403</v>
          </cell>
        </row>
        <row r="2548">
          <cell r="A2548">
            <v>44550</v>
          </cell>
          <cell r="C2548">
            <v>9.513557976311704</v>
          </cell>
          <cell r="D2548">
            <v>9.0770054571963457E-5</v>
          </cell>
          <cell r="E2548">
            <v>12.363620675939558</v>
          </cell>
          <cell r="M2548">
            <v>44550</v>
          </cell>
          <cell r="O2548">
            <v>9.5453382005394154</v>
          </cell>
          <cell r="P2548">
            <v>9.0754251589073582E-5</v>
          </cell>
          <cell r="Q2548">
            <v>2.0067113076966887</v>
          </cell>
          <cell r="S2548">
            <v>44550</v>
          </cell>
          <cell r="U2548">
            <v>9.5434732246851919</v>
          </cell>
          <cell r="V2548">
            <v>9.0755185133410617E-5</v>
          </cell>
          <cell r="W2548">
            <v>1.8426427082701737</v>
          </cell>
        </row>
        <row r="2549">
          <cell r="A2549">
            <v>44551</v>
          </cell>
          <cell r="C2549">
            <v>9.5098355630932332</v>
          </cell>
          <cell r="D2549">
            <v>9.0771891031756125E-5</v>
          </cell>
          <cell r="E2549">
            <v>12.363711447830589</v>
          </cell>
          <cell r="M2549">
            <v>44551</v>
          </cell>
          <cell r="O2549">
            <v>9.5416668357752279</v>
          </cell>
          <cell r="P2549">
            <v>9.0756088614671803E-5</v>
          </cell>
          <cell r="Q2549">
            <v>2.0068020637853032</v>
          </cell>
          <cell r="S2549">
            <v>44551</v>
          </cell>
          <cell r="U2549">
            <v>9.5397988681489192</v>
          </cell>
          <cell r="V2549">
            <v>9.0757022133550647E-5</v>
          </cell>
          <cell r="W2549">
            <v>1.8427334652923073</v>
          </cell>
        </row>
        <row r="2550">
          <cell r="A2550">
            <v>44552</v>
          </cell>
          <cell r="C2550">
            <v>9.5069370767298622</v>
          </cell>
          <cell r="D2550">
            <v>9.0773318906023679E-5</v>
          </cell>
          <cell r="E2550">
            <v>12.363802221149495</v>
          </cell>
          <cell r="M2550">
            <v>44552</v>
          </cell>
          <cell r="O2550">
            <v>9.5388081100991293</v>
          </cell>
          <cell r="P2550">
            <v>9.0757516951948437E-5</v>
          </cell>
          <cell r="Q2550">
            <v>2.0068928213022552</v>
          </cell>
          <cell r="S2550">
            <v>44552</v>
          </cell>
          <cell r="U2550">
            <v>9.5369378122505442</v>
          </cell>
          <cell r="V2550">
            <v>9.0758450449677627E-5</v>
          </cell>
          <cell r="W2550">
            <v>1.842824223742757</v>
          </cell>
        </row>
        <row r="2551">
          <cell r="A2551">
            <v>44553</v>
          </cell>
          <cell r="C2551">
            <v>9.5048645407142569</v>
          </cell>
          <cell r="D2551">
            <v>9.0774338768641864E-5</v>
          </cell>
          <cell r="E2551">
            <v>12.363892995488264</v>
          </cell>
          <cell r="M2551">
            <v>44553</v>
          </cell>
          <cell r="O2551">
            <v>9.5367640107300389</v>
          </cell>
          <cell r="P2551">
            <v>9.0758537157652262E-5</v>
          </cell>
          <cell r="Q2551">
            <v>2.0069835798394129</v>
          </cell>
          <cell r="S2551">
            <v>44553</v>
          </cell>
          <cell r="U2551">
            <v>9.5348920463250728</v>
          </cell>
          <cell r="V2551">
            <v>9.0759470639548346E-5</v>
          </cell>
          <cell r="W2551">
            <v>1.8429149832133966</v>
          </cell>
        </row>
        <row r="2552">
          <cell r="A2552">
            <v>44554</v>
          </cell>
          <cell r="C2552">
            <v>9.503619404472138</v>
          </cell>
          <cell r="D2552">
            <v>9.0774951029783362E-5</v>
          </cell>
          <cell r="E2552">
            <v>12.363983770439294</v>
          </cell>
          <cell r="M2552">
            <v>44554</v>
          </cell>
          <cell r="O2552">
            <v>9.5355359610913588</v>
          </cell>
          <cell r="P2552">
            <v>9.0759149629720943E-5</v>
          </cell>
          <cell r="Q2552">
            <v>2.0070743389890424</v>
          </cell>
          <cell r="S2552">
            <v>44554</v>
          </cell>
          <cell r="U2552">
            <v>9.5336629953127776</v>
          </cell>
          <cell r="V2552">
            <v>9.0760083101820596E-5</v>
          </cell>
          <cell r="W2552">
            <v>1.8430057432964984</v>
          </cell>
        </row>
        <row r="2553">
          <cell r="A2553">
            <v>44555</v>
          </cell>
          <cell r="C2553">
            <v>9.5032025398102675</v>
          </cell>
          <cell r="D2553">
            <v>9.0775155935802584E-5</v>
          </cell>
          <cell r="E2553">
            <v>12.36407454559523</v>
          </cell>
          <cell r="M2553">
            <v>44555</v>
          </cell>
          <cell r="O2553">
            <v>9.5351248173420444</v>
          </cell>
          <cell r="P2553">
            <v>9.0759354607162932E-5</v>
          </cell>
          <cell r="Q2553">
            <v>2.0071650983436498</v>
          </cell>
          <cell r="S2553">
            <v>44555</v>
          </cell>
          <cell r="U2553">
            <v>9.5332515162854303</v>
          </cell>
          <cell r="V2553">
            <v>9.0760288075935195E-5</v>
          </cell>
          <cell r="W2553">
            <v>1.8430965035845743</v>
          </cell>
        </row>
        <row r="2554">
          <cell r="A2554">
            <v>44556</v>
          </cell>
          <cell r="C2554">
            <v>9.5036142387762421</v>
          </cell>
          <cell r="D2554">
            <v>9.0774953569166048E-5</v>
          </cell>
          <cell r="E2554">
            <v>12.3641653205488</v>
          </cell>
          <cell r="M2554">
            <v>44556</v>
          </cell>
          <cell r="O2554">
            <v>9.5355308662864964</v>
          </cell>
          <cell r="P2554">
            <v>9.0759152169986196E-5</v>
          </cell>
          <cell r="Q2554">
            <v>2.0072558574958199</v>
          </cell>
          <cell r="S2554">
            <v>44556</v>
          </cell>
          <cell r="U2554">
            <v>9.5336578963532954</v>
          </cell>
          <cell r="V2554">
            <v>9.0760085642044758E-5</v>
          </cell>
          <cell r="W2554">
            <v>1.8431872636702165</v>
          </cell>
        </row>
        <row r="2555">
          <cell r="A2555">
            <v>44557</v>
          </cell>
          <cell r="C2555">
            <v>9.5048542129409288</v>
          </cell>
          <cell r="D2555">
            <v>9.0774343848429122E-5</v>
          </cell>
          <cell r="E2555">
            <v>12.364256094892648</v>
          </cell>
          <cell r="M2555">
            <v>44557</v>
          </cell>
          <cell r="O2555">
            <v>9.5367538246738146</v>
          </cell>
          <cell r="P2555">
            <v>9.0758542239174217E-5</v>
          </cell>
          <cell r="Q2555">
            <v>2.0073466160380593</v>
          </cell>
          <cell r="S2555">
            <v>44557</v>
          </cell>
          <cell r="U2555">
            <v>9.5348818519633998</v>
          </cell>
          <cell r="V2555">
            <v>9.075947572098992E-5</v>
          </cell>
          <cell r="W2555">
            <v>1.8432780231459374</v>
          </cell>
        </row>
        <row r="2556">
          <cell r="A2556">
            <v>44558</v>
          </cell>
          <cell r="C2556">
            <v>9.5069215941071423</v>
          </cell>
          <cell r="D2556">
            <v>9.0773326528259136E-5</v>
          </cell>
          <cell r="E2556">
            <v>12.364346868219176</v>
          </cell>
          <cell r="M2556">
            <v>44558</v>
          </cell>
          <cell r="O2556">
            <v>9.538792839889874</v>
          </cell>
          <cell r="P2556">
            <v>9.0757524576709774E-5</v>
          </cell>
          <cell r="Q2556">
            <v>2.0074373735626359</v>
          </cell>
          <cell r="S2556">
            <v>44558</v>
          </cell>
          <cell r="U2556">
            <v>9.5369225295925766</v>
          </cell>
          <cell r="V2556">
            <v>9.0758458074322859E-5</v>
          </cell>
          <cell r="W2556">
            <v>1.8433687816040116</v>
          </cell>
        </row>
        <row r="2557">
          <cell r="A2557">
            <v>44559</v>
          </cell>
          <cell r="C2557">
            <v>9.5098149364409981</v>
          </cell>
          <cell r="D2557">
            <v>9.0771901199504469E-5</v>
          </cell>
          <cell r="E2557">
            <v>12.364437640120375</v>
          </cell>
          <cell r="M2557">
            <v>44559</v>
          </cell>
          <cell r="O2557">
            <v>9.5416464920387742</v>
          </cell>
          <cell r="P2557">
            <v>9.0756098785645743E-5</v>
          </cell>
          <cell r="Q2557">
            <v>2.0075281296614214</v>
          </cell>
          <cell r="S2557">
            <v>44559</v>
          </cell>
          <cell r="U2557">
            <v>9.5397785078318105</v>
          </cell>
          <cell r="V2557">
            <v>9.0757032304378165E-5</v>
          </cell>
          <cell r="W2557">
            <v>1.843459538636316</v>
          </cell>
        </row>
        <row r="2558">
          <cell r="A2558">
            <v>44560</v>
          </cell>
          <cell r="C2558">
            <v>9.5135322200151879</v>
          </cell>
          <cell r="D2558">
            <v>9.0770067289309568E-5</v>
          </cell>
          <cell r="E2558">
            <v>12.364528410187665</v>
          </cell>
          <cell r="M2558">
            <v>44560</v>
          </cell>
          <cell r="O2558">
            <v>9.5453127974032359</v>
          </cell>
          <cell r="P2558">
            <v>9.0754264310223074E-5</v>
          </cell>
          <cell r="Q2558">
            <v>2.0076188839257316</v>
          </cell>
          <cell r="S2558">
            <v>44560</v>
          </cell>
          <cell r="U2558">
            <v>9.5434478008514514</v>
          </cell>
          <cell r="V2558">
            <v>9.0755197854390553E-5</v>
          </cell>
          <cell r="W2558">
            <v>1.8435502938341704</v>
          </cell>
        </row>
        <row r="2559">
          <cell r="A2559">
            <v>44561</v>
          </cell>
          <cell r="C2559">
            <v>9.5180708557463678</v>
          </cell>
          <cell r="D2559">
            <v>9.0767824061275008E-5</v>
          </cell>
          <cell r="E2559">
            <v>12.364619178011726</v>
          </cell>
          <cell r="M2559">
            <v>44561</v>
          </cell>
          <cell r="O2559">
            <v>9.5497892132666493</v>
          </cell>
          <cell r="P2559">
            <v>9.0752020436035E-5</v>
          </cell>
          <cell r="Q2559">
            <v>2.0077096359461675</v>
          </cell>
          <cell r="S2559">
            <v>44561</v>
          </cell>
          <cell r="U2559">
            <v>9.5479278632299529</v>
          </cell>
          <cell r="V2559">
            <v>9.0752954008658924E-5</v>
          </cell>
          <cell r="W2559">
            <v>1.843641046788179</v>
          </cell>
        </row>
        <row r="2560">
          <cell r="A2560">
            <v>44562</v>
          </cell>
          <cell r="C2560">
            <v>9.5835270172164702</v>
          </cell>
          <cell r="D2560">
            <v>9.0734964642402024E-5</v>
          </cell>
          <cell r="E2560">
            <v>12.364709912976368</v>
          </cell>
          <cell r="M2560">
            <v>44562</v>
          </cell>
          <cell r="O2560">
            <v>9.614350724040996</v>
          </cell>
          <cell r="P2560">
            <v>9.0719157196289036E-5</v>
          </cell>
          <cell r="Q2560">
            <v>2.0078003551033636</v>
          </cell>
          <cell r="S2560">
            <v>44562</v>
          </cell>
          <cell r="U2560">
            <v>9.6125418097989463</v>
          </cell>
          <cell r="V2560">
            <v>9.072009085439665E-5</v>
          </cell>
          <cell r="W2560">
            <v>1.8437317668790334</v>
          </cell>
        </row>
        <row r="2561">
          <cell r="A2561">
            <v>44563</v>
          </cell>
          <cell r="C2561">
            <v>9.5952563459748994</v>
          </cell>
          <cell r="D2561">
            <v>9.0728974918489162E-5</v>
          </cell>
          <cell r="E2561">
            <v>12.364800641951286</v>
          </cell>
          <cell r="M2561">
            <v>44563</v>
          </cell>
          <cell r="O2561">
            <v>9.6259202598926699</v>
          </cell>
          <cell r="P2561">
            <v>9.0713167901323701E-5</v>
          </cell>
          <cell r="Q2561">
            <v>2.007891068271265</v>
          </cell>
          <cell r="S2561">
            <v>44563</v>
          </cell>
          <cell r="U2561">
            <v>9.6241207117664782</v>
          </cell>
          <cell r="V2561">
            <v>9.0714101508949628E-5</v>
          </cell>
          <cell r="W2561">
            <v>1.8438224809805424</v>
          </cell>
        </row>
        <row r="2562">
          <cell r="A2562">
            <v>44564</v>
          </cell>
          <cell r="C2562">
            <v>9.6077517972285431</v>
          </cell>
          <cell r="D2562">
            <v>9.0722559567476817E-5</v>
          </cell>
          <cell r="E2562">
            <v>12.364891364510854</v>
          </cell>
          <cell r="M2562">
            <v>44564</v>
          </cell>
          <cell r="O2562">
            <v>9.6382456531565968</v>
          </cell>
          <cell r="P2562">
            <v>9.0706753389768481E-5</v>
          </cell>
          <cell r="Q2562">
            <v>2.0079817750246547</v>
          </cell>
          <cell r="S2562">
            <v>44564</v>
          </cell>
          <cell r="U2562">
            <v>9.6364560730208773</v>
          </cell>
          <cell r="V2562">
            <v>9.0707686921020036E-5</v>
          </cell>
          <cell r="W2562">
            <v>1.8439131886674633</v>
          </cell>
        </row>
        <row r="2563">
          <cell r="A2563">
            <v>44565</v>
          </cell>
          <cell r="C2563">
            <v>9.6210052058218825</v>
          </cell>
          <cell r="D2563">
            <v>9.0715716075023633E-5</v>
          </cell>
          <cell r="E2563">
            <v>12.364982080226929</v>
          </cell>
          <cell r="M2563">
            <v>44565</v>
          </cell>
          <cell r="O2563">
            <v>9.6513188810002024</v>
          </cell>
          <cell r="P2563">
            <v>9.0699911223778894E-5</v>
          </cell>
          <cell r="Q2563">
            <v>2.0080724749358785</v>
          </cell>
          <cell r="S2563">
            <v>44565</v>
          </cell>
          <cell r="U2563">
            <v>9.6495398624224205</v>
          </cell>
          <cell r="V2563">
            <v>9.0700844648264074E-5</v>
          </cell>
          <cell r="W2563">
            <v>1.8440038895121116</v>
          </cell>
        </row>
        <row r="2564">
          <cell r="A2564">
            <v>44566</v>
          </cell>
          <cell r="C2564">
            <v>9.6350079904694468</v>
          </cell>
          <cell r="D2564">
            <v>9.0708441768107704E-5</v>
          </cell>
          <cell r="E2564">
            <v>12.365072788668696</v>
          </cell>
          <cell r="M2564">
            <v>44566</v>
          </cell>
          <cell r="O2564">
            <v>9.6651315111357086</v>
          </cell>
          <cell r="P2564">
            <v>9.0692638811870065E-5</v>
          </cell>
          <cell r="Q2564">
            <v>2.0081631675746903</v>
          </cell>
          <cell r="S2564">
            <v>44566</v>
          </cell>
          <cell r="U2564">
            <v>9.6633636389859188</v>
          </cell>
          <cell r="V2564">
            <v>9.0693572094401549E-5</v>
          </cell>
          <cell r="W2564">
            <v>1.8440945830842059</v>
          </cell>
        </row>
        <row r="2565">
          <cell r="A2565">
            <v>44567</v>
          </cell>
          <cell r="C2565">
            <v>9.6497511724707987</v>
          </cell>
          <cell r="D2565">
            <v>9.0700733815605905E-5</v>
          </cell>
          <cell r="E2565">
            <v>12.365163489402512</v>
          </cell>
          <cell r="M2565">
            <v>44567</v>
          </cell>
          <cell r="O2565">
            <v>9.6796747201223923</v>
          </cell>
          <cell r="P2565">
            <v>9.0684933409516537E-5</v>
          </cell>
          <cell r="Q2565">
            <v>2.0082538525081</v>
          </cell>
          <cell r="S2565">
            <v>44567</v>
          </cell>
          <cell r="U2565">
            <v>9.6779185702070212</v>
          </cell>
          <cell r="V2565">
            <v>9.068586650981452E-5</v>
          </cell>
          <cell r="W2565">
            <v>1.8441852689507157</v>
          </cell>
        </row>
        <row r="2566">
          <cell r="A2566">
            <v>44568</v>
          </cell>
          <cell r="C2566">
            <v>9.6652253949975435</v>
          </cell>
          <cell r="D2566">
            <v>9.069258922888696E-5</v>
          </cell>
          <cell r="E2566">
            <v>12.365254181991741</v>
          </cell>
          <cell r="M2566">
            <v>44568</v>
          </cell>
          <cell r="O2566">
            <v>9.6949393122315524</v>
          </cell>
          <cell r="P2566">
            <v>9.0676792119766871E-5</v>
          </cell>
          <cell r="Q2566">
            <v>2.0083445293002198</v>
          </cell>
          <cell r="S2566">
            <v>44568</v>
          </cell>
          <cell r="U2566">
            <v>9.69319545095167</v>
          </cell>
          <cell r="V2566">
            <v>9.0677724992160774E-5</v>
          </cell>
          <cell r="W2566">
            <v>1.8442759466757077</v>
          </cell>
        </row>
        <row r="2567">
          <cell r="A2567">
            <v>44569</v>
          </cell>
          <cell r="C2567">
            <v>9.6814209428710569</v>
          </cell>
          <cell r="D2567">
            <v>9.0684004862414902E-5</v>
          </cell>
          <cell r="E2567">
            <v>12.365344865996603</v>
          </cell>
          <cell r="M2567">
            <v>44569</v>
          </cell>
          <cell r="O2567">
            <v>9.7109157387948688</v>
          </cell>
          <cell r="P2567">
            <v>9.0668211893870282E-5</v>
          </cell>
          <cell r="Q2567">
            <v>2.0084351975121137</v>
          </cell>
          <cell r="S2567">
            <v>44569</v>
          </cell>
          <cell r="U2567">
            <v>9.7091847228294768</v>
          </cell>
          <cell r="V2567">
            <v>9.0669144486999102E-5</v>
          </cell>
          <cell r="W2567">
            <v>1.8443666158201948</v>
          </cell>
        </row>
        <row r="2568">
          <cell r="A2568">
            <v>44570</v>
          </cell>
          <cell r="C2568">
            <v>9.6983277627492974</v>
          </cell>
          <cell r="D2568">
            <v>9.0674977414360297E-5</v>
          </cell>
          <cell r="E2568">
            <v>12.365435540974017</v>
          </cell>
          <cell r="M2568">
            <v>44570</v>
          </cell>
          <cell r="O2568">
            <v>9.7275941179567589</v>
          </cell>
          <cell r="P2568">
            <v>9.065918953191207E-5</v>
          </cell>
          <cell r="Q2568">
            <v>2.0085258567016457</v>
          </cell>
          <cell r="S2568">
            <v>44570</v>
          </cell>
          <cell r="U2568">
            <v>9.7258764939713362</v>
          </cell>
          <cell r="V2568">
            <v>9.0660121788423465E-5</v>
          </cell>
          <cell r="W2568">
            <v>1.8444572759419833</v>
          </cell>
        </row>
        <row r="2569">
          <cell r="A2569">
            <v>44571</v>
          </cell>
          <cell r="C2569">
            <v>9.715935483641454</v>
          </cell>
          <cell r="D2569">
            <v>9.0665503427215632E-5</v>
          </cell>
          <cell r="E2569">
            <v>12.365526206477444</v>
          </cell>
          <cell r="M2569">
            <v>44571</v>
          </cell>
          <cell r="O2569">
            <v>9.7449642547514763</v>
          </cell>
          <cell r="P2569">
            <v>9.0649721683455162E-5</v>
          </cell>
          <cell r="Q2569">
            <v>2.008616506423329</v>
          </cell>
          <cell r="S2569">
            <v>44571</v>
          </cell>
          <cell r="U2569">
            <v>9.7432605591319756</v>
          </cell>
          <cell r="V2569">
            <v>9.0650653539703089E-5</v>
          </cell>
          <cell r="W2569">
            <v>1.8445479265955229</v>
          </cell>
        </row>
        <row r="2570">
          <cell r="A2570">
            <v>44572</v>
          </cell>
          <cell r="C2570">
            <v>9.7342334376698521</v>
          </cell>
          <cell r="D2570">
            <v>9.0655579288412708E-5</v>
          </cell>
          <cell r="E2570">
            <v>12.365616862056733</v>
          </cell>
          <cell r="M2570">
            <v>44572</v>
          </cell>
          <cell r="O2570">
            <v>9.7630156614264294</v>
          </cell>
          <cell r="P2570">
            <v>9.0639804848184814E-5</v>
          </cell>
          <cell r="Q2570">
            <v>2.0087071462281774</v>
          </cell>
          <cell r="S2570">
            <v>44572</v>
          </cell>
          <cell r="U2570">
            <v>9.761326420038813</v>
          </cell>
          <cell r="V2570">
            <v>9.0640736233925549E-5</v>
          </cell>
          <cell r="W2570">
            <v>1.8446385673317569</v>
          </cell>
        </row>
        <row r="2571">
          <cell r="A2571">
            <v>44573</v>
          </cell>
          <cell r="C2571">
            <v>9.7532106809998815</v>
          </cell>
          <cell r="D2571">
            <v>9.0645201230938688E-5</v>
          </cell>
          <cell r="E2571">
            <v>12.365707507257964</v>
          </cell>
          <cell r="M2571">
            <v>44573</v>
          </cell>
          <cell r="O2571">
            <v>9.7817375779343738</v>
          </cell>
          <cell r="P2571">
            <v>9.0629435376553524E-5</v>
          </cell>
          <cell r="Q2571">
            <v>2.0087977756635538</v>
          </cell>
          <cell r="S2571">
            <v>44573</v>
          </cell>
          <cell r="U2571">
            <v>9.7800633059096231</v>
          </cell>
          <cell r="V2571">
            <v>9.063036621464031E-5</v>
          </cell>
          <cell r="W2571">
            <v>1.8447291976979716</v>
          </cell>
        </row>
        <row r="2572">
          <cell r="A2572">
            <v>44574</v>
          </cell>
          <cell r="C2572">
            <v>9.7728560148602597</v>
          </cell>
          <cell r="D2572">
            <v>9.0634365333948437E-5</v>
          </cell>
          <cell r="E2572">
            <v>12.365798141623298</v>
          </cell>
          <cell r="M2572">
            <v>44574</v>
          </cell>
          <cell r="O2572">
            <v>9.801118992518715</v>
          </cell>
          <cell r="P2572">
            <v>9.0618609470423977E-5</v>
          </cell>
          <cell r="Q2572">
            <v>2.0088883942730242</v>
          </cell>
          <cell r="S2572">
            <v>44574</v>
          </cell>
          <cell r="U2572">
            <v>9.7994601940631547</v>
          </cell>
          <cell r="V2572">
            <v>9.0619539676499718E-5</v>
          </cell>
          <cell r="W2572">
            <v>1.8448198172376482</v>
          </cell>
        </row>
        <row r="2573">
          <cell r="A2573">
            <v>44575</v>
          </cell>
          <cell r="C2573">
            <v>9.7931580065780661</v>
          </cell>
          <cell r="D2573">
            <v>9.0623067523370836E-5</v>
          </cell>
          <cell r="E2573">
            <v>12.365888764690821</v>
          </cell>
          <cell r="M2573">
            <v>44575</v>
          </cell>
          <cell r="O2573">
            <v>9.8211486623180928</v>
          </cell>
          <cell r="P2573">
            <v>9.0607323183707384E-5</v>
          </cell>
          <cell r="Q2573">
            <v>2.0089790015962081</v>
          </cell>
          <cell r="S2573">
            <v>44575</v>
          </cell>
          <cell r="U2573">
            <v>9.819505830548799</v>
          </cell>
          <cell r="V2573">
            <v>9.0608252665895731E-5</v>
          </cell>
          <cell r="W2573">
            <v>1.8449104254903141</v>
          </cell>
        </row>
        <row r="2574">
          <cell r="A2574">
            <v>44576</v>
          </cell>
          <cell r="C2574">
            <v>9.8141050105554335</v>
          </cell>
          <cell r="D2574">
            <v>9.0611303572506682E-5</v>
          </cell>
          <cell r="E2574">
            <v>12.365979375994394</v>
          </cell>
          <cell r="M2574">
            <v>44576</v>
          </cell>
          <cell r="O2574">
            <v>9.8418151339188196</v>
          </cell>
          <cell r="P2574">
            <v>9.0595572422994959E-5</v>
          </cell>
          <cell r="Q2574">
            <v>2.0090695971686312</v>
          </cell>
          <cell r="S2574">
            <v>44576</v>
          </cell>
          <cell r="U2574">
            <v>9.8401887507237351</v>
          </cell>
          <cell r="V2574">
            <v>9.0596501081589549E-5</v>
          </cell>
          <cell r="W2574">
            <v>1.8450010219913957</v>
          </cell>
        </row>
        <row r="2575">
          <cell r="A2575">
            <v>44577</v>
          </cell>
          <cell r="C2575">
            <v>9.8356851891175126</v>
          </cell>
          <cell r="D2575">
            <v>9.0599069102615995E-5</v>
          </cell>
          <cell r="E2575">
            <v>12.366069975063496</v>
          </cell>
          <cell r="M2575">
            <v>44577</v>
          </cell>
          <cell r="O2575">
            <v>9.8631067637863161</v>
          </cell>
          <cell r="P2575">
            <v>9.0583352948180986E-5</v>
          </cell>
          <cell r="Q2575">
            <v>2.0091601805215795</v>
          </cell>
          <cell r="S2575">
            <v>44577</v>
          </cell>
          <cell r="U2575">
            <v>9.8614972997086152</v>
          </cell>
          <cell r="V2575">
            <v>9.0584280675332557E-5</v>
          </cell>
          <cell r="W2575">
            <v>1.845091606272071</v>
          </cell>
        </row>
        <row r="2576">
          <cell r="A2576">
            <v>44578</v>
          </cell>
          <cell r="C2576">
            <v>9.8578865331643382</v>
          </cell>
          <cell r="D2576">
            <v>9.0586359583493803E-5</v>
          </cell>
          <cell r="E2576">
            <v>12.366160561423079</v>
          </cell>
          <cell r="M2576">
            <v>44578</v>
          </cell>
          <cell r="O2576">
            <v>9.8850117385097018</v>
          </cell>
          <cell r="P2576">
            <v>9.0570660373075323E-5</v>
          </cell>
          <cell r="Q2576">
            <v>2.0092507511819524</v>
          </cell>
          <cell r="S2576">
            <v>44578</v>
          </cell>
          <cell r="U2576">
            <v>9.8834196526559221</v>
          </cell>
          <cell r="V2576">
            <v>9.057158705247694E-5</v>
          </cell>
          <cell r="W2576">
            <v>1.8451821778591235</v>
          </cell>
        </row>
        <row r="2577">
          <cell r="A2577">
            <v>44579</v>
          </cell>
          <cell r="C2577">
            <v>9.8806968825626598</v>
          </cell>
          <cell r="D2577">
            <v>9.0573170334032051E-5</v>
          </cell>
          <cell r="E2577">
            <v>12.366251134593414</v>
          </cell>
          <cell r="M2577">
            <v>44579</v>
          </cell>
          <cell r="O2577">
            <v>9.9075180947968366</v>
          </cell>
          <cell r="P2577">
            <v>9.0557490166004513E-5</v>
          </cell>
          <cell r="Q2577">
            <v>2.0093413086721186</v>
          </cell>
          <cell r="S2577">
            <v>44579</v>
          </cell>
          <cell r="U2577">
            <v>9.9059438347681255</v>
          </cell>
          <cell r="V2577">
            <v>9.0558415672574509E-5</v>
          </cell>
          <cell r="W2577">
            <v>1.845272736274796</v>
          </cell>
        </row>
        <row r="2578">
          <cell r="A2578">
            <v>44580</v>
          </cell>
          <cell r="C2578">
            <v>9.9041039462172229</v>
          </cell>
          <cell r="D2578">
            <v>9.0559496522767317E-5</v>
          </cell>
          <cell r="E2578">
            <v>12.366341694089936</v>
          </cell>
          <cell r="M2578">
            <v>44580</v>
          </cell>
          <cell r="O2578">
            <v>9.930613739160588</v>
          </cell>
          <cell r="P2578">
            <v>9.0543837650400178E-5</v>
          </cell>
          <cell r="Q2578">
            <v>2.0094318525097692</v>
          </cell>
          <cell r="S2578">
            <v>44580</v>
          </cell>
          <cell r="U2578">
            <v>9.9290577410064031</v>
          </cell>
          <cell r="V2578">
            <v>9.0544761849962855E-5</v>
          </cell>
          <cell r="W2578">
            <v>1.845363281036646</v>
          </cell>
        </row>
        <row r="2579">
          <cell r="A2579">
            <v>44581</v>
          </cell>
          <cell r="C2579">
            <v>9.9280953217647312</v>
          </cell>
          <cell r="D2579">
            <v>9.0545333168413629E-5</v>
          </cell>
          <cell r="E2579">
            <v>12.366432239423105</v>
          </cell>
          <cell r="M2579">
            <v>44581</v>
          </cell>
          <cell r="O2579">
            <v>9.9542864672406139</v>
          </cell>
          <cell r="P2579">
            <v>9.0529698005374163E-5</v>
          </cell>
          <cell r="Q2579">
            <v>2.0095223822077743</v>
          </cell>
          <cell r="S2579">
            <v>44581</v>
          </cell>
          <cell r="U2579">
            <v>9.9527491554341267</v>
          </cell>
          <cell r="V2579">
            <v>9.053062075433818E-5</v>
          </cell>
          <cell r="W2579">
            <v>1.8454538116574004</v>
          </cell>
        </row>
        <row r="2580">
          <cell r="A2580">
            <v>44582</v>
          </cell>
          <cell r="C2580">
            <v>9.9526585148376174</v>
          </cell>
          <cell r="D2580">
            <v>9.053067514037964E-5</v>
          </cell>
          <cell r="E2580">
            <v>12.366522770098245</v>
          </cell>
          <cell r="M2580">
            <v>44582</v>
          </cell>
          <cell r="O2580">
            <v>9.9785239827087242</v>
          </cell>
          <cell r="P2580">
            <v>9.0515066266280491E-5</v>
          </cell>
          <cell r="Q2580">
            <v>2.0096128972740406</v>
          </cell>
          <cell r="S2580">
            <v>44582</v>
          </cell>
          <cell r="U2580">
            <v>9.9770057701431476</v>
          </cell>
          <cell r="V2580">
            <v>9.051598741131471E-5</v>
          </cell>
          <cell r="W2580">
            <v>1.8455443276448118</v>
          </cell>
        </row>
        <row r="2581">
          <cell r="A2581">
            <v>44583</v>
          </cell>
          <cell r="C2581">
            <v>9.9777809578486529</v>
          </cell>
          <cell r="D2581">
            <v>9.0515517159271133E-5</v>
          </cell>
          <cell r="E2581">
            <v>12.366613285615404</v>
          </cell>
          <cell r="M2581">
            <v>44583</v>
          </cell>
          <cell r="O2581">
            <v>10.003313915709754</v>
          </cell>
          <cell r="P2581">
            <v>9.049993732526393E-5</v>
          </cell>
          <cell r="Q2581">
            <v>2.009703397211366</v>
          </cell>
          <cell r="S2581">
            <v>44583</v>
          </cell>
          <cell r="U2581">
            <v>10.001815203714727</v>
          </cell>
          <cell r="V2581">
            <v>9.0500856702970694E-5</v>
          </cell>
          <cell r="W2581">
            <v>1.8456348285015147</v>
          </cell>
        </row>
        <row r="2582">
          <cell r="A2582">
            <v>44584</v>
          </cell>
          <cell r="C2582">
            <v>10.003450028251518</v>
          </cell>
          <cell r="D2582">
            <v>9.0499853797378936E-5</v>
          </cell>
          <cell r="E2582">
            <v>12.366703785469202</v>
          </cell>
          <cell r="M2582">
            <v>44584</v>
          </cell>
          <cell r="O2582">
            <v>10.028643840793714</v>
          </cell>
          <cell r="P2582">
            <v>9.048430593179644E-5</v>
          </cell>
          <cell r="Q2582">
            <v>2.009793881517298</v>
          </cell>
          <cell r="S2582">
            <v>44584</v>
          </cell>
          <cell r="U2582">
            <v>10.027165019170878</v>
          </cell>
          <cell r="V2582">
            <v>9.0485223368382207E-5</v>
          </cell>
          <cell r="W2582">
            <v>1.845725313724883</v>
          </cell>
        </row>
        <row r="2583">
          <cell r="A2583">
            <v>44585</v>
          </cell>
          <cell r="C2583">
            <v>10.029653066236495</v>
          </cell>
          <cell r="D2583">
            <v>9.0483679479153709E-5</v>
          </cell>
          <cell r="E2583">
            <v>12.366794269148681</v>
          </cell>
          <cell r="M2583">
            <v>44585</v>
          </cell>
          <cell r="O2583">
            <v>10.05450129429906</v>
          </cell>
          <cell r="P2583">
            <v>9.0468166693202253E-5</v>
          </cell>
          <cell r="Q2583">
            <v>2.0098843496839911</v>
          </cell>
          <cell r="S2583">
            <v>44585</v>
          </cell>
          <cell r="U2583">
            <v>10.053042741375863</v>
          </cell>
          <cell r="V2583">
            <v>9.0469082004145245E-5</v>
          </cell>
          <cell r="W2583">
            <v>1.8458157828068871</v>
          </cell>
        </row>
        <row r="2584">
          <cell r="A2584">
            <v>44586</v>
          </cell>
          <cell r="C2584">
            <v>10.056377391824576</v>
          </cell>
          <cell r="D2584">
            <v>9.046698848166948E-5</v>
          </cell>
          <cell r="E2584">
            <v>12.366884736137163</v>
          </cell>
          <cell r="M2584">
            <v>44586</v>
          </cell>
          <cell r="O2584">
            <v>10.080873791150772</v>
          </cell>
          <cell r="P2584">
            <v>9.0451514075173684E-5</v>
          </cell>
          <cell r="Q2584">
            <v>2.0099748011980663</v>
          </cell>
          <cell r="S2584">
            <v>44586</v>
          </cell>
          <cell r="U2584">
            <v>10.07943587385159</v>
          </cell>
          <cell r="V2584">
            <v>9.0452427064888818E-5</v>
          </cell>
          <cell r="W2584">
            <v>1.8459062352339519</v>
          </cell>
        </row>
        <row r="2585">
          <cell r="A2585">
            <v>44587</v>
          </cell>
          <cell r="C2585">
            <v>10.083610321327271</v>
          </cell>
          <cell r="D2585">
            <v>9.0449774935077954E-5</v>
          </cell>
          <cell r="E2585">
            <v>12.366975185912098</v>
          </cell>
          <cell r="M2585">
            <v>44587</v>
          </cell>
          <cell r="O2585">
            <v>10.107748841040962</v>
          </cell>
          <cell r="P2585">
            <v>9.0434342402279837E-5</v>
          </cell>
          <cell r="Q2585">
            <v>2.0100652355404685</v>
          </cell>
          <cell r="S2585">
            <v>44587</v>
          </cell>
          <cell r="U2585">
            <v>10.106331914974534</v>
          </cell>
          <cell r="V2585">
            <v>9.0435252863780476E-5</v>
          </cell>
          <cell r="W2585">
            <v>1.8459966704868156</v>
          </cell>
        </row>
        <row r="2586">
          <cell r="A2586">
            <v>44588</v>
          </cell>
          <cell r="C2586">
            <v>10.111339183143478</v>
          </cell>
          <cell r="D2586">
            <v>9.0432032823056817E-5</v>
          </cell>
          <cell r="E2586">
            <v>12.367065617944922</v>
          </cell>
          <cell r="M2586">
            <v>44588</v>
          </cell>
          <cell r="O2586">
            <v>10.135113963963638</v>
          </cell>
          <cell r="P2586">
            <v>9.0416645858471315E-5</v>
          </cell>
          <cell r="Q2586">
            <v>2.0101556521863269</v>
          </cell>
          <cell r="S2586">
            <v>44588</v>
          </cell>
          <cell r="U2586">
            <v>10.133718373525841</v>
          </cell>
          <cell r="V2586">
            <v>9.0417553573027924E-5</v>
          </cell>
          <cell r="W2586">
            <v>1.8460870880403886</v>
          </cell>
        </row>
        <row r="2587">
          <cell r="A2587">
            <v>44589</v>
          </cell>
          <cell r="C2587">
            <v>10.139551332868749</v>
          </cell>
          <cell r="D2587">
            <v>9.0413755983255302E-5</v>
          </cell>
          <cell r="E2587">
            <v>12.367156031700905</v>
          </cell>
          <cell r="M2587">
            <v>44589</v>
          </cell>
          <cell r="O2587">
            <v>10.162956705079043</v>
          </cell>
          <cell r="P2587">
            <v>9.0398418487584346E-5</v>
          </cell>
          <cell r="Q2587">
            <v>2.0102460506048145</v>
          </cell>
          <cell r="S2587">
            <v>44589</v>
          </cell>
          <cell r="U2587">
            <v>10.161582783569997</v>
          </cell>
          <cell r="V2587">
            <v>9.0399323224379783E-5</v>
          </cell>
          <cell r="W2587">
            <v>1.846177487363613</v>
          </cell>
        </row>
        <row r="2588">
          <cell r="A2588">
            <v>44590</v>
          </cell>
          <cell r="C2588">
            <v>10.168234167695976</v>
          </cell>
          <cell r="D2588">
            <v>9.0394938107741583E-5</v>
          </cell>
          <cell r="E2588">
            <v>12.367246426639012</v>
          </cell>
          <cell r="M2588">
            <v>44590</v>
          </cell>
          <cell r="O2588">
            <v>10.191264648886794</v>
          </cell>
          <cell r="P2588">
            <v>9.0379654193848571E-5</v>
          </cell>
          <cell r="Q2588">
            <v>2.0103364302590085</v>
          </cell>
          <cell r="S2588">
            <v>44590</v>
          </cell>
          <cell r="U2588">
            <v>10.189912718641283</v>
          </cell>
          <cell r="V2588">
            <v>9.0380555709630112E-5</v>
          </cell>
          <cell r="W2588">
            <v>1.8462678679193225</v>
          </cell>
        </row>
        <row r="2589">
          <cell r="A2589">
            <v>44591</v>
          </cell>
          <cell r="C2589">
            <v>10.197375140090463</v>
          </cell>
          <cell r="D2589">
            <v>9.0375572743456707E-5</v>
          </cell>
          <cell r="E2589">
            <v>12.367336802211755</v>
          </cell>
          <cell r="M2589">
            <v>44591</v>
          </cell>
          <cell r="O2589">
            <v>10.220025432690623</v>
          </cell>
          <cell r="P2589">
            <v>9.036034674240357E-5</v>
          </cell>
          <cell r="Q2589">
            <v>2.0104267906057509</v>
          </cell>
          <cell r="S2589">
            <v>44591</v>
          </cell>
          <cell r="U2589">
            <v>10.218695805220863</v>
          </cell>
          <cell r="V2589">
            <v>9.0361244781131275E-5</v>
          </cell>
          <cell r="W2589">
            <v>1.8463582291641036</v>
          </cell>
        </row>
        <row r="2590">
          <cell r="A2590">
            <v>44592</v>
          </cell>
          <cell r="C2590">
            <v>10.226961770725776</v>
          </cell>
          <cell r="D2590">
            <v>9.0355653292680652E-5</v>
          </cell>
          <cell r="E2590">
            <v>12.367427157865047</v>
          </cell>
          <cell r="M2590">
            <v>44592</v>
          </cell>
          <cell r="O2590">
            <v>10.249226759341145</v>
          </cell>
          <cell r="P2590">
            <v>9.0340489759829553E-5</v>
          </cell>
          <cell r="Q2590">
            <v>2.0105171310955106</v>
          </cell>
          <cell r="S2590">
            <v>44592</v>
          </cell>
          <cell r="U2590">
            <v>10.247919735490846</v>
          </cell>
          <cell r="V2590">
            <v>9.0341384052321149E-5</v>
          </cell>
          <cell r="W2590">
            <v>1.8464485705481559</v>
          </cell>
        </row>
        <row r="2591">
          <cell r="A2591">
            <v>44593</v>
          </cell>
          <cell r="C2591">
            <v>10.256981660670288</v>
          </cell>
          <cell r="D2591">
            <v>9.033517301351719E-5</v>
          </cell>
          <cell r="E2591">
            <v>12.36751749303806</v>
          </cell>
          <cell r="M2591">
            <v>44593</v>
          </cell>
          <cell r="O2591">
            <v>10.278856409246281</v>
          </cell>
          <cell r="P2591">
            <v>9.0320076734698635E-5</v>
          </cell>
          <cell r="Q2591">
            <v>2.0106074511722452</v>
          </cell>
          <cell r="S2591">
            <v>44593</v>
          </cell>
          <cell r="U2591">
            <v>10.277572279355056</v>
          </cell>
          <cell r="V2591">
            <v>9.032096699827055E-5</v>
          </cell>
          <cell r="W2591">
            <v>1.8465388915151542</v>
          </cell>
        </row>
        <row r="2592">
          <cell r="A2592">
            <v>44594</v>
          </cell>
          <cell r="C2592">
            <v>10.287422502817609</v>
          </cell>
          <cell r="D2592">
            <v>9.0314125020404514E-5</v>
          </cell>
          <cell r="E2592">
            <v>12.367607807163081</v>
          </cell>
          <cell r="M2592">
            <v>44594</v>
          </cell>
          <cell r="O2592">
            <v>10.308902251642339</v>
          </cell>
          <cell r="P2592">
            <v>9.0299101018154017E-5</v>
          </cell>
          <cell r="Q2592">
            <v>2.0106977502732635</v>
          </cell>
          <cell r="S2592">
            <v>44594</v>
          </cell>
          <cell r="U2592">
            <v>10.307641295719472</v>
          </cell>
          <cell r="V2592">
            <v>9.0299986956258633E-5</v>
          </cell>
          <cell r="W2592">
            <v>1.8466291915021105</v>
          </cell>
        </row>
        <row r="2593">
          <cell r="A2593">
            <v>44595</v>
          </cell>
          <cell r="C2593">
            <v>10.318272092557187</v>
          </cell>
          <cell r="D2593">
            <v>9.0292502284659715E-5</v>
          </cell>
          <cell r="E2593">
            <v>12.367698099665365</v>
          </cell>
          <cell r="M2593">
            <v>44595</v>
          </cell>
          <cell r="O2593">
            <v>10.339352255121737</v>
          </cell>
          <cell r="P2593">
            <v>9.0277555824524729E-5</v>
          </cell>
          <cell r="Q2593">
            <v>2.0107880278290882</v>
          </cell>
          <cell r="S2593">
            <v>44595</v>
          </cell>
          <cell r="U2593">
            <v>10.338114743028347</v>
          </cell>
          <cell r="V2593">
            <v>9.0278437126383625E-5</v>
          </cell>
          <cell r="W2593">
            <v>1.8467194699392369</v>
          </cell>
        </row>
        <row r="2594">
          <cell r="A2594">
            <v>44596</v>
          </cell>
          <cell r="C2594">
            <v>10.349518337684314</v>
          </cell>
          <cell r="D2594">
            <v>9.0270297635065982E-5</v>
          </cell>
          <cell r="E2594">
            <v>12.367788369963</v>
          </cell>
          <cell r="M2594">
            <v>44596</v>
          </cell>
          <cell r="O2594">
            <v>10.3701944974162</v>
          </cell>
          <cell r="P2594">
            <v>9.0255434231984851E-5</v>
          </cell>
          <cell r="Q2594">
            <v>2.0108782832633203</v>
          </cell>
          <cell r="S2594">
            <v>44596</v>
          </cell>
          <cell r="U2594">
            <v>10.368980689054871</v>
          </cell>
          <cell r="V2594">
            <v>9.0256310572218074E-5</v>
          </cell>
          <cell r="W2594">
            <v>1.8468097262498091</v>
          </cell>
        </row>
        <row r="2595">
          <cell r="A2595">
            <v>44597</v>
          </cell>
          <cell r="C2595">
            <v>10.381149267551519</v>
          </cell>
          <cell r="D2595">
            <v>9.0247503758512259E-5</v>
          </cell>
          <cell r="E2595">
            <v>12.367878617466758</v>
          </cell>
          <cell r="M2595">
            <v>44597</v>
          </cell>
          <cell r="O2595">
            <v>10.401417174437022</v>
          </cell>
          <cell r="P2595">
            <v>9.0232729183267017E-5</v>
          </cell>
          <cell r="Q2595">
            <v>2.0109685159925035</v>
          </cell>
          <cell r="S2595">
            <v>44597</v>
          </cell>
          <cell r="U2595">
            <v>10.40022731994797</v>
          </cell>
          <cell r="V2595">
            <v>9.0233600221518051E-5</v>
          </cell>
          <cell r="W2595">
            <v>1.8468999598500306</v>
          </cell>
        </row>
        <row r="2596">
          <cell r="A2596">
            <v>44598</v>
          </cell>
          <cell r="C2596">
            <v>10.413153041465845</v>
          </cell>
          <cell r="D2596">
            <v>9.022411320069591E-5</v>
          </cell>
          <cell r="E2596">
            <v>12.367968841579959</v>
          </cell>
          <cell r="M2596">
            <v>44598</v>
          </cell>
          <cell r="O2596">
            <v>10.433008608576456</v>
          </cell>
          <cell r="P2596">
            <v>9.0209433486440214E-5</v>
          </cell>
          <cell r="Q2596">
            <v>2.0110587254259897</v>
          </cell>
          <cell r="S2596">
            <v>44598</v>
          </cell>
          <cell r="U2596">
            <v>10.431842948539376</v>
          </cell>
          <cell r="V2596">
            <v>9.021029886699702E-5</v>
          </cell>
          <cell r="W2596">
            <v>1.8469901701488975</v>
          </cell>
        </row>
        <row r="2597">
          <cell r="A2597">
            <v>44599</v>
          </cell>
          <cell r="C2597">
            <v>10.445517956338952</v>
          </cell>
          <cell r="D2597">
            <v>9.0200118366900154E-5</v>
          </cell>
          <cell r="E2597">
            <v>12.368059041698325</v>
          </cell>
          <cell r="M2597">
            <v>44599</v>
          </cell>
          <cell r="O2597">
            <v>10.464957256276628</v>
          </cell>
          <cell r="P2597">
            <v>9.0185539815763885E-5</v>
          </cell>
          <cell r="Q2597">
            <v>2.0111489109658054</v>
          </cell>
          <cell r="S2597">
            <v>44599</v>
          </cell>
          <cell r="U2597">
            <v>10.463816021917328</v>
          </cell>
          <cell r="V2597">
            <v>9.0186399167175259E-5</v>
          </cell>
          <cell r="W2597">
            <v>1.8470803565480647</v>
          </cell>
        </row>
        <row r="2598">
          <cell r="A2598">
            <v>44600</v>
          </cell>
          <cell r="C2598">
            <v>10.478232453599034</v>
          </cell>
          <cell r="D2598">
            <v>9.0175511522858396E-5</v>
          </cell>
          <cell r="E2598">
            <v>12.368149217209849</v>
          </cell>
          <cell r="M2598">
            <v>44600</v>
          </cell>
          <cell r="O2598">
            <v>10.497251714874535</v>
          </cell>
          <cell r="P2598">
            <v>9.0161040712630241E-5</v>
          </cell>
          <cell r="Q2598">
            <v>2.0112390720065179</v>
          </cell>
          <cell r="S2598">
            <v>44600</v>
          </cell>
          <cell r="U2598">
            <v>10.496135128275551</v>
          </cell>
          <cell r="V2598">
            <v>9.0161893647318058E-5</v>
          </cell>
          <cell r="W2598">
            <v>1.847170518441712</v>
          </cell>
        </row>
        <row r="2599">
          <cell r="A2599">
            <v>44601</v>
          </cell>
          <cell r="C2599">
            <v>10.511285125375665</v>
          </cell>
          <cell r="D2599">
            <v>9.0150284795719528E-5</v>
          </cell>
          <cell r="E2599">
            <v>12.368239367494645</v>
          </cell>
          <cell r="M2599">
            <v>44601</v>
          </cell>
          <cell r="O2599">
            <v>10.529880728733586</v>
          </cell>
          <cell r="P2599">
            <v>9.0135928586608367E-5</v>
          </cell>
          <cell r="Q2599">
            <v>2.0113292079351046</v>
          </cell>
          <cell r="S2599">
            <v>44601</v>
          </cell>
          <cell r="U2599">
            <v>10.528789003047958</v>
          </cell>
          <cell r="V2599">
            <v>9.0136774700475244E-5</v>
          </cell>
          <cell r="W2599">
            <v>1.8472606552164124</v>
          </cell>
        </row>
        <row r="2600">
          <cell r="A2600">
            <v>44602</v>
          </cell>
          <cell r="C2600">
            <v>10.544664719970333</v>
          </cell>
          <cell r="D2600">
            <v>9.0124430175128232E-5</v>
          </cell>
          <cell r="E2600">
            <v>12.36832949192482</v>
          </cell>
          <cell r="M2600">
            <v>44602</v>
          </cell>
          <cell r="O2600">
            <v>10.562833194673971</v>
          </cell>
          <cell r="P2600">
            <v>9.0110195716604208E-5</v>
          </cell>
          <cell r="Q2600">
            <v>2.0114193181308213</v>
          </cell>
          <cell r="S2600">
            <v>44602</v>
          </cell>
          <cell r="U2600">
            <v>10.561766534341448</v>
          </cell>
          <cell r="V2600">
            <v>9.0111034588636837E-5</v>
          </cell>
          <cell r="W2600">
            <v>1.8473507662510009</v>
          </cell>
        </row>
        <row r="2601">
          <cell r="A2601">
            <v>44603</v>
          </cell>
          <cell r="C2601">
            <v>10.57836014662711</v>
          </cell>
          <cell r="D2601">
            <v>9.0097939514436208E-5</v>
          </cell>
          <cell r="E2601">
            <v>12.368419589864335</v>
          </cell>
          <cell r="M2601">
            <v>44603</v>
          </cell>
          <cell r="O2601">
            <v>10.596098166715716</v>
          </cell>
          <cell r="P2601">
            <v>9.0083834252151936E-5</v>
          </cell>
          <cell r="Q2601">
            <v>2.0115094019650734</v>
          </cell>
          <cell r="S2601">
            <v>44603</v>
          </cell>
          <cell r="U2601">
            <v>10.595056767680607</v>
          </cell>
          <cell r="V2601">
            <v>9.0084665444019807E-5</v>
          </cell>
          <cell r="W2601">
            <v>1.8474408509164448</v>
          </cell>
        </row>
        <row r="2602">
          <cell r="A2602">
            <v>44604</v>
          </cell>
          <cell r="C2602">
            <v>10.612360479619321</v>
          </cell>
          <cell r="D2602">
            <v>9.007080453206076E-5</v>
          </cell>
          <cell r="E2602">
            <v>12.368509660668867</v>
          </cell>
          <cell r="M2602">
            <v>44604</v>
          </cell>
          <cell r="O2602">
            <v>10.629664860149646</v>
          </cell>
          <cell r="P2602">
            <v>9.0056836214853241E-5</v>
          </cell>
          <cell r="Q2602">
            <v>2.0115994588012884</v>
          </cell>
          <cell r="S2602">
            <v>44604</v>
          </cell>
          <cell r="U2602">
            <v>10.628648910079679</v>
          </cell>
          <cell r="V2602">
            <v>9.0057659270502809E-5</v>
          </cell>
          <cell r="W2602">
            <v>1.8475309085757152</v>
          </cell>
        </row>
        <row r="2603">
          <cell r="A2603">
            <v>44605</v>
          </cell>
          <cell r="C2603">
            <v>10.64665496166926</v>
          </cell>
          <cell r="D2603">
            <v>9.0043016813008659E-5</v>
          </cell>
          <cell r="E2603">
            <v>12.36859970368568</v>
          </cell>
          <cell r="M2603">
            <v>44605</v>
          </cell>
          <cell r="O2603">
            <v>10.663522654952788</v>
          </cell>
          <cell r="P2603">
            <v>9.0029193499981325E-5</v>
          </cell>
          <cell r="Q2603">
            <v>2.0116894879947882</v>
          </cell>
          <cell r="S2603">
            <v>44605</v>
          </cell>
          <cell r="U2603">
            <v>10.662532333458266</v>
          </cell>
          <cell r="V2603">
            <v>9.0030007945225834E-5</v>
          </cell>
          <cell r="W2603">
            <v>1.8476209385836604</v>
          </cell>
        </row>
        <row r="2604">
          <cell r="A2604">
            <v>44606</v>
          </cell>
          <cell r="C2604">
            <v>10.681233006719172</v>
          </cell>
          <cell r="D2604">
            <v>9.0014567810584218E-5</v>
          </cell>
          <cell r="E2604">
            <v>12.36868971825349</v>
          </cell>
          <cell r="M2604">
            <v>44606</v>
          </cell>
          <cell r="O2604">
            <v>10.697661098565812</v>
          </cell>
          <cell r="P2604">
            <v>9.0000897878269136E-5</v>
          </cell>
          <cell r="Q2604">
            <v>2.0117794888926666</v>
          </cell>
          <cell r="S2604">
            <v>44606</v>
          </cell>
          <cell r="U2604">
            <v>10.696696577418438</v>
          </cell>
          <cell r="V2604">
            <v>9.0001703220373854E-5</v>
          </cell>
          <cell r="W2604">
            <v>1.8477109402868808</v>
          </cell>
        </row>
        <row r="2605">
          <cell r="A2605">
            <v>44607</v>
          </cell>
          <cell r="C2605">
            <v>10.716084202072544</v>
          </cell>
          <cell r="D2605">
            <v>8.9985448848301571E-5</v>
          </cell>
          <cell r="E2605">
            <v>12.368779703702339</v>
          </cell>
          <cell r="M2605">
            <v>44607</v>
          </cell>
          <cell r="O2605">
            <v>10.732069908050935</v>
          </cell>
          <cell r="P2605">
            <v>8.9971940997900623E-5</v>
          </cell>
          <cell r="Q2605">
            <v>2.0118694608336645</v>
          </cell>
          <cell r="S2605">
            <v>44607</v>
          </cell>
          <cell r="U2605">
            <v>10.731131351401746</v>
          </cell>
          <cell r="V2605">
            <v>8.9972736725163648E-5</v>
          </cell>
          <cell r="W2605">
            <v>1.8478009130236059</v>
          </cell>
        </row>
        <row r="2606">
          <cell r="A2606">
            <v>44608</v>
          </cell>
          <cell r="C2606">
            <v>10.751198309925579</v>
          </cell>
          <cell r="D2606">
            <v>8.9955651122022458E-5</v>
          </cell>
          <cell r="E2606">
            <v>12.368869659353461</v>
          </cell>
          <cell r="M2606">
            <v>44608</v>
          </cell>
          <cell r="O2606">
            <v>10.766738971649655</v>
          </cell>
          <cell r="P2606">
            <v>8.9942314386726519E-5</v>
          </cell>
          <cell r="Q2606">
            <v>2.011959403148051</v>
          </cell>
          <cell r="S2606">
            <v>44608</v>
          </cell>
          <cell r="U2606">
            <v>10.765826536245459</v>
          </cell>
          <cell r="V2606">
            <v>8.9943099968055294E-5</v>
          </cell>
          <cell r="W2606">
            <v>1.8478908561235741</v>
          </cell>
        </row>
        <row r="2607">
          <cell r="A2607">
            <v>44609</v>
          </cell>
          <cell r="C2607">
            <v>10.78656526830931</v>
          </cell>
          <cell r="D2607">
            <v>8.992516570234211E-5</v>
          </cell>
          <cell r="E2607">
            <v>12.368959584519164</v>
          </cell>
          <cell r="M2607">
            <v>44609</v>
          </cell>
          <cell r="O2607">
            <v>10.801658349760119</v>
          </cell>
          <cell r="P2607">
            <v>8.9912009454726216E-5</v>
          </cell>
          <cell r="Q2607">
            <v>2.0120493151575056</v>
          </cell>
          <cell r="S2607">
            <v>44609</v>
          </cell>
          <cell r="U2607">
            <v>10.800772185157935</v>
          </cell>
          <cell r="V2607">
            <v>8.9912784339209848E-5</v>
          </cell>
          <cell r="W2607">
            <v>1.8479807689079133</v>
          </cell>
        </row>
        <row r="2608">
          <cell r="A2608">
            <v>44610</v>
          </cell>
          <cell r="C2608">
            <v>10.822175191463316</v>
          </cell>
          <cell r="D2608">
            <v>8.9893983537247049E-5</v>
          </cell>
          <cell r="E2608">
            <v>12.369049478502701</v>
          </cell>
          <cell r="M2608">
            <v>44610</v>
          </cell>
          <cell r="O2608">
            <v>10.836818275354592</v>
          </cell>
          <cell r="P2608">
            <v>8.9881017496739411E-5</v>
          </cell>
          <cell r="Q2608">
            <v>2.0121391961750024</v>
          </cell>
          <cell r="S2608">
            <v>44610</v>
          </cell>
          <cell r="U2608">
            <v>10.835958524133586</v>
          </cell>
          <cell r="V2608">
            <v>8.9881781113216713E-5</v>
          </cell>
          <cell r="W2608">
            <v>1.8480706506890265</v>
          </cell>
        </row>
        <row r="2609">
          <cell r="A2609">
            <v>44611</v>
          </cell>
          <cell r="C2609">
            <v>10.858018369662346</v>
          </cell>
          <cell r="D2609">
            <v>8.9862095455069631E-5</v>
          </cell>
          <cell r="E2609">
            <v>12.369139340598156</v>
          </cell>
          <cell r="M2609">
            <v>44611</v>
          </cell>
          <cell r="O2609">
            <v>10.872209153857746</v>
          </cell>
          <cell r="P2609">
            <v>8.9849329695491543E-5</v>
          </cell>
          <cell r="Q2609">
            <v>2.0122290455046978</v>
          </cell>
          <cell r="S2609">
            <v>44611</v>
          </cell>
          <cell r="U2609">
            <v>10.871375951828185</v>
          </cell>
          <cell r="V2609">
            <v>8.985008145211544E-5</v>
          </cell>
          <cell r="W2609">
            <v>1.8481605007704787</v>
          </cell>
        </row>
        <row r="2610">
          <cell r="A2610">
            <v>44612</v>
          </cell>
          <cell r="C2610">
            <v>10.894085268517404</v>
          </cell>
          <cell r="D2610">
            <v>8.9829492167765943E-5</v>
          </cell>
          <cell r="E2610">
            <v>12.369229170090325</v>
          </cell>
          <cell r="M2610">
            <v>44612</v>
          </cell>
          <cell r="O2610">
            <v>10.9078215625068</v>
          </cell>
          <cell r="P2610">
            <v>8.9816937124939181E-5</v>
          </cell>
          <cell r="Q2610">
            <v>2.0123188624418229</v>
          </cell>
          <cell r="S2610">
            <v>44612</v>
          </cell>
          <cell r="U2610">
            <v>10.907015038915619</v>
          </cell>
          <cell r="V2610">
            <v>8.9817676408737165E-5</v>
          </cell>
          <cell r="W2610">
            <v>1.8482503184468875</v>
          </cell>
        </row>
        <row r="2611">
          <cell r="A2611">
            <v>44613</v>
          </cell>
          <cell r="C2611">
            <v>10.930366527772959</v>
          </cell>
          <cell r="D2611">
            <v>8.97961642745449E-5</v>
          </cell>
          <cell r="E2611">
            <v>12.3693189662546</v>
          </cell>
          <cell r="M2611">
            <v>44613</v>
          </cell>
          <cell r="O2611">
            <v>10.943646249214702</v>
          </cell>
          <cell r="P2611">
            <v>8.9783830753962276E-5</v>
          </cell>
          <cell r="Q2611">
            <v>2.012408646272577</v>
          </cell>
          <cell r="S2611">
            <v>44613</v>
          </cell>
          <cell r="U2611">
            <v>10.942866526947242</v>
          </cell>
          <cell r="V2611">
            <v>8.9784556930393519E-5</v>
          </cell>
          <cell r="W2611">
            <v>1.8483401030038178</v>
          </cell>
        </row>
        <row r="2612">
          <cell r="A2612">
            <v>44614</v>
          </cell>
          <cell r="C2612">
            <v>10.96685295962204</v>
          </cell>
          <cell r="D2612">
            <v>8.9762102265877284E-5</v>
          </cell>
          <cell r="E2612">
            <v>12.369408728356866</v>
          </cell>
          <cell r="M2612">
            <v>44614</v>
          </cell>
          <cell r="O2612">
            <v>10.979674130957532</v>
          </cell>
          <cell r="P2612">
            <v>8.9750001450431517E-5</v>
          </cell>
          <cell r="Q2612">
            <v>2.0124983962740273</v>
          </cell>
          <cell r="S2612">
            <v>44614</v>
          </cell>
          <cell r="U2612">
            <v>10.978921326735112</v>
          </cell>
          <cell r="V2612">
            <v>8.9750713862940711E-5</v>
          </cell>
          <cell r="W2612">
            <v>1.8484298537176806</v>
          </cell>
        </row>
        <row r="2613">
          <cell r="A2613">
            <v>44615</v>
          </cell>
          <cell r="C2613">
            <v>11.00353554656081</v>
          </cell>
          <cell r="D2613">
            <v>8.9727296527915561E-5</v>
          </cell>
          <cell r="E2613">
            <v>12.369498455653394</v>
          </cell>
          <cell r="M2613">
            <v>44615</v>
          </cell>
          <cell r="O2613">
            <v>11.01589629170735</v>
          </cell>
          <cell r="P2613">
            <v>8.9715439985680543E-5</v>
          </cell>
          <cell r="Q2613">
            <v>2.0125881117140128</v>
          </cell>
          <cell r="S2613">
            <v>44615</v>
          </cell>
          <cell r="U2613">
            <v>11.015170516280298</v>
          </cell>
          <cell r="V2613">
            <v>8.9716137955249132E-5</v>
          </cell>
          <cell r="W2613">
            <v>1.8485195698556358</v>
          </cell>
        </row>
        <row r="2614">
          <cell r="A2614">
            <v>44616</v>
          </cell>
          <cell r="C2614">
            <v>11.040405438804209</v>
          </cell>
          <cell r="D2614">
            <v>8.969173734735626E-5</v>
          </cell>
          <cell r="E2614">
            <v>12.369588147390742</v>
          </cell>
          <cell r="M2614">
            <v>44616</v>
          </cell>
          <cell r="O2614">
            <v>11.05230397993153</v>
          </cell>
          <cell r="P2614">
            <v>8.9680137039414425E-5</v>
          </cell>
          <cell r="Q2614">
            <v>2.0126777918510523</v>
          </cell>
          <cell r="S2614">
            <v>44616</v>
          </cell>
          <cell r="U2614">
            <v>11.051605338267354</v>
          </cell>
          <cell r="V2614">
            <v>8.9680819864109134E-5</v>
          </cell>
          <cell r="W2614">
            <v>1.8486092506754999</v>
          </cell>
        </row>
        <row r="2615">
          <cell r="A2615">
            <v>44617</v>
          </cell>
          <cell r="C2615">
            <v>11.077453951283903</v>
          </cell>
          <cell r="D2615">
            <v>8.965541491677842E-5</v>
          </cell>
          <cell r="E2615">
            <v>12.369677802805658</v>
          </cell>
          <cell r="M2615">
            <v>44617</v>
          </cell>
          <cell r="O2615">
            <v>11.088888605679463</v>
          </cell>
          <cell r="P2615">
            <v>8.9644083205086129E-5</v>
          </cell>
          <cell r="Q2615">
            <v>2.0127674359342573</v>
          </cell>
          <cell r="S2615">
            <v>44617</v>
          </cell>
          <cell r="U2615">
            <v>11.08821719714588</v>
          </cell>
          <cell r="V2615">
            <v>8.9644750159605791E-5</v>
          </cell>
          <cell r="W2615">
            <v>1.8486988954256596</v>
          </cell>
        </row>
        <row r="2616">
          <cell r="A2616">
            <v>44618</v>
          </cell>
          <cell r="C2616">
            <v>11.114672560249636</v>
          </cell>
          <cell r="D2616">
            <v>8.9618319340492751E-5</v>
          </cell>
          <cell r="E2616">
            <v>12.369767421124997</v>
          </cell>
          <cell r="M2616">
            <v>44618</v>
          </cell>
          <cell r="O2616">
            <v>11.125641737277256</v>
          </cell>
          <cell r="P2616">
            <v>8.9607268995775644E-5</v>
          </cell>
          <cell r="Q2616">
            <v>2.0128570432032533</v>
          </cell>
          <cell r="S2616">
            <v>44618</v>
          </cell>
          <cell r="U2616">
            <v>11.124997655819794</v>
          </cell>
          <cell r="V2616">
            <v>8.9607919330996296E-5</v>
          </cell>
          <cell r="W2616">
            <v>1.8487885033449907</v>
          </cell>
        </row>
        <row r="2617">
          <cell r="A2617">
            <v>44619</v>
          </cell>
          <cell r="C2617">
            <v>11.152052899494651</v>
          </cell>
          <cell r="D2617">
            <v>8.9580440640938186E-5</v>
          </cell>
          <cell r="E2617">
            <v>12.369857001565638</v>
          </cell>
          <cell r="M2617">
            <v>44619</v>
          </cell>
          <cell r="O2617">
            <v>11.162555097650738</v>
          </cell>
          <cell r="P2617">
            <v>8.9569684850606356E-5</v>
          </cell>
          <cell r="Q2617">
            <v>2.0129466128881037</v>
          </cell>
          <cell r="S2617">
            <v>44619</v>
          </cell>
          <cell r="U2617">
            <v>11.161938431964661</v>
          </cell>
          <cell r="V2617">
            <v>8.9570317793125607E-5</v>
          </cell>
          <cell r="W2617">
            <v>1.8488780736627839</v>
          </cell>
        </row>
        <row r="2618">
          <cell r="A2618">
            <v>44620</v>
          </cell>
          <cell r="C2618">
            <v>11.189586756225509</v>
          </cell>
          <cell r="D2618">
            <v>8.9541768765663218E-5</v>
          </cell>
          <cell r="E2618">
            <v>12.369946543334404</v>
          </cell>
          <cell r="M2618">
            <v>44620</v>
          </cell>
          <cell r="O2618">
            <v>11.199620560296729</v>
          </cell>
          <cell r="P2618">
            <v>8.9531321141735729E-5</v>
          </cell>
          <cell r="Q2618">
            <v>2.0130361442092455</v>
          </cell>
          <cell r="S2618">
            <v>44620</v>
          </cell>
          <cell r="U2618">
            <v>11.199031393993067</v>
          </cell>
          <cell r="V2618">
            <v>8.9531935893416836E-5</v>
          </cell>
          <cell r="W2618">
            <v>1.8489676055986772</v>
          </cell>
        </row>
        <row r="2619">
          <cell r="A2619">
            <v>44621</v>
          </cell>
          <cell r="C2619">
            <v>11.227266066596254</v>
          </cell>
          <cell r="D2619">
            <v>8.9502293594931852E-5</v>
          </cell>
          <cell r="E2619">
            <v>12.370036045627998</v>
          </cell>
          <cell r="M2619">
            <v>44621</v>
          </cell>
          <cell r="O2619">
            <v>11.236830144922155</v>
          </cell>
          <cell r="P2619">
            <v>8.9492168181958245E-5</v>
          </cell>
          <cell r="Q2619">
            <v>2.0131256363774273</v>
          </cell>
          <cell r="S2619">
            <v>44621</v>
          </cell>
          <cell r="U2619">
            <v>11.236268556687618</v>
          </cell>
          <cell r="V2619">
            <v>8.949276391947457E-5</v>
          </cell>
          <cell r="W2619">
            <v>1.8490570983625967</v>
          </cell>
        </row>
        <row r="2620">
          <cell r="A2620">
            <v>44622</v>
          </cell>
          <cell r="C2620">
            <v>11.265082910926322</v>
          </cell>
          <cell r="D2620">
            <v>8.946200494999467E-5</v>
          </cell>
          <cell r="E2620">
            <v>12.370125507632949</v>
          </cell>
          <cell r="M2620">
            <v>44622</v>
          </cell>
          <cell r="O2620">
            <v>11.274176012770114</v>
          </cell>
          <cell r="P2620">
            <v>8.9452216232960191E-5</v>
          </cell>
          <cell r="Q2620">
            <v>2.0132150885936602</v>
          </cell>
          <cell r="S2620">
            <v>44622</v>
          </cell>
          <cell r="U2620">
            <v>11.273642076520714</v>
          </cell>
          <cell r="V2620">
            <v>8.9452792107340924E-5</v>
          </cell>
          <cell r="W2620">
            <v>1.8491465511547041</v>
          </cell>
        </row>
        <row r="2621">
          <cell r="A2621">
            <v>44623</v>
          </cell>
          <cell r="C2621">
            <v>11.303029508621231</v>
          </cell>
          <cell r="D2621">
            <v>8.9420892602067544E-5</v>
          </cell>
          <cell r="E2621">
            <v>12.37021492852555</v>
          </cell>
          <cell r="M2621">
            <v>44623</v>
          </cell>
          <cell r="O2621">
            <v>11.311650461651617</v>
          </cell>
          <cell r="P2621">
            <v>8.941145551426715E-5</v>
          </cell>
          <cell r="Q2621">
            <v>2.0133045000491743</v>
          </cell>
          <cell r="S2621">
            <v>44623</v>
          </cell>
          <cell r="U2621">
            <v>11.31114424667981</v>
          </cell>
          <cell r="V2621">
            <v>8.9412010650445251E-5</v>
          </cell>
          <cell r="W2621">
            <v>1.8492359631653545</v>
          </cell>
        </row>
        <row r="2622">
          <cell r="A2622">
            <v>44624</v>
          </cell>
          <cell r="C2622">
            <v>11.341098212814531</v>
          </cell>
          <cell r="D2622">
            <v>8.9378946282061821E-5</v>
          </cell>
          <cell r="E2622">
            <v>12.370304307471832</v>
          </cell>
          <cell r="M2622">
            <v>44624</v>
          </cell>
          <cell r="O2622">
            <v>11.349245920701156</v>
          </cell>
          <cell r="P2622">
            <v>8.9369876212926777E-5</v>
          </cell>
          <cell r="Q2622">
            <v>2.013393869925387</v>
          </cell>
          <cell r="S2622">
            <v>44624</v>
          </cell>
          <cell r="U2622">
            <v>11.348767491816371</v>
          </cell>
          <cell r="V2622">
            <v>8.9370409709289803E-5</v>
          </cell>
          <cell r="W2622">
            <v>1.8493253335750639</v>
          </cell>
        </row>
        <row r="2623">
          <cell r="A2623">
            <v>44625</v>
          </cell>
          <cell r="C2623">
            <v>11.379281504748951</v>
          </cell>
          <cell r="D2623">
            <v>8.9336155691111465E-5</v>
          </cell>
          <cell r="E2623">
            <v>12.370393643627523</v>
          </cell>
          <cell r="M2623">
            <v>44625</v>
          </cell>
          <cell r="O2623">
            <v>11.386954944873882</v>
          </cell>
          <cell r="P2623">
            <v>8.9327468493970445E-5</v>
          </cell>
          <cell r="Q2623">
            <v>2.0134831973938812</v>
          </cell>
          <cell r="S2623">
            <v>44625</v>
          </cell>
          <cell r="U2623">
            <v>11.386504362536286</v>
          </cell>
          <cell r="V2623">
            <v>8.9327979421915607E-5</v>
          </cell>
          <cell r="W2623">
            <v>1.8494146615544858</v>
          </cell>
        </row>
        <row r="2624">
          <cell r="A2624">
            <v>44626</v>
          </cell>
          <cell r="C2624">
            <v>11.417571987914281</v>
          </cell>
          <cell r="D2624">
            <v>8.9292510511943942E-5</v>
          </cell>
          <cell r="E2624">
            <v>12.370482936138036</v>
          </cell>
          <cell r="M2624">
            <v>44626</v>
          </cell>
          <cell r="O2624">
            <v>11.424770209201563</v>
          </cell>
          <cell r="P2624">
            <v>8.9284222511698893E-5</v>
          </cell>
          <cell r="Q2624">
            <v>2.0135724816163929</v>
          </cell>
          <cell r="S2624">
            <v>44626</v>
          </cell>
          <cell r="U2624">
            <v>11.424347529648914</v>
          </cell>
          <cell r="V2624">
            <v>8.9284709915193452E-5</v>
          </cell>
          <cell r="W2624">
            <v>1.849503946264401</v>
          </cell>
        </row>
        <row r="2625">
          <cell r="A2625">
            <v>44627</v>
          </cell>
          <cell r="C2625">
            <v>11.455962381958889</v>
          </cell>
          <cell r="D2625">
            <v>8.9248000421143016E-5</v>
          </cell>
          <cell r="E2625">
            <v>12.370572184138457</v>
          </cell>
          <cell r="M2625">
            <v>44627</v>
          </cell>
          <cell r="O2625">
            <v>11.462684502824077</v>
          </cell>
          <cell r="P2625">
            <v>8.9240128421838694E-5</v>
          </cell>
          <cell r="Q2625">
            <v>2.0136617217448149</v>
          </cell>
          <cell r="S2625">
            <v>44627</v>
          </cell>
          <cell r="U2625">
            <v>11.462289778191606</v>
          </cell>
          <cell r="V2625">
            <v>8.9240591316986728E-5</v>
          </cell>
          <cell r="W2625">
            <v>1.8495931868557181</v>
          </cell>
        </row>
        <row r="2626">
          <cell r="A2626">
            <v>44628</v>
          </cell>
          <cell r="C2626">
            <v>11.494445516391297</v>
          </cell>
          <cell r="D2626">
            <v>8.9202615102353428E-5</v>
          </cell>
          <cell r="E2626">
            <v>12.370661386753559</v>
          </cell>
          <cell r="M2626">
            <v>44628</v>
          </cell>
          <cell r="O2626">
            <v>11.50069072281264</v>
          </cell>
          <cell r="P2626">
            <v>8.9195176394616906E-5</v>
          </cell>
          <cell r="Q2626">
            <v>2.0137509169212096</v>
          </cell>
          <cell r="S2626">
            <v>44628</v>
          </cell>
          <cell r="U2626">
            <v>11.500324001245815</v>
          </cell>
          <cell r="V2626">
            <v>8.9195613769234102E-5</v>
          </cell>
          <cell r="W2626">
            <v>1.8496823824694872</v>
          </cell>
        </row>
        <row r="2627">
          <cell r="A2627">
            <v>44629</v>
          </cell>
          <cell r="C2627">
            <v>11.533014324087796</v>
          </cell>
          <cell r="D2627">
            <v>8.9156344260478263E-5</v>
          </cell>
          <cell r="E2627">
            <v>12.37075054309782</v>
          </cell>
          <cell r="M2627">
            <v>44629</v>
          </cell>
          <cell r="O2627">
            <v>11.538781867800557</v>
          </cell>
          <cell r="P2627">
            <v>8.9149356628803227E-5</v>
          </cell>
          <cell r="Q2627">
            <v>2.0138400662778384</v>
          </cell>
          <cell r="S2627">
            <v>44629</v>
          </cell>
          <cell r="U2627">
            <v>11.53844319356066</v>
          </cell>
          <cell r="V2627">
            <v>8.9149767442001004E-5</v>
          </cell>
          <cell r="W2627">
            <v>1.8497715322369293</v>
          </cell>
        </row>
        <row r="2628">
          <cell r="A2628">
            <v>44630</v>
          </cell>
          <cell r="C2628">
            <v>11.571661834621482</v>
          </cell>
          <cell r="D2628">
            <v>8.9109177636921411E-5</v>
          </cell>
          <cell r="E2628">
            <v>12.370839652275457</v>
          </cell>
          <cell r="M2628">
            <v>44630</v>
          </cell>
          <cell r="O2628">
            <v>11.576951031436707</v>
          </cell>
          <cell r="P2628">
            <v>8.9102659366769912E-5</v>
          </cell>
          <cell r="Q2628">
            <v>2.0139291689372052</v>
          </cell>
          <cell r="S2628">
            <v>44630</v>
          </cell>
          <cell r="U2628">
            <v>11.576640444999141</v>
          </cell>
          <cell r="V2628">
            <v>8.9103042548550475E-5</v>
          </cell>
          <cell r="W2628">
            <v>1.8498606352794777</v>
          </cell>
        </row>
        <row r="2629">
          <cell r="A2629">
            <v>44631</v>
          </cell>
          <cell r="C2629">
            <v>11.6103811674277</v>
          </cell>
          <cell r="D2629">
            <v>8.9061105025928865E-5</v>
          </cell>
          <cell r="E2629">
            <v>12.370928713380483</v>
          </cell>
          <cell r="M2629">
            <v>44631</v>
          </cell>
          <cell r="O2629">
            <v>11.61519139567657</v>
          </cell>
          <cell r="P2629">
            <v>8.9055074910620425E-5</v>
          </cell>
          <cell r="Q2629">
            <v>2.0140182240121156</v>
          </cell>
          <cell r="S2629">
            <v>44631</v>
          </cell>
          <cell r="U2629">
            <v>11.614908933821837</v>
          </cell>
          <cell r="V2629">
            <v>8.9055429361484674E-5</v>
          </cell>
          <cell r="W2629">
            <v>1.8499496907088393</v>
          </cell>
        </row>
        <row r="2630">
          <cell r="A2630">
            <v>44632</v>
          </cell>
          <cell r="C2630">
            <v>11.649165524820372</v>
          </cell>
          <cell r="D2630">
            <v>8.9012116292082986E-5</v>
          </cell>
          <cell r="E2630">
            <v>12.371017725496776</v>
          </cell>
          <cell r="M2630">
            <v>44632</v>
          </cell>
          <cell r="O2630">
            <v>11.653496223925185</v>
          </cell>
          <cell r="P2630">
            <v>8.900659363943967E-5</v>
          </cell>
          <cell r="Q2630">
            <v>2.014107230605755</v>
          </cell>
          <cell r="S2630">
            <v>44632</v>
          </cell>
          <cell r="U2630">
            <v>11.653241919822449</v>
          </cell>
          <cell r="V2630">
            <v>8.90069182300096E-5</v>
          </cell>
          <cell r="W2630">
            <v>1.8500386976270693</v>
          </cell>
        </row>
        <row r="2631">
          <cell r="A2631">
            <v>44633</v>
          </cell>
          <cell r="C2631">
            <v>11.688008184873299</v>
          </cell>
          <cell r="D2631">
            <v>8.8962201389006213E-5</v>
          </cell>
          <cell r="E2631">
            <v>12.371106687698164</v>
          </cell>
          <cell r="M2631">
            <v>44633</v>
          </cell>
          <cell r="O2631">
            <v>11.691858854045925</v>
          </cell>
          <cell r="P2631">
            <v>8.8957206027718644E-5</v>
          </cell>
          <cell r="Q2631">
            <v>2.0141961878117827</v>
          </cell>
          <cell r="S2631">
            <v>44633</v>
          </cell>
          <cell r="U2631">
            <v>11.691632737329146</v>
          </cell>
          <cell r="V2631">
            <v>8.8957499598376309E-5</v>
          </cell>
          <cell r="W2631">
            <v>1.8501276551266677</v>
          </cell>
        </row>
        <row r="2632">
          <cell r="A2632">
            <v>44634</v>
          </cell>
          <cell r="C2632">
            <v>11.726902494180063</v>
          </cell>
          <cell r="D2632">
            <v>8.8911350379329787E-5</v>
          </cell>
          <cell r="E2632">
            <v>12.371195599048544</v>
          </cell>
          <cell r="M2632">
            <v>44634</v>
          </cell>
          <cell r="O2632">
            <v>11.730272691248654</v>
          </cell>
          <cell r="P2632">
            <v>8.8906902665007579E-5</v>
          </cell>
          <cell r="Q2632">
            <v>2.0142850947144475</v>
          </cell>
          <cell r="S2632">
            <v>44634</v>
          </cell>
          <cell r="U2632">
            <v>11.730074788085197</v>
          </cell>
          <cell r="V2632">
            <v>8.8907164025552914E-5</v>
          </cell>
          <cell r="W2632">
            <v>1.8502165622906932</v>
          </cell>
        </row>
        <row r="2633">
          <cell r="A2633">
            <v>44635</v>
          </cell>
          <cell r="C2633">
            <v>11.765841860505812</v>
          </cell>
          <cell r="D2633">
            <v>8.885955345598571E-5</v>
          </cell>
          <cell r="E2633">
            <v>12.371284458602</v>
          </cell>
          <cell r="M2633">
            <v>44635</v>
          </cell>
          <cell r="O2633">
            <v>11.768731200870411</v>
          </cell>
          <cell r="P2633">
            <v>8.8855674276852291E-5</v>
          </cell>
          <cell r="Q2633">
            <v>2.0143739503887241</v>
          </cell>
          <cell r="S2633">
            <v>44635</v>
          </cell>
          <cell r="U2633">
            <v>11.768561534022153</v>
          </cell>
          <cell r="V2633">
            <v>8.8855902206181917E-5</v>
          </cell>
          <cell r="W2633">
            <v>1.8503054181928993</v>
          </cell>
        </row>
        <row r="2634">
          <cell r="A2634">
            <v>44636</v>
          </cell>
          <cell r="C2634">
            <v>11.804819745343869</v>
          </cell>
          <cell r="D2634">
            <v>8.8806800964878911E-5</v>
          </cell>
          <cell r="E2634">
            <v>12.371373265402966</v>
          </cell>
          <cell r="M2634">
            <v>44636</v>
          </cell>
          <cell r="O2634">
            <v>11.807227901061486</v>
          </cell>
          <cell r="P2634">
            <v>8.88035117470686E-5</v>
          </cell>
          <cell r="Q2634">
            <v>2.0144627539004714</v>
          </cell>
          <cell r="S2634">
            <v>44636</v>
          </cell>
          <cell r="U2634">
            <v>11.807086489938317</v>
          </cell>
          <cell r="V2634">
            <v>8.8803704992878254E-5</v>
          </cell>
          <cell r="W2634">
            <v>1.8503942218978922</v>
          </cell>
        </row>
        <row r="2635">
          <cell r="A2635">
            <v>44637</v>
          </cell>
          <cell r="C2635">
            <v>11.843829656389744</v>
          </cell>
          <cell r="D2635">
            <v>8.8753083428998582E-5</v>
          </cell>
          <cell r="E2635">
            <v>12.371462018486394</v>
          </cell>
          <cell r="M2635">
            <v>44637</v>
          </cell>
          <cell r="O2635">
            <v>11.845756355389344</v>
          </cell>
          <cell r="P2635">
            <v>8.8750406141410463E-5</v>
          </cell>
          <cell r="Q2635">
            <v>2.0145515043066129</v>
          </cell>
          <cell r="S2635">
            <v>44637</v>
          </cell>
          <cell r="U2635">
            <v>11.845643216095104</v>
          </cell>
          <cell r="V2635">
            <v>8.8750563419923471E-5</v>
          </cell>
          <cell r="W2635">
            <v>1.8504829724613121</v>
          </cell>
        </row>
        <row r="2636">
          <cell r="A2636">
            <v>44638</v>
          </cell>
          <cell r="C2636">
            <v>11.882865139944922</v>
          </cell>
          <cell r="D2636">
            <v>8.8698391574026198E-5</v>
          </cell>
          <cell r="E2636">
            <v>12.371550716877968</v>
          </cell>
          <cell r="M2636">
            <v>44638</v>
          </cell>
          <cell r="O2636">
            <v>11.884310165372732</v>
          </cell>
          <cell r="P2636">
            <v>8.8696348732686641E-5</v>
          </cell>
          <cell r="Q2636">
            <v>2.0146402006553457</v>
          </cell>
          <cell r="S2636">
            <v>44638</v>
          </cell>
          <cell r="U2636">
            <v>11.884225310743497</v>
          </cell>
          <cell r="V2636">
            <v>8.8696468728411505E-5</v>
          </cell>
          <cell r="W2636">
            <v>1.8505716689300404</v>
          </cell>
        </row>
        <row r="2637">
          <cell r="A2637">
            <v>44639</v>
          </cell>
          <cell r="C2637">
            <v>11.92191977326247</v>
          </cell>
          <cell r="D2637">
            <v>8.8642716355499343E-5</v>
          </cell>
          <cell r="E2637">
            <v>12.371639359594322</v>
          </cell>
          <cell r="M2637">
            <v>44639</v>
          </cell>
          <cell r="O2637">
            <v>11.922882962957903</v>
          </cell>
          <cell r="P2637">
            <v>8.8641331027381444E-5</v>
          </cell>
          <cell r="Q2637">
            <v>2.0147288419863729</v>
          </cell>
          <cell r="S2637">
            <v>44639</v>
          </cell>
          <cell r="U2637">
            <v>11.922826402592653</v>
          </cell>
          <cell r="V2637">
            <v>8.8641412392901356E-5</v>
          </cell>
          <cell r="W2637">
            <v>1.8506603103424333</v>
          </cell>
        </row>
        <row r="2638">
          <cell r="A2638">
            <v>44640</v>
          </cell>
          <cell r="C2638">
            <v>11.960987156846375</v>
          </cell>
          <cell r="D2638">
            <v>8.8586048987588205E-5</v>
          </cell>
          <cell r="E2638">
            <v>12.371727945643309</v>
          </cell>
          <cell r="M2638">
            <v>44640</v>
          </cell>
          <cell r="O2638">
            <v>11.961468402948821</v>
          </cell>
          <cell r="P2638">
            <v>8.858534479383421E-5</v>
          </cell>
          <cell r="Q2638">
            <v>2.0148174273311668</v>
          </cell>
          <cell r="S2638">
            <v>44640</v>
          </cell>
          <cell r="U2638">
            <v>11.961440143232435</v>
          </cell>
          <cell r="V2638">
            <v>8.85853861496317E-5</v>
          </cell>
          <cell r="W2638">
            <v>1.8507488957285829</v>
          </cell>
        </row>
        <row r="2639">
          <cell r="A2639">
            <v>44641</v>
          </cell>
          <cell r="C2639">
            <v>12.00006090671633</v>
          </cell>
          <cell r="D2639">
            <v>8.8528380973542837E-5</v>
          </cell>
          <cell r="E2639">
            <v>12.371816474024284</v>
          </cell>
          <cell r="M2639">
            <v>44641</v>
          </cell>
          <cell r="O2639">
            <v>12.000060155402982</v>
          </cell>
          <cell r="P2639">
            <v>8.8528382092031006E-5</v>
          </cell>
          <cell r="Q2639">
            <v>2.0149059557132589</v>
          </cell>
          <cell r="S2639">
            <v>44641</v>
          </cell>
          <cell r="U2639">
            <v>12.000060199521585</v>
          </cell>
          <cell r="V2639">
            <v>8.852838202635119E-5</v>
          </cell>
          <cell r="W2639">
            <v>1.8508374241106094</v>
          </cell>
        </row>
        <row r="2640">
          <cell r="A2640">
            <v>44642</v>
          </cell>
          <cell r="C2640">
            <v>12.03913464664954</v>
          </cell>
          <cell r="D2640">
            <v>8.8469704137866418E-5</v>
          </cell>
          <cell r="E2640">
            <v>12.371904943728422</v>
          </cell>
          <cell r="M2640">
            <v>44642</v>
          </cell>
          <cell r="O2640">
            <v>12.038651898004394</v>
          </cell>
          <cell r="P2640">
            <v>8.847043530506177E-5</v>
          </cell>
          <cell r="Q2640">
            <v>2.0149944261485642</v>
          </cell>
          <cell r="S2640">
            <v>44642</v>
          </cell>
          <cell r="U2640">
            <v>12.038680245953012</v>
          </cell>
          <cell r="V2640">
            <v>8.8470392373817504E-5</v>
          </cell>
          <cell r="W2640">
            <v>1.8509258945029832</v>
          </cell>
        </row>
        <row r="2641">
          <cell r="A2641">
            <v>44643</v>
          </cell>
          <cell r="C2641">
            <v>12.078202000411107</v>
          </cell>
          <cell r="D2641">
            <v>8.8410010660269924E-5</v>
          </cell>
          <cell r="E2641">
            <v>12.371993353739082</v>
          </cell>
          <cell r="M2641">
            <v>44643</v>
          </cell>
          <cell r="O2641">
            <v>12.077237308425152</v>
          </cell>
          <cell r="P2641">
            <v>8.8411497172293749E-5</v>
          </cell>
          <cell r="Q2641">
            <v>2.0150828376457364</v>
          </cell>
          <cell r="S2641">
            <v>44643</v>
          </cell>
          <cell r="U2641">
            <v>12.077293957007708</v>
          </cell>
          <cell r="V2641">
            <v>8.8411409899016779E-5</v>
          </cell>
          <cell r="W2641">
            <v>1.8510143059128823</v>
          </cell>
        </row>
        <row r="2642">
          <cell r="A2642">
            <v>44644</v>
          </cell>
          <cell r="C2642">
            <v>12.117256583984396</v>
          </cell>
          <cell r="D2642">
            <v>8.8349293111460549E-5</v>
          </cell>
          <cell r="E2642">
            <v>12.372081703032194</v>
          </cell>
          <cell r="M2642">
            <v>44644</v>
          </cell>
          <cell r="O2642">
            <v>12.115810056687046</v>
          </cell>
          <cell r="P2642">
            <v>8.8351560824310855E-5</v>
          </cell>
          <cell r="Q2642">
            <v>2.0151711892065607</v>
          </cell>
          <cell r="S2642">
            <v>44644</v>
          </cell>
          <cell r="U2642">
            <v>12.115894999508663</v>
          </cell>
          <cell r="V2642">
            <v>8.8351427700152619E-5</v>
          </cell>
          <cell r="W2642">
            <v>1.8511026573405824</v>
          </cell>
        </row>
        <row r="2643">
          <cell r="A2643">
            <v>44645</v>
          </cell>
          <cell r="C2643">
            <v>12.156291997812916</v>
          </cell>
          <cell r="D2643">
            <v>8.8287544490814825E-5</v>
          </cell>
          <cell r="E2643">
            <v>12.372169990576685</v>
          </cell>
          <cell r="M2643">
            <v>44645</v>
          </cell>
          <cell r="O2643">
            <v>12.154363797534582</v>
          </cell>
          <cell r="P2643">
            <v>8.8290619819665872E-5</v>
          </cell>
          <cell r="Q2643">
            <v>2.0152594798263803</v>
          </cell>
          <cell r="S2643">
            <v>44645</v>
          </cell>
          <cell r="U2643">
            <v>12.154477024986234</v>
          </cell>
          <cell r="V2643">
            <v>8.8290439303452336E-5</v>
          </cell>
          <cell r="W2643">
            <v>1.8511909477798858</v>
          </cell>
        </row>
        <row r="2644">
          <cell r="A2644">
            <v>44646</v>
          </cell>
          <cell r="C2644">
            <v>12.19530181906519</v>
          </cell>
          <cell r="D2644">
            <v>8.8224758265983871E-5</v>
          </cell>
          <cell r="E2644">
            <v>12.37225821533495</v>
          </cell>
          <cell r="M2644">
            <v>44646</v>
          </cell>
          <cell r="O2644">
            <v>12.192892162830898</v>
          </cell>
          <cell r="P2644">
            <v>8.8228668183489681E-5</v>
          </cell>
          <cell r="Q2644">
            <v>2.0153477084945637</v>
          </cell>
          <cell r="S2644">
            <v>44646</v>
          </cell>
          <cell r="U2644">
            <v>12.19303366206637</v>
          </cell>
          <cell r="V2644">
            <v>8.8228438701834323E-5</v>
          </cell>
          <cell r="W2644">
            <v>1.8512791762185876</v>
          </cell>
        </row>
        <row r="2645">
          <cell r="A2645">
            <v>44647</v>
          </cell>
          <cell r="C2645">
            <v>12.234279593934215</v>
          </cell>
          <cell r="D2645">
            <v>8.8160928414475625E-5</v>
          </cell>
          <cell r="E2645">
            <v>12.372346376263366</v>
          </cell>
          <cell r="M2645">
            <v>44647</v>
          </cell>
          <cell r="O2645">
            <v>12.231388753988092</v>
          </cell>
          <cell r="P2645">
            <v>8.8165700447998303E-5</v>
          </cell>
          <cell r="Q2645">
            <v>2.0154358741950116</v>
          </cell>
          <cell r="S2645">
            <v>44647</v>
          </cell>
          <cell r="U2645">
            <v>12.231558508893306</v>
          </cell>
          <cell r="V2645">
            <v>8.8165420395478202E-5</v>
          </cell>
          <cell r="W2645">
            <v>1.8513673416389831</v>
          </cell>
        </row>
        <row r="2646">
          <cell r="A2646">
            <v>44648</v>
          </cell>
          <cell r="C2646">
            <v>12.273218829983241</v>
          </cell>
          <cell r="D2646">
            <v>8.8096049467254205E-5</v>
          </cell>
          <cell r="E2646">
            <v>12.372434472312833</v>
          </cell>
          <cell r="M2646">
            <v>44648</v>
          </cell>
          <cell r="O2646">
            <v>12.269847134443616</v>
          </cell>
          <cell r="P2646">
            <v>8.8101711694934935E-5</v>
          </cell>
          <cell r="Q2646">
            <v>2.0155239759067065</v>
          </cell>
          <cell r="S2646">
            <v>44648</v>
          </cell>
          <cell r="U2646">
            <v>12.270045125598303</v>
          </cell>
          <cell r="V2646">
            <v>8.8101379434334296E-5</v>
          </cell>
          <cell r="W2646">
            <v>1.8514554430184174</v>
          </cell>
        </row>
        <row r="2647">
          <cell r="A2647">
            <v>44649</v>
          </cell>
          <cell r="C2647">
            <v>12.312112988549751</v>
          </cell>
          <cell r="D2647">
            <v>8.8030116554392666E-5</v>
          </cell>
          <cell r="E2647">
            <v>12.372522502429387</v>
          </cell>
          <cell r="M2647">
            <v>44649</v>
          </cell>
          <cell r="O2647">
            <v>12.308260822194567</v>
          </cell>
          <cell r="P2647">
            <v>8.8036697599978985E-5</v>
          </cell>
          <cell r="Q2647">
            <v>2.0156120126043064</v>
          </cell>
          <cell r="S2647">
            <v>44649</v>
          </cell>
          <cell r="U2647">
            <v>12.308487026826324</v>
          </cell>
          <cell r="V2647">
            <v>8.8036311462605417E-5</v>
          </cell>
          <cell r="W2647">
            <v>1.8515434793298799</v>
          </cell>
        </row>
        <row r="2648">
          <cell r="A2648">
            <v>44650</v>
          </cell>
          <cell r="C2648">
            <v>12.350955477219715</v>
          </cell>
          <cell r="D2648">
            <v>8.7963125452809895E-5</v>
          </cell>
          <cell r="E2648">
            <v>12.372610465554839</v>
          </cell>
          <cell r="M2648">
            <v>44650</v>
          </cell>
          <cell r="O2648">
            <v>12.346623282401865</v>
          </cell>
          <cell r="P2648">
            <v>8.7970654479149667E-5</v>
          </cell>
          <cell r="Q2648">
            <v>2.0156999832587856</v>
          </cell>
          <cell r="S2648">
            <v>44650</v>
          </cell>
          <cell r="U2648">
            <v>12.346877674332614</v>
          </cell>
          <cell r="V2648">
            <v>8.7970212765228301E-5</v>
          </cell>
          <cell r="W2648">
            <v>1.8516314495426451</v>
          </cell>
        </row>
        <row r="2649">
          <cell r="A2649">
            <v>44651</v>
          </cell>
          <cell r="C2649">
            <v>12.389739642384471</v>
          </cell>
          <cell r="D2649">
            <v>8.7895072636116195E-5</v>
          </cell>
          <cell r="E2649">
            <v>12.372698360627474</v>
          </cell>
          <cell r="M2649">
            <v>44651</v>
          </cell>
          <cell r="O2649">
            <v>12.384927920076583</v>
          </cell>
          <cell r="P2649">
            <v>8.7903579337225316E-5</v>
          </cell>
          <cell r="Q2649">
            <v>2.0157878868381229</v>
          </cell>
          <cell r="S2649">
            <v>44651</v>
          </cell>
          <cell r="U2649">
            <v>12.385210469661459</v>
          </cell>
          <cell r="V2649">
            <v>8.7903080316376029E-5</v>
          </cell>
          <cell r="W2649">
            <v>1.8517193526229616</v>
          </cell>
        </row>
        <row r="2650">
          <cell r="A2650">
            <v>44652</v>
          </cell>
          <cell r="C2650">
            <v>12.428458761892836</v>
          </cell>
          <cell r="D2650">
            <v>8.7825955326585953E-5</v>
          </cell>
          <cell r="E2650">
            <v>12.3727861865828</v>
          </cell>
          <cell r="M2650">
            <v>44652</v>
          </cell>
          <cell r="O2650">
            <v>12.423168072860973</v>
          </cell>
          <cell r="P2650">
            <v>8.7835469918192983E-5</v>
          </cell>
          <cell r="Q2650">
            <v>2.0158757223080412</v>
          </cell>
          <cell r="S2650">
            <v>44652</v>
          </cell>
          <cell r="U2650">
            <v>12.423478746919672</v>
          </cell>
          <cell r="V2650">
            <v>8.7834911829996518E-5</v>
          </cell>
          <cell r="W2650">
            <v>1.8518071875347917</v>
          </cell>
        </row>
        <row r="2651">
          <cell r="A2651">
            <v>44653</v>
          </cell>
          <cell r="C2651">
            <v>12.467106037811355</v>
          </cell>
          <cell r="D2651">
            <v>8.7755771549267715E-5</v>
          </cell>
          <cell r="E2651">
            <v>12.372873942354349</v>
          </cell>
          <cell r="M2651">
            <v>44653</v>
          </cell>
          <cell r="O2651">
            <v>12.461337003916951</v>
          </cell>
          <cell r="P2651">
            <v>8.7766324757735745E-5</v>
          </cell>
          <cell r="Q2651">
            <v>2.0159634886327988</v>
          </cell>
          <cell r="S2651">
            <v>44653</v>
          </cell>
          <cell r="U2651">
            <v>12.46167576565759</v>
          </cell>
          <cell r="V2651">
            <v>8.7765705812394476E-5</v>
          </cell>
          <cell r="W2651">
            <v>1.8518949532406042</v>
          </cell>
        </row>
        <row r="2652">
          <cell r="A2652">
            <v>44654</v>
          </cell>
          <cell r="C2652">
            <v>12.505674589306013</v>
          </cell>
          <cell r="D2652">
            <v>8.7684520188233562E-5</v>
          </cell>
          <cell r="E2652">
            <v>12.372961626874538</v>
          </cell>
          <cell r="M2652">
            <v>44654</v>
          </cell>
          <cell r="O2652">
            <v>12.499427894935295</v>
          </cell>
          <cell r="P2652">
            <v>8.7696143237756598E-5</v>
          </cell>
          <cell r="Q2652">
            <v>2.0160511847760367</v>
          </cell>
          <cell r="S2652">
            <v>44654</v>
          </cell>
          <cell r="U2652">
            <v>12.499794703870812</v>
          </cell>
          <cell r="V2652">
            <v>8.7695461616855533E-5</v>
          </cell>
          <cell r="W2652">
            <v>1.8519826487022211</v>
          </cell>
        </row>
        <row r="2653">
          <cell r="A2653">
            <v>44655</v>
          </cell>
          <cell r="C2653">
            <v>12.544157445658998</v>
          </cell>
          <cell r="D2653">
            <v>8.7612201044960696E-5</v>
          </cell>
          <cell r="E2653">
            <v>12.373049239075582</v>
          </cell>
          <cell r="M2653">
            <v>44655</v>
          </cell>
          <cell r="O2653">
            <v>12.537433839279016</v>
          </cell>
          <cell r="P2653">
            <v>8.7624925642928544E-5</v>
          </cell>
          <cell r="Q2653">
            <v>2.0161388097016797</v>
          </cell>
          <cell r="S2653">
            <v>44655</v>
          </cell>
          <cell r="U2653">
            <v>12.537828651136177</v>
          </cell>
          <cell r="V2653">
            <v>8.7624179500303225E-5</v>
          </cell>
          <cell r="W2653">
            <v>1.8520702728817213</v>
          </cell>
        </row>
        <row r="2654">
          <cell r="A2654">
            <v>44656</v>
          </cell>
          <cell r="C2654">
            <v>12.582547539434634</v>
          </cell>
          <cell r="D2654">
            <v>8.7538814898827265E-5</v>
          </cell>
          <cell r="E2654">
            <v>12.373136777890481</v>
          </cell>
          <cell r="M2654">
            <v>44656</v>
          </cell>
          <cell r="O2654">
            <v>12.575347835274892</v>
          </cell>
          <cell r="P2654">
            <v>8.7552673219250628E-5</v>
          </cell>
          <cell r="Q2654">
            <v>2.0162263623748991</v>
          </cell>
          <cell r="S2654">
            <v>44656</v>
          </cell>
          <cell r="U2654">
            <v>12.575770601895959</v>
          </cell>
          <cell r="V2654">
            <v>8.7551860681967756E-5</v>
          </cell>
          <cell r="W2654">
            <v>1.8521578247424033</v>
          </cell>
        </row>
        <row r="2655">
          <cell r="A2655">
            <v>44657</v>
          </cell>
          <cell r="C2655">
            <v>12.620837699808956</v>
          </cell>
          <cell r="D2655">
            <v>8.7464363569693518E-5</v>
          </cell>
          <cell r="E2655">
            <v>12.373224242254052</v>
          </cell>
          <cell r="M2655">
            <v>44657</v>
          </cell>
          <cell r="O2655">
            <v>12.613162779667473</v>
          </cell>
          <cell r="P2655">
            <v>8.7479388234578567E-5</v>
          </cell>
          <cell r="Q2655">
            <v>2.0163138417631337</v>
          </cell>
          <cell r="S2655">
            <v>44657</v>
          </cell>
          <cell r="U2655">
            <v>12.613613448904605</v>
          </cell>
          <cell r="V2655">
            <v>8.7478507404035853E-5</v>
          </cell>
          <cell r="W2655">
            <v>1.8522453032498074</v>
          </cell>
        </row>
        <row r="2656">
          <cell r="A2656">
            <v>44658</v>
          </cell>
          <cell r="C2656">
            <v>12.659020646077888</v>
          </cell>
          <cell r="D2656">
            <v>8.7388849982526499E-5</v>
          </cell>
          <cell r="E2656">
            <v>12.373311631104034</v>
          </cell>
          <cell r="M2656">
            <v>44658</v>
          </cell>
          <cell r="O2656">
            <v>12.650871461250402</v>
          </cell>
          <cell r="P2656">
            <v>8.7405074041086122E-5</v>
          </cell>
          <cell r="Q2656">
            <v>2.0164012468371748</v>
          </cell>
          <cell r="S2656">
            <v>44658</v>
          </cell>
          <cell r="U2656">
            <v>12.651349976852863</v>
          </cell>
          <cell r="V2656">
            <v>8.7404122994238009E-5</v>
          </cell>
          <cell r="W2656">
            <v>1.8523327073728015</v>
          </cell>
        </row>
        <row r="2657">
          <cell r="A2657">
            <v>44659</v>
          </cell>
          <cell r="C2657">
            <v>12.697088981359475</v>
          </cell>
          <cell r="D2657">
            <v>8.7312278234013351E-5</v>
          </cell>
          <cell r="E2657">
            <v>12.373398943382268</v>
          </cell>
          <cell r="M2657">
            <v>44659</v>
          </cell>
          <cell r="O2657">
            <v>12.688466554690276</v>
          </cell>
          <cell r="P2657">
            <v>8.7329735139600727E-5</v>
          </cell>
          <cell r="Q2657">
            <v>2.0164885765723146</v>
          </cell>
          <cell r="S2657">
            <v>44659</v>
          </cell>
          <cell r="U2657">
            <v>12.688972856184547</v>
          </cell>
          <cell r="V2657">
            <v>8.732871193031635E-5</v>
          </cell>
          <cell r="W2657">
            <v>1.8524200360847318</v>
          </cell>
        </row>
        <row r="2658">
          <cell r="A2658">
            <v>44660</v>
          </cell>
          <cell r="C2658">
            <v>12.73503518650606</v>
          </cell>
          <cell r="D2658">
            <v>8.723465366109331E-5</v>
          </cell>
          <cell r="E2658">
            <v>12.373486178035929</v>
          </cell>
          <cell r="M2658">
            <v>44660</v>
          </cell>
          <cell r="O2658">
            <v>12.725940614558812</v>
          </cell>
          <cell r="P2658">
            <v>8.7253377245742307E-5</v>
          </cell>
          <cell r="Q2658">
            <v>2.0165758299495602</v>
          </cell>
          <cell r="S2658">
            <v>44660</v>
          </cell>
          <cell r="U2658">
            <v>12.726474637121701</v>
          </cell>
          <cell r="V2658">
            <v>8.7252279906302425E-5</v>
          </cell>
          <cell r="W2658">
            <v>1.8525072883646381</v>
          </cell>
        </row>
        <row r="2659">
          <cell r="A2659">
            <v>44661</v>
          </cell>
          <cell r="C2659">
            <v>12.772851614242901</v>
          </cell>
          <cell r="D2659">
            <v>8.7155982911322553E-5</v>
          </cell>
          <cell r="E2659">
            <v>12.37357333401884</v>
          </cell>
          <cell r="M2659">
            <v>44661</v>
          </cell>
          <cell r="O2659">
            <v>12.763286069589537</v>
          </cell>
          <cell r="P2659">
            <v>8.7176007357778917E-5</v>
          </cell>
          <cell r="Q2659">
            <v>2.0166630059569179</v>
          </cell>
          <cell r="S2659">
            <v>44661</v>
          </cell>
          <cell r="U2659">
            <v>12.76384774391439</v>
          </cell>
          <cell r="V2659">
            <v>8.7174833900518532E-5</v>
          </cell>
          <cell r="W2659">
            <v>1.8525944631985385</v>
          </cell>
        </row>
        <row r="2660">
          <cell r="A2660">
            <v>44662</v>
          </cell>
          <cell r="C2660">
            <v>12.810530483550112</v>
          </cell>
          <cell r="D2660">
            <v>8.7076274014969397E-5</v>
          </cell>
          <cell r="E2660">
            <v>12.373660410292855</v>
          </cell>
          <cell r="M2660">
            <v>44662</v>
          </cell>
          <cell r="O2660">
            <v>12.800495217175719</v>
          </cell>
          <cell r="P2660">
            <v>8.7097633826096313E-5</v>
          </cell>
          <cell r="Q2660">
            <v>2.016750103590744</v>
          </cell>
          <cell r="S2660">
            <v>44662</v>
          </cell>
          <cell r="U2660">
            <v>12.801084469331888</v>
          </cell>
          <cell r="V2660">
            <v>8.7096382245199666E-5</v>
          </cell>
          <cell r="W2660">
            <v>1.8526815595807837</v>
          </cell>
        </row>
        <row r="2661">
          <cell r="A2661">
            <v>44663</v>
          </cell>
          <cell r="C2661">
            <v>12.848063874305444</v>
          </cell>
          <cell r="D2661">
            <v>8.6995536458718474E-5</v>
          </cell>
          <cell r="E2661">
            <v>12.373747405829313</v>
          </cell>
          <cell r="M2661">
            <v>44663</v>
          </cell>
          <cell r="O2661">
            <v>12.837560218126805</v>
          </cell>
          <cell r="P2661">
            <v>8.7018266424161215E-5</v>
          </cell>
          <cell r="Q2661">
            <v>2.0168371218571681</v>
          </cell>
          <cell r="S2661">
            <v>44663</v>
          </cell>
          <cell r="U2661">
            <v>12.838176969412469</v>
          </cell>
          <cell r="V2661">
            <v>8.7016934697615607E-5</v>
          </cell>
          <cell r="W2661">
            <v>1.8527685765154813</v>
          </cell>
        </row>
        <row r="2662">
          <cell r="A2662">
            <v>44664</v>
          </cell>
          <cell r="C2662">
            <v>12.885443722205874</v>
          </cell>
          <cell r="D2662">
            <v>8.6913781260843467E-5</v>
          </cell>
          <cell r="E2662">
            <v>12.373834319610573</v>
          </cell>
          <cell r="M2662">
            <v>44664</v>
          </cell>
          <cell r="O2662">
            <v>12.87447309170102</v>
          </cell>
          <cell r="P2662">
            <v>8.6937916420838681E-5</v>
          </cell>
          <cell r="Q2662">
            <v>2.0169240597735891</v>
          </cell>
          <cell r="S2662">
            <v>44664</v>
          </cell>
          <cell r="U2662">
            <v>12.875117258489555</v>
          </cell>
          <cell r="V2662">
            <v>8.6936502512553889E-5</v>
          </cell>
          <cell r="W2662">
            <v>1.8528555130179938</v>
          </cell>
        </row>
        <row r="2663">
          <cell r="A2663">
            <v>44665</v>
          </cell>
          <cell r="C2663">
            <v>12.922661813986483</v>
          </cell>
          <cell r="D2663">
            <v>8.6831021047687271E-5</v>
          </cell>
          <cell r="E2663">
            <v>12.37392115063162</v>
          </cell>
          <cell r="M2663">
            <v>44665</v>
          </cell>
          <cell r="O2663">
            <v>12.911225710932401</v>
          </cell>
          <cell r="P2663">
            <v>8.6856596653904651E-5</v>
          </cell>
          <cell r="Q2663">
            <v>2.0170109163702432</v>
          </cell>
          <cell r="S2663">
            <v>44665</v>
          </cell>
          <cell r="U2663">
            <v>12.91189720451243</v>
          </cell>
          <cell r="V2663">
            <v>8.6855098516004322E-5</v>
          </cell>
          <cell r="W2663">
            <v>1.8529423681165098</v>
          </cell>
        </row>
        <row r="2664">
          <cell r="A2664">
            <v>44666</v>
          </cell>
          <cell r="C2664">
            <v>13.133333333333333</v>
          </cell>
          <cell r="D2664">
            <v>8.6335892444650751E-5</v>
          </cell>
          <cell r="E2664">
            <v>12.374007486524064</v>
          </cell>
          <cell r="M2664">
            <v>44666</v>
          </cell>
          <cell r="O2664">
            <v>13.116666666666665</v>
          </cell>
          <cell r="P2664">
            <v>8.6376771587163697E-5</v>
          </cell>
          <cell r="Q2664">
            <v>2.0170972931418305</v>
          </cell>
          <cell r="S2664">
            <v>44666</v>
          </cell>
          <cell r="U2664">
            <v>13.116666666666665</v>
          </cell>
          <cell r="V2664">
            <v>8.6376771587163697E-5</v>
          </cell>
          <cell r="W2664">
            <v>1.8530287448880969</v>
          </cell>
        </row>
        <row r="2665">
          <cell r="A2665">
            <v>44667</v>
          </cell>
          <cell r="C2665">
            <v>13.166666666666668</v>
          </cell>
          <cell r="D2665">
            <v>8.6253221346129674E-5</v>
          </cell>
          <cell r="E2665">
            <v>12.37409373974541</v>
          </cell>
          <cell r="M2665">
            <v>44667</v>
          </cell>
          <cell r="O2665">
            <v>13.166666666666668</v>
          </cell>
          <cell r="P2665">
            <v>8.6253221346129674E-5</v>
          </cell>
          <cell r="Q2665">
            <v>2.0171835463631766</v>
          </cell>
          <cell r="S2665">
            <v>44667</v>
          </cell>
          <cell r="U2665">
            <v>13.15</v>
          </cell>
          <cell r="V2665">
            <v>8.6294709782165697E-5</v>
          </cell>
          <cell r="W2665">
            <v>1.853115039597879</v>
          </cell>
        </row>
        <row r="2666">
          <cell r="A2666">
            <v>44668</v>
          </cell>
          <cell r="C2666">
            <v>13.2</v>
          </cell>
          <cell r="D2666">
            <v>8.6169318055302697E-5</v>
          </cell>
          <cell r="E2666">
            <v>12.374179909063466</v>
          </cell>
          <cell r="M2666">
            <v>44668</v>
          </cell>
          <cell r="O2666">
            <v>13.183333333333334</v>
          </cell>
          <cell r="P2666">
            <v>8.6211424866231313E-5</v>
          </cell>
          <cell r="Q2666">
            <v>2.0172697577880427</v>
          </cell>
          <cell r="S2666">
            <v>44668</v>
          </cell>
          <cell r="U2666">
            <v>13.2</v>
          </cell>
          <cell r="V2666">
            <v>8.6169318055302697E-5</v>
          </cell>
          <cell r="W2666">
            <v>1.8532012089159344</v>
          </cell>
        </row>
        <row r="2667">
          <cell r="A2667">
            <v>44669</v>
          </cell>
          <cell r="C2667">
            <v>13.25</v>
          </cell>
          <cell r="D2667">
            <v>8.6041112509171438E-5</v>
          </cell>
          <cell r="E2667">
            <v>12.374265950175975</v>
          </cell>
          <cell r="M2667">
            <v>44669</v>
          </cell>
          <cell r="O2667">
            <v>13.216666666666665</v>
          </cell>
          <cell r="P2667">
            <v>8.612689860919409E-5</v>
          </cell>
          <cell r="Q2667">
            <v>2.0173558846866517</v>
          </cell>
          <cell r="S2667">
            <v>44669</v>
          </cell>
          <cell r="U2667">
            <v>13.233333333333331</v>
          </cell>
          <cell r="V2667">
            <v>8.6084164206647829E-5</v>
          </cell>
          <cell r="W2667">
            <v>1.8532872930801412</v>
          </cell>
        </row>
        <row r="2668">
          <cell r="A2668">
            <v>44670</v>
          </cell>
          <cell r="C2668">
            <v>13.283333333333335</v>
          </cell>
          <cell r="D2668">
            <v>8.5954047788514842E-5</v>
          </cell>
          <cell r="E2668">
            <v>12.374351904223763</v>
          </cell>
          <cell r="M2668">
            <v>44670</v>
          </cell>
          <cell r="O2668">
            <v>13.266666666666666</v>
          </cell>
          <cell r="P2668">
            <v>8.5997741160909498E-5</v>
          </cell>
          <cell r="Q2668">
            <v>2.0174418824278124</v>
          </cell>
          <cell r="S2668">
            <v>44670</v>
          </cell>
          <cell r="U2668">
            <v>13.266666666666666</v>
          </cell>
          <cell r="V2668">
            <v>8.5997741160909498E-5</v>
          </cell>
          <cell r="W2668">
            <v>1.8533732908213021</v>
          </cell>
        </row>
        <row r="2669">
          <cell r="A2669">
            <v>44671</v>
          </cell>
          <cell r="C2669">
            <v>13.316666666666665</v>
          </cell>
          <cell r="D2669">
            <v>8.586568538969955E-5</v>
          </cell>
          <cell r="E2669">
            <v>12.374437769909154</v>
          </cell>
          <cell r="M2669">
            <v>44671</v>
          </cell>
          <cell r="O2669">
            <v>13.3</v>
          </cell>
          <cell r="P2669">
            <v>8.5910030001018633E-5</v>
          </cell>
          <cell r="Q2669">
            <v>2.0175277924578134</v>
          </cell>
          <cell r="S2669">
            <v>44671</v>
          </cell>
          <cell r="U2669">
            <v>13.3</v>
          </cell>
          <cell r="V2669">
            <v>8.5910030001018633E-5</v>
          </cell>
          <cell r="W2669">
            <v>1.8534592008513031</v>
          </cell>
        </row>
        <row r="2670">
          <cell r="A2670">
            <v>44672</v>
          </cell>
          <cell r="B2670">
            <v>16.100000000000001</v>
          </cell>
          <cell r="C2670">
            <v>13.333333333333332</v>
          </cell>
          <cell r="D2670">
            <v>4.7841001843077248E-3</v>
          </cell>
          <cell r="E2670">
            <v>12.379221870093462</v>
          </cell>
          <cell r="M2670">
            <v>44672</v>
          </cell>
          <cell r="N2670">
            <v>15.7</v>
          </cell>
          <cell r="O2670">
            <v>13.333333333333334</v>
          </cell>
          <cell r="P2670">
            <v>4.4356385634510605E-3</v>
          </cell>
          <cell r="Q2670">
            <v>2.0219634310212644</v>
          </cell>
          <cell r="S2670">
            <v>44672</v>
          </cell>
          <cell r="T2670">
            <v>15.9</v>
          </cell>
          <cell r="U2670">
            <v>13.333333333333334</v>
          </cell>
          <cell r="V2670">
            <v>4.6080436335788231E-3</v>
          </cell>
          <cell r="W2670">
            <v>1.858067244484882</v>
          </cell>
        </row>
        <row r="2671">
          <cell r="A2671">
            <v>44673</v>
          </cell>
          <cell r="B2671">
            <v>19.2</v>
          </cell>
          <cell r="C2671">
            <v>13.383333333333331</v>
          </cell>
          <cell r="D2671">
            <v>7.8119138215946094E-3</v>
          </cell>
          <cell r="E2671">
            <v>12.387033783915056</v>
          </cell>
          <cell r="M2671">
            <v>44673</v>
          </cell>
          <cell r="N2671">
            <v>19.600000000000001</v>
          </cell>
          <cell r="O2671">
            <v>13.383333333333333</v>
          </cell>
          <cell r="P2671">
            <v>8.2175168300158332E-3</v>
          </cell>
          <cell r="Q2671">
            <v>2.0301809478512802</v>
          </cell>
          <cell r="S2671">
            <v>44673</v>
          </cell>
          <cell r="T2671">
            <v>20.2</v>
          </cell>
          <cell r="U2671">
            <v>13.366666666666667</v>
          </cell>
          <cell r="V2671">
            <v>8.8215434097382462E-3</v>
          </cell>
          <cell r="W2671">
            <v>1.8668887878946203</v>
          </cell>
        </row>
        <row r="2672">
          <cell r="A2672">
            <v>44674</v>
          </cell>
          <cell r="B2672">
            <v>18.7</v>
          </cell>
          <cell r="C2672">
            <v>13.416666666666664</v>
          </cell>
          <cell r="D2672">
            <v>7.2943947689570292E-3</v>
          </cell>
          <cell r="E2672">
            <v>12.394328178684013</v>
          </cell>
          <cell r="M2672">
            <v>44674</v>
          </cell>
          <cell r="N2672">
            <v>19.600000000000001</v>
          </cell>
          <cell r="O2672">
            <v>13.416666666666664</v>
          </cell>
          <cell r="P2672">
            <v>8.2086579420599416E-3</v>
          </cell>
          <cell r="Q2672">
            <v>2.0383896057933404</v>
          </cell>
          <cell r="S2672">
            <v>44674</v>
          </cell>
          <cell r="T2672">
            <v>20.7</v>
          </cell>
          <cell r="U2672">
            <v>13.4</v>
          </cell>
          <cell r="V2672">
            <v>9.2981804582163066E-3</v>
          </cell>
          <cell r="W2672">
            <v>1.8761869683528367</v>
          </cell>
        </row>
        <row r="2673">
          <cell r="A2673">
            <v>44675</v>
          </cell>
          <cell r="B2673">
            <v>16.899999999999999</v>
          </cell>
          <cell r="C2673">
            <v>13.45</v>
          </cell>
          <cell r="D2673">
            <v>5.5007850647971496E-3</v>
          </cell>
          <cell r="E2673">
            <v>12.39982896374881</v>
          </cell>
          <cell r="M2673">
            <v>44675</v>
          </cell>
          <cell r="N2673">
            <v>16.899999999999999</v>
          </cell>
          <cell r="O2673">
            <v>13.433333333333334</v>
          </cell>
          <cell r="P2673">
            <v>5.5038120222064696E-3</v>
          </cell>
          <cell r="Q2673">
            <v>2.0438934178155468</v>
          </cell>
          <cell r="S2673">
            <v>44675</v>
          </cell>
          <cell r="T2673">
            <v>17</v>
          </cell>
          <cell r="U2673">
            <v>13.43333333333333</v>
          </cell>
          <cell r="V2673">
            <v>5.5990171223979993E-3</v>
          </cell>
          <cell r="W2673">
            <v>1.8817859854752348</v>
          </cell>
        </row>
        <row r="2674">
          <cell r="A2674">
            <v>44676</v>
          </cell>
          <cell r="B2674">
            <v>19.100000000000001</v>
          </cell>
          <cell r="C2674">
            <v>13.483333333333336</v>
          </cell>
          <cell r="D2674">
            <v>7.6847843149784479E-3</v>
          </cell>
          <cell r="E2674">
            <v>12.407513748063788</v>
          </cell>
          <cell r="M2674">
            <v>44676</v>
          </cell>
          <cell r="N2674">
            <v>18.600000000000001</v>
          </cell>
          <cell r="O2674">
            <v>13.466666666666665</v>
          </cell>
          <cell r="P2674">
            <v>7.1807411246425923E-3</v>
          </cell>
          <cell r="Q2674">
            <v>2.0510741589401893</v>
          </cell>
          <cell r="S2674">
            <v>44676</v>
          </cell>
          <cell r="T2674">
            <v>19.7</v>
          </cell>
          <cell r="U2674">
            <v>13.483333333333334</v>
          </cell>
          <cell r="V2674">
            <v>8.2910061432076403E-3</v>
          </cell>
          <cell r="W2674">
            <v>1.8900769916184423</v>
          </cell>
        </row>
        <row r="2675">
          <cell r="A2675">
            <v>44677</v>
          </cell>
          <cell r="B2675">
            <v>19.8</v>
          </cell>
          <cell r="C2675">
            <v>13.533333333333333</v>
          </cell>
          <cell r="D2675">
            <v>8.3768711125472191E-3</v>
          </cell>
          <cell r="E2675">
            <v>12.415890619176336</v>
          </cell>
          <cell r="M2675">
            <v>44677</v>
          </cell>
          <cell r="N2675">
            <v>20.6</v>
          </cell>
          <cell r="O2675">
            <v>13.5</v>
          </cell>
          <cell r="P2675">
            <v>9.1716883622042708E-3</v>
          </cell>
          <cell r="Q2675">
            <v>2.0602458473023937</v>
          </cell>
          <cell r="S2675">
            <v>44677</v>
          </cell>
          <cell r="T2675">
            <v>20.2</v>
          </cell>
          <cell r="U2675">
            <v>13.516666666666666</v>
          </cell>
          <cell r="V2675">
            <v>8.777964927679292E-3</v>
          </cell>
          <cell r="W2675">
            <v>1.8988549565461217</v>
          </cell>
        </row>
        <row r="2676">
          <cell r="A2676">
            <v>44678</v>
          </cell>
          <cell r="B2676">
            <v>21.8</v>
          </cell>
          <cell r="C2676">
            <v>13.566666666666666</v>
          </cell>
          <cell r="D2676">
            <v>1.0248515253155165E-2</v>
          </cell>
          <cell r="E2676">
            <v>12.426139134429491</v>
          </cell>
          <cell r="M2676">
            <v>44678</v>
          </cell>
          <cell r="N2676">
            <v>22.4</v>
          </cell>
          <cell r="O2676">
            <v>13.55</v>
          </cell>
          <cell r="P2676">
            <v>1.0757384364256944E-2</v>
          </cell>
          <cell r="Q2676">
            <v>2.0710032316666505</v>
          </cell>
          <cell r="S2676">
            <v>44678</v>
          </cell>
          <cell r="T2676">
            <v>22.3</v>
          </cell>
          <cell r="U2676">
            <v>13.55</v>
          </cell>
          <cell r="V2676">
            <v>1.0675974102483349E-2</v>
          </cell>
          <cell r="W2676">
            <v>1.909530930648605</v>
          </cell>
        </row>
        <row r="2677">
          <cell r="A2677">
            <v>44679</v>
          </cell>
          <cell r="B2677">
            <v>14.3</v>
          </cell>
          <cell r="C2677">
            <v>13.583333333333332</v>
          </cell>
          <cell r="D2677">
            <v>3.3127476856946304E-3</v>
          </cell>
          <cell r="E2677">
            <v>12.429451882115185</v>
          </cell>
          <cell r="M2677">
            <v>44679</v>
          </cell>
          <cell r="N2677">
            <v>15.4</v>
          </cell>
          <cell r="O2677">
            <v>13.583333333333332</v>
          </cell>
          <cell r="P2677">
            <v>4.1494921629929103E-3</v>
          </cell>
          <cell r="Q2677">
            <v>2.0751527238296434</v>
          </cell>
          <cell r="S2677">
            <v>44679</v>
          </cell>
          <cell r="T2677">
            <v>16</v>
          </cell>
          <cell r="U2677">
            <v>13.56666666666667</v>
          </cell>
          <cell r="V2677">
            <v>4.6594363185323926E-3</v>
          </cell>
          <cell r="W2677">
            <v>1.9141903669671374</v>
          </cell>
        </row>
        <row r="2678">
          <cell r="A2678">
            <v>44680</v>
          </cell>
          <cell r="B2678">
            <v>10.9</v>
          </cell>
          <cell r="C2678">
            <v>13.616666666666669</v>
          </cell>
          <cell r="D2678">
            <v>1.5106535091888122E-3</v>
          </cell>
          <cell r="E2678">
            <v>12.430962535624374</v>
          </cell>
          <cell r="M2678">
            <v>44680</v>
          </cell>
          <cell r="N2678">
            <v>11.8</v>
          </cell>
          <cell r="O2678">
            <v>13.616666666666667</v>
          </cell>
          <cell r="P2678">
            <v>1.8785299183269647E-3</v>
          </cell>
          <cell r="Q2678">
            <v>2.0770312537479705</v>
          </cell>
          <cell r="S2678">
            <v>44680</v>
          </cell>
          <cell r="T2678">
            <v>12.4</v>
          </cell>
          <cell r="U2678">
            <v>13.6</v>
          </cell>
          <cell r="V2678">
            <v>2.1656703787418258E-3</v>
          </cell>
          <cell r="W2678">
            <v>1.9163560373458792</v>
          </cell>
        </row>
        <row r="2679">
          <cell r="A2679">
            <v>44681</v>
          </cell>
          <cell r="B2679">
            <v>10.4</v>
          </cell>
          <cell r="C2679">
            <v>13.65</v>
          </cell>
          <cell r="D2679">
            <v>1.3334710222608721E-3</v>
          </cell>
          <cell r="E2679">
            <v>12.432296006646634</v>
          </cell>
          <cell r="M2679">
            <v>44681</v>
          </cell>
          <cell r="N2679">
            <v>11.4</v>
          </cell>
          <cell r="O2679">
            <v>13.65</v>
          </cell>
          <cell r="P2679">
            <v>1.7043350735957247E-3</v>
          </cell>
          <cell r="Q2679">
            <v>2.0787355888215662</v>
          </cell>
          <cell r="S2679">
            <v>44681</v>
          </cell>
          <cell r="T2679">
            <v>11.6</v>
          </cell>
          <cell r="U2679">
            <v>13.65</v>
          </cell>
          <cell r="V2679">
            <v>1.7885195227360753E-3</v>
          </cell>
          <cell r="W2679">
            <v>1.9181445568686153</v>
          </cell>
        </row>
        <row r="2680">
          <cell r="A2680">
            <v>44682</v>
          </cell>
          <cell r="B2680">
            <v>11.4</v>
          </cell>
          <cell r="C2680">
            <v>13.683333333333335</v>
          </cell>
          <cell r="D2680">
            <v>1.7022478894081175E-3</v>
          </cell>
          <cell r="E2680">
            <v>12.433998254536043</v>
          </cell>
          <cell r="M2680">
            <v>44682</v>
          </cell>
          <cell r="N2680">
            <v>11.8</v>
          </cell>
          <cell r="O2680">
            <v>13.666666666666668</v>
          </cell>
          <cell r="P2680">
            <v>1.8751213074035325E-3</v>
          </cell>
          <cell r="Q2680">
            <v>2.0806107101289699</v>
          </cell>
          <cell r="S2680">
            <v>44682</v>
          </cell>
          <cell r="T2680">
            <v>11.6</v>
          </cell>
          <cell r="U2680">
            <v>13.683333333333335</v>
          </cell>
          <cell r="V2680">
            <v>1.7863292435328162E-3</v>
          </cell>
          <cell r="W2680">
            <v>1.919930886112148</v>
          </cell>
        </row>
        <row r="2681">
          <cell r="A2681">
            <v>44683</v>
          </cell>
          <cell r="B2681">
            <v>12.8</v>
          </cell>
          <cell r="C2681">
            <v>13.716666666666665</v>
          </cell>
          <cell r="D2681">
            <v>2.365633127187738E-3</v>
          </cell>
          <cell r="E2681">
            <v>12.43636388766323</v>
          </cell>
          <cell r="M2681">
            <v>44683</v>
          </cell>
          <cell r="N2681">
            <v>12.6</v>
          </cell>
          <cell r="O2681">
            <v>13.7</v>
          </cell>
          <cell r="P2681">
            <v>2.2604650849330338E-3</v>
          </cell>
          <cell r="Q2681">
            <v>2.0828711752139029</v>
          </cell>
          <cell r="S2681">
            <v>44683</v>
          </cell>
          <cell r="T2681">
            <v>13.1</v>
          </cell>
          <cell r="U2681">
            <v>13.716666666666663</v>
          </cell>
          <cell r="V2681">
            <v>2.5330820915052546E-3</v>
          </cell>
          <cell r="W2681">
            <v>1.9224639682036533</v>
          </cell>
        </row>
        <row r="2682">
          <cell r="A2682">
            <v>44684</v>
          </cell>
          <cell r="B2682">
            <v>13.3</v>
          </cell>
          <cell r="C2682">
            <v>13.766666666666669</v>
          </cell>
          <cell r="D2682">
            <v>2.6448041271194649E-3</v>
          </cell>
          <cell r="E2682">
            <v>12.439008691790349</v>
          </cell>
          <cell r="M2682">
            <v>44684</v>
          </cell>
          <cell r="N2682">
            <v>14</v>
          </cell>
          <cell r="O2682">
            <v>13.733333333333333</v>
          </cell>
          <cell r="P2682">
            <v>3.0895733749934482E-3</v>
          </cell>
          <cell r="Q2682">
            <v>2.0859607485888962</v>
          </cell>
          <cell r="S2682">
            <v>44684</v>
          </cell>
          <cell r="T2682">
            <v>14.5</v>
          </cell>
          <cell r="U2682">
            <v>13.75</v>
          </cell>
          <cell r="V2682">
            <v>3.4343879534116432E-3</v>
          </cell>
          <cell r="W2682">
            <v>1.9258983561570648</v>
          </cell>
        </row>
        <row r="2683">
          <cell r="A2683">
            <v>44685</v>
          </cell>
          <cell r="B2683">
            <v>17.3</v>
          </cell>
          <cell r="C2683">
            <v>13.8</v>
          </cell>
          <cell r="D2683">
            <v>5.8113202435603126E-3</v>
          </cell>
          <cell r="E2683">
            <v>12.44482001203391</v>
          </cell>
          <cell r="M2683">
            <v>44685</v>
          </cell>
          <cell r="N2683">
            <v>16.7</v>
          </cell>
          <cell r="O2683">
            <v>13.766666666666669</v>
          </cell>
          <cell r="P2683">
            <v>5.2526805831326863E-3</v>
          </cell>
          <cell r="Q2683">
            <v>2.0912134291720288</v>
          </cell>
          <cell r="S2683">
            <v>44685</v>
          </cell>
          <cell r="T2683">
            <v>17.600000000000001</v>
          </cell>
          <cell r="U2683">
            <v>13.783333333333335</v>
          </cell>
          <cell r="V2683">
            <v>6.1058415214730304E-3</v>
          </cell>
          <cell r="W2683">
            <v>1.9320041976785378</v>
          </cell>
        </row>
        <row r="2684">
          <cell r="A2684">
            <v>44686</v>
          </cell>
          <cell r="B2684">
            <v>17.7</v>
          </cell>
          <cell r="C2684">
            <v>13.816666666666668</v>
          </cell>
          <cell r="D2684">
            <v>6.1956049812694073E-3</v>
          </cell>
          <cell r="E2684">
            <v>12.451015617015178</v>
          </cell>
          <cell r="M2684">
            <v>44686</v>
          </cell>
          <cell r="N2684">
            <v>19.5</v>
          </cell>
          <cell r="O2684">
            <v>13.8</v>
          </cell>
          <cell r="P2684">
            <v>7.9971882332298752E-3</v>
          </cell>
          <cell r="Q2684">
            <v>2.0992106174052587</v>
          </cell>
          <cell r="S2684">
            <v>44686</v>
          </cell>
          <cell r="T2684">
            <v>20.100000000000001</v>
          </cell>
          <cell r="U2684">
            <v>13.8</v>
          </cell>
          <cell r="V2684">
            <v>8.589886891819264E-3</v>
          </cell>
          <cell r="W2684">
            <v>1.9405940845703571</v>
          </cell>
        </row>
        <row r="2685">
          <cell r="A2685">
            <v>44687</v>
          </cell>
          <cell r="B2685">
            <v>18.3</v>
          </cell>
          <cell r="C2685">
            <v>13.85</v>
          </cell>
          <cell r="D2685">
            <v>6.7806151617812224E-3</v>
          </cell>
          <cell r="E2685">
            <v>12.45779623217696</v>
          </cell>
          <cell r="M2685">
            <v>44687</v>
          </cell>
          <cell r="N2685">
            <v>19.2</v>
          </cell>
          <cell r="O2685">
            <v>13.833333333333336</v>
          </cell>
          <cell r="P2685">
            <v>7.6870014296103262E-3</v>
          </cell>
          <cell r="Q2685">
            <v>2.1068976188348691</v>
          </cell>
          <cell r="S2685">
            <v>44687</v>
          </cell>
          <cell r="T2685">
            <v>19.5</v>
          </cell>
          <cell r="U2685">
            <v>13.833333333333336</v>
          </cell>
          <cell r="V2685">
            <v>7.9866608505219407E-3</v>
          </cell>
          <cell r="W2685">
            <v>1.948580745420879</v>
          </cell>
        </row>
        <row r="2686">
          <cell r="A2686">
            <v>44688</v>
          </cell>
          <cell r="B2686">
            <v>17.5</v>
          </cell>
          <cell r="C2686">
            <v>13.883333333333335</v>
          </cell>
          <cell r="D2686">
            <v>5.9845403900991795E-3</v>
          </cell>
          <cell r="E2686">
            <v>12.463780772567059</v>
          </cell>
          <cell r="M2686">
            <v>44688</v>
          </cell>
          <cell r="N2686">
            <v>17.7</v>
          </cell>
          <cell r="O2686">
            <v>13.866666666666665</v>
          </cell>
          <cell r="P2686">
            <v>6.183226513965352E-3</v>
          </cell>
          <cell r="Q2686">
            <v>2.1130808453488346</v>
          </cell>
          <cell r="S2686">
            <v>44688</v>
          </cell>
          <cell r="T2686">
            <v>18.2</v>
          </cell>
          <cell r="U2686">
            <v>13.866666666666665</v>
          </cell>
          <cell r="V2686">
            <v>6.6765270854355465E-3</v>
          </cell>
          <cell r="W2686">
            <v>1.9552572725063146</v>
          </cell>
        </row>
        <row r="2687">
          <cell r="A2687">
            <v>44689</v>
          </cell>
          <cell r="B2687">
            <v>17.5</v>
          </cell>
          <cell r="C2687">
            <v>13.916666666666668</v>
          </cell>
          <cell r="D2687">
            <v>5.9763382952794019E-3</v>
          </cell>
          <cell r="E2687">
            <v>12.469757110862339</v>
          </cell>
          <cell r="M2687">
            <v>44689</v>
          </cell>
          <cell r="N2687">
            <v>17.899999999999999</v>
          </cell>
          <cell r="O2687">
            <v>13.883333333333333</v>
          </cell>
          <cell r="P2687">
            <v>6.3752114637703567E-3</v>
          </cell>
          <cell r="Q2687">
            <v>2.1194560568126048</v>
          </cell>
          <cell r="S2687">
            <v>44689</v>
          </cell>
          <cell r="T2687">
            <v>18.399999999999999</v>
          </cell>
          <cell r="U2687">
            <v>13.9</v>
          </cell>
          <cell r="V2687">
            <v>6.8664517633214555E-3</v>
          </cell>
          <cell r="W2687">
            <v>1.9621237242696361</v>
          </cell>
        </row>
        <row r="2688">
          <cell r="A2688">
            <v>44690</v>
          </cell>
          <cell r="B2688">
            <v>12.6</v>
          </cell>
          <cell r="C2688">
            <v>13.95</v>
          </cell>
          <cell r="D2688">
            <v>2.2381393755372134E-3</v>
          </cell>
          <cell r="E2688">
            <v>12.471995250237876</v>
          </cell>
          <cell r="M2688">
            <v>44690</v>
          </cell>
          <cell r="N2688">
            <v>13.3</v>
          </cell>
          <cell r="O2688">
            <v>13.916666666666668</v>
          </cell>
          <cell r="P2688">
            <v>2.6289799406805001E-3</v>
          </cell>
          <cell r="Q2688">
            <v>2.1220850367532855</v>
          </cell>
          <cell r="S2688">
            <v>44690</v>
          </cell>
          <cell r="T2688">
            <v>13.2</v>
          </cell>
          <cell r="U2688">
            <v>13.933333333333334</v>
          </cell>
          <cell r="V2688">
            <v>2.5687591254470888E-3</v>
          </cell>
          <cell r="W2688">
            <v>1.9646924833950832</v>
          </cell>
        </row>
        <row r="2689">
          <cell r="A2689">
            <v>44691</v>
          </cell>
          <cell r="B2689">
            <v>14.6</v>
          </cell>
          <cell r="C2689">
            <v>13.983333333333331</v>
          </cell>
          <cell r="D2689">
            <v>3.4739148439988121E-3</v>
          </cell>
          <cell r="E2689">
            <v>12.475469165081876</v>
          </cell>
          <cell r="M2689">
            <v>44691</v>
          </cell>
          <cell r="N2689">
            <v>15.3</v>
          </cell>
          <cell r="O2689">
            <v>13.95</v>
          </cell>
          <cell r="P2689">
            <v>4.0110950445837656E-3</v>
          </cell>
          <cell r="Q2689">
            <v>2.1260961317978695</v>
          </cell>
          <cell r="S2689">
            <v>44691</v>
          </cell>
          <cell r="T2689">
            <v>15.5</v>
          </cell>
          <cell r="U2689">
            <v>13.966666666666669</v>
          </cell>
          <cell r="V2689">
            <v>4.169198561866135E-3</v>
          </cell>
          <cell r="W2689">
            <v>1.9688616819569493</v>
          </cell>
        </row>
        <row r="2690">
          <cell r="A2690">
            <v>44692</v>
          </cell>
          <cell r="B2690">
            <v>15.6</v>
          </cell>
          <cell r="C2690">
            <v>14.016666666666667</v>
          </cell>
          <cell r="D2690">
            <v>4.2419694651447612E-3</v>
          </cell>
          <cell r="E2690">
            <v>12.479711134547021</v>
          </cell>
          <cell r="M2690">
            <v>44692</v>
          </cell>
          <cell r="N2690">
            <v>16.899999999999999</v>
          </cell>
          <cell r="O2690">
            <v>13.983333333333334</v>
          </cell>
          <cell r="P2690">
            <v>5.3910924426437195E-3</v>
          </cell>
          <cell r="Q2690">
            <v>2.1314872242405132</v>
          </cell>
          <cell r="S2690">
            <v>44692</v>
          </cell>
          <cell r="T2690">
            <v>17.100000000000001</v>
          </cell>
          <cell r="U2690">
            <v>14</v>
          </cell>
          <cell r="V2690">
            <v>5.5742404368879783E-3</v>
          </cell>
          <cell r="W2690">
            <v>1.9744359223938373</v>
          </cell>
        </row>
        <row r="2691">
          <cell r="A2691">
            <v>44693</v>
          </cell>
          <cell r="B2691">
            <v>19.100000000000001</v>
          </cell>
          <cell r="C2691">
            <v>14.016666666666667</v>
          </cell>
          <cell r="D2691">
            <v>7.5290826409260313E-3</v>
          </cell>
          <cell r="E2691">
            <v>12.487240217187948</v>
          </cell>
          <cell r="M2691">
            <v>44693</v>
          </cell>
          <cell r="N2691">
            <v>19.2</v>
          </cell>
          <cell r="O2691">
            <v>14.016666666666666</v>
          </cell>
          <cell r="P2691">
            <v>7.6285126109975144E-3</v>
          </cell>
          <cell r="Q2691">
            <v>2.1391157368515108</v>
          </cell>
          <cell r="S2691">
            <v>44693</v>
          </cell>
          <cell r="T2691">
            <v>19.5</v>
          </cell>
          <cell r="U2691">
            <v>14.016666666666666</v>
          </cell>
          <cell r="V2691">
            <v>7.9258919847833668E-3</v>
          </cell>
          <cell r="W2691">
            <v>1.9823618143786206</v>
          </cell>
        </row>
        <row r="2692">
          <cell r="A2692">
            <v>44694</v>
          </cell>
          <cell r="B2692">
            <v>18.7</v>
          </cell>
          <cell r="C2692">
            <v>14.05</v>
          </cell>
          <cell r="D2692">
            <v>7.1204033829862399E-3</v>
          </cell>
          <cell r="E2692">
            <v>12.494360620570934</v>
          </cell>
          <cell r="M2692">
            <v>44694</v>
          </cell>
          <cell r="N2692">
            <v>18.899999999999999</v>
          </cell>
          <cell r="O2692">
            <v>14.05</v>
          </cell>
          <cell r="P2692">
            <v>7.3192701759672799E-3</v>
          </cell>
          <cell r="Q2692">
            <v>2.146435007027478</v>
          </cell>
          <cell r="S2692">
            <v>44694</v>
          </cell>
          <cell r="T2692">
            <v>18.5</v>
          </cell>
          <cell r="U2692">
            <v>14.05</v>
          </cell>
          <cell r="V2692">
            <v>6.921769388116659E-3</v>
          </cell>
          <cell r="W2692">
            <v>1.9892835837667373</v>
          </cell>
        </row>
        <row r="2693">
          <cell r="A2693">
            <v>44695</v>
          </cell>
          <cell r="B2693">
            <v>21.2</v>
          </cell>
          <cell r="C2693">
            <v>14.083333333333334</v>
          </cell>
          <cell r="D2693">
            <v>9.5158365267577465E-3</v>
          </cell>
          <cell r="E2693">
            <v>12.503876457097691</v>
          </cell>
          <cell r="M2693">
            <v>44695</v>
          </cell>
          <cell r="N2693">
            <v>21.2</v>
          </cell>
          <cell r="O2693">
            <v>14.066666666666666</v>
          </cell>
          <cell r="P2693">
            <v>9.5229447937261111E-3</v>
          </cell>
          <cell r="Q2693">
            <v>2.155957951821204</v>
          </cell>
          <cell r="S2693">
            <v>44695</v>
          </cell>
          <cell r="T2693">
            <v>21</v>
          </cell>
          <cell r="U2693">
            <v>14.066666666666666</v>
          </cell>
          <cell r="V2693">
            <v>9.3417774952928335E-3</v>
          </cell>
          <cell r="W2693">
            <v>1.9986253612620302</v>
          </cell>
        </row>
        <row r="2694">
          <cell r="A2694">
            <v>44696</v>
          </cell>
          <cell r="B2694">
            <v>16.100000000000001</v>
          </cell>
          <cell r="C2694">
            <v>14.116666666666664</v>
          </cell>
          <cell r="D2694">
            <v>4.6436101163479368E-3</v>
          </cell>
          <cell r="E2694">
            <v>12.50852006721404</v>
          </cell>
          <cell r="M2694">
            <v>44696</v>
          </cell>
          <cell r="N2694">
            <v>16.2</v>
          </cell>
          <cell r="O2694">
            <v>14.1</v>
          </cell>
          <cell r="P2694">
            <v>4.7339279961429292E-3</v>
          </cell>
          <cell r="Q2694">
            <v>2.1606918798173469</v>
          </cell>
          <cell r="S2694">
            <v>44696</v>
          </cell>
          <cell r="T2694">
            <v>17.3</v>
          </cell>
          <cell r="U2694">
            <v>14.1</v>
          </cell>
          <cell r="V2694">
            <v>5.7382200750286947E-3</v>
          </cell>
          <cell r="W2694">
            <v>2.0043635813370591</v>
          </cell>
        </row>
        <row r="2695">
          <cell r="A2695">
            <v>44697</v>
          </cell>
          <cell r="B2695">
            <v>13.6</v>
          </cell>
          <cell r="C2695">
            <v>14.15</v>
          </cell>
          <cell r="D2695">
            <v>2.7818457712130268E-3</v>
          </cell>
          <cell r="E2695">
            <v>12.511301912985253</v>
          </cell>
          <cell r="M2695">
            <v>44697</v>
          </cell>
          <cell r="N2695">
            <v>14.1</v>
          </cell>
          <cell r="O2695">
            <v>14.116666666666667</v>
          </cell>
          <cell r="P2695">
            <v>3.1067809706823916E-3</v>
          </cell>
          <cell r="Q2695">
            <v>2.1637986607880291</v>
          </cell>
          <cell r="S2695">
            <v>44697</v>
          </cell>
          <cell r="T2695">
            <v>14.3</v>
          </cell>
          <cell r="U2695">
            <v>14.133333333333331</v>
          </cell>
          <cell r="V2695">
            <v>3.2398593217483162E-3</v>
          </cell>
          <cell r="W2695">
            <v>2.0076034406588072</v>
          </cell>
        </row>
        <row r="2696">
          <cell r="A2696">
            <v>44698</v>
          </cell>
          <cell r="B2696">
            <v>15.3</v>
          </cell>
          <cell r="C2696">
            <v>14.166666666666668</v>
          </cell>
          <cell r="D2696">
            <v>3.9726398734380103E-3</v>
          </cell>
          <cell r="E2696">
            <v>12.515274552858692</v>
          </cell>
          <cell r="M2696">
            <v>44698</v>
          </cell>
          <cell r="N2696">
            <v>15.6</v>
          </cell>
          <cell r="O2696">
            <v>14.15</v>
          </cell>
          <cell r="P2696">
            <v>4.2165970684076388E-3</v>
          </cell>
          <cell r="Q2696">
            <v>2.1680152578564367</v>
          </cell>
          <cell r="S2696">
            <v>44698</v>
          </cell>
          <cell r="T2696">
            <v>15.5</v>
          </cell>
          <cell r="U2696">
            <v>14.15</v>
          </cell>
          <cell r="V2696">
            <v>4.1353568321954278E-3</v>
          </cell>
          <cell r="W2696">
            <v>2.0117387974910028</v>
          </cell>
        </row>
        <row r="2697">
          <cell r="A2697">
            <v>44699</v>
          </cell>
          <cell r="B2697">
            <v>17.3</v>
          </cell>
          <cell r="C2697">
            <v>14.183333333333334</v>
          </cell>
          <cell r="D2697">
            <v>5.7161265380978581E-3</v>
          </cell>
          <cell r="E2697">
            <v>12.520990679396791</v>
          </cell>
          <cell r="M2697">
            <v>44699</v>
          </cell>
          <cell r="N2697">
            <v>17.600000000000001</v>
          </cell>
          <cell r="O2697">
            <v>14.183333333333334</v>
          </cell>
          <cell r="P2697">
            <v>6.0019165411563657E-3</v>
          </cell>
          <cell r="Q2697">
            <v>2.1740171743975929</v>
          </cell>
          <cell r="S2697">
            <v>44699</v>
          </cell>
          <cell r="T2697">
            <v>18.2</v>
          </cell>
          <cell r="U2697">
            <v>14.166666666666668</v>
          </cell>
          <cell r="V2697">
            <v>6.5897913217136212E-3</v>
          </cell>
          <cell r="W2697">
            <v>2.0183285888127163</v>
          </cell>
        </row>
        <row r="2698">
          <cell r="A2698">
            <v>44700</v>
          </cell>
          <cell r="B2698">
            <v>20.3</v>
          </cell>
          <cell r="C2698">
            <v>14.216666666666667</v>
          </cell>
          <cell r="D2698">
            <v>8.6266267999287865E-3</v>
          </cell>
          <cell r="E2698">
            <v>12.52961730619672</v>
          </cell>
          <cell r="M2698">
            <v>44700</v>
          </cell>
          <cell r="N2698">
            <v>19.5</v>
          </cell>
          <cell r="O2698">
            <v>14.2</v>
          </cell>
          <cell r="P2698">
            <v>7.8599715283886231E-3</v>
          </cell>
          <cell r="Q2698">
            <v>2.1818771459259816</v>
          </cell>
          <cell r="S2698">
            <v>44700</v>
          </cell>
          <cell r="T2698">
            <v>20.399999999999999</v>
          </cell>
          <cell r="U2698">
            <v>14.2</v>
          </cell>
          <cell r="V2698">
            <v>8.7282664090684234E-3</v>
          </cell>
          <cell r="W2698">
            <v>2.0270568552217845</v>
          </cell>
        </row>
        <row r="2699">
          <cell r="A2699">
            <v>44701</v>
          </cell>
          <cell r="B2699">
            <v>20.7</v>
          </cell>
          <cell r="C2699">
            <v>14.25</v>
          </cell>
          <cell r="D2699">
            <v>8.9875092604348502E-3</v>
          </cell>
          <cell r="E2699">
            <v>12.538604815457154</v>
          </cell>
          <cell r="M2699">
            <v>44701</v>
          </cell>
          <cell r="N2699">
            <v>20.8</v>
          </cell>
          <cell r="O2699">
            <v>14.216666666666667</v>
          </cell>
          <cell r="P2699">
            <v>9.0943877239799114E-3</v>
          </cell>
          <cell r="Q2699">
            <v>2.1909715336499613</v>
          </cell>
          <cell r="S2699">
            <v>44701</v>
          </cell>
          <cell r="T2699">
            <v>21.4</v>
          </cell>
          <cell r="U2699">
            <v>14.233333333333334</v>
          </cell>
          <cell r="V2699">
            <v>9.6261908680756771E-3</v>
          </cell>
          <cell r="W2699">
            <v>2.0366830460898599</v>
          </cell>
        </row>
        <row r="2700">
          <cell r="A2700">
            <v>44702</v>
          </cell>
          <cell r="B2700">
            <v>19.600000000000001</v>
          </cell>
          <cell r="C2700">
            <v>14.266666666666666</v>
          </cell>
          <cell r="D2700">
            <v>7.9322038807947137E-3</v>
          </cell>
          <cell r="E2700">
            <v>12.546537019337949</v>
          </cell>
          <cell r="M2700">
            <v>44702</v>
          </cell>
          <cell r="N2700">
            <v>19</v>
          </cell>
          <cell r="O2700">
            <v>14.25</v>
          </cell>
          <cell r="P2700">
            <v>7.3500263260465621E-3</v>
          </cell>
          <cell r="Q2700">
            <v>2.1983215599760078</v>
          </cell>
          <cell r="S2700">
            <v>44702</v>
          </cell>
          <cell r="T2700">
            <v>18.8</v>
          </cell>
          <cell r="U2700">
            <v>14.266666666666669</v>
          </cell>
          <cell r="V2700">
            <v>7.1471536652494734E-3</v>
          </cell>
          <cell r="W2700">
            <v>2.0438301997551096</v>
          </cell>
        </row>
        <row r="2701">
          <cell r="A2701">
            <v>44703</v>
          </cell>
          <cell r="B2701">
            <v>17.2</v>
          </cell>
          <cell r="C2701">
            <v>14.283333333333333</v>
          </cell>
          <cell r="D2701">
            <v>5.5947456987172984E-3</v>
          </cell>
          <cell r="E2701">
            <v>12.552131765036666</v>
          </cell>
          <cell r="M2701">
            <v>44703</v>
          </cell>
          <cell r="N2701">
            <v>18.2</v>
          </cell>
          <cell r="O2701">
            <v>14.283333333333335</v>
          </cell>
          <cell r="P2701">
            <v>6.5528162079349968E-3</v>
          </cell>
          <cell r="Q2701">
            <v>2.2048743761839429</v>
          </cell>
          <cell r="S2701">
            <v>44703</v>
          </cell>
          <cell r="T2701">
            <v>18.600000000000001</v>
          </cell>
          <cell r="U2701">
            <v>14.266666666666669</v>
          </cell>
          <cell r="V2701">
            <v>6.9503671369728999E-3</v>
          </cell>
          <cell r="W2701">
            <v>2.0507805668920827</v>
          </cell>
        </row>
        <row r="2702">
          <cell r="A2702">
            <v>44704</v>
          </cell>
          <cell r="B2702">
            <v>16.2</v>
          </cell>
          <cell r="C2702">
            <v>14.316666666666666</v>
          </cell>
          <cell r="D2702">
            <v>4.6850991801322787E-3</v>
          </cell>
          <cell r="E2702">
            <v>12.556816864216799</v>
          </cell>
          <cell r="M2702">
            <v>44704</v>
          </cell>
          <cell r="N2702">
            <v>17.399999999999999</v>
          </cell>
          <cell r="O2702">
            <v>14.3</v>
          </cell>
          <cell r="P2702">
            <v>5.7780175106568301E-3</v>
          </cell>
          <cell r="Q2702">
            <v>2.2106523936945996</v>
          </cell>
          <cell r="S2702">
            <v>44704</v>
          </cell>
          <cell r="T2702">
            <v>17.899999999999999</v>
          </cell>
          <cell r="U2702">
            <v>14.3</v>
          </cell>
          <cell r="V2702">
            <v>6.2561260047602277E-3</v>
          </cell>
          <cell r="W2702">
            <v>2.0570366928968431</v>
          </cell>
        </row>
        <row r="2703">
          <cell r="A2703">
            <v>44705</v>
          </cell>
          <cell r="B2703">
            <v>18.899999999999999</v>
          </cell>
          <cell r="C2703">
            <v>14.333333333333332</v>
          </cell>
          <cell r="D2703">
            <v>7.221465156083462E-3</v>
          </cell>
          <cell r="E2703">
            <v>12.564038329372883</v>
          </cell>
          <cell r="M2703">
            <v>44705</v>
          </cell>
          <cell r="N2703">
            <v>20</v>
          </cell>
          <cell r="O2703">
            <v>14.316666666666666</v>
          </cell>
          <cell r="P2703">
            <v>8.2987156198591622E-3</v>
          </cell>
          <cell r="Q2703">
            <v>2.2189511093144589</v>
          </cell>
          <cell r="S2703">
            <v>44705</v>
          </cell>
          <cell r="T2703">
            <v>20.6</v>
          </cell>
          <cell r="U2703">
            <v>14.316666666666666</v>
          </cell>
          <cell r="V2703">
            <v>8.8652922935237247E-3</v>
          </cell>
          <cell r="W2703">
            <v>2.0659019851903668</v>
          </cell>
        </row>
        <row r="2704">
          <cell r="A2704">
            <v>44706</v>
          </cell>
          <cell r="B2704">
            <v>20.5</v>
          </cell>
          <cell r="C2704">
            <v>14.366666666666669</v>
          </cell>
          <cell r="D2704">
            <v>8.7497939938744745E-3</v>
          </cell>
          <cell r="E2704">
            <v>12.572788123366758</v>
          </cell>
          <cell r="M2704">
            <v>44706</v>
          </cell>
          <cell r="N2704">
            <v>21.1</v>
          </cell>
          <cell r="O2704">
            <v>14.35</v>
          </cell>
          <cell r="P2704">
            <v>9.3056527594734643E-3</v>
          </cell>
          <cell r="Q2704">
            <v>2.2282567620739324</v>
          </cell>
          <cell r="S2704">
            <v>44706</v>
          </cell>
          <cell r="T2704">
            <v>21.6</v>
          </cell>
          <cell r="U2704">
            <v>14.35</v>
          </cell>
          <cell r="V2704">
            <v>9.7429252839104814E-3</v>
          </cell>
          <cell r="W2704">
            <v>2.0756449104742773</v>
          </cell>
        </row>
        <row r="2705">
          <cell r="A2705">
            <v>44707</v>
          </cell>
          <cell r="B2705">
            <v>20.9</v>
          </cell>
          <cell r="C2705">
            <v>14.366666666666669</v>
          </cell>
          <cell r="D2705">
            <v>9.1176688613065493E-3</v>
          </cell>
          <cell r="E2705">
            <v>12.581905792228063</v>
          </cell>
          <cell r="M2705">
            <v>44707</v>
          </cell>
          <cell r="N2705">
            <v>21</v>
          </cell>
          <cell r="O2705">
            <v>14.366666666666667</v>
          </cell>
          <cell r="P2705">
            <v>9.2080188852647054E-3</v>
          </cell>
          <cell r="Q2705">
            <v>2.237464780959197</v>
          </cell>
          <cell r="S2705">
            <v>44707</v>
          </cell>
          <cell r="T2705">
            <v>22</v>
          </cell>
          <cell r="U2705">
            <v>14.366666666666667</v>
          </cell>
          <cell r="V2705">
            <v>1.006918304233392E-2</v>
          </cell>
          <cell r="W2705">
            <v>2.0857140935166112</v>
          </cell>
        </row>
        <row r="2706">
          <cell r="A2706">
            <v>44708</v>
          </cell>
          <cell r="B2706">
            <v>19.7</v>
          </cell>
          <cell r="C2706">
            <v>14.4</v>
          </cell>
          <cell r="D2706">
            <v>7.9752115311973251E-3</v>
          </cell>
          <cell r="E2706">
            <v>12.589881003759261</v>
          </cell>
          <cell r="M2706">
            <v>44708</v>
          </cell>
          <cell r="N2706">
            <v>20.7</v>
          </cell>
          <cell r="O2706">
            <v>14.4</v>
          </cell>
          <cell r="P2706">
            <v>8.9194542155326181E-3</v>
          </cell>
          <cell r="Q2706">
            <v>2.2463842351747294</v>
          </cell>
          <cell r="S2706">
            <v>44708</v>
          </cell>
          <cell r="T2706">
            <v>20.6</v>
          </cell>
          <cell r="U2706">
            <v>14.383333333333336</v>
          </cell>
          <cell r="V2706">
            <v>8.8350285198811659E-3</v>
          </cell>
          <cell r="W2706">
            <v>2.0945491220364922</v>
          </cell>
        </row>
        <row r="2707">
          <cell r="A2707">
            <v>44709</v>
          </cell>
          <cell r="B2707">
            <v>21</v>
          </cell>
          <cell r="C2707">
            <v>14.416666666666666</v>
          </cell>
          <cell r="D2707">
            <v>9.1839424946866983E-3</v>
          </cell>
          <cell r="E2707">
            <v>12.599064946253948</v>
          </cell>
          <cell r="M2707">
            <v>44709</v>
          </cell>
          <cell r="N2707">
            <v>21.7</v>
          </cell>
          <cell r="O2707">
            <v>14.4</v>
          </cell>
          <cell r="P2707">
            <v>9.8024670382888968E-3</v>
          </cell>
          <cell r="Q2707">
            <v>2.2561867022130184</v>
          </cell>
          <cell r="S2707">
            <v>44709</v>
          </cell>
          <cell r="T2707">
            <v>21.9</v>
          </cell>
          <cell r="U2707">
            <v>14.416666666666666</v>
          </cell>
          <cell r="V2707">
            <v>9.96073398541596E-3</v>
          </cell>
          <cell r="W2707">
            <v>2.1045098560219082</v>
          </cell>
        </row>
        <row r="2708">
          <cell r="A2708">
            <v>44710</v>
          </cell>
          <cell r="B2708">
            <v>23.1</v>
          </cell>
          <cell r="C2708">
            <v>14.45</v>
          </cell>
          <cell r="D2708">
            <v>1.086434713908857E-2</v>
          </cell>
          <cell r="E2708">
            <v>12.609929293393037</v>
          </cell>
          <cell r="M2708">
            <v>44710</v>
          </cell>
          <cell r="N2708">
            <v>24.3</v>
          </cell>
          <cell r="O2708">
            <v>14.416666666666666</v>
          </cell>
          <cell r="P2708">
            <v>1.1662178448671028E-2</v>
          </cell>
          <cell r="Q2708">
            <v>2.2678488806616897</v>
          </cell>
          <cell r="S2708">
            <v>44710</v>
          </cell>
          <cell r="T2708">
            <v>25.1</v>
          </cell>
          <cell r="U2708">
            <v>14.433333333333334</v>
          </cell>
          <cell r="V2708">
            <v>1.2089334630057466E-2</v>
          </cell>
          <cell r="W2708">
            <v>2.1165991906519657</v>
          </cell>
        </row>
        <row r="2709">
          <cell r="A2709">
            <v>44711</v>
          </cell>
          <cell r="B2709">
            <v>17.8</v>
          </cell>
          <cell r="C2709">
            <v>14.45</v>
          </cell>
          <cell r="D2709">
            <v>6.1118763554973768E-3</v>
          </cell>
          <cell r="E2709">
            <v>12.616041169748534</v>
          </cell>
          <cell r="M2709">
            <v>44711</v>
          </cell>
          <cell r="N2709">
            <v>19.899999999999999</v>
          </cell>
          <cell r="O2709">
            <v>14.45</v>
          </cell>
          <cell r="P2709">
            <v>8.1458326273858121E-3</v>
          </cell>
          <cell r="Q2709">
            <v>2.2759947132890757</v>
          </cell>
          <cell r="S2709">
            <v>44711</v>
          </cell>
          <cell r="T2709">
            <v>20.8</v>
          </cell>
          <cell r="U2709">
            <v>14.433333333333334</v>
          </cell>
          <cell r="V2709">
            <v>8.9950574927846957E-3</v>
          </cell>
          <cell r="W2709">
            <v>2.1255942481447505</v>
          </cell>
        </row>
        <row r="2710">
          <cell r="A2710">
            <v>44712</v>
          </cell>
          <cell r="B2710">
            <v>16.8</v>
          </cell>
          <cell r="C2710">
            <v>14.483333333333334</v>
          </cell>
          <cell r="D2710">
            <v>5.1714157074819102E-3</v>
          </cell>
          <cell r="E2710">
            <v>12.621212585456016</v>
          </cell>
          <cell r="M2710">
            <v>44712</v>
          </cell>
          <cell r="N2710">
            <v>17.899999999999999</v>
          </cell>
          <cell r="O2710">
            <v>14.45</v>
          </cell>
          <cell r="P2710">
            <v>6.2075705901718757E-3</v>
          </cell>
          <cell r="Q2710">
            <v>2.2822022838792475</v>
          </cell>
          <cell r="S2710">
            <v>44712</v>
          </cell>
          <cell r="T2710">
            <v>17.899999999999999</v>
          </cell>
          <cell r="U2710">
            <v>14.466666666666665</v>
          </cell>
          <cell r="V2710">
            <v>6.2019732827674236E-3</v>
          </cell>
          <cell r="W2710">
            <v>2.1317962214275181</v>
          </cell>
        </row>
        <row r="2711">
          <cell r="A2711">
            <v>44713</v>
          </cell>
          <cell r="B2711">
            <v>20.3</v>
          </cell>
          <cell r="C2711">
            <v>14.5</v>
          </cell>
          <cell r="D2711">
            <v>8.5015436966786144E-3</v>
          </cell>
          <cell r="E2711">
            <v>12.629714129152694</v>
          </cell>
          <cell r="M2711">
            <v>44713</v>
          </cell>
          <cell r="N2711">
            <v>20.9</v>
          </cell>
          <cell r="O2711">
            <v>14.483333333333333</v>
          </cell>
          <cell r="P2711">
            <v>9.0612075873286145E-3</v>
          </cell>
          <cell r="Q2711">
            <v>2.2912634914665762</v>
          </cell>
          <cell r="S2711">
            <v>44713</v>
          </cell>
          <cell r="T2711">
            <v>21.1</v>
          </cell>
          <cell r="U2711">
            <v>14.483333333333334</v>
          </cell>
          <cell r="V2711">
            <v>9.2400923911475086E-3</v>
          </cell>
          <cell r="W2711">
            <v>2.1410363138186654</v>
          </cell>
        </row>
        <row r="2712">
          <cell r="A2712">
            <v>44714</v>
          </cell>
          <cell r="B2712">
            <v>21.3</v>
          </cell>
          <cell r="C2712">
            <v>14.5</v>
          </cell>
          <cell r="D2712">
            <v>9.4074612417908692E-3</v>
          </cell>
          <cell r="E2712">
            <v>12.639121590394485</v>
          </cell>
          <cell r="M2712">
            <v>44714</v>
          </cell>
          <cell r="N2712">
            <v>21.6</v>
          </cell>
          <cell r="O2712">
            <v>14.5</v>
          </cell>
          <cell r="P2712">
            <v>9.6654149530570957E-3</v>
          </cell>
          <cell r="Q2712">
            <v>2.3009289064196334</v>
          </cell>
          <cell r="S2712">
            <v>44714</v>
          </cell>
          <cell r="T2712">
            <v>22</v>
          </cell>
          <cell r="U2712">
            <v>14.5</v>
          </cell>
          <cell r="V2712">
            <v>9.9976553498528024E-3</v>
          </cell>
          <cell r="W2712">
            <v>2.1510339691685183</v>
          </cell>
        </row>
        <row r="2713">
          <cell r="A2713">
            <v>44715</v>
          </cell>
          <cell r="B2713">
            <v>18.8</v>
          </cell>
          <cell r="C2713">
            <v>14.533333333333331</v>
          </cell>
          <cell r="D2713">
            <v>7.0475634791066551E-3</v>
          </cell>
          <cell r="E2713">
            <v>12.646169153873592</v>
          </cell>
          <cell r="M2713">
            <v>44715</v>
          </cell>
          <cell r="N2713">
            <v>19.899999999999999</v>
          </cell>
          <cell r="O2713">
            <v>14.5</v>
          </cell>
          <cell r="P2713">
            <v>8.1236335566962845E-3</v>
          </cell>
          <cell r="Q2713">
            <v>2.3090525399763298</v>
          </cell>
          <cell r="S2713">
            <v>44715</v>
          </cell>
          <cell r="T2713">
            <v>20.3</v>
          </cell>
          <cell r="U2713">
            <v>14.516666666666666</v>
          </cell>
          <cell r="V2713">
            <v>8.4936844961385587E-3</v>
          </cell>
          <cell r="W2713">
            <v>2.1595276536646568</v>
          </cell>
        </row>
        <row r="2714">
          <cell r="A2714">
            <v>44716</v>
          </cell>
          <cell r="B2714">
            <v>18.2</v>
          </cell>
          <cell r="C2714">
            <v>14.533333333333331</v>
          </cell>
          <cell r="D2714">
            <v>6.4668325198288974E-3</v>
          </cell>
          <cell r="E2714">
            <v>12.65263598639342</v>
          </cell>
          <cell r="M2714">
            <v>44716</v>
          </cell>
          <cell r="N2714">
            <v>19.399999999999999</v>
          </cell>
          <cell r="O2714">
            <v>14.533333333333331</v>
          </cell>
          <cell r="P2714">
            <v>7.6290330364825847E-3</v>
          </cell>
          <cell r="Q2714">
            <v>2.3166815730128123</v>
          </cell>
          <cell r="S2714">
            <v>44716</v>
          </cell>
          <cell r="T2714">
            <v>20.399999999999999</v>
          </cell>
          <cell r="U2714">
            <v>14.516666666666666</v>
          </cell>
          <cell r="V2714">
            <v>8.5869100373241244E-3</v>
          </cell>
          <cell r="W2714">
            <v>2.1681145637019807</v>
          </cell>
        </row>
        <row r="2715">
          <cell r="A2715">
            <v>44717</v>
          </cell>
          <cell r="B2715">
            <v>17.600000000000001</v>
          </cell>
          <cell r="C2715">
            <v>14.55</v>
          </cell>
          <cell r="D2715">
            <v>5.8890068737823377E-3</v>
          </cell>
          <cell r="E2715">
            <v>12.658524993267203</v>
          </cell>
          <cell r="M2715">
            <v>44717</v>
          </cell>
          <cell r="N2715">
            <v>19.100000000000001</v>
          </cell>
          <cell r="O2715">
            <v>14.533333333333331</v>
          </cell>
          <cell r="P2715">
            <v>7.3386940448788279E-3</v>
          </cell>
          <cell r="Q2715">
            <v>2.324020267057691</v>
          </cell>
          <cell r="S2715">
            <v>44717</v>
          </cell>
          <cell r="T2715">
            <v>19.7</v>
          </cell>
          <cell r="U2715">
            <v>14.533333333333331</v>
          </cell>
          <cell r="V2715">
            <v>7.9176141990892467E-3</v>
          </cell>
          <cell r="W2715">
            <v>2.1760321779010701</v>
          </cell>
        </row>
        <row r="2716">
          <cell r="A2716">
            <v>44718</v>
          </cell>
          <cell r="B2716">
            <v>15.2</v>
          </cell>
          <cell r="C2716">
            <v>14.566666666666668</v>
          </cell>
          <cell r="D2716">
            <v>3.8144646121091351E-3</v>
          </cell>
          <cell r="E2716">
            <v>12.662339457879312</v>
          </cell>
          <cell r="M2716">
            <v>44718</v>
          </cell>
          <cell r="N2716">
            <v>15.4</v>
          </cell>
          <cell r="O2716">
            <v>14.55</v>
          </cell>
          <cell r="P2716">
            <v>3.9725688496416211E-3</v>
          </cell>
          <cell r="Q2716">
            <v>2.3279928359073327</v>
          </cell>
          <cell r="S2716">
            <v>44718</v>
          </cell>
          <cell r="T2716">
            <v>14.7</v>
          </cell>
          <cell r="U2716">
            <v>14.566666666666666</v>
          </cell>
          <cell r="V2716">
            <v>3.4456107794287073E-3</v>
          </cell>
          <cell r="W2716">
            <v>2.1794777886804986</v>
          </cell>
        </row>
        <row r="2717">
          <cell r="A2717">
            <v>44719</v>
          </cell>
          <cell r="B2717">
            <v>16.7</v>
          </cell>
          <cell r="C2717">
            <v>14.583333333333336</v>
          </cell>
          <cell r="D2717">
            <v>5.0532416199850711E-3</v>
          </cell>
          <cell r="E2717">
            <v>12.667392699499297</v>
          </cell>
          <cell r="M2717">
            <v>44719</v>
          </cell>
          <cell r="N2717">
            <v>16.8</v>
          </cell>
          <cell r="O2717">
            <v>14.55</v>
          </cell>
          <cell r="P2717">
            <v>5.152239052428763E-3</v>
          </cell>
          <cell r="Q2717">
            <v>2.3331450749597615</v>
          </cell>
          <cell r="S2717">
            <v>44719</v>
          </cell>
          <cell r="T2717">
            <v>17.100000000000001</v>
          </cell>
          <cell r="U2717">
            <v>14.566666666666666</v>
          </cell>
          <cell r="V2717">
            <v>5.4191135417151585E-3</v>
          </cell>
          <cell r="W2717">
            <v>2.1848969022222136</v>
          </cell>
        </row>
        <row r="2718">
          <cell r="A2718">
            <v>44720</v>
          </cell>
          <cell r="B2718">
            <v>16.3</v>
          </cell>
          <cell r="C2718">
            <v>14.6</v>
          </cell>
          <cell r="D2718">
            <v>4.6991301192771777E-3</v>
          </cell>
          <cell r="E2718">
            <v>12.672091829618575</v>
          </cell>
          <cell r="M2718">
            <v>44720</v>
          </cell>
          <cell r="N2718">
            <v>16.899999999999999</v>
          </cell>
          <cell r="O2718">
            <v>14.566666666666666</v>
          </cell>
          <cell r="P2718">
            <v>5.237306067294686E-3</v>
          </cell>
          <cell r="Q2718">
            <v>2.3383823810270563</v>
          </cell>
          <cell r="S2718">
            <v>44720</v>
          </cell>
          <cell r="T2718">
            <v>16.899999999999999</v>
          </cell>
          <cell r="U2718">
            <v>14.583333333333336</v>
          </cell>
          <cell r="V2718">
            <v>5.2323003531154219E-3</v>
          </cell>
          <cell r="W2718">
            <v>2.1901292025753292</v>
          </cell>
        </row>
        <row r="2719">
          <cell r="A2719">
            <v>44721</v>
          </cell>
          <cell r="B2719">
            <v>17.100000000000001</v>
          </cell>
          <cell r="C2719">
            <v>14.6</v>
          </cell>
          <cell r="D2719">
            <v>5.4087161206522348E-3</v>
          </cell>
          <cell r="E2719">
            <v>12.677500545739226</v>
          </cell>
          <cell r="M2719">
            <v>44721</v>
          </cell>
          <cell r="N2719">
            <v>18.100000000000001</v>
          </cell>
          <cell r="O2719">
            <v>14.6</v>
          </cell>
          <cell r="P2719">
            <v>6.3464404832516219E-3</v>
          </cell>
          <cell r="Q2719">
            <v>2.3447288215103081</v>
          </cell>
          <cell r="S2719">
            <v>44721</v>
          </cell>
          <cell r="T2719">
            <v>18.5</v>
          </cell>
          <cell r="U2719">
            <v>14.583333333333336</v>
          </cell>
          <cell r="V2719">
            <v>6.7374233762423864E-3</v>
          </cell>
          <cell r="W2719">
            <v>2.1968666259515715</v>
          </cell>
        </row>
        <row r="2720">
          <cell r="A2720">
            <v>44722</v>
          </cell>
          <cell r="B2720">
            <v>19.3</v>
          </cell>
          <cell r="C2720">
            <v>14.616666666666665</v>
          </cell>
          <cell r="D2720">
            <v>7.4964706816045643E-3</v>
          </cell>
          <cell r="E2720">
            <v>12.684997016420832</v>
          </cell>
          <cell r="M2720">
            <v>44722</v>
          </cell>
          <cell r="N2720">
            <v>19.8</v>
          </cell>
          <cell r="O2720">
            <v>14.6</v>
          </cell>
          <cell r="P2720">
            <v>7.9827874254370847E-3</v>
          </cell>
          <cell r="Q2720">
            <v>2.3527116089357452</v>
          </cell>
          <cell r="S2720">
            <v>44722</v>
          </cell>
          <cell r="T2720">
            <v>19.899999999999999</v>
          </cell>
          <cell r="U2720">
            <v>14.6</v>
          </cell>
          <cell r="V2720">
            <v>8.0777297798682538E-3</v>
          </cell>
          <cell r="W2720">
            <v>2.2049443557314397</v>
          </cell>
        </row>
        <row r="2721">
          <cell r="A2721">
            <v>44723</v>
          </cell>
          <cell r="B2721">
            <v>20.6</v>
          </cell>
          <cell r="C2721">
            <v>14.616666666666665</v>
          </cell>
          <cell r="D2721">
            <v>8.7217668045552112E-3</v>
          </cell>
          <cell r="E2721">
            <v>12.693718783225387</v>
          </cell>
          <cell r="M2721">
            <v>44723</v>
          </cell>
          <cell r="N2721">
            <v>20.8</v>
          </cell>
          <cell r="O2721">
            <v>14.6</v>
          </cell>
          <cell r="P2721">
            <v>8.9118782094080636E-3</v>
          </cell>
          <cell r="Q2721">
            <v>2.3616234871451534</v>
          </cell>
          <cell r="S2721">
            <v>44723</v>
          </cell>
          <cell r="T2721">
            <v>20.8</v>
          </cell>
          <cell r="U2721">
            <v>14.6</v>
          </cell>
          <cell r="V2721">
            <v>8.9118782094080636E-3</v>
          </cell>
          <cell r="W2721">
            <v>2.2138562339408479</v>
          </cell>
        </row>
        <row r="2722">
          <cell r="A2722">
            <v>44724</v>
          </cell>
          <cell r="B2722">
            <v>19</v>
          </cell>
          <cell r="C2722">
            <v>14.633333333333333</v>
          </cell>
          <cell r="D2722">
            <v>7.200082982598343E-3</v>
          </cell>
          <cell r="E2722">
            <v>12.700918866207985</v>
          </cell>
          <cell r="M2722">
            <v>44724</v>
          </cell>
          <cell r="N2722">
            <v>19.899999999999999</v>
          </cell>
          <cell r="O2722">
            <v>14.616666666666665</v>
          </cell>
          <cell r="P2722">
            <v>8.0698791091262535E-3</v>
          </cell>
          <cell r="Q2722">
            <v>2.3696933662542796</v>
          </cell>
          <cell r="S2722">
            <v>44724</v>
          </cell>
          <cell r="T2722">
            <v>20.5</v>
          </cell>
          <cell r="U2722">
            <v>14.616666666666665</v>
          </cell>
          <cell r="V2722">
            <v>8.6301522501886514E-3</v>
          </cell>
          <cell r="W2722">
            <v>2.2224863861910364</v>
          </cell>
        </row>
        <row r="2723">
          <cell r="A2723">
            <v>44725</v>
          </cell>
          <cell r="B2723">
            <v>18</v>
          </cell>
          <cell r="C2723">
            <v>14.633333333333333</v>
          </cell>
          <cell r="D2723">
            <v>6.2387090336519036E-3</v>
          </cell>
          <cell r="E2723">
            <v>12.707157575241636</v>
          </cell>
          <cell r="M2723">
            <v>44725</v>
          </cell>
          <cell r="N2723">
            <v>19</v>
          </cell>
          <cell r="O2723">
            <v>14.616666666666665</v>
          </cell>
          <cell r="P2723">
            <v>7.2071464138519139E-3</v>
          </cell>
          <cell r="Q2723">
            <v>2.3769005126681315</v>
          </cell>
          <cell r="S2723">
            <v>44725</v>
          </cell>
          <cell r="T2723">
            <v>19.8</v>
          </cell>
          <cell r="U2723">
            <v>14.616666666666665</v>
          </cell>
          <cell r="V2723">
            <v>7.9750290282898234E-3</v>
          </cell>
          <cell r="W2723">
            <v>2.2304614152193261</v>
          </cell>
        </row>
        <row r="2724">
          <cell r="A2724">
            <v>44726</v>
          </cell>
          <cell r="B2724">
            <v>16.3</v>
          </cell>
          <cell r="C2724">
            <v>14.633333333333333</v>
          </cell>
          <cell r="D2724">
            <v>4.6899621277918515E-3</v>
          </cell>
          <cell r="E2724">
            <v>12.711847537369428</v>
          </cell>
          <cell r="M2724">
            <v>44726</v>
          </cell>
          <cell r="N2724">
            <v>17.2</v>
          </cell>
          <cell r="O2724">
            <v>14.633333333333333</v>
          </cell>
          <cell r="P2724">
            <v>5.4896104805779791E-3</v>
          </cell>
          <cell r="Q2724">
            <v>2.3823901231487095</v>
          </cell>
          <cell r="S2724">
            <v>44726</v>
          </cell>
          <cell r="T2724">
            <v>17.399999999999999</v>
          </cell>
          <cell r="U2724">
            <v>14.616666666666665</v>
          </cell>
          <cell r="V2724">
            <v>5.6797154674099997E-3</v>
          </cell>
          <cell r="W2724">
            <v>2.236141130686736</v>
          </cell>
        </row>
        <row r="2725">
          <cell r="A2725">
            <v>44727</v>
          </cell>
          <cell r="B2725">
            <v>17.3</v>
          </cell>
          <cell r="C2725">
            <v>14.65</v>
          </cell>
          <cell r="D2725">
            <v>5.5760990871289978E-3</v>
          </cell>
          <cell r="E2725">
            <v>12.717423636456557</v>
          </cell>
          <cell r="M2725">
            <v>44727</v>
          </cell>
          <cell r="N2725">
            <v>17.100000000000001</v>
          </cell>
          <cell r="O2725">
            <v>14.633333333333333</v>
          </cell>
          <cell r="P2725">
            <v>5.3981637285962537E-3</v>
          </cell>
          <cell r="Q2725">
            <v>2.3877882868773059</v>
          </cell>
          <cell r="S2725">
            <v>44727</v>
          </cell>
          <cell r="T2725">
            <v>17</v>
          </cell>
          <cell r="U2725">
            <v>14.633333333333335</v>
          </cell>
          <cell r="V2725">
            <v>5.3073039456895512E-3</v>
          </cell>
          <cell r="W2725">
            <v>2.2414484346324257</v>
          </cell>
        </row>
        <row r="2726">
          <cell r="A2726">
            <v>44728</v>
          </cell>
          <cell r="B2726">
            <v>20.399999999999999</v>
          </cell>
          <cell r="C2726">
            <v>14.65</v>
          </cell>
          <cell r="D2726">
            <v>8.5211853661620162E-3</v>
          </cell>
          <cell r="E2726">
            <v>12.725944821822718</v>
          </cell>
          <cell r="M2726">
            <v>44728</v>
          </cell>
          <cell r="N2726">
            <v>20</v>
          </cell>
          <cell r="O2726">
            <v>14.633333333333333</v>
          </cell>
          <cell r="P2726">
            <v>8.1563612174894874E-3</v>
          </cell>
          <cell r="Q2726">
            <v>2.3959446480947952</v>
          </cell>
          <cell r="S2726">
            <v>44728</v>
          </cell>
          <cell r="T2726">
            <v>20</v>
          </cell>
          <cell r="U2726">
            <v>14.633333333333335</v>
          </cell>
          <cell r="V2726">
            <v>8.1563612174894856E-3</v>
          </cell>
          <cell r="W2726">
            <v>2.249604795849915</v>
          </cell>
        </row>
        <row r="2727">
          <cell r="A2727">
            <v>44729</v>
          </cell>
          <cell r="B2727">
            <v>22.5</v>
          </cell>
          <cell r="C2727">
            <v>14.666666666666664</v>
          </cell>
          <cell r="D2727">
            <v>1.0293281981054473E-2</v>
          </cell>
          <cell r="E2727">
            <v>12.736238103803773</v>
          </cell>
          <cell r="M2727">
            <v>44729</v>
          </cell>
          <cell r="N2727">
            <v>22.5</v>
          </cell>
          <cell r="O2727">
            <v>14.65</v>
          </cell>
          <cell r="P2727">
            <v>1.0303550784728263E-2</v>
          </cell>
          <cell r="Q2727">
            <v>2.4062481988795237</v>
          </cell>
          <cell r="S2727">
            <v>44729</v>
          </cell>
          <cell r="T2727">
            <v>23</v>
          </cell>
          <cell r="U2727">
            <v>14.633333333333335</v>
          </cell>
          <cell r="V2727">
            <v>1.0681841288981855E-2</v>
          </cell>
          <cell r="W2727">
            <v>2.260286637138897</v>
          </cell>
        </row>
        <row r="2728">
          <cell r="A2728">
            <v>44730</v>
          </cell>
          <cell r="B2728">
            <v>22.9</v>
          </cell>
          <cell r="C2728">
            <v>14.666666666666664</v>
          </cell>
          <cell r="D2728">
            <v>1.058913844517825E-2</v>
          </cell>
          <cell r="E2728">
            <v>12.746827242248951</v>
          </cell>
          <cell r="M2728">
            <v>44730</v>
          </cell>
          <cell r="N2728">
            <v>22.6</v>
          </cell>
          <cell r="O2728">
            <v>14.65</v>
          </cell>
          <cell r="P2728">
            <v>1.0379046375519103E-2</v>
          </cell>
          <cell r="Q2728">
            <v>2.4166272452550426</v>
          </cell>
          <cell r="S2728">
            <v>44730</v>
          </cell>
          <cell r="T2728">
            <v>23.2</v>
          </cell>
          <cell r="U2728">
            <v>14.65</v>
          </cell>
          <cell r="V2728">
            <v>1.0811455396813583E-2</v>
          </cell>
          <cell r="W2728">
            <v>2.2710980925357105</v>
          </cell>
        </row>
        <row r="2729">
          <cell r="A2729">
            <v>44731</v>
          </cell>
          <cell r="B2729">
            <v>25.4</v>
          </cell>
          <cell r="C2729">
            <v>14.666666666666664</v>
          </cell>
          <cell r="D2729">
            <v>1.2076514115992469E-2</v>
          </cell>
          <cell r="E2729">
            <v>12.758903756364944</v>
          </cell>
          <cell r="M2729">
            <v>44731</v>
          </cell>
          <cell r="N2729">
            <v>24.2</v>
          </cell>
          <cell r="O2729">
            <v>14.633333333333335</v>
          </cell>
          <cell r="P2729">
            <v>1.1463039579713565E-2</v>
          </cell>
          <cell r="Q2729">
            <v>2.4280902848347563</v>
          </cell>
          <cell r="S2729">
            <v>44731</v>
          </cell>
          <cell r="T2729">
            <v>25.6</v>
          </cell>
          <cell r="U2729">
            <v>14.65</v>
          </cell>
          <cell r="V2729">
            <v>1.2181399896851909E-2</v>
          </cell>
          <cell r="W2729">
            <v>2.2832794924325626</v>
          </cell>
        </row>
        <row r="2730">
          <cell r="A2730">
            <v>44732</v>
          </cell>
          <cell r="B2730">
            <v>25.7</v>
          </cell>
          <cell r="C2730">
            <v>14.666666666666664</v>
          </cell>
          <cell r="D2730">
            <v>1.2214272961207653E-2</v>
          </cell>
          <cell r="E2730">
            <v>12.771118029326152</v>
          </cell>
          <cell r="M2730">
            <v>44732</v>
          </cell>
          <cell r="N2730">
            <v>25</v>
          </cell>
          <cell r="O2730">
            <v>14.65</v>
          </cell>
          <cell r="P2730">
            <v>1.189173749243916E-2</v>
          </cell>
          <cell r="Q2730">
            <v>2.4399820223271953</v>
          </cell>
          <cell r="S2730">
            <v>44732</v>
          </cell>
          <cell r="T2730">
            <v>26</v>
          </cell>
          <cell r="U2730">
            <v>14.65</v>
          </cell>
          <cell r="V2730">
            <v>1.2356311734650571E-2</v>
          </cell>
          <cell r="W2730">
            <v>2.2956358041672131</v>
          </cell>
        </row>
        <row r="2731">
          <cell r="A2731">
            <v>44733</v>
          </cell>
          <cell r="B2731">
            <v>23.7</v>
          </cell>
          <cell r="C2731">
            <v>14.683333333333332</v>
          </cell>
          <cell r="D2731">
            <v>1.1121947551032083E-2</v>
          </cell>
          <cell r="E2731">
            <v>12.782239976877184</v>
          </cell>
          <cell r="M2731">
            <v>44733</v>
          </cell>
          <cell r="N2731">
            <v>24.6</v>
          </cell>
          <cell r="O2731">
            <v>14.65</v>
          </cell>
          <cell r="P2731">
            <v>1.1679600577580881E-2</v>
          </cell>
          <cell r="Q2731">
            <v>2.4516616229047763</v>
          </cell>
          <cell r="S2731">
            <v>44733</v>
          </cell>
          <cell r="T2731">
            <v>25.2</v>
          </cell>
          <cell r="U2731">
            <v>14.666666666666664</v>
          </cell>
          <cell r="V2731">
            <v>1.1980080113961447E-2</v>
          </cell>
          <cell r="W2731">
            <v>2.3076158842811747</v>
          </cell>
        </row>
        <row r="2732">
          <cell r="A2732">
            <v>44734</v>
          </cell>
          <cell r="B2732">
            <v>22.1</v>
          </cell>
          <cell r="C2732">
            <v>14.666666666666664</v>
          </cell>
          <cell r="D2732">
            <v>9.9821612598131777E-3</v>
          </cell>
          <cell r="E2732">
            <v>12.792222138136998</v>
          </cell>
          <cell r="M2732">
            <v>44734</v>
          </cell>
          <cell r="N2732">
            <v>23.2</v>
          </cell>
          <cell r="O2732">
            <v>14.65</v>
          </cell>
          <cell r="P2732">
            <v>1.0811455396813583E-2</v>
          </cell>
          <cell r="Q2732">
            <v>2.4624730783015898</v>
          </cell>
          <cell r="S2732">
            <v>44734</v>
          </cell>
          <cell r="T2732">
            <v>23.8</v>
          </cell>
          <cell r="U2732">
            <v>14.65</v>
          </cell>
          <cell r="V2732">
            <v>1.1207761059813633E-2</v>
          </cell>
          <cell r="W2732">
            <v>2.3188236453409883</v>
          </cell>
        </row>
        <row r="2733">
          <cell r="A2733">
            <v>44735</v>
          </cell>
          <cell r="B2733">
            <v>22.3</v>
          </cell>
          <cell r="C2733">
            <v>14.666666666666664</v>
          </cell>
          <cell r="D2733">
            <v>1.0139586393429913E-2</v>
          </cell>
          <cell r="E2733">
            <v>12.802361724530428</v>
          </cell>
          <cell r="M2733">
            <v>44735</v>
          </cell>
          <cell r="N2733">
            <v>23.1</v>
          </cell>
          <cell r="O2733">
            <v>14.65</v>
          </cell>
          <cell r="P2733">
            <v>1.0741870432115769E-2</v>
          </cell>
          <cell r="Q2733">
            <v>2.4732149487337054</v>
          </cell>
          <cell r="S2733">
            <v>44735</v>
          </cell>
          <cell r="T2733">
            <v>23.3</v>
          </cell>
          <cell r="U2733">
            <v>14.65</v>
          </cell>
          <cell r="V2733">
            <v>1.0880034975584827E-2</v>
          </cell>
          <cell r="W2733">
            <v>2.3297036803165732</v>
          </cell>
        </row>
        <row r="2734">
          <cell r="A2734">
            <v>44736</v>
          </cell>
          <cell r="B2734">
            <v>26.1</v>
          </cell>
          <cell r="C2734">
            <v>14.666666666666664</v>
          </cell>
          <cell r="D2734">
            <v>1.2385501611400061E-2</v>
          </cell>
          <cell r="E2734">
            <v>12.814747226141828</v>
          </cell>
          <cell r="M2734">
            <v>44736</v>
          </cell>
          <cell r="N2734">
            <v>26.7</v>
          </cell>
          <cell r="O2734">
            <v>14.633333333333333</v>
          </cell>
          <cell r="P2734">
            <v>1.26421484916877E-2</v>
          </cell>
          <cell r="Q2734">
            <v>2.4858570972253933</v>
          </cell>
          <cell r="S2734">
            <v>44736</v>
          </cell>
          <cell r="T2734">
            <v>27.3</v>
          </cell>
          <cell r="U2734">
            <v>14.65</v>
          </cell>
          <cell r="V2734">
            <v>1.283329871452207E-2</v>
          </cell>
          <cell r="W2734">
            <v>2.3425369790310953</v>
          </cell>
        </row>
        <row r="2735">
          <cell r="A2735">
            <v>44737</v>
          </cell>
          <cell r="B2735">
            <v>30</v>
          </cell>
          <cell r="C2735">
            <v>14.666666666666664</v>
          </cell>
          <cell r="D2735">
            <v>1.3455929526655308E-2</v>
          </cell>
          <cell r="E2735">
            <v>12.828203155668483</v>
          </cell>
          <cell r="M2735">
            <v>44737</v>
          </cell>
          <cell r="N2735">
            <v>29.2</v>
          </cell>
          <cell r="O2735">
            <v>14.65</v>
          </cell>
          <cell r="P2735">
            <v>1.3321539408949741E-2</v>
          </cell>
          <cell r="Q2735">
            <v>2.4991786366343431</v>
          </cell>
          <cell r="S2735">
            <v>44737</v>
          </cell>
          <cell r="T2735">
            <v>31.4</v>
          </cell>
          <cell r="U2735">
            <v>14.65</v>
          </cell>
          <cell r="V2735">
            <v>1.3666623693396376E-2</v>
          </cell>
          <cell r="W2735">
            <v>2.3562036027244915</v>
          </cell>
        </row>
        <row r="2736">
          <cell r="A2736">
            <v>44738</v>
          </cell>
          <cell r="B2736">
            <v>28</v>
          </cell>
          <cell r="C2736">
            <v>14.65</v>
          </cell>
          <cell r="D2736">
            <v>1.3038735315497416E-2</v>
          </cell>
          <cell r="E2736">
            <v>12.84124189098398</v>
          </cell>
          <cell r="M2736">
            <v>44738</v>
          </cell>
          <cell r="N2736">
            <v>28</v>
          </cell>
          <cell r="O2736">
            <v>14.65</v>
          </cell>
          <cell r="P2736">
            <v>1.3038735315497416E-2</v>
          </cell>
          <cell r="Q2736">
            <v>2.5122173719498404</v>
          </cell>
          <cell r="S2736">
            <v>44738</v>
          </cell>
          <cell r="T2736">
            <v>29.5</v>
          </cell>
          <cell r="U2736">
            <v>14.633333333333333</v>
          </cell>
          <cell r="V2736">
            <v>1.3393634118279402E-2</v>
          </cell>
          <cell r="W2736">
            <v>2.3695972368427709</v>
          </cell>
        </row>
        <row r="2737">
          <cell r="A2737">
            <v>44739</v>
          </cell>
          <cell r="B2737">
            <v>27.3</v>
          </cell>
          <cell r="C2737">
            <v>14.65</v>
          </cell>
          <cell r="D2737">
            <v>1.283329871452207E-2</v>
          </cell>
          <cell r="E2737">
            <v>12.854075189698502</v>
          </cell>
          <cell r="M2737">
            <v>44739</v>
          </cell>
          <cell r="N2737">
            <v>28.3</v>
          </cell>
          <cell r="O2737">
            <v>14.633333333333333</v>
          </cell>
          <cell r="P2737">
            <v>1.3130110078707357E-2</v>
          </cell>
          <cell r="Q2737">
            <v>2.5253474820285478</v>
          </cell>
          <cell r="S2737">
            <v>44739</v>
          </cell>
          <cell r="T2737">
            <v>29.5</v>
          </cell>
          <cell r="U2737">
            <v>14.633333333333333</v>
          </cell>
          <cell r="V2737">
            <v>1.3393634118279402E-2</v>
          </cell>
          <cell r="W2737">
            <v>2.3829908709610503</v>
          </cell>
        </row>
        <row r="2738">
          <cell r="A2738">
            <v>44740</v>
          </cell>
          <cell r="B2738">
            <v>26.9</v>
          </cell>
          <cell r="C2738">
            <v>14.666666666666668</v>
          </cell>
          <cell r="D2738">
            <v>1.2687879915230127E-2</v>
          </cell>
          <cell r="E2738">
            <v>12.866763069613732</v>
          </cell>
          <cell r="M2738">
            <v>44740</v>
          </cell>
          <cell r="N2738">
            <v>28.2</v>
          </cell>
          <cell r="O2738">
            <v>14.633333333333333</v>
          </cell>
          <cell r="P2738">
            <v>1.3104559970003293E-2</v>
          </cell>
          <cell r="Q2738">
            <v>2.5384520419985512</v>
          </cell>
          <cell r="S2738">
            <v>44740</v>
          </cell>
          <cell r="T2738">
            <v>29.1</v>
          </cell>
          <cell r="U2738">
            <v>14.633333333333333</v>
          </cell>
          <cell r="V2738">
            <v>1.3314104332718284E-2</v>
          </cell>
          <cell r="W2738">
            <v>2.3963049752937686</v>
          </cell>
        </row>
        <row r="2739">
          <cell r="A2739">
            <v>44741</v>
          </cell>
          <cell r="B2739">
            <v>28.4</v>
          </cell>
          <cell r="C2739">
            <v>14.65</v>
          </cell>
          <cell r="D2739">
            <v>1.3142065865001194E-2</v>
          </cell>
          <cell r="E2739">
            <v>12.879905135478733</v>
          </cell>
          <cell r="M2739">
            <v>44741</v>
          </cell>
          <cell r="N2739">
            <v>28.7</v>
          </cell>
          <cell r="O2739">
            <v>14.633333333333333</v>
          </cell>
          <cell r="P2739">
            <v>1.3226493056212362E-2</v>
          </cell>
          <cell r="Q2739">
            <v>2.5516785350547635</v>
          </cell>
          <cell r="S2739">
            <v>44741</v>
          </cell>
          <cell r="T2739">
            <v>30.6</v>
          </cell>
          <cell r="U2739">
            <v>14.616666666666665</v>
          </cell>
          <cell r="V2739">
            <v>1.3589218174017014E-2</v>
          </cell>
          <cell r="W2739">
            <v>2.4098941934677858</v>
          </cell>
        </row>
        <row r="2740">
          <cell r="A2740">
            <v>44742</v>
          </cell>
          <cell r="B2740">
            <v>29.7</v>
          </cell>
          <cell r="C2740">
            <v>14.65</v>
          </cell>
          <cell r="D2740">
            <v>1.3417301503727382E-2</v>
          </cell>
          <cell r="E2740">
            <v>12.89332243698246</v>
          </cell>
          <cell r="M2740">
            <v>44742</v>
          </cell>
          <cell r="N2740">
            <v>29.4</v>
          </cell>
          <cell r="O2740">
            <v>14.616666666666665</v>
          </cell>
          <cell r="P2740">
            <v>1.3387593440459627E-2</v>
          </cell>
          <cell r="Q2740">
            <v>2.5650661284952232</v>
          </cell>
          <cell r="S2740">
            <v>44742</v>
          </cell>
          <cell r="T2740">
            <v>31.6</v>
          </cell>
          <cell r="U2740">
            <v>14.616666666666665</v>
          </cell>
          <cell r="V2740">
            <v>1.371648881802723E-2</v>
          </cell>
          <cell r="W2740">
            <v>2.4236106822858132</v>
          </cell>
        </row>
        <row r="2741">
          <cell r="A2741">
            <v>44743</v>
          </cell>
          <cell r="B2741">
            <v>29</v>
          </cell>
          <cell r="C2741">
            <v>14.616666666666665</v>
          </cell>
          <cell r="D2741">
            <v>1.3306026259544955E-2</v>
          </cell>
          <cell r="E2741">
            <v>12.906628463242006</v>
          </cell>
          <cell r="M2741">
            <v>44743</v>
          </cell>
          <cell r="N2741">
            <v>29.5</v>
          </cell>
          <cell r="O2741">
            <v>14.616666666666665</v>
          </cell>
          <cell r="P2741">
            <v>1.3406773552096846E-2</v>
          </cell>
          <cell r="Q2741">
            <v>2.57847290204732</v>
          </cell>
          <cell r="S2741">
            <v>44743</v>
          </cell>
          <cell r="T2741">
            <v>31.6</v>
          </cell>
          <cell r="U2741">
            <v>14.6</v>
          </cell>
          <cell r="V2741">
            <v>1.372983271525177E-2</v>
          </cell>
          <cell r="W2741">
            <v>2.4373405150010652</v>
          </cell>
        </row>
        <row r="2742">
          <cell r="A2742">
            <v>44744</v>
          </cell>
          <cell r="B2742">
            <v>28.8</v>
          </cell>
          <cell r="C2742">
            <v>14.616666666666665</v>
          </cell>
          <cell r="D2742">
            <v>1.3262188448941436E-2</v>
          </cell>
          <cell r="E2742">
            <v>12.919890651690947</v>
          </cell>
          <cell r="M2742">
            <v>44744</v>
          </cell>
          <cell r="N2742">
            <v>29.1</v>
          </cell>
          <cell r="O2742">
            <v>14.6</v>
          </cell>
          <cell r="P2742">
            <v>1.3340130895797284E-2</v>
          </cell>
          <cell r="Q2742">
            <v>2.5918130329431173</v>
          </cell>
          <cell r="S2742">
            <v>44744</v>
          </cell>
          <cell r="T2742">
            <v>30.7</v>
          </cell>
          <cell r="U2742">
            <v>14.6</v>
          </cell>
          <cell r="V2742">
            <v>1.3616682467663347E-2</v>
          </cell>
          <cell r="W2742">
            <v>2.4509571974687288</v>
          </cell>
        </row>
        <row r="2743">
          <cell r="A2743">
            <v>44745</v>
          </cell>
          <cell r="B2743">
            <v>26.5</v>
          </cell>
          <cell r="C2743">
            <v>14.6</v>
          </cell>
          <cell r="D2743">
            <v>1.2592631238408121E-2</v>
          </cell>
          <cell r="E2743">
            <v>12.932483282929356</v>
          </cell>
          <cell r="M2743">
            <v>44745</v>
          </cell>
          <cell r="N2743">
            <v>27.4</v>
          </cell>
          <cell r="O2743">
            <v>14.6</v>
          </cell>
          <cell r="P2743">
            <v>1.2902582373445656E-2</v>
          </cell>
          <cell r="Q2743">
            <v>2.6047156153165627</v>
          </cell>
          <cell r="S2743">
            <v>44745</v>
          </cell>
          <cell r="T2743">
            <v>27.9</v>
          </cell>
          <cell r="U2743">
            <v>14.6</v>
          </cell>
          <cell r="V2743">
            <v>1.3049695401216607E-2</v>
          </cell>
          <cell r="W2743">
            <v>2.4640068928699455</v>
          </cell>
        </row>
        <row r="2744">
          <cell r="A2744">
            <v>44746</v>
          </cell>
          <cell r="B2744">
            <v>26.3</v>
          </cell>
          <cell r="C2744">
            <v>14.6</v>
          </cell>
          <cell r="D2744">
            <v>1.2515168884747062E-2</v>
          </cell>
          <cell r="E2744">
            <v>12.944998451814103</v>
          </cell>
          <cell r="M2744">
            <v>44746</v>
          </cell>
          <cell r="N2744">
            <v>25.9</v>
          </cell>
          <cell r="O2744">
            <v>14.583333333333332</v>
          </cell>
          <cell r="P2744">
            <v>1.2362095328148389E-2</v>
          </cell>
          <cell r="Q2744">
            <v>2.6170777106447112</v>
          </cell>
          <cell r="S2744">
            <v>44746</v>
          </cell>
          <cell r="T2744">
            <v>26.5</v>
          </cell>
          <cell r="U2744">
            <v>14.583333333333332</v>
          </cell>
          <cell r="V2744">
            <v>1.2604779700001588E-2</v>
          </cell>
          <cell r="W2744">
            <v>2.476611672569947</v>
          </cell>
        </row>
        <row r="2745">
          <cell r="A2745">
            <v>44747</v>
          </cell>
          <cell r="B2745">
            <v>26.5</v>
          </cell>
          <cell r="C2745">
            <v>14.583333333333332</v>
          </cell>
          <cell r="D2745">
            <v>1.2604779700001588E-2</v>
          </cell>
          <cell r="E2745">
            <v>12.957603231514105</v>
          </cell>
          <cell r="M2745">
            <v>44747</v>
          </cell>
          <cell r="N2745">
            <v>26.1</v>
          </cell>
          <cell r="O2745">
            <v>14.566666666666666</v>
          </cell>
          <cell r="P2745">
            <v>1.245828526959354E-2</v>
          </cell>
          <cell r="Q2745">
            <v>2.6295359959143045</v>
          </cell>
          <cell r="S2745">
            <v>44747</v>
          </cell>
          <cell r="T2745">
            <v>26.8</v>
          </cell>
          <cell r="U2745">
            <v>14.583333333333332</v>
          </cell>
          <cell r="V2745">
            <v>1.2715048692362781E-2</v>
          </cell>
          <cell r="W2745">
            <v>2.4893267212623096</v>
          </cell>
        </row>
        <row r="2746">
          <cell r="A2746">
            <v>44748</v>
          </cell>
          <cell r="B2746">
            <v>23.6</v>
          </cell>
          <cell r="C2746">
            <v>14.583333333333332</v>
          </cell>
          <cell r="D2746">
            <v>1.1123072818358757E-2</v>
          </cell>
          <cell r="E2746">
            <v>12.968726304332463</v>
          </cell>
          <cell r="M2746">
            <v>44748</v>
          </cell>
          <cell r="N2746">
            <v>25.8</v>
          </cell>
          <cell r="O2746">
            <v>14.566666666666666</v>
          </cell>
          <cell r="P2746">
            <v>1.2330430131233448E-2</v>
          </cell>
          <cell r="Q2746">
            <v>2.6418664260455378</v>
          </cell>
          <cell r="S2746">
            <v>44748</v>
          </cell>
          <cell r="T2746">
            <v>26.9</v>
          </cell>
          <cell r="U2746">
            <v>14.566666666666666</v>
          </cell>
          <cell r="V2746">
            <v>1.2762440505824216E-2</v>
          </cell>
          <cell r="W2746">
            <v>2.5020891617681338</v>
          </cell>
        </row>
        <row r="2747">
          <cell r="A2747">
            <v>44749</v>
          </cell>
          <cell r="B2747">
            <v>24</v>
          </cell>
          <cell r="C2747">
            <v>14.566666666666666</v>
          </cell>
          <cell r="D2747">
            <v>1.1386987873874051E-2</v>
          </cell>
          <cell r="E2747">
            <v>12.980113292206337</v>
          </cell>
          <cell r="M2747">
            <v>44749</v>
          </cell>
          <cell r="N2747">
            <v>25.1</v>
          </cell>
          <cell r="O2747">
            <v>14.55</v>
          </cell>
          <cell r="P2747">
            <v>1.2011952227858051E-2</v>
          </cell>
          <cell r="Q2747">
            <v>2.6538783782733959</v>
          </cell>
          <cell r="S2747">
            <v>44749</v>
          </cell>
          <cell r="T2747">
            <v>26.2</v>
          </cell>
          <cell r="U2747">
            <v>14.55</v>
          </cell>
          <cell r="V2747">
            <v>1.2511036794188149E-2</v>
          </cell>
          <cell r="W2747">
            <v>2.5146001985623219</v>
          </cell>
        </row>
        <row r="2748">
          <cell r="A2748">
            <v>44750</v>
          </cell>
          <cell r="B2748">
            <v>24.1</v>
          </cell>
          <cell r="C2748">
            <v>14.55</v>
          </cell>
          <cell r="D2748">
            <v>1.1458624542602608E-2</v>
          </cell>
          <cell r="E2748">
            <v>12.991571916748939</v>
          </cell>
          <cell r="M2748">
            <v>44750</v>
          </cell>
          <cell r="N2748">
            <v>25.2</v>
          </cell>
          <cell r="O2748">
            <v>14.533333333333331</v>
          </cell>
          <cell r="P2748">
            <v>1.2073262498587058E-2</v>
          </cell>
          <cell r="Q2748">
            <v>2.6659516407719828</v>
          </cell>
          <cell r="S2748">
            <v>44750</v>
          </cell>
          <cell r="T2748">
            <v>26.4</v>
          </cell>
          <cell r="U2748">
            <v>14.533333333333331</v>
          </cell>
          <cell r="V2748">
            <v>1.2602222908242238E-2</v>
          </cell>
          <cell r="W2748">
            <v>2.5272024214705642</v>
          </cell>
        </row>
        <row r="2749">
          <cell r="A2749">
            <v>44751</v>
          </cell>
          <cell r="B2749">
            <v>24.6</v>
          </cell>
          <cell r="C2749">
            <v>14.533333333333331</v>
          </cell>
          <cell r="D2749">
            <v>1.1758715047412566E-2</v>
          </cell>
          <cell r="E2749">
            <v>13.00333063179635</v>
          </cell>
          <cell r="M2749">
            <v>44751</v>
          </cell>
          <cell r="N2749">
            <v>25.3</v>
          </cell>
          <cell r="O2749">
            <v>14.516666666666669</v>
          </cell>
          <cell r="P2749">
            <v>1.2133634443493918E-2</v>
          </cell>
          <cell r="Q2749">
            <v>2.6780852752154769</v>
          </cell>
          <cell r="S2749">
            <v>44751</v>
          </cell>
          <cell r="T2749">
            <v>26.8</v>
          </cell>
          <cell r="U2749">
            <v>14.516666666666666</v>
          </cell>
          <cell r="V2749">
            <v>1.2763171093548785E-2</v>
          </cell>
          <cell r="W2749">
            <v>2.5399655925641129</v>
          </cell>
        </row>
        <row r="2750">
          <cell r="A2750">
            <v>44752</v>
          </cell>
          <cell r="B2750">
            <v>26.7</v>
          </cell>
          <cell r="C2750">
            <v>14.533333333333331</v>
          </cell>
          <cell r="D2750">
            <v>1.2715204074085992E-2</v>
          </cell>
          <cell r="E2750">
            <v>13.016045835870436</v>
          </cell>
          <cell r="M2750">
            <v>44752</v>
          </cell>
          <cell r="N2750">
            <v>26.9</v>
          </cell>
          <cell r="O2750">
            <v>14.5</v>
          </cell>
          <cell r="P2750">
            <v>1.2810340455869868E-2</v>
          </cell>
          <cell r="Q2750">
            <v>2.6908956156713466</v>
          </cell>
          <cell r="S2750">
            <v>44752</v>
          </cell>
          <cell r="T2750">
            <v>28</v>
          </cell>
          <cell r="U2750">
            <v>14.516666666666666</v>
          </cell>
          <cell r="V2750">
            <v>1.3139304256807377E-2</v>
          </cell>
          <cell r="W2750">
            <v>2.5531048968209205</v>
          </cell>
        </row>
        <row r="2751">
          <cell r="A2751">
            <v>44753</v>
          </cell>
          <cell r="B2751">
            <v>25.9</v>
          </cell>
          <cell r="C2751">
            <v>14.5</v>
          </cell>
          <cell r="D2751">
            <v>1.2420363843570608E-2</v>
          </cell>
          <cell r="E2751">
            <v>13.028466199714007</v>
          </cell>
          <cell r="M2751">
            <v>44753</v>
          </cell>
          <cell r="N2751">
            <v>26.8</v>
          </cell>
          <cell r="O2751">
            <v>14.5</v>
          </cell>
          <cell r="P2751">
            <v>1.2774980847160054E-2</v>
          </cell>
          <cell r="Q2751">
            <v>2.7036705965185068</v>
          </cell>
          <cell r="S2751">
            <v>44753</v>
          </cell>
          <cell r="T2751">
            <v>27.9</v>
          </cell>
          <cell r="U2751">
            <v>14.483333333333334</v>
          </cell>
          <cell r="V2751">
            <v>1.3135896502379266E-2</v>
          </cell>
          <cell r="W2751">
            <v>2.5662407933232996</v>
          </cell>
        </row>
        <row r="2752">
          <cell r="A2752">
            <v>44754</v>
          </cell>
          <cell r="B2752">
            <v>24.3</v>
          </cell>
          <cell r="C2752">
            <v>14.483333333333334</v>
          </cell>
          <cell r="D2752">
            <v>1.1620344214214489E-2</v>
          </cell>
          <cell r="E2752">
            <v>13.040086543928222</v>
          </cell>
          <cell r="M2752">
            <v>44754</v>
          </cell>
          <cell r="N2752">
            <v>24.8</v>
          </cell>
          <cell r="O2752">
            <v>14.466666666666665</v>
          </cell>
          <cell r="P2752">
            <v>1.1911263565666561E-2</v>
          </cell>
          <cell r="Q2752">
            <v>2.7155818600841735</v>
          </cell>
          <cell r="S2752">
            <v>44754</v>
          </cell>
          <cell r="T2752">
            <v>25.2</v>
          </cell>
          <cell r="U2752">
            <v>14.483333333333334</v>
          </cell>
          <cell r="V2752">
            <v>1.2106808525445325E-2</v>
          </cell>
          <cell r="W2752">
            <v>2.578347601848745</v>
          </cell>
        </row>
        <row r="2753">
          <cell r="A2753">
            <v>44755</v>
          </cell>
          <cell r="B2753">
            <v>23.5</v>
          </cell>
          <cell r="C2753">
            <v>14.483333333333334</v>
          </cell>
          <cell r="D2753">
            <v>1.111958266865451E-2</v>
          </cell>
          <cell r="E2753">
            <v>13.051206126596876</v>
          </cell>
          <cell r="M2753">
            <v>44755</v>
          </cell>
          <cell r="N2753">
            <v>23.5</v>
          </cell>
          <cell r="O2753">
            <v>14.45</v>
          </cell>
          <cell r="P2753">
            <v>1.1139746454965859E-2</v>
          </cell>
          <cell r="Q2753">
            <v>2.7267216065391393</v>
          </cell>
          <cell r="S2753">
            <v>44755</v>
          </cell>
          <cell r="T2753">
            <v>23.6</v>
          </cell>
          <cell r="U2753">
            <v>14.466666666666669</v>
          </cell>
          <cell r="V2753">
            <v>1.1195935609244772E-2</v>
          </cell>
          <cell r="W2753">
            <v>2.5895435374579896</v>
          </cell>
        </row>
        <row r="2754">
          <cell r="A2754">
            <v>44756</v>
          </cell>
          <cell r="B2754">
            <v>22.9</v>
          </cell>
          <cell r="C2754">
            <v>14.45</v>
          </cell>
          <cell r="D2754">
            <v>1.0720558136623957E-2</v>
          </cell>
          <cell r="E2754">
            <v>13.0619266847335</v>
          </cell>
          <cell r="M2754">
            <v>44756</v>
          </cell>
          <cell r="N2754">
            <v>23.8</v>
          </cell>
          <cell r="O2754">
            <v>14.45</v>
          </cell>
          <cell r="P2754">
            <v>1.133554976065664E-2</v>
          </cell>
          <cell r="Q2754">
            <v>2.7380571562997957</v>
          </cell>
          <cell r="S2754">
            <v>44756</v>
          </cell>
          <cell r="T2754">
            <v>23.8</v>
          </cell>
          <cell r="U2754">
            <v>14.433333333333334</v>
          </cell>
          <cell r="V2754">
            <v>1.134569558728156E-2</v>
          </cell>
          <cell r="W2754">
            <v>2.6008892330452711</v>
          </cell>
        </row>
        <row r="2755">
          <cell r="A2755">
            <v>44757</v>
          </cell>
          <cell r="B2755">
            <v>23.1</v>
          </cell>
          <cell r="C2755">
            <v>14.45</v>
          </cell>
          <cell r="D2755">
            <v>1.086434713908857E-2</v>
          </cell>
          <cell r="E2755">
            <v>13.072791031872589</v>
          </cell>
          <cell r="M2755">
            <v>44757</v>
          </cell>
          <cell r="N2755">
            <v>23.7</v>
          </cell>
          <cell r="O2755">
            <v>14.416666666666666</v>
          </cell>
          <cell r="P2755">
            <v>1.129141012486666E-2</v>
          </cell>
          <cell r="Q2755">
            <v>2.7493485664246622</v>
          </cell>
          <cell r="S2755">
            <v>44757</v>
          </cell>
          <cell r="T2755">
            <v>23.4</v>
          </cell>
          <cell r="U2755">
            <v>14.433333333333334</v>
          </cell>
          <cell r="V2755">
            <v>1.1082338520007277E-2</v>
          </cell>
          <cell r="W2755">
            <v>2.6119715715652783</v>
          </cell>
        </row>
        <row r="2756">
          <cell r="A2756">
            <v>44758</v>
          </cell>
          <cell r="B2756">
            <v>23.5</v>
          </cell>
          <cell r="C2756">
            <v>14.416666666666666</v>
          </cell>
          <cell r="D2756">
            <v>1.1159614118656682E-2</v>
          </cell>
          <cell r="E2756">
            <v>13.083950645991246</v>
          </cell>
          <cell r="M2756">
            <v>44758</v>
          </cell>
          <cell r="N2756">
            <v>23.7</v>
          </cell>
          <cell r="O2756">
            <v>14.4</v>
          </cell>
          <cell r="P2756">
            <v>1.1301350296269009E-2</v>
          </cell>
          <cell r="Q2756">
            <v>2.7606499167209311</v>
          </cell>
          <cell r="S2756">
            <v>44758</v>
          </cell>
          <cell r="T2756">
            <v>23.5</v>
          </cell>
          <cell r="U2756">
            <v>14.4</v>
          </cell>
          <cell r="V2756">
            <v>1.1169438266030377E-2</v>
          </cell>
          <cell r="W2756">
            <v>2.6231410098313086</v>
          </cell>
        </row>
        <row r="2757">
          <cell r="A2757">
            <v>44759</v>
          </cell>
          <cell r="B2757">
            <v>25.3</v>
          </cell>
          <cell r="C2757">
            <v>14.4</v>
          </cell>
          <cell r="D2757">
            <v>1.2210508675849135E-2</v>
          </cell>
          <cell r="E2757">
            <v>13.096161154667096</v>
          </cell>
          <cell r="M2757">
            <v>44759</v>
          </cell>
          <cell r="N2757">
            <v>25.3</v>
          </cell>
          <cell r="O2757">
            <v>14.383333333333336</v>
          </cell>
          <cell r="P2757">
            <v>1.2221169349530714E-2</v>
          </cell>
          <cell r="Q2757">
            <v>2.7728710860704617</v>
          </cell>
          <cell r="S2757">
            <v>44759</v>
          </cell>
          <cell r="T2757">
            <v>25.7</v>
          </cell>
          <cell r="U2757">
            <v>14.383333333333333</v>
          </cell>
          <cell r="V2757">
            <v>1.2409646850326595E-2</v>
          </cell>
          <cell r="W2757">
            <v>2.6355506566816351</v>
          </cell>
        </row>
        <row r="2758">
          <cell r="A2758">
            <v>44760</v>
          </cell>
          <cell r="B2758">
            <v>27</v>
          </cell>
          <cell r="C2758">
            <v>14.366666666666667</v>
          </cell>
          <cell r="D2758">
            <v>1.2936833444194098E-2</v>
          </cell>
          <cell r="E2758">
            <v>13.109097988111289</v>
          </cell>
          <cell r="M2758">
            <v>44760</v>
          </cell>
          <cell r="N2758">
            <v>26.7</v>
          </cell>
          <cell r="O2758">
            <v>14.366666666666669</v>
          </cell>
          <cell r="P2758">
            <v>1.2829983587971236E-2</v>
          </cell>
          <cell r="Q2758">
            <v>2.7857010696584328</v>
          </cell>
          <cell r="S2758">
            <v>44760</v>
          </cell>
          <cell r="T2758">
            <v>27.7</v>
          </cell>
          <cell r="U2758">
            <v>14.366666666666669</v>
          </cell>
          <cell r="V2758">
            <v>1.3160176287314355E-2</v>
          </cell>
          <cell r="W2758">
            <v>2.6487108329689493</v>
          </cell>
        </row>
        <row r="2759">
          <cell r="A2759">
            <v>44761</v>
          </cell>
          <cell r="B2759">
            <v>26.3</v>
          </cell>
          <cell r="C2759">
            <v>14.366666666666667</v>
          </cell>
          <cell r="D2759">
            <v>1.2676337488402573E-2</v>
          </cell>
          <cell r="E2759">
            <v>13.121774325599691</v>
          </cell>
          <cell r="M2759">
            <v>44761</v>
          </cell>
          <cell r="N2759">
            <v>26.4</v>
          </cell>
          <cell r="O2759">
            <v>14.333333333333332</v>
          </cell>
          <cell r="P2759">
            <v>1.2737741965203341E-2</v>
          </cell>
          <cell r="Q2759">
            <v>2.7984388116236363</v>
          </cell>
          <cell r="S2759">
            <v>44761</v>
          </cell>
          <cell r="T2759">
            <v>26.5</v>
          </cell>
          <cell r="U2759">
            <v>14.35</v>
          </cell>
          <cell r="V2759">
            <v>1.2765750673757239E-2</v>
          </cell>
          <cell r="W2759">
            <v>2.6614765836427066</v>
          </cell>
        </row>
        <row r="2760">
          <cell r="A2760">
            <v>44762</v>
          </cell>
          <cell r="B2760">
            <v>27.9</v>
          </cell>
          <cell r="C2760">
            <v>14.333333333333336</v>
          </cell>
          <cell r="D2760">
            <v>1.3240365594967133E-2</v>
          </cell>
          <cell r="E2760">
            <v>13.135014691194659</v>
          </cell>
          <cell r="M2760">
            <v>44762</v>
          </cell>
          <cell r="N2760">
            <v>27.8</v>
          </cell>
          <cell r="O2760">
            <v>14.316666666666666</v>
          </cell>
          <cell r="P2760">
            <v>1.3223021907062774E-2</v>
          </cell>
          <cell r="Q2760">
            <v>2.8116618335306991</v>
          </cell>
          <cell r="S2760">
            <v>44762</v>
          </cell>
          <cell r="T2760">
            <v>28.5</v>
          </cell>
          <cell r="U2760">
            <v>14.316666666666666</v>
          </cell>
          <cell r="V2760">
            <v>1.3409465504945484E-2</v>
          </cell>
          <cell r="W2760">
            <v>2.674886049147652</v>
          </cell>
        </row>
        <row r="2761">
          <cell r="A2761">
            <v>44763</v>
          </cell>
          <cell r="B2761">
            <v>26.8</v>
          </cell>
          <cell r="C2761">
            <v>14.3</v>
          </cell>
          <cell r="D2761">
            <v>1.2910088980418625E-2</v>
          </cell>
          <cell r="E2761">
            <v>13.147924780175078</v>
          </cell>
          <cell r="M2761">
            <v>44763</v>
          </cell>
          <cell r="N2761">
            <v>26.8</v>
          </cell>
          <cell r="O2761">
            <v>14.3</v>
          </cell>
          <cell r="P2761">
            <v>1.2910088980418625E-2</v>
          </cell>
          <cell r="Q2761">
            <v>2.8245719225111179</v>
          </cell>
          <cell r="S2761">
            <v>44763</v>
          </cell>
          <cell r="T2761">
            <v>27.8</v>
          </cell>
          <cell r="U2761">
            <v>14.283333333333333</v>
          </cell>
          <cell r="V2761">
            <v>1.3245095901592842E-2</v>
          </cell>
          <cell r="W2761">
            <v>2.6881311450492449</v>
          </cell>
        </row>
        <row r="2762">
          <cell r="A2762">
            <v>44764</v>
          </cell>
          <cell r="B2762">
            <v>27.8</v>
          </cell>
          <cell r="C2762">
            <v>14.3</v>
          </cell>
          <cell r="D2762">
            <v>1.3234099726597094E-2</v>
          </cell>
          <cell r="E2762">
            <v>13.161158879901675</v>
          </cell>
          <cell r="M2762">
            <v>44764</v>
          </cell>
          <cell r="N2762">
            <v>27.3</v>
          </cell>
          <cell r="O2762">
            <v>14.266666666666666</v>
          </cell>
          <cell r="P2762">
            <v>1.310280572256828E-2</v>
          </cell>
          <cell r="Q2762">
            <v>2.8376747282336861</v>
          </cell>
          <cell r="S2762">
            <v>44764</v>
          </cell>
          <cell r="T2762">
            <v>27.7</v>
          </cell>
          <cell r="U2762">
            <v>14.283333333333333</v>
          </cell>
          <cell r="V2762">
            <v>1.3215856502574071E-2</v>
          </cell>
          <cell r="W2762">
            <v>2.7013470015518188</v>
          </cell>
        </row>
        <row r="2763">
          <cell r="A2763">
            <v>44765</v>
          </cell>
          <cell r="B2763">
            <v>27</v>
          </cell>
          <cell r="C2763">
            <v>14.266666666666666</v>
          </cell>
          <cell r="D2763">
            <v>1.3002274907529273E-2</v>
          </cell>
          <cell r="E2763">
            <v>13.174161154809205</v>
          </cell>
          <cell r="M2763">
            <v>44765</v>
          </cell>
          <cell r="N2763">
            <v>28.4</v>
          </cell>
          <cell r="O2763">
            <v>14.25</v>
          </cell>
          <cell r="P2763">
            <v>1.3429024302994093E-2</v>
          </cell>
          <cell r="Q2763">
            <v>2.8511037525366802</v>
          </cell>
          <cell r="S2763">
            <v>44765</v>
          </cell>
          <cell r="T2763">
            <v>29.5</v>
          </cell>
          <cell r="U2763">
            <v>14.25</v>
          </cell>
          <cell r="V2763">
            <v>1.3672559553648789E-2</v>
          </cell>
          <cell r="W2763">
            <v>2.7150195611054677</v>
          </cell>
        </row>
        <row r="2764">
          <cell r="A2764">
            <v>44766</v>
          </cell>
          <cell r="B2764">
            <v>27</v>
          </cell>
          <cell r="C2764">
            <v>14.233333333333334</v>
          </cell>
          <cell r="D2764">
            <v>1.3023451178628668E-2</v>
          </cell>
          <cell r="E2764">
            <v>13.187184605987834</v>
          </cell>
          <cell r="M2764">
            <v>44766</v>
          </cell>
          <cell r="N2764">
            <v>27.4</v>
          </cell>
          <cell r="O2764">
            <v>14.233333333333336</v>
          </cell>
          <cell r="P2764">
            <v>1.3156240940612386E-2</v>
          </cell>
          <cell r="Q2764">
            <v>2.8642599934772925</v>
          </cell>
          <cell r="S2764">
            <v>44766</v>
          </cell>
          <cell r="T2764">
            <v>28.5</v>
          </cell>
          <cell r="U2764">
            <v>14.216666666666669</v>
          </cell>
          <cell r="V2764">
            <v>1.3475639801775992E-2</v>
          </cell>
          <cell r="W2764">
            <v>2.7284952009072438</v>
          </cell>
        </row>
        <row r="2765">
          <cell r="A2765">
            <v>44767</v>
          </cell>
          <cell r="B2765">
            <v>28.9</v>
          </cell>
          <cell r="C2765">
            <v>14.216666666666667</v>
          </cell>
          <cell r="D2765">
            <v>1.3569614262429777E-2</v>
          </cell>
          <cell r="E2765">
            <v>13.200754220250264</v>
          </cell>
          <cell r="M2765">
            <v>44767</v>
          </cell>
          <cell r="N2765">
            <v>28.5</v>
          </cell>
          <cell r="O2765">
            <v>14.2</v>
          </cell>
          <cell r="P2765">
            <v>1.348638610712612E-2</v>
          </cell>
          <cell r="Q2765">
            <v>2.8777463795844187</v>
          </cell>
          <cell r="S2765">
            <v>44767</v>
          </cell>
          <cell r="T2765">
            <v>29.4</v>
          </cell>
          <cell r="U2765">
            <v>14.216666666666669</v>
          </cell>
          <cell r="V2765">
            <v>1.3675053372311353E-2</v>
          </cell>
          <cell r="W2765">
            <v>2.7421702542795554</v>
          </cell>
        </row>
        <row r="2766">
          <cell r="A2766">
            <v>44768</v>
          </cell>
          <cell r="B2766">
            <v>27</v>
          </cell>
          <cell r="C2766">
            <v>14.2</v>
          </cell>
          <cell r="D2766">
            <v>1.3044316457893786E-2</v>
          </cell>
          <cell r="E2766">
            <v>13.213798536708158</v>
          </cell>
          <cell r="M2766">
            <v>44768</v>
          </cell>
          <cell r="N2766">
            <v>26.9</v>
          </cell>
          <cell r="O2766">
            <v>14.166666666666668</v>
          </cell>
          <cell r="P2766">
            <v>1.3029688373983822E-2</v>
          </cell>
          <cell r="Q2766">
            <v>2.8907760679584027</v>
          </cell>
          <cell r="S2766">
            <v>44768</v>
          </cell>
          <cell r="T2766">
            <v>27.8</v>
          </cell>
          <cell r="U2766">
            <v>14.183333333333334</v>
          </cell>
          <cell r="V2766">
            <v>1.330939180439596E-2</v>
          </cell>
          <cell r="W2766">
            <v>2.7554796460839515</v>
          </cell>
        </row>
        <row r="2767">
          <cell r="A2767">
            <v>44769</v>
          </cell>
          <cell r="B2767">
            <v>28.5</v>
          </cell>
          <cell r="C2767">
            <v>14.166666666666668</v>
          </cell>
          <cell r="D2767">
            <v>1.3507641697800225E-2</v>
          </cell>
          <cell r="E2767">
            <v>13.227306178405957</v>
          </cell>
          <cell r="M2767">
            <v>44769</v>
          </cell>
          <cell r="N2767">
            <v>28.5</v>
          </cell>
          <cell r="O2767">
            <v>14.15</v>
          </cell>
          <cell r="P2767">
            <v>1.351815214626296E-2</v>
          </cell>
          <cell r="Q2767">
            <v>2.9042942201046658</v>
          </cell>
          <cell r="S2767">
            <v>44769</v>
          </cell>
          <cell r="T2767">
            <v>29.6</v>
          </cell>
          <cell r="U2767">
            <v>14.15</v>
          </cell>
          <cell r="V2767">
            <v>1.3757026526031099E-2</v>
          </cell>
          <cell r="W2767">
            <v>2.7692366726099826</v>
          </cell>
        </row>
        <row r="2768">
          <cell r="A2768">
            <v>44770</v>
          </cell>
          <cell r="B2768">
            <v>26.1</v>
          </cell>
          <cell r="C2768">
            <v>14.133333333333333</v>
          </cell>
          <cell r="D2768">
            <v>1.2738884979772573E-2</v>
          </cell>
          <cell r="E2768">
            <v>13.240045063385729</v>
          </cell>
          <cell r="M2768">
            <v>44770</v>
          </cell>
          <cell r="N2768">
            <v>27.5</v>
          </cell>
          <cell r="O2768">
            <v>14.133333333333333</v>
          </cell>
          <cell r="P2768">
            <v>1.3250080396648744E-2</v>
          </cell>
          <cell r="Q2768">
            <v>2.9175443005013144</v>
          </cell>
          <cell r="S2768">
            <v>44770</v>
          </cell>
          <cell r="T2768">
            <v>27.2</v>
          </cell>
          <cell r="U2768">
            <v>14.116666666666667</v>
          </cell>
          <cell r="V2768">
            <v>1.3163395228826898E-2</v>
          </cell>
          <cell r="W2768">
            <v>2.7824000678388097</v>
          </cell>
        </row>
        <row r="2769">
          <cell r="A2769">
            <v>44771</v>
          </cell>
          <cell r="B2769">
            <v>26.4</v>
          </cell>
          <cell r="C2769">
            <v>14.116666666666667</v>
          </cell>
          <cell r="D2769">
            <v>1.2871595297936899E-2</v>
          </cell>
          <cell r="E2769">
            <v>13.252916658683667</v>
          </cell>
          <cell r="M2769">
            <v>44771</v>
          </cell>
          <cell r="N2769">
            <v>28</v>
          </cell>
          <cell r="O2769">
            <v>14.1</v>
          </cell>
          <cell r="P2769">
            <v>1.3417826973891794E-2</v>
          </cell>
          <cell r="Q2769">
            <v>2.930962127475206</v>
          </cell>
          <cell r="S2769">
            <v>44771</v>
          </cell>
          <cell r="T2769">
            <v>29.1</v>
          </cell>
          <cell r="U2769">
            <v>14.1</v>
          </cell>
          <cell r="V2769">
            <v>1.3687661180579526E-2</v>
          </cell>
          <cell r="W2769">
            <v>2.7960877290193893</v>
          </cell>
        </row>
        <row r="2770">
          <cell r="A2770">
            <v>44772</v>
          </cell>
          <cell r="B2770">
            <v>25.7</v>
          </cell>
          <cell r="C2770">
            <v>14.083333333333334</v>
          </cell>
          <cell r="D2770">
            <v>1.2591409019561121E-2</v>
          </cell>
          <cell r="E2770">
            <v>13.265508067703228</v>
          </cell>
          <cell r="M2770">
            <v>44772</v>
          </cell>
          <cell r="N2770">
            <v>28</v>
          </cell>
          <cell r="O2770">
            <v>14.066666666666666</v>
          </cell>
          <cell r="P2770">
            <v>1.3437962601921627E-2</v>
          </cell>
          <cell r="Q2770">
            <v>2.9444000900771274</v>
          </cell>
          <cell r="S2770">
            <v>44772</v>
          </cell>
          <cell r="T2770">
            <v>29.1</v>
          </cell>
          <cell r="U2770">
            <v>14.083333333333336</v>
          </cell>
          <cell r="V2770">
            <v>1.3697969446042029E-2</v>
          </cell>
          <cell r="W2770">
            <v>2.8097856984654315</v>
          </cell>
        </row>
        <row r="2771">
          <cell r="A2771">
            <v>44773</v>
          </cell>
          <cell r="B2771">
            <v>28.6</v>
          </cell>
          <cell r="C2771">
            <v>14.06666666666667</v>
          </cell>
          <cell r="D2771">
            <v>1.3594063348877694E-2</v>
          </cell>
          <cell r="E2771">
            <v>13.279102131052106</v>
          </cell>
          <cell r="M2771">
            <v>44773</v>
          </cell>
          <cell r="N2771">
            <v>29.4</v>
          </cell>
          <cell r="O2771">
            <v>14.033333333333335</v>
          </cell>
          <cell r="P2771">
            <v>1.3790687785550461E-2</v>
          </cell>
          <cell r="Q2771">
            <v>2.9581907778626779</v>
          </cell>
          <cell r="S2771">
            <v>44773</v>
          </cell>
          <cell r="T2771">
            <v>30.1</v>
          </cell>
          <cell r="U2771">
            <v>14.05</v>
          </cell>
          <cell r="V2771">
            <v>1.3909076586512371E-2</v>
          </cell>
          <cell r="W2771">
            <v>2.8236947750519437</v>
          </cell>
        </row>
        <row r="2772">
          <cell r="A2772">
            <v>44774</v>
          </cell>
          <cell r="B2772">
            <v>29.8</v>
          </cell>
          <cell r="C2772">
            <v>14.033333333333335</v>
          </cell>
          <cell r="D2772">
            <v>1.3866889053544072E-2</v>
          </cell>
          <cell r="E2772">
            <v>13.29296902010565</v>
          </cell>
          <cell r="M2772">
            <v>44774</v>
          </cell>
          <cell r="N2772">
            <v>30</v>
          </cell>
          <cell r="O2772">
            <v>14.016666666666667</v>
          </cell>
          <cell r="P2772">
            <v>1.3912395231661143E-2</v>
          </cell>
          <cell r="Q2772">
            <v>2.972103173094339</v>
          </cell>
          <cell r="S2772">
            <v>44774</v>
          </cell>
          <cell r="T2772">
            <v>31.1</v>
          </cell>
          <cell r="U2772">
            <v>14.016666666666667</v>
          </cell>
          <cell r="V2772">
            <v>1.407835830007732E-2</v>
          </cell>
          <cell r="W2772">
            <v>2.8377731333520209</v>
          </cell>
        </row>
        <row r="2773">
          <cell r="A2773">
            <v>44775</v>
          </cell>
          <cell r="B2773">
            <v>29.8</v>
          </cell>
          <cell r="C2773">
            <v>14</v>
          </cell>
          <cell r="D2773">
            <v>1.3887031837590538E-2</v>
          </cell>
          <cell r="E2773">
            <v>13.306856051943241</v>
          </cell>
          <cell r="M2773">
            <v>44775</v>
          </cell>
          <cell r="N2773">
            <v>31</v>
          </cell>
          <cell r="O2773">
            <v>13.983333333333334</v>
          </cell>
          <cell r="P2773">
            <v>1.4085368535575436E-2</v>
          </cell>
          <cell r="Q2773">
            <v>2.9861885416299145</v>
          </cell>
          <cell r="S2773">
            <v>44775</v>
          </cell>
          <cell r="T2773">
            <v>31.3</v>
          </cell>
          <cell r="U2773">
            <v>13.983333333333334</v>
          </cell>
          <cell r="V2773">
            <v>1.412419732987568E-2</v>
          </cell>
          <cell r="W2773">
            <v>2.8518973306818967</v>
          </cell>
        </row>
        <row r="2774">
          <cell r="A2774">
            <v>44776</v>
          </cell>
          <cell r="B2774">
            <v>28.4</v>
          </cell>
          <cell r="C2774">
            <v>13.966666666666669</v>
          </cell>
          <cell r="D2774">
            <v>1.3603571715012202E-2</v>
          </cell>
          <cell r="E2774">
            <v>13.320459623658254</v>
          </cell>
          <cell r="M2774">
            <v>44776</v>
          </cell>
          <cell r="N2774">
            <v>30.4</v>
          </cell>
          <cell r="O2774">
            <v>13.95</v>
          </cell>
          <cell r="P2774">
            <v>1.4018100699428271E-2</v>
          </cell>
          <cell r="Q2774">
            <v>3.000206642329343</v>
          </cell>
          <cell r="S2774">
            <v>44776</v>
          </cell>
          <cell r="T2774">
            <v>31.4</v>
          </cell>
          <cell r="U2774">
            <v>13.96666666666667</v>
          </cell>
          <cell r="V2774">
            <v>1.4146550277937269E-2</v>
          </cell>
          <cell r="W2774">
            <v>2.8660438809598339</v>
          </cell>
        </row>
        <row r="2775">
          <cell r="A2775">
            <v>44777</v>
          </cell>
          <cell r="B2775">
            <v>23.3</v>
          </cell>
          <cell r="C2775">
            <v>13.95</v>
          </cell>
          <cell r="D2775">
            <v>1.1270053319238907E-2</v>
          </cell>
          <cell r="E2775">
            <v>13.331729676977492</v>
          </cell>
          <cell r="M2775">
            <v>44777</v>
          </cell>
          <cell r="N2775">
            <v>23.8</v>
          </cell>
          <cell r="O2775">
            <v>13.916666666666668</v>
          </cell>
          <cell r="P2775">
            <v>1.162572073101876E-2</v>
          </cell>
          <cell r="Q2775">
            <v>3.0118323630603618</v>
          </cell>
          <cell r="S2775">
            <v>44777</v>
          </cell>
          <cell r="T2775">
            <v>24.5</v>
          </cell>
          <cell r="U2775">
            <v>13.933333333333334</v>
          </cell>
          <cell r="V2775">
            <v>1.2049239537049944E-2</v>
          </cell>
          <cell r="W2775">
            <v>2.8780931204968838</v>
          </cell>
        </row>
        <row r="2776">
          <cell r="A2776">
            <v>44778</v>
          </cell>
          <cell r="B2776">
            <v>23.3</v>
          </cell>
          <cell r="C2776">
            <v>13.916666666666668</v>
          </cell>
          <cell r="D2776">
            <v>1.1285773090166948E-2</v>
          </cell>
          <cell r="E2776">
            <v>13.343015450067659</v>
          </cell>
          <cell r="M2776">
            <v>44778</v>
          </cell>
          <cell r="N2776">
            <v>23.4</v>
          </cell>
          <cell r="O2776">
            <v>13.883333333333335</v>
          </cell>
          <cell r="P2776">
            <v>1.1371448807663036E-2</v>
          </cell>
          <cell r="Q2776">
            <v>3.0232038118680249</v>
          </cell>
          <cell r="S2776">
            <v>44778</v>
          </cell>
          <cell r="T2776">
            <v>23.7</v>
          </cell>
          <cell r="U2776">
            <v>13.9</v>
          </cell>
          <cell r="V2776">
            <v>1.1567796168097227E-2</v>
          </cell>
          <cell r="W2776">
            <v>2.8896609166649809</v>
          </cell>
        </row>
        <row r="2777">
          <cell r="A2777">
            <v>44779</v>
          </cell>
          <cell r="B2777">
            <v>23.2</v>
          </cell>
          <cell r="C2777">
            <v>13.883333333333335</v>
          </cell>
          <cell r="D2777">
            <v>1.1230027324714941E-2</v>
          </cell>
          <cell r="E2777">
            <v>13.354245477392373</v>
          </cell>
          <cell r="M2777">
            <v>44779</v>
          </cell>
          <cell r="N2777">
            <v>23.8</v>
          </cell>
          <cell r="O2777">
            <v>13.866666666666665</v>
          </cell>
          <cell r="P2777">
            <v>1.1649565844153118E-2</v>
          </cell>
          <cell r="Q2777">
            <v>3.034853377712178</v>
          </cell>
          <cell r="S2777">
            <v>44779</v>
          </cell>
          <cell r="T2777">
            <v>24.6</v>
          </cell>
          <cell r="U2777">
            <v>13.866666666666665</v>
          </cell>
          <cell r="V2777">
            <v>1.2140005058619596E-2</v>
          </cell>
          <cell r="W2777">
            <v>2.9018009217236007</v>
          </cell>
        </row>
        <row r="2778">
          <cell r="A2778">
            <v>44780</v>
          </cell>
          <cell r="B2778">
            <v>26.1</v>
          </cell>
          <cell r="C2778">
            <v>13.85</v>
          </cell>
          <cell r="D2778">
            <v>1.289523859157375E-2</v>
          </cell>
          <cell r="E2778">
            <v>13.367140715983947</v>
          </cell>
          <cell r="M2778">
            <v>44780</v>
          </cell>
          <cell r="N2778">
            <v>26.6</v>
          </cell>
          <cell r="O2778">
            <v>13.833333333333332</v>
          </cell>
          <cell r="P2778">
            <v>1.3106991221300091E-2</v>
          </cell>
          <cell r="Q2778">
            <v>3.0479603689334782</v>
          </cell>
          <cell r="S2778">
            <v>44780</v>
          </cell>
          <cell r="T2778">
            <v>27.3</v>
          </cell>
          <cell r="U2778">
            <v>13.833333333333332</v>
          </cell>
          <cell r="V2778">
            <v>1.3357050065134371E-2</v>
          </cell>
          <cell r="W2778">
            <v>2.915157971788735</v>
          </cell>
        </row>
        <row r="2779">
          <cell r="A2779">
            <v>44781</v>
          </cell>
          <cell r="B2779">
            <v>29.6</v>
          </cell>
          <cell r="C2779">
            <v>13.816666666666666</v>
          </cell>
          <cell r="D2779">
            <v>1.395514307627497E-2</v>
          </cell>
          <cell r="E2779">
            <v>13.381095859060222</v>
          </cell>
          <cell r="M2779">
            <v>44781</v>
          </cell>
          <cell r="N2779">
            <v>28.7</v>
          </cell>
          <cell r="O2779">
            <v>13.8</v>
          </cell>
          <cell r="P2779">
            <v>1.3770813825574827E-2</v>
          </cell>
          <cell r="Q2779">
            <v>3.0617311827590532</v>
          </cell>
          <cell r="S2779">
            <v>44781</v>
          </cell>
          <cell r="T2779">
            <v>30.3</v>
          </cell>
          <cell r="U2779">
            <v>13.816666666666668</v>
          </cell>
          <cell r="V2779">
            <v>1.4078654611557478E-2</v>
          </cell>
          <cell r="W2779">
            <v>2.9292366264002925</v>
          </cell>
        </row>
        <row r="2780">
          <cell r="A2780">
            <v>44782</v>
          </cell>
          <cell r="B2780">
            <v>30.6</v>
          </cell>
          <cell r="C2780">
            <v>13.8</v>
          </cell>
          <cell r="D2780">
            <v>1.4134600132194532E-2</v>
          </cell>
          <cell r="E2780">
            <v>13.395230459192417</v>
          </cell>
          <cell r="M2780">
            <v>44782</v>
          </cell>
          <cell r="N2780">
            <v>29.6</v>
          </cell>
          <cell r="O2780">
            <v>13.766666666666666</v>
          </cell>
          <cell r="P2780">
            <v>1.398241272336008E-2</v>
          </cell>
          <cell r="Q2780">
            <v>3.0757135954824131</v>
          </cell>
          <cell r="S2780">
            <v>44782</v>
          </cell>
          <cell r="T2780">
            <v>31.4</v>
          </cell>
          <cell r="U2780">
            <v>13.783333333333331</v>
          </cell>
          <cell r="V2780">
            <v>1.4252405294602175E-2</v>
          </cell>
          <cell r="W2780">
            <v>2.9434890316948947</v>
          </cell>
        </row>
        <row r="2781">
          <cell r="A2781">
            <v>44783</v>
          </cell>
          <cell r="B2781">
            <v>30.6</v>
          </cell>
          <cell r="C2781">
            <v>13.766666666666669</v>
          </cell>
          <cell r="D2781">
            <v>1.4152933461251092E-2</v>
          </cell>
          <cell r="E2781">
            <v>13.409383392653668</v>
          </cell>
          <cell r="M2781">
            <v>44783</v>
          </cell>
          <cell r="N2781">
            <v>29.1</v>
          </cell>
          <cell r="O2781">
            <v>13.733333333333331</v>
          </cell>
          <cell r="P2781">
            <v>1.3897726176195562E-2</v>
          </cell>
          <cell r="Q2781">
            <v>3.0896113216586087</v>
          </cell>
          <cell r="S2781">
            <v>44783</v>
          </cell>
          <cell r="T2781">
            <v>30.6</v>
          </cell>
          <cell r="U2781">
            <v>13.75</v>
          </cell>
          <cell r="V2781">
            <v>1.4161998911990796E-2</v>
          </cell>
          <cell r="W2781">
            <v>2.9576510306068857</v>
          </cell>
        </row>
        <row r="2782">
          <cell r="A2782">
            <v>44784</v>
          </cell>
          <cell r="B2782">
            <v>29.9</v>
          </cell>
          <cell r="C2782">
            <v>13.733333333333333</v>
          </cell>
          <cell r="D2782">
            <v>1.4056007633167193E-2</v>
          </cell>
          <cell r="E2782">
            <v>13.423439400286835</v>
          </cell>
          <cell r="M2782">
            <v>44784</v>
          </cell>
          <cell r="N2782">
            <v>28.7</v>
          </cell>
          <cell r="O2782">
            <v>13.716666666666665</v>
          </cell>
          <cell r="P2782">
            <v>1.3814976895152821E-2</v>
          </cell>
          <cell r="Q2782">
            <v>3.1034262985537615</v>
          </cell>
          <cell r="S2782">
            <v>44784</v>
          </cell>
          <cell r="T2782">
            <v>30.7</v>
          </cell>
          <cell r="U2782">
            <v>13.716666666666663</v>
          </cell>
          <cell r="V2782">
            <v>1.4194778814241017E-2</v>
          </cell>
          <cell r="W2782">
            <v>2.9718458094211266</v>
          </cell>
        </row>
        <row r="2783">
          <cell r="A2783">
            <v>44785</v>
          </cell>
          <cell r="B2783">
            <v>29.9</v>
          </cell>
          <cell r="C2783">
            <v>13.7</v>
          </cell>
          <cell r="D2783">
            <v>1.407366200714094E-2</v>
          </cell>
          <cell r="E2783">
            <v>13.437513062293975</v>
          </cell>
          <cell r="M2783">
            <v>44785</v>
          </cell>
          <cell r="N2783">
            <v>28.3</v>
          </cell>
          <cell r="O2783">
            <v>13.683333333333334</v>
          </cell>
          <cell r="P2783">
            <v>1.3731393041758501E-2</v>
          </cell>
          <cell r="Q2783">
            <v>3.1171576915955201</v>
          </cell>
          <cell r="S2783">
            <v>44785</v>
          </cell>
          <cell r="T2783">
            <v>29.4</v>
          </cell>
          <cell r="U2783">
            <v>13.683333333333335</v>
          </cell>
          <cell r="V2783">
            <v>1.3986946164285013E-2</v>
          </cell>
          <cell r="W2783">
            <v>2.9858327555854118</v>
          </cell>
        </row>
        <row r="2784">
          <cell r="A2784">
            <v>44786</v>
          </cell>
          <cell r="B2784">
            <v>26.8</v>
          </cell>
          <cell r="C2784">
            <v>13.65</v>
          </cell>
          <cell r="D2784">
            <v>1.3274847080339606E-2</v>
          </cell>
          <cell r="E2784">
            <v>13.450787909374315</v>
          </cell>
          <cell r="M2784">
            <v>44786</v>
          </cell>
          <cell r="N2784">
            <v>25.8</v>
          </cell>
          <cell r="O2784">
            <v>13.65</v>
          </cell>
          <cell r="P2784">
            <v>1.2860991088990883E-2</v>
          </cell>
          <cell r="Q2784">
            <v>3.1300186826845109</v>
          </cell>
          <cell r="S2784">
            <v>44786</v>
          </cell>
          <cell r="T2784">
            <v>25.8</v>
          </cell>
          <cell r="U2784">
            <v>13.65</v>
          </cell>
          <cell r="V2784">
            <v>1.2860991088990883E-2</v>
          </cell>
          <cell r="W2784">
            <v>2.9986937466744026</v>
          </cell>
        </row>
        <row r="2785">
          <cell r="A2785">
            <v>44787</v>
          </cell>
          <cell r="B2785">
            <v>27.5</v>
          </cell>
          <cell r="C2785">
            <v>13.616666666666667</v>
          </cell>
          <cell r="D2785">
            <v>1.3532103268354348E-2</v>
          </cell>
          <cell r="E2785">
            <v>13.464320012642668</v>
          </cell>
          <cell r="M2785">
            <v>44787</v>
          </cell>
          <cell r="N2785">
            <v>27</v>
          </cell>
          <cell r="O2785">
            <v>13.616666666666664</v>
          </cell>
          <cell r="P2785">
            <v>1.3363644256188262E-2</v>
          </cell>
          <cell r="Q2785">
            <v>3.1433823269406993</v>
          </cell>
          <cell r="S2785">
            <v>44787</v>
          </cell>
          <cell r="T2785">
            <v>27.7</v>
          </cell>
          <cell r="U2785">
            <v>13.616666666666664</v>
          </cell>
          <cell r="V2785">
            <v>1.3594355605723666E-2</v>
          </cell>
          <cell r="W2785">
            <v>3.0122881022801264</v>
          </cell>
        </row>
        <row r="2786">
          <cell r="A2786">
            <v>44788</v>
          </cell>
          <cell r="B2786">
            <v>26.4</v>
          </cell>
          <cell r="C2786">
            <v>13.6</v>
          </cell>
          <cell r="D2786">
            <v>1.3143335082213424E-2</v>
          </cell>
          <cell r="E2786">
            <v>13.477463347724882</v>
          </cell>
          <cell r="M2786">
            <v>44788</v>
          </cell>
          <cell r="N2786">
            <v>28.1</v>
          </cell>
          <cell r="O2786">
            <v>13.566666666666666</v>
          </cell>
          <cell r="P2786">
            <v>1.3734946627212528E-2</v>
          </cell>
          <cell r="Q2786">
            <v>3.1571172735679118</v>
          </cell>
          <cell r="S2786">
            <v>44788</v>
          </cell>
          <cell r="T2786">
            <v>28.9</v>
          </cell>
          <cell r="U2786">
            <v>13.583333333333332</v>
          </cell>
          <cell r="V2786">
            <v>1.3929409095300738E-2</v>
          </cell>
          <cell r="W2786">
            <v>3.0262175113754273</v>
          </cell>
        </row>
        <row r="2787">
          <cell r="A2787">
            <v>44789</v>
          </cell>
          <cell r="B2787">
            <v>29.2</v>
          </cell>
          <cell r="C2787">
            <v>13.566666666666666</v>
          </cell>
          <cell r="D2787">
            <v>1.4004126571328806E-2</v>
          </cell>
          <cell r="E2787">
            <v>13.491467474296211</v>
          </cell>
          <cell r="M2787">
            <v>44789</v>
          </cell>
          <cell r="N2787">
            <v>29.3</v>
          </cell>
          <cell r="O2787">
            <v>13.55</v>
          </cell>
          <cell r="P2787">
            <v>1.4033416281613264E-2</v>
          </cell>
          <cell r="Q2787">
            <v>3.171150689849525</v>
          </cell>
          <cell r="S2787">
            <v>44789</v>
          </cell>
          <cell r="T2787">
            <v>30.7</v>
          </cell>
          <cell r="U2787">
            <v>13.55</v>
          </cell>
          <cell r="V2787">
            <v>1.4280649939091632E-2</v>
          </cell>
          <cell r="W2787">
            <v>3.040498161314519</v>
          </cell>
        </row>
        <row r="2788">
          <cell r="A2788">
            <v>44790</v>
          </cell>
          <cell r="B2788">
            <v>26.1</v>
          </cell>
          <cell r="C2788">
            <v>13.533333333333333</v>
          </cell>
          <cell r="D2788">
            <v>1.3048226213605544E-2</v>
          </cell>
          <cell r="E2788">
            <v>13.504515700509817</v>
          </cell>
          <cell r="M2788">
            <v>44790</v>
          </cell>
          <cell r="N2788">
            <v>26.6</v>
          </cell>
          <cell r="O2788">
            <v>13.516666666666664</v>
          </cell>
          <cell r="P2788">
            <v>1.3261242141351265E-2</v>
          </cell>
          <cell r="Q2788">
            <v>3.1844119319908764</v>
          </cell>
          <cell r="S2788">
            <v>44790</v>
          </cell>
          <cell r="T2788">
            <v>27</v>
          </cell>
          <cell r="U2788">
            <v>13.516666666666666</v>
          </cell>
          <cell r="V2788">
            <v>1.3410556267978754E-2</v>
          </cell>
          <cell r="W2788">
            <v>3.0539087175824977</v>
          </cell>
        </row>
        <row r="2789">
          <cell r="A2789">
            <v>44791</v>
          </cell>
          <cell r="B2789">
            <v>25.5</v>
          </cell>
          <cell r="C2789">
            <v>13.483333333333334</v>
          </cell>
          <cell r="D2789">
            <v>1.2793819588668211E-2</v>
          </cell>
          <cell r="E2789">
            <v>13.517309520098484</v>
          </cell>
          <cell r="M2789">
            <v>44791</v>
          </cell>
          <cell r="N2789">
            <v>24.4</v>
          </cell>
          <cell r="O2789">
            <v>13.483333333333334</v>
          </cell>
          <cell r="P2789">
            <v>1.2195224948818631E-2</v>
          </cell>
          <cell r="Q2789">
            <v>3.1966071569396948</v>
          </cell>
          <cell r="S2789">
            <v>44791</v>
          </cell>
          <cell r="T2789">
            <v>24.9</v>
          </cell>
          <cell r="U2789">
            <v>13.483333333333334</v>
          </cell>
          <cell r="V2789">
            <v>1.2482520163121848E-2</v>
          </cell>
          <cell r="W2789">
            <v>3.0663912377456195</v>
          </cell>
        </row>
        <row r="2790">
          <cell r="A2790">
            <v>44792</v>
          </cell>
          <cell r="B2790">
            <v>25.4</v>
          </cell>
          <cell r="C2790">
            <v>13.45</v>
          </cell>
          <cell r="D2790">
            <v>1.2758598927949217E-2</v>
          </cell>
          <cell r="E2790">
            <v>13.530068119026433</v>
          </cell>
          <cell r="M2790">
            <v>44792</v>
          </cell>
          <cell r="N2790">
            <v>25.5</v>
          </cell>
          <cell r="O2790">
            <v>13.45</v>
          </cell>
          <cell r="P2790">
            <v>1.2808072952073556E-2</v>
          </cell>
          <cell r="Q2790">
            <v>3.2094152298917682</v>
          </cell>
          <cell r="S2790">
            <v>44792</v>
          </cell>
          <cell r="T2790">
            <v>26.8</v>
          </cell>
          <cell r="U2790">
            <v>13.45</v>
          </cell>
          <cell r="V2790">
            <v>1.336749521717963E-2</v>
          </cell>
          <cell r="W2790">
            <v>3.0797587329627993</v>
          </cell>
        </row>
        <row r="2791">
          <cell r="A2791">
            <v>44793</v>
          </cell>
          <cell r="B2791">
            <v>24.6</v>
          </cell>
          <cell r="C2791">
            <v>13.433333333333334</v>
          </cell>
          <cell r="D2791">
            <v>1.2333753201560049E-2</v>
          </cell>
          <cell r="E2791">
            <v>13.542401872227993</v>
          </cell>
          <cell r="M2791">
            <v>44793</v>
          </cell>
          <cell r="N2791">
            <v>24.9</v>
          </cell>
          <cell r="O2791">
            <v>13.4</v>
          </cell>
          <cell r="P2791">
            <v>1.2516904547271392E-2</v>
          </cell>
          <cell r="Q2791">
            <v>3.2219321344390397</v>
          </cell>
          <cell r="S2791">
            <v>44793</v>
          </cell>
          <cell r="T2791">
            <v>25.1</v>
          </cell>
          <cell r="U2791">
            <v>13.416666666666664</v>
          </cell>
          <cell r="V2791">
            <v>1.2618113352962699E-2</v>
          </cell>
          <cell r="W2791">
            <v>3.0923768463157622</v>
          </cell>
        </row>
        <row r="2792">
          <cell r="A2792">
            <v>44794</v>
          </cell>
          <cell r="B2792">
            <v>25.2</v>
          </cell>
          <cell r="C2792">
            <v>13.4</v>
          </cell>
          <cell r="D2792">
            <v>1.2677458810044907E-2</v>
          </cell>
          <cell r="E2792">
            <v>13.555079331038037</v>
          </cell>
          <cell r="M2792">
            <v>44794</v>
          </cell>
          <cell r="N2792">
            <v>25.5</v>
          </cell>
          <cell r="O2792">
            <v>13.383333333333333</v>
          </cell>
          <cell r="P2792">
            <v>1.2835954784109401E-2</v>
          </cell>
          <cell r="Q2792">
            <v>3.2347680892231492</v>
          </cell>
          <cell r="S2792">
            <v>44794</v>
          </cell>
          <cell r="T2792">
            <v>26.3</v>
          </cell>
          <cell r="U2792">
            <v>13.383333333333333</v>
          </cell>
          <cell r="V2792">
            <v>1.3198722082279585E-2</v>
          </cell>
          <cell r="W2792">
            <v>3.1055755683980419</v>
          </cell>
        </row>
        <row r="2793">
          <cell r="A2793">
            <v>44795</v>
          </cell>
          <cell r="B2793">
            <v>24.7</v>
          </cell>
          <cell r="C2793">
            <v>13.35</v>
          </cell>
          <cell r="D2793">
            <v>1.2424629854050091E-2</v>
          </cell>
          <cell r="E2793">
            <v>13.567503960892088</v>
          </cell>
          <cell r="M2793">
            <v>44795</v>
          </cell>
          <cell r="N2793">
            <v>25.3</v>
          </cell>
          <cell r="O2793">
            <v>13.35</v>
          </cell>
          <cell r="P2793">
            <v>1.2749343112922069E-2</v>
          </cell>
          <cell r="Q2793">
            <v>3.2475174323360712</v>
          </cell>
          <cell r="S2793">
            <v>44795</v>
          </cell>
          <cell r="T2793">
            <v>26.3</v>
          </cell>
          <cell r="U2793">
            <v>13.333333333333334</v>
          </cell>
          <cell r="V2793">
            <v>1.3219674545793529E-2</v>
          </cell>
          <cell r="W2793">
            <v>3.1187952429438353</v>
          </cell>
        </row>
        <row r="2794">
          <cell r="A2794">
            <v>44796</v>
          </cell>
          <cell r="B2794">
            <v>27.6</v>
          </cell>
          <cell r="C2794">
            <v>13.316666666666666</v>
          </cell>
          <cell r="D2794">
            <v>1.3700313488531997E-2</v>
          </cell>
          <cell r="E2794">
            <v>13.581204274380619</v>
          </cell>
          <cell r="M2794">
            <v>44796</v>
          </cell>
          <cell r="N2794">
            <v>27.3</v>
          </cell>
          <cell r="O2794">
            <v>13.3</v>
          </cell>
          <cell r="P2794">
            <v>1.3609750275307066E-2</v>
          </cell>
          <cell r="Q2794">
            <v>3.2611271826113781</v>
          </cell>
          <cell r="S2794">
            <v>44796</v>
          </cell>
          <cell r="T2794">
            <v>28.3</v>
          </cell>
          <cell r="U2794">
            <v>13.316666666666665</v>
          </cell>
          <cell r="V2794">
            <v>1.3903577528527691E-2</v>
          </cell>
          <cell r="W2794">
            <v>3.1326988204723629</v>
          </cell>
        </row>
        <row r="2795">
          <cell r="A2795">
            <v>44797</v>
          </cell>
          <cell r="B2795">
            <v>26.4</v>
          </cell>
          <cell r="C2795">
            <v>13.283333333333331</v>
          </cell>
          <cell r="D2795">
            <v>1.3281575577844283E-2</v>
          </cell>
          <cell r="E2795">
            <v>13.594485849958463</v>
          </cell>
          <cell r="M2795">
            <v>44797</v>
          </cell>
          <cell r="N2795">
            <v>27</v>
          </cell>
          <cell r="O2795">
            <v>13.266666666666667</v>
          </cell>
          <cell r="P2795">
            <v>1.3519118419349803E-2</v>
          </cell>
          <cell r="Q2795">
            <v>3.2746463010307281</v>
          </cell>
          <cell r="S2795">
            <v>44797</v>
          </cell>
          <cell r="T2795">
            <v>27.7</v>
          </cell>
          <cell r="U2795">
            <v>13.283333333333331</v>
          </cell>
          <cell r="V2795">
            <v>1.374552657137065E-2</v>
          </cell>
          <cell r="W2795">
            <v>3.1464443470437335</v>
          </cell>
        </row>
        <row r="2796">
          <cell r="A2796">
            <v>44798</v>
          </cell>
          <cell r="B2796">
            <v>24.4</v>
          </cell>
          <cell r="C2796">
            <v>13.25</v>
          </cell>
          <cell r="D2796">
            <v>1.2286241261299782E-2</v>
          </cell>
          <cell r="E2796">
            <v>13.606772091219764</v>
          </cell>
          <cell r="M2796">
            <v>44798</v>
          </cell>
          <cell r="N2796">
            <v>24.8</v>
          </cell>
          <cell r="O2796">
            <v>13.233333333333334</v>
          </cell>
          <cell r="P2796">
            <v>1.2526136384972039E-2</v>
          </cell>
          <cell r="Q2796">
            <v>3.2871724374157001</v>
          </cell>
          <cell r="S2796">
            <v>44798</v>
          </cell>
          <cell r="T2796">
            <v>25.8</v>
          </cell>
          <cell r="U2796">
            <v>13.233333333333334</v>
          </cell>
          <cell r="V2796">
            <v>1.3039407298583789E-2</v>
          </cell>
          <cell r="W2796">
            <v>3.1594837543423173</v>
          </cell>
        </row>
        <row r="2797">
          <cell r="A2797">
            <v>44799</v>
          </cell>
          <cell r="B2797">
            <v>24</v>
          </cell>
          <cell r="C2797">
            <v>13.216666666666669</v>
          </cell>
          <cell r="D2797">
            <v>1.204769665821645E-2</v>
          </cell>
          <cell r="E2797">
            <v>13.61881978787798</v>
          </cell>
          <cell r="M2797">
            <v>44799</v>
          </cell>
          <cell r="N2797">
            <v>25.3</v>
          </cell>
          <cell r="O2797">
            <v>13.2</v>
          </cell>
          <cell r="P2797">
            <v>1.2807803175902485E-2</v>
          </cell>
          <cell r="Q2797">
            <v>3.2999802405916028</v>
          </cell>
          <cell r="S2797">
            <v>44799</v>
          </cell>
          <cell r="T2797">
            <v>26.2</v>
          </cell>
          <cell r="U2797">
            <v>13.2</v>
          </cell>
          <cell r="V2797">
            <v>1.3230933266398197E-2</v>
          </cell>
          <cell r="W2797">
            <v>3.1727146876087153</v>
          </cell>
        </row>
        <row r="2798">
          <cell r="A2798">
            <v>44800</v>
          </cell>
          <cell r="B2798">
            <v>25.5</v>
          </cell>
          <cell r="C2798">
            <v>13.183333333333332</v>
          </cell>
          <cell r="D2798">
            <v>1.2914816850758208E-2</v>
          </cell>
          <cell r="E2798">
            <v>13.631734604728738</v>
          </cell>
          <cell r="M2798">
            <v>44800</v>
          </cell>
          <cell r="N2798">
            <v>27.2</v>
          </cell>
          <cell r="O2798">
            <v>13.166666666666664</v>
          </cell>
          <cell r="P2798">
            <v>1.3629945929781319E-2</v>
          </cell>
          <cell r="Q2798">
            <v>3.3136101865213843</v>
          </cell>
          <cell r="S2798">
            <v>44800</v>
          </cell>
          <cell r="T2798">
            <v>28.5</v>
          </cell>
          <cell r="U2798">
            <v>13.166666666666664</v>
          </cell>
          <cell r="V2798">
            <v>1.4018802416719716E-2</v>
          </cell>
          <cell r="W2798">
            <v>3.1867334900254352</v>
          </cell>
        </row>
        <row r="2799">
          <cell r="A2799">
            <v>44801</v>
          </cell>
          <cell r="B2799">
            <v>21.8</v>
          </cell>
          <cell r="C2799">
            <v>13.133333333333335</v>
          </cell>
          <cell r="D2799">
            <v>1.0390075502296099E-2</v>
          </cell>
          <cell r="E2799">
            <v>13.642124680231035</v>
          </cell>
          <cell r="M2799">
            <v>44801</v>
          </cell>
          <cell r="N2799">
            <v>22.5</v>
          </cell>
          <cell r="O2799">
            <v>13.133333333333335</v>
          </cell>
          <cell r="P2799">
            <v>1.0981110989500831E-2</v>
          </cell>
          <cell r="Q2799">
            <v>3.3245912975108851</v>
          </cell>
          <cell r="S2799">
            <v>44801</v>
          </cell>
          <cell r="T2799">
            <v>22.9</v>
          </cell>
          <cell r="U2799">
            <v>13.133333333333335</v>
          </cell>
          <cell r="V2799">
            <v>1.1296737499634738E-2</v>
          </cell>
          <cell r="W2799">
            <v>3.19803022752507</v>
          </cell>
        </row>
        <row r="2800">
          <cell r="A2800">
            <v>44802</v>
          </cell>
          <cell r="B2800">
            <v>21.7</v>
          </cell>
          <cell r="C2800">
            <v>13.116666666666665</v>
          </cell>
          <cell r="D2800">
            <v>1.0306722683694335E-2</v>
          </cell>
          <cell r="E2800">
            <v>13.652431402914729</v>
          </cell>
          <cell r="M2800">
            <v>44802</v>
          </cell>
          <cell r="N2800">
            <v>22.5</v>
          </cell>
          <cell r="O2800">
            <v>13.083333333333332</v>
          </cell>
          <cell r="P2800">
            <v>1.0996594634628362E-2</v>
          </cell>
          <cell r="Q2800">
            <v>3.3355878921455133</v>
          </cell>
          <cell r="S2800">
            <v>44802</v>
          </cell>
          <cell r="T2800">
            <v>22.8</v>
          </cell>
          <cell r="U2800">
            <v>13.1</v>
          </cell>
          <cell r="V2800">
            <v>1.1229978754205054E-2</v>
          </cell>
          <cell r="W2800">
            <v>3.209260206279275</v>
          </cell>
        </row>
        <row r="2801">
          <cell r="A2801">
            <v>44803</v>
          </cell>
          <cell r="B2801">
            <v>21.5</v>
          </cell>
          <cell r="C2801">
            <v>13.066666666666666</v>
          </cell>
          <cell r="D2801">
            <v>1.0141673357779176E-2</v>
          </cell>
          <cell r="E2801">
            <v>13.662573076272508</v>
          </cell>
          <cell r="M2801">
            <v>44803</v>
          </cell>
          <cell r="N2801">
            <v>21.6</v>
          </cell>
          <cell r="O2801">
            <v>13.066666666666668</v>
          </cell>
          <cell r="P2801">
            <v>1.0231846784448004E-2</v>
          </cell>
          <cell r="Q2801">
            <v>3.3458197389299613</v>
          </cell>
          <cell r="S2801">
            <v>44803</v>
          </cell>
          <cell r="T2801">
            <v>21.9</v>
          </cell>
          <cell r="U2801">
            <v>13.066666666666666</v>
          </cell>
          <cell r="V2801">
            <v>1.0497015473036398E-2</v>
          </cell>
          <cell r="W2801">
            <v>3.2197572217523116</v>
          </cell>
        </row>
        <row r="2802">
          <cell r="A2802">
            <v>44804</v>
          </cell>
          <cell r="B2802">
            <v>26.4</v>
          </cell>
          <cell r="C2802">
            <v>13.033333333333335</v>
          </cell>
          <cell r="D2802">
            <v>1.3377786277426092E-2</v>
          </cell>
          <cell r="E2802">
            <v>13.675950862549934</v>
          </cell>
          <cell r="M2802">
            <v>44804</v>
          </cell>
          <cell r="N2802">
            <v>25.3</v>
          </cell>
          <cell r="O2802">
            <v>13.033333333333331</v>
          </cell>
          <cell r="P2802">
            <v>1.2868353360504825E-2</v>
          </cell>
          <cell r="Q2802">
            <v>3.3586880922904663</v>
          </cell>
          <cell r="S2802">
            <v>44804</v>
          </cell>
          <cell r="T2802">
            <v>25.1</v>
          </cell>
          <cell r="U2802">
            <v>13.016666666666666</v>
          </cell>
          <cell r="V2802">
            <v>1.2768951051910138E-2</v>
          </cell>
          <cell r="W2802">
            <v>3.2325261728042216</v>
          </cell>
        </row>
        <row r="2803">
          <cell r="A2803">
            <v>44805</v>
          </cell>
          <cell r="B2803">
            <v>27.4</v>
          </cell>
          <cell r="C2803">
            <v>13</v>
          </cell>
          <cell r="D2803">
            <v>1.3761277310819973E-2</v>
          </cell>
          <cell r="E2803">
            <v>13.689712139860754</v>
          </cell>
          <cell r="M2803">
            <v>44805</v>
          </cell>
          <cell r="N2803">
            <v>26.4</v>
          </cell>
          <cell r="O2803">
            <v>12.983333333333333</v>
          </cell>
          <cell r="P2803">
            <v>1.3395780194546295E-2</v>
          </cell>
          <cell r="Q2803">
            <v>3.3720838724850126</v>
          </cell>
          <cell r="S2803">
            <v>44805</v>
          </cell>
          <cell r="T2803">
            <v>26.1</v>
          </cell>
          <cell r="U2803">
            <v>12.983333333333333</v>
          </cell>
          <cell r="V2803">
            <v>1.3267814065384905E-2</v>
          </cell>
          <cell r="W2803">
            <v>3.2457939868696064</v>
          </cell>
        </row>
        <row r="2804">
          <cell r="A2804">
            <v>44806</v>
          </cell>
          <cell r="B2804">
            <v>22.8</v>
          </cell>
          <cell r="C2804">
            <v>12.95</v>
          </cell>
          <cell r="D2804">
            <v>1.1275721858570658E-2</v>
          </cell>
          <cell r="E2804">
            <v>13.700987861719325</v>
          </cell>
          <cell r="M2804">
            <v>44806</v>
          </cell>
          <cell r="N2804">
            <v>22.9</v>
          </cell>
          <cell r="O2804">
            <v>12.95</v>
          </cell>
          <cell r="P2804">
            <v>1.13534542997189E-2</v>
          </cell>
          <cell r="Q2804">
            <v>3.3834373267847315</v>
          </cell>
          <cell r="S2804">
            <v>44806</v>
          </cell>
          <cell r="T2804">
            <v>23.1</v>
          </cell>
          <cell r="U2804">
            <v>12.95</v>
          </cell>
          <cell r="V2804">
            <v>1.1505731993424712E-2</v>
          </cell>
          <cell r="W2804">
            <v>3.257299718863031</v>
          </cell>
        </row>
        <row r="2805">
          <cell r="A2805">
            <v>44807</v>
          </cell>
          <cell r="B2805">
            <v>23.4</v>
          </cell>
          <cell r="C2805">
            <v>12.933333333333335</v>
          </cell>
          <cell r="D2805">
            <v>1.1731189994654634E-2</v>
          </cell>
          <cell r="E2805">
            <v>13.712719051713979</v>
          </cell>
          <cell r="M2805">
            <v>44807</v>
          </cell>
          <cell r="N2805">
            <v>23.2</v>
          </cell>
          <cell r="O2805">
            <v>12.9</v>
          </cell>
          <cell r="P2805">
            <v>1.1595242417159436E-2</v>
          </cell>
          <cell r="Q2805">
            <v>3.395032569201891</v>
          </cell>
          <cell r="S2805">
            <v>44807</v>
          </cell>
          <cell r="T2805">
            <v>23.9</v>
          </cell>
          <cell r="U2805">
            <v>12.916666666666666</v>
          </cell>
          <cell r="V2805">
            <v>1.2082148059717569E-2</v>
          </cell>
          <cell r="W2805">
            <v>3.2693818669227488</v>
          </cell>
        </row>
        <row r="2806">
          <cell r="A2806">
            <v>44808</v>
          </cell>
          <cell r="B2806">
            <v>24</v>
          </cell>
          <cell r="C2806">
            <v>12.883333333333333</v>
          </cell>
          <cell r="D2806">
            <v>1.2158418963028102E-2</v>
          </cell>
          <cell r="E2806">
            <v>13.724877470677006</v>
          </cell>
          <cell r="M2806">
            <v>44808</v>
          </cell>
          <cell r="N2806">
            <v>24.3</v>
          </cell>
          <cell r="O2806">
            <v>12.883333333333333</v>
          </cell>
          <cell r="P2806">
            <v>1.2349857841845236E-2</v>
          </cell>
          <cell r="Q2806">
            <v>3.4073824270437361</v>
          </cell>
          <cell r="S2806">
            <v>44808</v>
          </cell>
          <cell r="T2806">
            <v>25</v>
          </cell>
          <cell r="U2806">
            <v>12.883333333333333</v>
          </cell>
          <cell r="V2806">
            <v>1.2759251126912728E-2</v>
          </cell>
          <cell r="W2806">
            <v>3.2821411180496614</v>
          </cell>
        </row>
        <row r="2807">
          <cell r="A2807">
            <v>44809</v>
          </cell>
          <cell r="B2807">
            <v>24.5</v>
          </cell>
          <cell r="C2807">
            <v>12.85</v>
          </cell>
          <cell r="D2807">
            <v>1.2482570883846205E-2</v>
          </cell>
          <cell r="E2807">
            <v>13.737360041560851</v>
          </cell>
          <cell r="M2807">
            <v>44809</v>
          </cell>
          <cell r="N2807">
            <v>25</v>
          </cell>
          <cell r="O2807">
            <v>12.833333333333332</v>
          </cell>
          <cell r="P2807">
            <v>1.2775244569610909E-2</v>
          </cell>
          <cell r="Q2807">
            <v>3.4201576716133468</v>
          </cell>
          <cell r="S2807">
            <v>44809</v>
          </cell>
          <cell r="T2807">
            <v>25.6</v>
          </cell>
          <cell r="U2807">
            <v>12.833333333333336</v>
          </cell>
          <cell r="V2807">
            <v>1.3086427696664227E-2</v>
          </cell>
          <cell r="W2807">
            <v>3.2952275457463256</v>
          </cell>
        </row>
        <row r="2808">
          <cell r="A2808">
            <v>44810</v>
          </cell>
          <cell r="B2808">
            <v>26.6</v>
          </cell>
          <cell r="C2808">
            <v>12.8</v>
          </cell>
          <cell r="D2808">
            <v>1.3539740497221644E-2</v>
          </cell>
          <cell r="E2808">
            <v>13.750899782058074</v>
          </cell>
          <cell r="M2808">
            <v>44810</v>
          </cell>
          <cell r="N2808">
            <v>27</v>
          </cell>
          <cell r="O2808">
            <v>12.8</v>
          </cell>
          <cell r="P2808">
            <v>1.3692190358671764E-2</v>
          </cell>
          <cell r="Q2808">
            <v>3.4338498619720186</v>
          </cell>
          <cell r="S2808">
            <v>44810</v>
          </cell>
          <cell r="T2808">
            <v>27.7</v>
          </cell>
          <cell r="U2808">
            <v>12.816666666666666</v>
          </cell>
          <cell r="V2808">
            <v>1.392289365427069E-2</v>
          </cell>
          <cell r="W2808">
            <v>3.3091504394005962</v>
          </cell>
        </row>
        <row r="2809">
          <cell r="A2809">
            <v>44811</v>
          </cell>
          <cell r="B2809">
            <v>24.7</v>
          </cell>
          <cell r="C2809">
            <v>12.766666666666666</v>
          </cell>
          <cell r="D2809">
            <v>1.2626395970238643E-2</v>
          </cell>
          <cell r="E2809">
            <v>13.763526178028313</v>
          </cell>
          <cell r="M2809">
            <v>44811</v>
          </cell>
          <cell r="N2809">
            <v>25.7</v>
          </cell>
          <cell r="O2809">
            <v>12.766666666666666</v>
          </cell>
          <cell r="P2809">
            <v>1.3156198427599977E-2</v>
          </cell>
          <cell r="Q2809">
            <v>3.4470060603996187</v>
          </cell>
          <cell r="S2809">
            <v>44811</v>
          </cell>
          <cell r="T2809">
            <v>25.8</v>
          </cell>
          <cell r="U2809">
            <v>12.766666666666666</v>
          </cell>
          <cell r="V2809">
            <v>1.3203721321811586E-2</v>
          </cell>
          <cell r="W2809">
            <v>3.3223541607224076</v>
          </cell>
        </row>
        <row r="2810">
          <cell r="A2810">
            <v>44812</v>
          </cell>
          <cell r="B2810">
            <v>23.8</v>
          </cell>
          <cell r="C2810">
            <v>12.75</v>
          </cell>
          <cell r="D2810">
            <v>1.2064842503076077E-2</v>
          </cell>
          <cell r="E2810">
            <v>13.775591020531389</v>
          </cell>
          <cell r="M2810">
            <v>44812</v>
          </cell>
          <cell r="N2810">
            <v>23.1</v>
          </cell>
          <cell r="O2810">
            <v>12.733333333333334</v>
          </cell>
          <cell r="P2810">
            <v>1.156789677764722E-2</v>
          </cell>
          <cell r="Q2810">
            <v>3.4585739571772658</v>
          </cell>
          <cell r="S2810">
            <v>44812</v>
          </cell>
          <cell r="T2810">
            <v>22.6</v>
          </cell>
          <cell r="U2810">
            <v>12.733333333333336</v>
          </cell>
          <cell r="V2810">
            <v>1.1177172344534617E-2</v>
          </cell>
          <cell r="W2810">
            <v>3.3335313330669423</v>
          </cell>
        </row>
        <row r="2811">
          <cell r="A2811">
            <v>44813</v>
          </cell>
          <cell r="B2811">
            <v>23.8</v>
          </cell>
          <cell r="C2811">
            <v>12.7</v>
          </cell>
          <cell r="D2811">
            <v>1.2079049895061811E-2</v>
          </cell>
          <cell r="E2811">
            <v>13.787670070426451</v>
          </cell>
          <cell r="M2811">
            <v>44813</v>
          </cell>
          <cell r="N2811">
            <v>23.7</v>
          </cell>
          <cell r="O2811">
            <v>12.7</v>
          </cell>
          <cell r="P2811">
            <v>1.2010594319944841E-2</v>
          </cell>
          <cell r="Q2811">
            <v>3.4705845514972107</v>
          </cell>
          <cell r="S2811">
            <v>44813</v>
          </cell>
          <cell r="T2811">
            <v>24.4</v>
          </cell>
          <cell r="U2811">
            <v>12.683333333333334</v>
          </cell>
          <cell r="V2811">
            <v>1.2471729638356029E-2</v>
          </cell>
          <cell r="W2811">
            <v>3.3460030627052983</v>
          </cell>
        </row>
        <row r="2812">
          <cell r="A2812">
            <v>44814</v>
          </cell>
          <cell r="B2812">
            <v>23.4</v>
          </cell>
          <cell r="C2812">
            <v>12.666666666666668</v>
          </cell>
          <cell r="D2812">
            <v>1.1807752268602627E-2</v>
          </cell>
          <cell r="E2812">
            <v>13.799477822695053</v>
          </cell>
          <cell r="M2812">
            <v>44814</v>
          </cell>
          <cell r="N2812">
            <v>24.1</v>
          </cell>
          <cell r="O2812">
            <v>12.65</v>
          </cell>
          <cell r="P2812">
            <v>1.2291991732528552E-2</v>
          </cell>
          <cell r="Q2812">
            <v>3.4828765432297391</v>
          </cell>
          <cell r="S2812">
            <v>44814</v>
          </cell>
          <cell r="T2812">
            <v>24.8</v>
          </cell>
          <cell r="U2812">
            <v>12.666666666666668</v>
          </cell>
          <cell r="V2812">
            <v>1.2713758879098858E-2</v>
          </cell>
          <cell r="W2812">
            <v>3.3587168215843972</v>
          </cell>
        </row>
        <row r="2813">
          <cell r="A2813">
            <v>44815</v>
          </cell>
          <cell r="B2813">
            <v>23</v>
          </cell>
          <cell r="C2813">
            <v>12.616666666666664</v>
          </cell>
          <cell r="D2813">
            <v>1.152275664753118E-2</v>
          </cell>
          <cell r="E2813">
            <v>13.811000579342585</v>
          </cell>
          <cell r="M2813">
            <v>44815</v>
          </cell>
          <cell r="N2813">
            <v>23.4</v>
          </cell>
          <cell r="O2813">
            <v>12.616666666666667</v>
          </cell>
          <cell r="P2813">
            <v>1.1821125964138458E-2</v>
          </cell>
          <cell r="Q2813">
            <v>3.4946976691938776</v>
          </cell>
          <cell r="S2813">
            <v>44815</v>
          </cell>
          <cell r="T2813">
            <v>24.1</v>
          </cell>
          <cell r="U2813">
            <v>12.616666666666667</v>
          </cell>
          <cell r="V2813">
            <v>1.2301235282219956E-2</v>
          </cell>
          <cell r="W2813">
            <v>3.371018056866617</v>
          </cell>
        </row>
        <row r="2814">
          <cell r="A2814">
            <v>44816</v>
          </cell>
          <cell r="B2814">
            <v>24</v>
          </cell>
          <cell r="C2814">
            <v>12.6</v>
          </cell>
          <cell r="D2814">
            <v>1.2240474948313172E-2</v>
          </cell>
          <cell r="E2814">
            <v>13.823241054290898</v>
          </cell>
          <cell r="M2814">
            <v>44816</v>
          </cell>
          <cell r="N2814">
            <v>24.8</v>
          </cell>
          <cell r="O2814">
            <v>12.583333333333334</v>
          </cell>
          <cell r="P2814">
            <v>1.2737582628886947E-2</v>
          </cell>
          <cell r="Q2814">
            <v>3.5074352518227645</v>
          </cell>
          <cell r="S2814">
            <v>44816</v>
          </cell>
          <cell r="T2814">
            <v>25.6</v>
          </cell>
          <cell r="U2814">
            <v>12.583333333333334</v>
          </cell>
          <cell r="V2814">
            <v>1.3163104486922188E-2</v>
          </cell>
          <cell r="W2814">
            <v>3.3841811613535393</v>
          </cell>
        </row>
        <row r="2815">
          <cell r="A2815">
            <v>44817</v>
          </cell>
          <cell r="B2815">
            <v>24.1</v>
          </cell>
          <cell r="C2815">
            <v>12.55</v>
          </cell>
          <cell r="D2815">
            <v>1.231931712666476E-2</v>
          </cell>
          <cell r="E2815">
            <v>13.835560371417563</v>
          </cell>
          <cell r="M2815">
            <v>44817</v>
          </cell>
          <cell r="N2815">
            <v>24.8</v>
          </cell>
          <cell r="O2815">
            <v>12.55</v>
          </cell>
          <cell r="P2815">
            <v>1.2746868123985204E-2</v>
          </cell>
          <cell r="Q2815">
            <v>3.5201821199467496</v>
          </cell>
          <cell r="S2815">
            <v>44817</v>
          </cell>
          <cell r="T2815">
            <v>26.1</v>
          </cell>
          <cell r="U2815">
            <v>12.533333333333331</v>
          </cell>
          <cell r="V2815">
            <v>1.3411602069687978E-2</v>
          </cell>
          <cell r="W2815">
            <v>3.3975927634232272</v>
          </cell>
        </row>
        <row r="2816">
          <cell r="A2816">
            <v>44818</v>
          </cell>
          <cell r="B2816">
            <v>24.4</v>
          </cell>
          <cell r="C2816">
            <v>12.516666666666666</v>
          </cell>
          <cell r="D2816">
            <v>1.2517979939536272E-2</v>
          </cell>
          <cell r="E2816">
            <v>13.848078351357099</v>
          </cell>
          <cell r="M2816">
            <v>44818</v>
          </cell>
          <cell r="N2816">
            <v>25.5</v>
          </cell>
          <cell r="O2816">
            <v>12.5</v>
          </cell>
          <cell r="P2816">
            <v>1.3137074345725272E-2</v>
          </cell>
          <cell r="Q2816">
            <v>3.5333191942924747</v>
          </cell>
          <cell r="S2816">
            <v>44818</v>
          </cell>
          <cell r="T2816">
            <v>26.4</v>
          </cell>
          <cell r="U2816">
            <v>12.5</v>
          </cell>
          <cell r="V2816">
            <v>1.3550598998262654E-2</v>
          </cell>
          <cell r="W2816">
            <v>3.4111433624214897</v>
          </cell>
        </row>
        <row r="2817">
          <cell r="A2817">
            <v>44819</v>
          </cell>
          <cell r="B2817">
            <v>21.9</v>
          </cell>
          <cell r="C2817">
            <v>12.466666666666669</v>
          </cell>
          <cell r="D2817">
            <v>1.0649798724641692E-2</v>
          </cell>
          <cell r="E2817">
            <v>13.85872815008174</v>
          </cell>
          <cell r="M2817">
            <v>44819</v>
          </cell>
          <cell r="N2817">
            <v>22.1</v>
          </cell>
          <cell r="O2817">
            <v>12.466666666666669</v>
          </cell>
          <cell r="P2817">
            <v>1.0824436097793161E-2</v>
          </cell>
          <cell r="Q2817">
            <v>3.544143630390268</v>
          </cell>
          <cell r="S2817">
            <v>44819</v>
          </cell>
          <cell r="T2817">
            <v>22.3</v>
          </cell>
          <cell r="U2817">
            <v>12.466666666666669</v>
          </cell>
          <cell r="V2817">
            <v>1.0995144449889327E-2</v>
          </cell>
          <cell r="W2817">
            <v>3.422138506871379</v>
          </cell>
        </row>
        <row r="2818">
          <cell r="A2818">
            <v>44820</v>
          </cell>
          <cell r="B2818">
            <v>23.2</v>
          </cell>
          <cell r="C2818">
            <v>12.433333333333334</v>
          </cell>
          <cell r="D2818">
            <v>1.1720107015618611E-2</v>
          </cell>
          <cell r="E2818">
            <v>13.870448257097358</v>
          </cell>
          <cell r="M2818">
            <v>44820</v>
          </cell>
          <cell r="N2818">
            <v>23.4</v>
          </cell>
          <cell r="O2818">
            <v>12.416666666666668</v>
          </cell>
          <cell r="P2818">
            <v>1.1871749242758059E-2</v>
          </cell>
          <cell r="Q2818">
            <v>3.5560153796330263</v>
          </cell>
          <cell r="S2818">
            <v>44820</v>
          </cell>
          <cell r="T2818">
            <v>24.7</v>
          </cell>
          <cell r="U2818">
            <v>12.433333333333332</v>
          </cell>
          <cell r="V2818">
            <v>1.272029177204601E-2</v>
          </cell>
          <cell r="W2818">
            <v>3.4348587986434249</v>
          </cell>
        </row>
        <row r="2819">
          <cell r="A2819">
            <v>44821</v>
          </cell>
          <cell r="B2819">
            <v>25</v>
          </cell>
          <cell r="C2819">
            <v>12.4</v>
          </cell>
          <cell r="D2819">
            <v>1.2899945872936891E-2</v>
          </cell>
          <cell r="E2819">
            <v>13.883348202970295</v>
          </cell>
          <cell r="M2819">
            <v>44821</v>
          </cell>
          <cell r="N2819">
            <v>25.6</v>
          </cell>
          <cell r="O2819">
            <v>12.4</v>
          </cell>
          <cell r="P2819">
            <v>1.3214166510646476E-2</v>
          </cell>
          <cell r="Q2819">
            <v>3.5692295461436729</v>
          </cell>
          <cell r="S2819">
            <v>44821</v>
          </cell>
          <cell r="T2819">
            <v>26.1</v>
          </cell>
          <cell r="U2819">
            <v>12.383333333333335</v>
          </cell>
          <cell r="V2819">
            <v>1.3453494195697538E-2</v>
          </cell>
          <cell r="W2819">
            <v>3.4483122928391223</v>
          </cell>
        </row>
        <row r="2820">
          <cell r="A2820">
            <v>44822</v>
          </cell>
          <cell r="B2820">
            <v>25.6</v>
          </cell>
          <cell r="C2820">
            <v>12.366666666666667</v>
          </cell>
          <cell r="D2820">
            <v>1.3223012314481282E-2</v>
          </cell>
          <cell r="E2820">
            <v>13.896571215284776</v>
          </cell>
          <cell r="M2820">
            <v>44822</v>
          </cell>
          <cell r="N2820">
            <v>25.7</v>
          </cell>
          <cell r="O2820">
            <v>12.35</v>
          </cell>
          <cell r="P2820">
            <v>1.3276313714879631E-2</v>
          </cell>
          <cell r="Q2820">
            <v>3.5825058598585526</v>
          </cell>
          <cell r="S2820">
            <v>44822</v>
          </cell>
          <cell r="T2820">
            <v>25.3</v>
          </cell>
          <cell r="U2820">
            <v>12.35</v>
          </cell>
          <cell r="V2820">
            <v>1.3074673292799715E-2</v>
          </cell>
          <cell r="W2820">
            <v>3.4613869661319221</v>
          </cell>
        </row>
        <row r="2821">
          <cell r="A2821">
            <v>44823</v>
          </cell>
          <cell r="B2821">
            <v>27.1</v>
          </cell>
          <cell r="C2821">
            <v>12.316666666666668</v>
          </cell>
          <cell r="D2821">
            <v>1.3873845409588718E-2</v>
          </cell>
          <cell r="E2821">
            <v>13.910445060694364</v>
          </cell>
          <cell r="M2821">
            <v>44823</v>
          </cell>
          <cell r="N2821">
            <v>27.1</v>
          </cell>
          <cell r="O2821">
            <v>12.316666666666668</v>
          </cell>
          <cell r="P2821">
            <v>1.3873845409588718E-2</v>
          </cell>
          <cell r="Q2821">
            <v>3.5963797052681414</v>
          </cell>
          <cell r="S2821">
            <v>44823</v>
          </cell>
          <cell r="T2821">
            <v>27.2</v>
          </cell>
          <cell r="U2821">
            <v>12.316666666666668</v>
          </cell>
          <cell r="V2821">
            <v>1.3909503643179919E-2</v>
          </cell>
          <cell r="W2821">
            <v>3.4752964697751021</v>
          </cell>
        </row>
        <row r="2822">
          <cell r="A2822">
            <v>44824</v>
          </cell>
          <cell r="B2822">
            <v>22.5</v>
          </cell>
          <cell r="C2822">
            <v>12.283333333333335</v>
          </cell>
          <cell r="D2822">
            <v>1.1202819458288334E-2</v>
          </cell>
          <cell r="E2822">
            <v>13.921647880152653</v>
          </cell>
          <cell r="M2822">
            <v>44824</v>
          </cell>
          <cell r="N2822">
            <v>22.2</v>
          </cell>
          <cell r="O2822">
            <v>12.266666666666666</v>
          </cell>
          <cell r="P2822">
            <v>1.0953860851221232E-2</v>
          </cell>
          <cell r="Q2822">
            <v>3.6073335661193626</v>
          </cell>
          <cell r="S2822">
            <v>44824</v>
          </cell>
          <cell r="T2822">
            <v>22.4</v>
          </cell>
          <cell r="U2822">
            <v>12.283333333333335</v>
          </cell>
          <cell r="V2822">
            <v>1.1119695159101094E-2</v>
          </cell>
          <cell r="W2822">
            <v>3.4864161649342034</v>
          </cell>
        </row>
        <row r="2823">
          <cell r="A2823">
            <v>44825</v>
          </cell>
          <cell r="B2823">
            <v>18.100000000000001</v>
          </cell>
          <cell r="C2823">
            <v>12.25</v>
          </cell>
          <cell r="D2823">
            <v>6.8844365673542719E-3</v>
          </cell>
          <cell r="E2823">
            <v>13.928532316720007</v>
          </cell>
          <cell r="M2823">
            <v>44825</v>
          </cell>
          <cell r="N2823">
            <v>18.3</v>
          </cell>
          <cell r="O2823">
            <v>12.25</v>
          </cell>
          <cell r="P2823">
            <v>7.0925452303575998E-3</v>
          </cell>
          <cell r="Q2823">
            <v>3.61442611134972</v>
          </cell>
          <cell r="S2823">
            <v>44825</v>
          </cell>
          <cell r="T2823">
            <v>18.5</v>
          </cell>
          <cell r="U2823">
            <v>12.233333333333334</v>
          </cell>
          <cell r="V2823">
            <v>7.3038078307837507E-3</v>
          </cell>
          <cell r="W2823">
            <v>3.4937199727649872</v>
          </cell>
        </row>
        <row r="2824">
          <cell r="A2824">
            <v>44826</v>
          </cell>
          <cell r="B2824">
            <v>19.600000000000001</v>
          </cell>
          <cell r="C2824">
            <v>12.216666666666665</v>
          </cell>
          <cell r="D2824">
            <v>8.45774802081827E-3</v>
          </cell>
          <cell r="E2824">
            <v>13.936990064740826</v>
          </cell>
          <cell r="M2824">
            <v>44826</v>
          </cell>
          <cell r="N2824">
            <v>19.2</v>
          </cell>
          <cell r="O2824">
            <v>12.2</v>
          </cell>
          <cell r="P2824">
            <v>8.0427687837563572E-3</v>
          </cell>
          <cell r="Q2824">
            <v>3.6224688801334763</v>
          </cell>
          <cell r="S2824">
            <v>44826</v>
          </cell>
          <cell r="T2824">
            <v>19.3</v>
          </cell>
          <cell r="U2824">
            <v>12.2</v>
          </cell>
          <cell r="V2824">
            <v>8.1474639698955569E-3</v>
          </cell>
          <cell r="W2824">
            <v>3.5018674367348828</v>
          </cell>
        </row>
        <row r="2825">
          <cell r="A2825">
            <v>44827</v>
          </cell>
          <cell r="B2825">
            <v>22.5</v>
          </cell>
          <cell r="C2825">
            <v>12.166666666666668</v>
          </cell>
          <cell r="D2825">
            <v>1.1227232366150634E-2</v>
          </cell>
          <cell r="E2825">
            <v>13.948217297106977</v>
          </cell>
          <cell r="M2825">
            <v>44827</v>
          </cell>
          <cell r="N2825">
            <v>21.6</v>
          </cell>
          <cell r="O2825">
            <v>12.166666666666666</v>
          </cell>
          <cell r="P2825">
            <v>1.0441616353266419E-2</v>
          </cell>
          <cell r="Q2825">
            <v>3.6329104964867427</v>
          </cell>
          <cell r="S2825">
            <v>44827</v>
          </cell>
          <cell r="T2825">
            <v>21.1</v>
          </cell>
          <cell r="U2825">
            <v>12.15</v>
          </cell>
          <cell r="V2825">
            <v>9.9759931476268854E-3</v>
          </cell>
          <cell r="W2825">
            <v>3.5118434298825099</v>
          </cell>
        </row>
        <row r="2826">
          <cell r="A2826">
            <v>44828</v>
          </cell>
          <cell r="B2826">
            <v>23.5</v>
          </cell>
          <cell r="C2826">
            <v>12.133333333333333</v>
          </cell>
          <cell r="D2826">
            <v>1.2008762381073165E-2</v>
          </cell>
          <cell r="E2826">
            <v>13.960226059488051</v>
          </cell>
          <cell r="M2826">
            <v>44828</v>
          </cell>
          <cell r="N2826">
            <v>23.3</v>
          </cell>
          <cell r="O2826">
            <v>12.116666666666669</v>
          </cell>
          <cell r="P2826">
            <v>1.1866042510472555E-2</v>
          </cell>
          <cell r="Q2826">
            <v>3.6447765389972151</v>
          </cell>
          <cell r="S2826">
            <v>44828</v>
          </cell>
          <cell r="T2826">
            <v>22.8</v>
          </cell>
          <cell r="U2826">
            <v>12.133333333333333</v>
          </cell>
          <cell r="V2826">
            <v>1.1477747854389115E-2</v>
          </cell>
          <cell r="W2826">
            <v>3.5233211777368991</v>
          </cell>
        </row>
        <row r="2827">
          <cell r="A2827">
            <v>44829</v>
          </cell>
          <cell r="B2827">
            <v>21.3</v>
          </cell>
          <cell r="C2827">
            <v>12.083333333333332</v>
          </cell>
          <cell r="D2827">
            <v>1.0178045802699912E-2</v>
          </cell>
          <cell r="E2827">
            <v>13.970404105290751</v>
          </cell>
          <cell r="M2827">
            <v>44829</v>
          </cell>
          <cell r="N2827">
            <v>21.7</v>
          </cell>
          <cell r="O2827">
            <v>12.083333333333336</v>
          </cell>
          <cell r="P2827">
            <v>1.0548389808213515E-2</v>
          </cell>
          <cell r="Q2827">
            <v>3.6553249288054288</v>
          </cell>
          <cell r="S2827">
            <v>44829</v>
          </cell>
          <cell r="T2827">
            <v>22.3</v>
          </cell>
          <cell r="U2827">
            <v>12.1</v>
          </cell>
          <cell r="V2827">
            <v>1.1072784429475117E-2</v>
          </cell>
          <cell r="W2827">
            <v>3.5343939621663742</v>
          </cell>
        </row>
        <row r="2828">
          <cell r="A2828">
            <v>44830</v>
          </cell>
          <cell r="B2828">
            <v>21.1</v>
          </cell>
          <cell r="C2828">
            <v>12.06666666666667</v>
          </cell>
          <cell r="D2828">
            <v>9.9907004053006454E-3</v>
          </cell>
          <cell r="E2828">
            <v>13.980394805696051</v>
          </cell>
          <cell r="M2828">
            <v>44830</v>
          </cell>
          <cell r="N2828">
            <v>21.7</v>
          </cell>
          <cell r="O2828">
            <v>12.066666666666666</v>
          </cell>
          <cell r="P2828">
            <v>1.0551450565404656E-2</v>
          </cell>
          <cell r="Q2828">
            <v>3.6658763793708333</v>
          </cell>
          <cell r="S2828">
            <v>44830</v>
          </cell>
          <cell r="T2828">
            <v>22.5</v>
          </cell>
          <cell r="U2828">
            <v>12.05</v>
          </cell>
          <cell r="V2828">
            <v>1.1250413304375097E-2</v>
          </cell>
          <cell r="W2828">
            <v>3.5456443754707494</v>
          </cell>
        </row>
        <row r="2829">
          <cell r="A2829">
            <v>44831</v>
          </cell>
          <cell r="B2829">
            <v>21.2</v>
          </cell>
          <cell r="C2829">
            <v>12.016666666666666</v>
          </cell>
          <cell r="D2829">
            <v>1.0094901185169274E-2</v>
          </cell>
          <cell r="E2829">
            <v>13.99048970688122</v>
          </cell>
          <cell r="M2829">
            <v>44831</v>
          </cell>
          <cell r="N2829">
            <v>21.8</v>
          </cell>
          <cell r="O2829">
            <v>12.016666666666666</v>
          </cell>
          <cell r="P2829">
            <v>1.0650944035077969E-2</v>
          </cell>
          <cell r="Q2829">
            <v>3.6765273234059115</v>
          </cell>
          <cell r="S2829">
            <v>44831</v>
          </cell>
          <cell r="T2829">
            <v>22.5</v>
          </cell>
          <cell r="U2829">
            <v>12.016666666666664</v>
          </cell>
          <cell r="V2829">
            <v>1.1256818929401067E-2</v>
          </cell>
          <cell r="W2829">
            <v>3.5569011944001505</v>
          </cell>
        </row>
        <row r="2830">
          <cell r="A2830">
            <v>44832</v>
          </cell>
          <cell r="B2830">
            <v>21.2</v>
          </cell>
          <cell r="C2830">
            <v>11.983333333333336</v>
          </cell>
          <cell r="D2830">
            <v>1.0100561265795822E-2</v>
          </cell>
          <cell r="E2830">
            <v>14.000590268147016</v>
          </cell>
          <cell r="M2830">
            <v>44832</v>
          </cell>
          <cell r="N2830">
            <v>21.7</v>
          </cell>
          <cell r="O2830">
            <v>11.983333333333334</v>
          </cell>
          <cell r="P2830">
            <v>1.0566419287246161E-2</v>
          </cell>
          <cell r="Q2830">
            <v>3.6870937426931576</v>
          </cell>
          <cell r="S2830">
            <v>44832</v>
          </cell>
          <cell r="T2830">
            <v>22.4</v>
          </cell>
          <cell r="U2830">
            <v>11.966666666666669</v>
          </cell>
          <cell r="V2830">
            <v>1.1182656453424587E-2</v>
          </cell>
          <cell r="W2830">
            <v>3.5680838508535753</v>
          </cell>
        </row>
        <row r="2831">
          <cell r="A2831">
            <v>44833</v>
          </cell>
          <cell r="B2831">
            <v>21.4</v>
          </cell>
          <cell r="C2831">
            <v>11.933333333333334</v>
          </cell>
          <cell r="D2831">
            <v>1.0297982391807202E-2</v>
          </cell>
          <cell r="E2831">
            <v>14.010888250538823</v>
          </cell>
          <cell r="M2831">
            <v>44833</v>
          </cell>
          <cell r="N2831">
            <v>21.7</v>
          </cell>
          <cell r="O2831">
            <v>11.933333333333334</v>
          </cell>
          <cell r="P2831">
            <v>1.0575138344962053E-2</v>
          </cell>
          <cell r="Q2831">
            <v>3.6976688810381195</v>
          </cell>
          <cell r="S2831">
            <v>44833</v>
          </cell>
          <cell r="T2831">
            <v>22.6</v>
          </cell>
          <cell r="U2831">
            <v>11.95</v>
          </cell>
          <cell r="V2831">
            <v>1.1351921479593968E-2</v>
          </cell>
          <cell r="W2831">
            <v>3.5794357723331691</v>
          </cell>
        </row>
        <row r="2832">
          <cell r="A2832">
            <v>44834</v>
          </cell>
          <cell r="B2832">
            <v>21.4</v>
          </cell>
          <cell r="C2832">
            <v>11.9</v>
          </cell>
          <cell r="D2832">
            <v>1.0303538975009652E-2</v>
          </cell>
          <cell r="E2832">
            <v>14.021191789513832</v>
          </cell>
          <cell r="M2832">
            <v>44834</v>
          </cell>
          <cell r="N2832">
            <v>21.7</v>
          </cell>
          <cell r="O2832">
            <v>11.9</v>
          </cell>
          <cell r="P2832">
            <v>1.0580844475916206E-2</v>
          </cell>
          <cell r="Q2832">
            <v>3.7082497255140359</v>
          </cell>
          <cell r="S2832">
            <v>44834</v>
          </cell>
          <cell r="T2832">
            <v>21.9</v>
          </cell>
          <cell r="U2832">
            <v>11.9</v>
          </cell>
          <cell r="V2832">
            <v>1.0761143842014893E-2</v>
          </cell>
          <cell r="W2832">
            <v>3.5901969161751839</v>
          </cell>
        </row>
        <row r="2833">
          <cell r="A2833">
            <v>44835</v>
          </cell>
          <cell r="B2833">
            <v>21.4</v>
          </cell>
          <cell r="C2833">
            <v>11.866666666666667</v>
          </cell>
          <cell r="D2833">
            <v>1.0309013954987706E-2</v>
          </cell>
          <cell r="E2833">
            <v>14.03150080346882</v>
          </cell>
          <cell r="M2833">
            <v>44835</v>
          </cell>
          <cell r="N2833">
            <v>21.5</v>
          </cell>
          <cell r="O2833">
            <v>11.866666666666667</v>
          </cell>
          <cell r="P2833">
            <v>1.0402385093132852E-2</v>
          </cell>
          <cell r="Q2833">
            <v>3.7186521106071688</v>
          </cell>
          <cell r="S2833">
            <v>44835</v>
          </cell>
          <cell r="T2833">
            <v>22</v>
          </cell>
          <cell r="U2833">
            <v>11.866666666666667</v>
          </cell>
          <cell r="V2833">
            <v>1.0855629039535511E-2</v>
          </cell>
          <cell r="W2833">
            <v>3.6010525452147193</v>
          </cell>
        </row>
        <row r="2834">
          <cell r="A2834">
            <v>44836</v>
          </cell>
          <cell r="B2834">
            <v>21.2</v>
          </cell>
          <cell r="C2834">
            <v>11.833333333333332</v>
          </cell>
          <cell r="D2834">
            <v>1.0125020442657505E-2</v>
          </cell>
          <cell r="E2834">
            <v>14.041625823911478</v>
          </cell>
          <cell r="M2834">
            <v>44836</v>
          </cell>
          <cell r="N2834">
            <v>21.6</v>
          </cell>
          <cell r="O2834">
            <v>11.833333333333334</v>
          </cell>
          <cell r="P2834">
            <v>1.0500368440470356E-2</v>
          </cell>
          <cell r="Q2834">
            <v>3.7291524790476394</v>
          </cell>
          <cell r="S2834">
            <v>44836</v>
          </cell>
          <cell r="T2834">
            <v>22.1</v>
          </cell>
          <cell r="U2834">
            <v>11.816666666666665</v>
          </cell>
          <cell r="V2834">
            <v>1.0951977188996799E-2</v>
          </cell>
          <cell r="W2834">
            <v>3.6120045224037161</v>
          </cell>
        </row>
        <row r="2835">
          <cell r="A2835">
            <v>44837</v>
          </cell>
          <cell r="B2835">
            <v>21.2</v>
          </cell>
          <cell r="C2835">
            <v>11.8</v>
          </cell>
          <cell r="D2835">
            <v>1.0130238195969232E-2</v>
          </cell>
          <cell r="E2835">
            <v>14.051756062107447</v>
          </cell>
          <cell r="M2835">
            <v>44837</v>
          </cell>
          <cell r="N2835">
            <v>21.6</v>
          </cell>
          <cell r="O2835">
            <v>11.783333333333331</v>
          </cell>
          <cell r="P2835">
            <v>1.0508455340235132E-2</v>
          </cell>
          <cell r="Q2835">
            <v>3.7396609343878744</v>
          </cell>
          <cell r="S2835">
            <v>44837</v>
          </cell>
          <cell r="T2835">
            <v>22.1</v>
          </cell>
          <cell r="U2835">
            <v>11.783333333333337</v>
          </cell>
          <cell r="V2835">
            <v>1.0957578055464183E-2</v>
          </cell>
          <cell r="W2835">
            <v>3.6229621004591803</v>
          </cell>
        </row>
        <row r="2836">
          <cell r="A2836">
            <v>44838</v>
          </cell>
          <cell r="B2836">
            <v>23.9</v>
          </cell>
          <cell r="C2836">
            <v>11.75</v>
          </cell>
          <cell r="D2836">
            <v>1.2365444842601053E-2</v>
          </cell>
          <cell r="E2836">
            <v>14.064121506950048</v>
          </cell>
          <cell r="M2836">
            <v>44838</v>
          </cell>
          <cell r="N2836">
            <v>23.1</v>
          </cell>
          <cell r="O2836">
            <v>11.75</v>
          </cell>
          <cell r="P2836">
            <v>1.1785703903348075E-2</v>
          </cell>
          <cell r="Q2836">
            <v>3.7514466382912226</v>
          </cell>
          <cell r="S2836">
            <v>44838</v>
          </cell>
          <cell r="T2836">
            <v>23.8</v>
          </cell>
          <cell r="U2836">
            <v>11.75</v>
          </cell>
          <cell r="V2836">
            <v>1.2296867115015162E-2</v>
          </cell>
          <cell r="W2836">
            <v>3.6352589675741953</v>
          </cell>
        </row>
        <row r="2837">
          <cell r="A2837">
            <v>44839</v>
          </cell>
          <cell r="B2837">
            <v>18.5</v>
          </cell>
          <cell r="C2837">
            <v>11.716666666666669</v>
          </cell>
          <cell r="D2837">
            <v>7.3669626890127829E-3</v>
          </cell>
          <cell r="E2837">
            <v>14.071488469639061</v>
          </cell>
          <cell r="M2837">
            <v>44839</v>
          </cell>
          <cell r="N2837">
            <v>18.7</v>
          </cell>
          <cell r="O2837">
            <v>11.7</v>
          </cell>
          <cell r="P2837">
            <v>7.5802301138372732E-3</v>
          </cell>
          <cell r="Q2837">
            <v>3.7590268684050598</v>
          </cell>
          <cell r="S2837">
            <v>44839</v>
          </cell>
          <cell r="T2837">
            <v>18.600000000000001</v>
          </cell>
          <cell r="U2837">
            <v>11.716666666666665</v>
          </cell>
          <cell r="V2837">
            <v>7.4726168559090273E-3</v>
          </cell>
          <cell r="W2837">
            <v>3.6427315844301043</v>
          </cell>
        </row>
        <row r="2838">
          <cell r="A2838">
            <v>44840</v>
          </cell>
          <cell r="B2838">
            <v>12.8</v>
          </cell>
          <cell r="C2838">
            <v>11.666666666666668</v>
          </cell>
          <cell r="D2838">
            <v>2.485537939427674E-3</v>
          </cell>
          <cell r="E2838">
            <v>14.073974007578489</v>
          </cell>
          <cell r="M2838">
            <v>44840</v>
          </cell>
          <cell r="N2838">
            <v>12.9</v>
          </cell>
          <cell r="O2838">
            <v>11.683333333333332</v>
          </cell>
          <cell r="P2838">
            <v>2.5425000163802627E-3</v>
          </cell>
          <cell r="Q2838">
            <v>3.7615693684214402</v>
          </cell>
          <cell r="S2838">
            <v>44840</v>
          </cell>
          <cell r="T2838">
            <v>13</v>
          </cell>
          <cell r="U2838">
            <v>11.683333333333334</v>
          </cell>
          <cell r="V2838">
            <v>2.6011288231603856E-3</v>
          </cell>
          <cell r="W2838">
            <v>3.6453327132532647</v>
          </cell>
        </row>
        <row r="2839">
          <cell r="A2839">
            <v>44841</v>
          </cell>
          <cell r="B2839">
            <v>12.1</v>
          </cell>
          <cell r="C2839">
            <v>11.65</v>
          </cell>
          <cell r="D2839">
            <v>2.1121661701088016E-3</v>
          </cell>
          <cell r="E2839">
            <v>14.076086173748598</v>
          </cell>
          <cell r="M2839">
            <v>44841</v>
          </cell>
          <cell r="N2839">
            <v>11.9</v>
          </cell>
          <cell r="O2839">
            <v>11.65</v>
          </cell>
          <cell r="P2839">
            <v>2.0143979783466717E-3</v>
          </cell>
          <cell r="Q2839">
            <v>3.7635837663997869</v>
          </cell>
          <cell r="S2839">
            <v>44841</v>
          </cell>
          <cell r="T2839">
            <v>12.2</v>
          </cell>
          <cell r="U2839">
            <v>11.633333333333333</v>
          </cell>
          <cell r="V2839">
            <v>2.1630463736240692E-3</v>
          </cell>
          <cell r="W2839">
            <v>3.6474957596268887</v>
          </cell>
        </row>
        <row r="2840">
          <cell r="A2840">
            <v>44842</v>
          </cell>
          <cell r="B2840">
            <v>15.7</v>
          </cell>
          <cell r="C2840">
            <v>11.6</v>
          </cell>
          <cell r="D2840">
            <v>4.6037723799962219E-3</v>
          </cell>
          <cell r="E2840">
            <v>14.080689946128594</v>
          </cell>
          <cell r="M2840">
            <v>44842</v>
          </cell>
          <cell r="N2840">
            <v>15.7</v>
          </cell>
          <cell r="O2840">
            <v>11.6</v>
          </cell>
          <cell r="P2840">
            <v>4.6037723799962219E-3</v>
          </cell>
          <cell r="Q2840">
            <v>3.7681875387797832</v>
          </cell>
          <cell r="S2840">
            <v>44842</v>
          </cell>
          <cell r="T2840">
            <v>16.5</v>
          </cell>
          <cell r="U2840">
            <v>11.6</v>
          </cell>
          <cell r="V2840">
            <v>5.3416154062858687E-3</v>
          </cell>
          <cell r="W2840">
            <v>3.6528373750331746</v>
          </cell>
        </row>
        <row r="2841">
          <cell r="A2841">
            <v>44843</v>
          </cell>
          <cell r="B2841">
            <v>16.399999999999999</v>
          </cell>
          <cell r="C2841">
            <v>11.566666666666663</v>
          </cell>
          <cell r="D2841">
            <v>5.2487183691417609E-3</v>
          </cell>
          <cell r="E2841">
            <v>14.085938664497736</v>
          </cell>
          <cell r="M2841">
            <v>44843</v>
          </cell>
          <cell r="N2841">
            <v>16.8</v>
          </cell>
          <cell r="O2841">
            <v>11.566666666666666</v>
          </cell>
          <cell r="P2841">
            <v>5.6349867006815681E-3</v>
          </cell>
          <cell r="Q2841">
            <v>3.7738225254804649</v>
          </cell>
          <cell r="S2841">
            <v>44843</v>
          </cell>
          <cell r="T2841">
            <v>17.100000000000001</v>
          </cell>
          <cell r="U2841">
            <v>11.55</v>
          </cell>
          <cell r="V2841">
            <v>5.9338471552725985E-3</v>
          </cell>
          <cell r="W2841">
            <v>3.6587712221884474</v>
          </cell>
        </row>
        <row r="2842">
          <cell r="A2842">
            <v>44844</v>
          </cell>
          <cell r="B2842">
            <v>17.3</v>
          </cell>
          <cell r="C2842">
            <v>11.533333333333331</v>
          </cell>
          <cell r="D2842">
            <v>6.1368970405728598E-3</v>
          </cell>
          <cell r="E2842">
            <v>14.092075561538309</v>
          </cell>
          <cell r="M2842">
            <v>44844</v>
          </cell>
          <cell r="N2842">
            <v>15.9</v>
          </cell>
          <cell r="O2842">
            <v>11.516666666666666</v>
          </cell>
          <cell r="P2842">
            <v>4.7881880795904459E-3</v>
          </cell>
          <cell r="Q2842">
            <v>3.7786107135600555</v>
          </cell>
          <cell r="S2842">
            <v>44844</v>
          </cell>
          <cell r="T2842">
            <v>16.2</v>
          </cell>
          <cell r="U2842">
            <v>11.533333333333331</v>
          </cell>
          <cell r="V2842">
            <v>5.0628292972310363E-3</v>
          </cell>
          <cell r="W2842">
            <v>3.6638340514856784</v>
          </cell>
        </row>
        <row r="2843">
          <cell r="A2843">
            <v>44845</v>
          </cell>
          <cell r="B2843">
            <v>18.899999999999999</v>
          </cell>
          <cell r="C2843">
            <v>11.483333333333333</v>
          </cell>
          <cell r="D2843">
            <v>7.8155205955868015E-3</v>
          </cell>
          <cell r="E2843">
            <v>14.099891082133896</v>
          </cell>
          <cell r="M2843">
            <v>44845</v>
          </cell>
          <cell r="N2843">
            <v>18.7</v>
          </cell>
          <cell r="O2843">
            <v>11.483333333333331</v>
          </cell>
          <cell r="P2843">
            <v>7.6031705280315736E-3</v>
          </cell>
          <cell r="Q2843">
            <v>3.7862138840880872</v>
          </cell>
          <cell r="S2843">
            <v>44845</v>
          </cell>
          <cell r="T2843">
            <v>19.8</v>
          </cell>
          <cell r="U2843">
            <v>11.5</v>
          </cell>
          <cell r="V2843">
            <v>8.7637577445190025E-3</v>
          </cell>
          <cell r="W2843">
            <v>3.6725978092301976</v>
          </cell>
        </row>
        <row r="2844">
          <cell r="A2844">
            <v>44846</v>
          </cell>
          <cell r="B2844">
            <v>17</v>
          </cell>
          <cell r="C2844">
            <v>11.45</v>
          </cell>
          <cell r="D2844">
            <v>5.8417758608019761E-3</v>
          </cell>
          <cell r="E2844">
            <v>14.105732857994697</v>
          </cell>
          <cell r="M2844">
            <v>44846</v>
          </cell>
          <cell r="N2844">
            <v>16.899999999999999</v>
          </cell>
          <cell r="O2844">
            <v>11.45</v>
          </cell>
          <cell r="P2844">
            <v>5.742442916471577E-3</v>
          </cell>
          <cell r="Q2844">
            <v>3.7919563270045589</v>
          </cell>
          <cell r="S2844">
            <v>44846</v>
          </cell>
          <cell r="T2844">
            <v>17.3</v>
          </cell>
          <cell r="U2844">
            <v>11.45</v>
          </cell>
          <cell r="V2844">
            <v>6.143711869803099E-3</v>
          </cell>
          <cell r="W2844">
            <v>3.6787415211000005</v>
          </cell>
        </row>
        <row r="2845">
          <cell r="A2845">
            <v>44847</v>
          </cell>
          <cell r="B2845">
            <v>15.3</v>
          </cell>
          <cell r="C2845">
            <v>11.416666666666668</v>
          </cell>
          <cell r="D2845">
            <v>4.2683040684987003E-3</v>
          </cell>
          <cell r="E2845">
            <v>14.110001162063195</v>
          </cell>
          <cell r="M2845">
            <v>44847</v>
          </cell>
          <cell r="N2845">
            <v>15.3</v>
          </cell>
          <cell r="O2845">
            <v>11.416666666666666</v>
          </cell>
          <cell r="P2845">
            <v>4.2683040684987003E-3</v>
          </cell>
          <cell r="Q2845">
            <v>3.7962246310730574</v>
          </cell>
          <cell r="S2845">
            <v>44847</v>
          </cell>
          <cell r="T2845">
            <v>15.7</v>
          </cell>
          <cell r="U2845">
            <v>11.416666666666666</v>
          </cell>
          <cell r="V2845">
            <v>4.6151159410363681E-3</v>
          </cell>
          <cell r="W2845">
            <v>3.6833566370410371</v>
          </cell>
        </row>
        <row r="2846">
          <cell r="A2846">
            <v>44848</v>
          </cell>
          <cell r="B2846">
            <v>18.7</v>
          </cell>
          <cell r="C2846">
            <v>11.383333333333333</v>
          </cell>
          <cell r="D2846">
            <v>7.6130368970845517E-3</v>
          </cell>
          <cell r="E2846">
            <v>14.117614198960279</v>
          </cell>
          <cell r="M2846">
            <v>44848</v>
          </cell>
          <cell r="N2846">
            <v>18.600000000000001</v>
          </cell>
          <cell r="O2846">
            <v>11.383333333333329</v>
          </cell>
          <cell r="P2846">
            <v>7.5067976181557557E-3</v>
          </cell>
          <cell r="Q2846">
            <v>3.8037314286912132</v>
          </cell>
          <cell r="S2846">
            <v>44848</v>
          </cell>
          <cell r="T2846">
            <v>18.600000000000001</v>
          </cell>
          <cell r="U2846">
            <v>11.366666666666664</v>
          </cell>
          <cell r="V2846">
            <v>7.5083774976803744E-3</v>
          </cell>
          <cell r="W2846">
            <v>3.6908650145387174</v>
          </cell>
        </row>
        <row r="2847">
          <cell r="A2847">
            <v>44849</v>
          </cell>
          <cell r="B2847">
            <v>19</v>
          </cell>
          <cell r="C2847">
            <v>11.35</v>
          </cell>
          <cell r="D2847">
            <v>7.9352958987995072E-3</v>
          </cell>
          <cell r="E2847">
            <v>14.125549494859079</v>
          </cell>
          <cell r="M2847">
            <v>44849</v>
          </cell>
          <cell r="N2847">
            <v>18.5</v>
          </cell>
          <cell r="O2847">
            <v>11.35</v>
          </cell>
          <cell r="P2847">
            <v>7.4037637792635069E-3</v>
          </cell>
          <cell r="Q2847">
            <v>3.8111351924704766</v>
          </cell>
          <cell r="S2847">
            <v>44849</v>
          </cell>
          <cell r="T2847">
            <v>19.8</v>
          </cell>
          <cell r="U2847">
            <v>11.333333333333332</v>
          </cell>
          <cell r="V2847">
            <v>8.7825790117062111E-3</v>
          </cell>
          <cell r="W2847">
            <v>3.6996475935504236</v>
          </cell>
        </row>
        <row r="2848">
          <cell r="A2848">
            <v>44850</v>
          </cell>
          <cell r="B2848">
            <v>18.899999999999999</v>
          </cell>
          <cell r="C2848">
            <v>11.3</v>
          </cell>
          <cell r="D2848">
            <v>7.8337769696646548E-3</v>
          </cell>
          <cell r="E2848">
            <v>14.133383271828745</v>
          </cell>
          <cell r="M2848">
            <v>44850</v>
          </cell>
          <cell r="N2848">
            <v>19.100000000000001</v>
          </cell>
          <cell r="O2848">
            <v>11.3</v>
          </cell>
          <cell r="P2848">
            <v>8.0465544526915692E-3</v>
          </cell>
          <cell r="Q2848">
            <v>3.8191817469231681</v>
          </cell>
          <cell r="S2848">
            <v>44850</v>
          </cell>
          <cell r="T2848">
            <v>19.899999999999999</v>
          </cell>
          <cell r="U2848">
            <v>11.3</v>
          </cell>
          <cell r="V2848">
            <v>8.8906764562197062E-3</v>
          </cell>
          <cell r="W2848">
            <v>3.7085382700066432</v>
          </cell>
        </row>
        <row r="2849">
          <cell r="A2849">
            <v>44851</v>
          </cell>
          <cell r="B2849">
            <v>19.399999999999999</v>
          </cell>
          <cell r="C2849">
            <v>11.266666666666666</v>
          </cell>
          <cell r="D2849">
            <v>8.368275450718398E-3</v>
          </cell>
          <cell r="E2849">
            <v>14.141751547279464</v>
          </cell>
          <cell r="M2849">
            <v>44851</v>
          </cell>
          <cell r="N2849">
            <v>19.3</v>
          </cell>
          <cell r="O2849">
            <v>11.266666666666664</v>
          </cell>
          <cell r="P2849">
            <v>8.2622802706599358E-3</v>
          </cell>
          <cell r="Q2849">
            <v>3.8274440271938279</v>
          </cell>
          <cell r="S2849">
            <v>44851</v>
          </cell>
          <cell r="T2849">
            <v>19.5</v>
          </cell>
          <cell r="U2849">
            <v>11.266666666666664</v>
          </cell>
          <cell r="V2849">
            <v>8.4740561790834345E-3</v>
          </cell>
          <cell r="W2849">
            <v>3.7170123261857264</v>
          </cell>
        </row>
        <row r="2850">
          <cell r="A2850">
            <v>44852</v>
          </cell>
          <cell r="B2850">
            <v>14.9</v>
          </cell>
          <cell r="C2850">
            <v>11.233333333333331</v>
          </cell>
          <cell r="D2850">
            <v>3.9470936710796628E-3</v>
          </cell>
          <cell r="E2850">
            <v>14.145698640950544</v>
          </cell>
          <cell r="M2850">
            <v>44852</v>
          </cell>
          <cell r="N2850">
            <v>15.5</v>
          </cell>
          <cell r="O2850">
            <v>11.233333333333334</v>
          </cell>
          <cell r="P2850">
            <v>4.4497362555947105E-3</v>
          </cell>
          <cell r="Q2850">
            <v>3.8318937634494228</v>
          </cell>
          <cell r="S2850">
            <v>44852</v>
          </cell>
          <cell r="T2850">
            <v>15.7</v>
          </cell>
          <cell r="U2850">
            <v>11.233333333333334</v>
          </cell>
          <cell r="V2850">
            <v>4.6255730187865296E-3</v>
          </cell>
          <cell r="W2850">
            <v>3.7216378992045129</v>
          </cell>
        </row>
        <row r="2851">
          <cell r="A2851">
            <v>44853</v>
          </cell>
          <cell r="B2851">
            <v>13.7</v>
          </cell>
          <cell r="C2851">
            <v>11.2</v>
          </cell>
          <cell r="D2851">
            <v>3.0611916003811983E-3</v>
          </cell>
          <cell r="E2851">
            <v>14.148759832550924</v>
          </cell>
          <cell r="M2851">
            <v>44853</v>
          </cell>
          <cell r="N2851">
            <v>14.3</v>
          </cell>
          <cell r="O2851">
            <v>11.183333333333334</v>
          </cell>
          <cell r="P2851">
            <v>3.4855113407581588E-3</v>
          </cell>
          <cell r="Q2851">
            <v>3.8353792747901809</v>
          </cell>
          <cell r="S2851">
            <v>44853</v>
          </cell>
          <cell r="T2851">
            <v>14.9</v>
          </cell>
          <cell r="U2851">
            <v>11.2</v>
          </cell>
          <cell r="V2851">
            <v>3.9486395002922394E-3</v>
          </cell>
          <cell r="W2851">
            <v>3.7255865387048051</v>
          </cell>
        </row>
        <row r="2852">
          <cell r="A2852">
            <v>44854</v>
          </cell>
          <cell r="B2852">
            <v>13</v>
          </cell>
          <cell r="C2852">
            <v>11.15</v>
          </cell>
          <cell r="D2852">
            <v>2.6190883601271164E-3</v>
          </cell>
          <cell r="E2852">
            <v>14.151378920911052</v>
          </cell>
          <cell r="M2852">
            <v>44854</v>
          </cell>
          <cell r="N2852">
            <v>12.7</v>
          </cell>
          <cell r="O2852">
            <v>11.15</v>
          </cell>
          <cell r="P2852">
            <v>2.4452021103758205E-3</v>
          </cell>
          <cell r="Q2852">
            <v>3.8378244769005567</v>
          </cell>
          <cell r="S2852">
            <v>44854</v>
          </cell>
          <cell r="T2852">
            <v>13.6</v>
          </cell>
          <cell r="U2852">
            <v>11.166666666666668</v>
          </cell>
          <cell r="V2852">
            <v>2.9956555244707618E-3</v>
          </cell>
          <cell r="W2852">
            <v>3.7285821942292756</v>
          </cell>
        </row>
        <row r="2853">
          <cell r="A2853">
            <v>44855</v>
          </cell>
          <cell r="C2853">
            <v>11.116666666666667</v>
          </cell>
          <cell r="D2853">
            <v>8.9616314477561956E-5</v>
          </cell>
          <cell r="E2853">
            <v>14.151468537225529</v>
          </cell>
          <cell r="M2853">
            <v>44855</v>
          </cell>
          <cell r="O2853">
            <v>11.133333333333333</v>
          </cell>
          <cell r="P2853">
            <v>8.9599488333894827E-5</v>
          </cell>
          <cell r="Q2853">
            <v>3.8379140763888908</v>
          </cell>
          <cell r="S2853">
            <v>44855</v>
          </cell>
          <cell r="U2853">
            <v>11.116666666666667</v>
          </cell>
          <cell r="V2853">
            <v>8.9616314477561956E-5</v>
          </cell>
          <cell r="W2853">
            <v>3.7286718105437533</v>
          </cell>
        </row>
        <row r="2854">
          <cell r="A2854">
            <v>44856</v>
          </cell>
          <cell r="C2854">
            <v>11.083333333333334</v>
          </cell>
          <cell r="D2854">
            <v>8.964959564823036E-5</v>
          </cell>
          <cell r="E2854">
            <v>14.151558186821177</v>
          </cell>
          <cell r="M2854">
            <v>44856</v>
          </cell>
          <cell r="O2854">
            <v>11.1</v>
          </cell>
          <cell r="P2854">
            <v>8.9633016611018293E-5</v>
          </cell>
          <cell r="Q2854">
            <v>3.838003709405502</v>
          </cell>
          <cell r="S2854">
            <v>44856</v>
          </cell>
          <cell r="U2854">
            <v>11.083333333333334</v>
          </cell>
          <cell r="V2854">
            <v>8.964959564823036E-5</v>
          </cell>
          <cell r="W2854">
            <v>3.7287614601394017</v>
          </cell>
        </row>
        <row r="2855">
          <cell r="A2855">
            <v>44857</v>
          </cell>
          <cell r="C2855">
            <v>11.066666666666666</v>
          </cell>
          <cell r="D2855">
            <v>8.9666052496428691E-5</v>
          </cell>
          <cell r="E2855">
            <v>14.151647852873673</v>
          </cell>
          <cell r="M2855">
            <v>44857</v>
          </cell>
          <cell r="O2855">
            <v>11.05</v>
          </cell>
          <cell r="P2855">
            <v>8.9682388056157452E-5</v>
          </cell>
          <cell r="Q2855">
            <v>3.8380933917935582</v>
          </cell>
          <cell r="S2855">
            <v>44857</v>
          </cell>
          <cell r="U2855">
            <v>11.05</v>
          </cell>
          <cell r="V2855">
            <v>8.9682388056157452E-5</v>
          </cell>
          <cell r="W2855">
            <v>3.728851142527458</v>
          </cell>
        </row>
        <row r="2856">
          <cell r="A2856">
            <v>44858</v>
          </cell>
          <cell r="C2856">
            <v>11.016666666666666</v>
          </cell>
          <cell r="D2856">
            <v>8.971469887924632E-5</v>
          </cell>
          <cell r="E2856">
            <v>14.151737567572551</v>
          </cell>
          <cell r="M2856">
            <v>44858</v>
          </cell>
          <cell r="O2856">
            <v>11.016666666666667</v>
          </cell>
          <cell r="P2856">
            <v>8.971469887924632E-5</v>
          </cell>
          <cell r="Q2856">
            <v>3.8381831064924374</v>
          </cell>
          <cell r="S2856">
            <v>44858</v>
          </cell>
          <cell r="U2856">
            <v>11.016666666666667</v>
          </cell>
          <cell r="V2856">
            <v>8.971469887924632E-5</v>
          </cell>
          <cell r="W2856">
            <v>3.7289408572263372</v>
          </cell>
        </row>
        <row r="2857">
          <cell r="A2857">
            <v>44859</v>
          </cell>
          <cell r="C2857">
            <v>10.983333333333334</v>
          </cell>
          <cell r="D2857">
            <v>8.9746535189986313E-5</v>
          </cell>
          <cell r="E2857">
            <v>14.151827314107742</v>
          </cell>
          <cell r="M2857">
            <v>44859</v>
          </cell>
          <cell r="O2857">
            <v>10.983333333333334</v>
          </cell>
          <cell r="P2857">
            <v>8.9746535189986313E-5</v>
          </cell>
          <cell r="Q2857">
            <v>3.8382728530276276</v>
          </cell>
          <cell r="S2857">
            <v>44859</v>
          </cell>
          <cell r="U2857">
            <v>10.983333333333334</v>
          </cell>
          <cell r="V2857">
            <v>8.9746535189986313E-5</v>
          </cell>
          <cell r="W2857">
            <v>3.7290306037615273</v>
          </cell>
        </row>
        <row r="2858">
          <cell r="A2858">
            <v>44860</v>
          </cell>
          <cell r="C2858">
            <v>10.95</v>
          </cell>
          <cell r="D2858">
            <v>8.9777903957001244E-5</v>
          </cell>
          <cell r="E2858">
            <v>14.151917092011699</v>
          </cell>
          <cell r="M2858">
            <v>44860</v>
          </cell>
          <cell r="O2858">
            <v>10.95</v>
          </cell>
          <cell r="P2858">
            <v>8.9777903957001244E-5</v>
          </cell>
          <cell r="Q2858">
            <v>3.8383626309315844</v>
          </cell>
          <cell r="S2858">
            <v>44860</v>
          </cell>
          <cell r="U2858">
            <v>10.933333333333332</v>
          </cell>
          <cell r="V2858">
            <v>8.9793415161281776E-5</v>
          </cell>
          <cell r="W2858">
            <v>3.7291203971766884</v>
          </cell>
        </row>
        <row r="2859">
          <cell r="A2859">
            <v>44861</v>
          </cell>
          <cell r="C2859">
            <v>10.916666666666664</v>
          </cell>
          <cell r="D2859">
            <v>8.9808812046574519E-5</v>
          </cell>
          <cell r="E2859">
            <v>14.152006900823745</v>
          </cell>
          <cell r="M2859">
            <v>44861</v>
          </cell>
          <cell r="O2859">
            <v>10.916666666666664</v>
          </cell>
          <cell r="P2859">
            <v>8.9808812046574519E-5</v>
          </cell>
          <cell r="Q2859">
            <v>3.838452439743631</v>
          </cell>
          <cell r="S2859">
            <v>44861</v>
          </cell>
          <cell r="U2859">
            <v>10.9</v>
          </cell>
          <cell r="V2859">
            <v>8.9824095455420816E-5</v>
          </cell>
          <cell r="W2859">
            <v>3.7292102212721439</v>
          </cell>
        </row>
        <row r="2860">
          <cell r="A2860">
            <v>44862</v>
          </cell>
          <cell r="C2860">
            <v>10.883333333333333</v>
          </cell>
          <cell r="D2860">
            <v>8.9839266224152388E-5</v>
          </cell>
          <cell r="E2860">
            <v>14.152096740089968</v>
          </cell>
          <cell r="M2860">
            <v>44862</v>
          </cell>
          <cell r="O2860">
            <v>10.883333333333335</v>
          </cell>
          <cell r="P2860">
            <v>8.9839266224152388E-5</v>
          </cell>
          <cell r="Q2860">
            <v>3.8385422790098551</v>
          </cell>
          <cell r="S2860">
            <v>44862</v>
          </cell>
          <cell r="U2860">
            <v>10.866666666666667</v>
          </cell>
          <cell r="V2860">
            <v>8.9854325182937175E-5</v>
          </cell>
          <cell r="W2860">
            <v>3.7293000755973269</v>
          </cell>
        </row>
        <row r="2861">
          <cell r="A2861">
            <v>44863</v>
          </cell>
          <cell r="C2861">
            <v>10.85</v>
          </cell>
          <cell r="D2861">
            <v>8.9869273155824609E-5</v>
          </cell>
          <cell r="E2861">
            <v>14.152186609363124</v>
          </cell>
          <cell r="M2861">
            <v>44863</v>
          </cell>
          <cell r="O2861">
            <v>10.85</v>
          </cell>
          <cell r="P2861">
            <v>8.9869273155824609E-5</v>
          </cell>
          <cell r="Q2861">
            <v>3.8386321482830108</v>
          </cell>
          <cell r="S2861">
            <v>44863</v>
          </cell>
          <cell r="U2861">
            <v>10.833333333333336</v>
          </cell>
          <cell r="V2861">
            <v>8.9884110960790898E-5</v>
          </cell>
          <cell r="W2861">
            <v>3.7293899597082878</v>
          </cell>
        </row>
        <row r="2862">
          <cell r="A2862">
            <v>44864</v>
          </cell>
          <cell r="C2862">
            <v>10.816666666666668</v>
          </cell>
          <cell r="D2862">
            <v>8.9898839409783637E-5</v>
          </cell>
          <cell r="E2862">
            <v>14.152276508202533</v>
          </cell>
          <cell r="M2862">
            <v>44864</v>
          </cell>
          <cell r="O2862">
            <v>10.8</v>
          </cell>
          <cell r="P2862">
            <v>8.9913459308766305E-5</v>
          </cell>
          <cell r="Q2862">
            <v>3.8387220617423194</v>
          </cell>
          <cell r="S2862">
            <v>44864</v>
          </cell>
          <cell r="U2862">
            <v>10.8</v>
          </cell>
          <cell r="V2862">
            <v>8.9913459308766305E-5</v>
          </cell>
          <cell r="W2862">
            <v>3.7294798731675964</v>
          </cell>
        </row>
        <row r="2863">
          <cell r="A2863">
            <v>44865</v>
          </cell>
          <cell r="C2863">
            <v>10.783333333333331</v>
          </cell>
          <cell r="D2863">
            <v>8.9927971457762399E-5</v>
          </cell>
          <cell r="E2863">
            <v>14.15236643617399</v>
          </cell>
          <cell r="M2863">
            <v>44865</v>
          </cell>
          <cell r="O2863">
            <v>10.766666666666666</v>
          </cell>
          <cell r="P2863">
            <v>8.9942376650899055E-5</v>
          </cell>
          <cell r="Q2863">
            <v>3.8388120041189704</v>
          </cell>
          <cell r="S2863">
            <v>44865</v>
          </cell>
          <cell r="U2863">
            <v>10.783333333333331</v>
          </cell>
          <cell r="V2863">
            <v>8.9927971457762399E-5</v>
          </cell>
          <cell r="W2863">
            <v>3.7295698011390543</v>
          </cell>
        </row>
        <row r="2864">
          <cell r="A2864">
            <v>44866</v>
          </cell>
          <cell r="C2864">
            <v>10.544664719970333</v>
          </cell>
          <cell r="D2864">
            <v>9.0124430175128232E-5</v>
          </cell>
          <cell r="E2864">
            <v>14.152456560604165</v>
          </cell>
          <cell r="M2864">
            <v>44866</v>
          </cell>
          <cell r="O2864">
            <v>10.562833194673971</v>
          </cell>
          <cell r="P2864">
            <v>9.0110195716604208E-5</v>
          </cell>
          <cell r="Q2864">
            <v>3.8389021143146871</v>
          </cell>
          <cell r="S2864">
            <v>44866</v>
          </cell>
          <cell r="U2864">
            <v>10.561766534341448</v>
          </cell>
          <cell r="V2864">
            <v>9.0111034588636837E-5</v>
          </cell>
          <cell r="W2864">
            <v>3.7296599121736431</v>
          </cell>
        </row>
        <row r="2865">
          <cell r="A2865">
            <v>44867</v>
          </cell>
          <cell r="C2865">
            <v>10.511285125375665</v>
          </cell>
          <cell r="D2865">
            <v>9.0150284795719528E-5</v>
          </cell>
          <cell r="E2865">
            <v>14.152546710888961</v>
          </cell>
          <cell r="M2865">
            <v>44867</v>
          </cell>
          <cell r="O2865">
            <v>10.529880728733586</v>
          </cell>
          <cell r="P2865">
            <v>9.0135928586608367E-5</v>
          </cell>
          <cell r="Q2865">
            <v>3.8389922502432738</v>
          </cell>
          <cell r="S2865">
            <v>44867</v>
          </cell>
          <cell r="U2865">
            <v>10.528789003047958</v>
          </cell>
          <cell r="V2865">
            <v>9.0136774700475244E-5</v>
          </cell>
          <cell r="W2865">
            <v>3.7297500489483437</v>
          </cell>
        </row>
        <row r="2866">
          <cell r="A2866">
            <v>44868</v>
          </cell>
          <cell r="C2866">
            <v>10.478232453599034</v>
          </cell>
          <cell r="D2866">
            <v>9.0175511522858396E-5</v>
          </cell>
          <cell r="E2866">
            <v>14.152636886400485</v>
          </cell>
          <cell r="M2866">
            <v>44868</v>
          </cell>
          <cell r="O2866">
            <v>10.497251714874535</v>
          </cell>
          <cell r="P2866">
            <v>9.0161040712630241E-5</v>
          </cell>
          <cell r="Q2866">
            <v>3.8390824112839863</v>
          </cell>
          <cell r="S2866">
            <v>44868</v>
          </cell>
          <cell r="U2866">
            <v>10.496135128275551</v>
          </cell>
          <cell r="V2866">
            <v>9.0161893647318058E-5</v>
          </cell>
          <cell r="W2866">
            <v>3.7298402108419912</v>
          </cell>
        </row>
        <row r="2867">
          <cell r="A2867">
            <v>44869</v>
          </cell>
          <cell r="C2867">
            <v>10.445517956338952</v>
          </cell>
          <cell r="D2867">
            <v>9.0200118366900154E-5</v>
          </cell>
          <cell r="E2867">
            <v>14.152727086518851</v>
          </cell>
          <cell r="M2867">
            <v>44869</v>
          </cell>
          <cell r="O2867">
            <v>10.464957256276628</v>
          </cell>
          <cell r="P2867">
            <v>9.0185539815763885E-5</v>
          </cell>
          <cell r="Q2867">
            <v>3.839172596823802</v>
          </cell>
          <cell r="S2867">
            <v>44869</v>
          </cell>
          <cell r="U2867">
            <v>10.463816021917328</v>
          </cell>
          <cell r="V2867">
            <v>9.0186399167175259E-5</v>
          </cell>
          <cell r="W2867">
            <v>3.7299303972411586</v>
          </cell>
        </row>
        <row r="2868">
          <cell r="A2868">
            <v>44870</v>
          </cell>
          <cell r="C2868">
            <v>10.413153041465845</v>
          </cell>
          <cell r="D2868">
            <v>9.022411320069591E-5</v>
          </cell>
          <cell r="E2868">
            <v>14.152817310632052</v>
          </cell>
          <cell r="M2868">
            <v>44870</v>
          </cell>
          <cell r="O2868">
            <v>10.433008608576456</v>
          </cell>
          <cell r="P2868">
            <v>9.0209433486440214E-5</v>
          </cell>
          <cell r="Q2868">
            <v>3.8392628062572882</v>
          </cell>
          <cell r="S2868">
            <v>44870</v>
          </cell>
          <cell r="U2868">
            <v>10.431842948539376</v>
          </cell>
          <cell r="V2868">
            <v>9.021029886699702E-5</v>
          </cell>
          <cell r="W2868">
            <v>3.7300206075400255</v>
          </cell>
        </row>
        <row r="2869">
          <cell r="A2869">
            <v>44871</v>
          </cell>
          <cell r="C2869">
            <v>10.381149267551519</v>
          </cell>
          <cell r="D2869">
            <v>9.0247503758512259E-5</v>
          </cell>
          <cell r="E2869">
            <v>14.15290755813581</v>
          </cell>
          <cell r="M2869">
            <v>44871</v>
          </cell>
          <cell r="O2869">
            <v>10.401417174437022</v>
          </cell>
          <cell r="P2869">
            <v>9.0232729183267017E-5</v>
          </cell>
          <cell r="Q2869">
            <v>3.8393530389864714</v>
          </cell>
          <cell r="S2869">
            <v>44871</v>
          </cell>
          <cell r="U2869">
            <v>10.40022731994797</v>
          </cell>
          <cell r="V2869">
            <v>9.0233600221518051E-5</v>
          </cell>
          <cell r="W2869">
            <v>3.730110841140247</v>
          </cell>
        </row>
        <row r="2870">
          <cell r="A2870">
            <v>44872</v>
          </cell>
          <cell r="C2870">
            <v>10.349518337684314</v>
          </cell>
          <cell r="D2870">
            <v>9.0270297635065982E-5</v>
          </cell>
          <cell r="E2870">
            <v>14.152997828433445</v>
          </cell>
          <cell r="M2870">
            <v>44872</v>
          </cell>
          <cell r="O2870">
            <v>10.3701944974162</v>
          </cell>
          <cell r="P2870">
            <v>9.0255434231984851E-5</v>
          </cell>
          <cell r="Q2870">
            <v>3.8394432944207035</v>
          </cell>
          <cell r="S2870">
            <v>44872</v>
          </cell>
          <cell r="U2870">
            <v>10.368980689054871</v>
          </cell>
          <cell r="V2870">
            <v>9.0256310572218074E-5</v>
          </cell>
          <cell r="W2870">
            <v>3.7302010974508191</v>
          </cell>
        </row>
        <row r="2871">
          <cell r="A2871">
            <v>44873</v>
          </cell>
          <cell r="C2871">
            <v>10.318272092557187</v>
          </cell>
          <cell r="D2871">
            <v>9.0292502284659715E-5</v>
          </cell>
          <cell r="E2871">
            <v>14.153088120935729</v>
          </cell>
          <cell r="M2871">
            <v>44873</v>
          </cell>
          <cell r="O2871">
            <v>10.339352255121737</v>
          </cell>
          <cell r="P2871">
            <v>9.0277555824524729E-5</v>
          </cell>
          <cell r="Q2871">
            <v>3.8395335719765282</v>
          </cell>
          <cell r="S2871">
            <v>44873</v>
          </cell>
          <cell r="U2871">
            <v>10.338114743028347</v>
          </cell>
          <cell r="V2871">
            <v>9.0278437126383625E-5</v>
          </cell>
          <cell r="W2871">
            <v>3.7302913758879455</v>
          </cell>
        </row>
        <row r="2872">
          <cell r="A2872">
            <v>44874</v>
          </cell>
          <cell r="C2872">
            <v>10.287422502817609</v>
          </cell>
          <cell r="D2872">
            <v>9.0314125020404514E-5</v>
          </cell>
          <cell r="E2872">
            <v>14.153178435060751</v>
          </cell>
          <cell r="M2872">
            <v>44874</v>
          </cell>
          <cell r="O2872">
            <v>10.308902251642339</v>
          </cell>
          <cell r="P2872">
            <v>9.0299101018154017E-5</v>
          </cell>
          <cell r="Q2872">
            <v>3.8396238710775465</v>
          </cell>
          <cell r="S2872">
            <v>44874</v>
          </cell>
          <cell r="U2872">
            <v>10.307641295719472</v>
          </cell>
          <cell r="V2872">
            <v>9.0299986956258633E-5</v>
          </cell>
          <cell r="W2872">
            <v>3.7303816758749018</v>
          </cell>
        </row>
        <row r="2873">
          <cell r="A2873">
            <v>44875</v>
          </cell>
          <cell r="C2873">
            <v>10.256981660670288</v>
          </cell>
          <cell r="D2873">
            <v>9.033517301351719E-5</v>
          </cell>
          <cell r="E2873">
            <v>14.153268770233764</v>
          </cell>
          <cell r="M2873">
            <v>44875</v>
          </cell>
          <cell r="O2873">
            <v>10.278856409246281</v>
          </cell>
          <cell r="P2873">
            <v>9.0320076734698635E-5</v>
          </cell>
          <cell r="Q2873">
            <v>3.8397141911542811</v>
          </cell>
          <cell r="S2873">
            <v>44875</v>
          </cell>
          <cell r="U2873">
            <v>10.277572279355056</v>
          </cell>
          <cell r="V2873">
            <v>9.032096699827055E-5</v>
          </cell>
          <cell r="W2873">
            <v>3.7304719968419002</v>
          </cell>
        </row>
        <row r="2874">
          <cell r="A2874">
            <v>44876</v>
          </cell>
          <cell r="C2874">
            <v>10.226961770725776</v>
          </cell>
          <cell r="D2874">
            <v>9.0355653292680652E-5</v>
          </cell>
          <cell r="E2874">
            <v>14.153359125887055</v>
          </cell>
          <cell r="M2874">
            <v>44876</v>
          </cell>
          <cell r="O2874">
            <v>10.249226759341145</v>
          </cell>
          <cell r="P2874">
            <v>9.0340489759829553E-5</v>
          </cell>
          <cell r="Q2874">
            <v>3.8398045316440408</v>
          </cell>
          <cell r="S2874">
            <v>44876</v>
          </cell>
          <cell r="U2874">
            <v>10.247919735490846</v>
          </cell>
          <cell r="V2874">
            <v>9.0341384052321149E-5</v>
          </cell>
          <cell r="W2874">
            <v>3.7305623382259525</v>
          </cell>
        </row>
        <row r="2875">
          <cell r="A2875">
            <v>44877</v>
          </cell>
          <cell r="C2875">
            <v>10.197375140090463</v>
          </cell>
          <cell r="D2875">
            <v>9.0375572743456707E-5</v>
          </cell>
          <cell r="E2875">
            <v>14.153449501459798</v>
          </cell>
          <cell r="M2875">
            <v>44877</v>
          </cell>
          <cell r="O2875">
            <v>10.220025432690623</v>
          </cell>
          <cell r="P2875">
            <v>9.036034674240357E-5</v>
          </cell>
          <cell r="Q2875">
            <v>3.8398948919907832</v>
          </cell>
          <cell r="S2875">
            <v>44877</v>
          </cell>
          <cell r="U2875">
            <v>10.218695805220863</v>
          </cell>
          <cell r="V2875">
            <v>9.0361244781131275E-5</v>
          </cell>
          <cell r="W2875">
            <v>3.7306526994707339</v>
          </cell>
        </row>
        <row r="2876">
          <cell r="A2876">
            <v>44878</v>
          </cell>
          <cell r="C2876">
            <v>10.168234167695976</v>
          </cell>
          <cell r="D2876">
            <v>9.0394938107741583E-5</v>
          </cell>
          <cell r="E2876">
            <v>14.153539896397906</v>
          </cell>
          <cell r="M2876">
            <v>44878</v>
          </cell>
          <cell r="O2876">
            <v>10.191264648886794</v>
          </cell>
          <cell r="P2876">
            <v>9.0379654193848571E-5</v>
          </cell>
          <cell r="Q2876">
            <v>3.8399852716449772</v>
          </cell>
          <cell r="S2876">
            <v>44878</v>
          </cell>
          <cell r="U2876">
            <v>10.189912718641283</v>
          </cell>
          <cell r="V2876">
            <v>9.0380555709630112E-5</v>
          </cell>
          <cell r="W2876">
            <v>3.7307430800264436</v>
          </cell>
        </row>
        <row r="2877">
          <cell r="A2877">
            <v>44879</v>
          </cell>
          <cell r="C2877">
            <v>10.139551332868749</v>
          </cell>
          <cell r="D2877">
            <v>9.0413755983255302E-5</v>
          </cell>
          <cell r="E2877">
            <v>14.153630310153888</v>
          </cell>
          <cell r="M2877">
            <v>44879</v>
          </cell>
          <cell r="O2877">
            <v>10.162956705079043</v>
          </cell>
          <cell r="P2877">
            <v>9.0398418487584346E-5</v>
          </cell>
          <cell r="Q2877">
            <v>3.8400756700634648</v>
          </cell>
          <cell r="S2877">
            <v>44879</v>
          </cell>
          <cell r="U2877">
            <v>10.161582783569997</v>
          </cell>
          <cell r="V2877">
            <v>9.0399323224379783E-5</v>
          </cell>
          <cell r="W2877">
            <v>3.730833479349668</v>
          </cell>
        </row>
        <row r="2878">
          <cell r="A2878">
            <v>44880</v>
          </cell>
          <cell r="C2878">
            <v>10.111339183143478</v>
          </cell>
          <cell r="D2878">
            <v>9.0432032823056817E-5</v>
          </cell>
          <cell r="E2878">
            <v>14.153720742186712</v>
          </cell>
          <cell r="M2878">
            <v>44880</v>
          </cell>
          <cell r="O2878">
            <v>10.135113963963638</v>
          </cell>
          <cell r="P2878">
            <v>9.0416645858471315E-5</v>
          </cell>
          <cell r="Q2878">
            <v>3.8401660867093232</v>
          </cell>
          <cell r="S2878">
            <v>44880</v>
          </cell>
          <cell r="U2878">
            <v>10.133718373525841</v>
          </cell>
          <cell r="V2878">
            <v>9.0417553573027924E-5</v>
          </cell>
          <cell r="W2878">
            <v>3.7309238969032412</v>
          </cell>
        </row>
        <row r="2879">
          <cell r="A2879">
            <v>44881</v>
          </cell>
          <cell r="C2879">
            <v>10.083610321327271</v>
          </cell>
          <cell r="D2879">
            <v>9.0449774935077954E-5</v>
          </cell>
          <cell r="E2879">
            <v>14.153811191961648</v>
          </cell>
          <cell r="M2879">
            <v>44881</v>
          </cell>
          <cell r="O2879">
            <v>10.107748841040962</v>
          </cell>
          <cell r="P2879">
            <v>9.0434342402279837E-5</v>
          </cell>
          <cell r="Q2879">
            <v>3.8402565210517254</v>
          </cell>
          <cell r="S2879">
            <v>44881</v>
          </cell>
          <cell r="U2879">
            <v>10.106331914974534</v>
          </cell>
          <cell r="V2879">
            <v>9.0435252863780476E-5</v>
          </cell>
          <cell r="W2879">
            <v>3.7310143321561049</v>
          </cell>
        </row>
        <row r="2880">
          <cell r="A2880">
            <v>44882</v>
          </cell>
          <cell r="C2880">
            <v>10.056377391824576</v>
          </cell>
          <cell r="D2880">
            <v>9.046698848166948E-5</v>
          </cell>
          <cell r="E2880">
            <v>14.153901658950129</v>
          </cell>
          <cell r="M2880">
            <v>44882</v>
          </cell>
          <cell r="O2880">
            <v>10.080873791150772</v>
          </cell>
          <cell r="P2880">
            <v>9.0451514075173684E-5</v>
          </cell>
          <cell r="Q2880">
            <v>3.8403469725658006</v>
          </cell>
          <cell r="S2880">
            <v>44882</v>
          </cell>
          <cell r="U2880">
            <v>10.07943587385159</v>
          </cell>
          <cell r="V2880">
            <v>9.0452427064888818E-5</v>
          </cell>
          <cell r="W2880">
            <v>3.7311047845831697</v>
          </cell>
        </row>
        <row r="2881">
          <cell r="A2881">
            <v>44883</v>
          </cell>
          <cell r="C2881">
            <v>10.029653066236495</v>
          </cell>
          <cell r="D2881">
            <v>9.0483679479153709E-5</v>
          </cell>
          <cell r="E2881">
            <v>14.153992142629608</v>
          </cell>
          <cell r="M2881">
            <v>44883</v>
          </cell>
          <cell r="O2881">
            <v>10.05450129429906</v>
          </cell>
          <cell r="P2881">
            <v>9.0468166693202253E-5</v>
          </cell>
          <cell r="Q2881">
            <v>3.8404374407324937</v>
          </cell>
          <cell r="S2881">
            <v>44883</v>
          </cell>
          <cell r="U2881">
            <v>10.053042741375863</v>
          </cell>
          <cell r="V2881">
            <v>9.0469082004145245E-5</v>
          </cell>
          <cell r="W2881">
            <v>3.7311952536651738</v>
          </cell>
        </row>
        <row r="2882">
          <cell r="A2882">
            <v>44884</v>
          </cell>
          <cell r="C2882">
            <v>10.003450028251518</v>
          </cell>
          <cell r="D2882">
            <v>9.0499853797378936E-5</v>
          </cell>
          <cell r="E2882">
            <v>14.154082642483406</v>
          </cell>
          <cell r="M2882">
            <v>44884</v>
          </cell>
          <cell r="O2882">
            <v>10.028643840793714</v>
          </cell>
          <cell r="P2882">
            <v>9.048430593179644E-5</v>
          </cell>
          <cell r="Q2882">
            <v>3.8405279250384257</v>
          </cell>
          <cell r="S2882">
            <v>44884</v>
          </cell>
          <cell r="U2882">
            <v>10.027165019170878</v>
          </cell>
          <cell r="V2882">
            <v>9.0485223368382207E-5</v>
          </cell>
          <cell r="W2882">
            <v>3.7312857388885421</v>
          </cell>
        </row>
        <row r="2883">
          <cell r="A2883">
            <v>44885</v>
          </cell>
          <cell r="C2883">
            <v>9.9777809578486529</v>
          </cell>
          <cell r="D2883">
            <v>9.0515517159271133E-5</v>
          </cell>
          <cell r="E2883">
            <v>14.154173158000566</v>
          </cell>
          <cell r="M2883">
            <v>44885</v>
          </cell>
          <cell r="O2883">
            <v>10.003313915709754</v>
          </cell>
          <cell r="P2883">
            <v>9.049993732526393E-5</v>
          </cell>
          <cell r="Q2883">
            <v>3.8406184249757511</v>
          </cell>
          <cell r="S2883">
            <v>44885</v>
          </cell>
          <cell r="U2883">
            <v>10.001815203714727</v>
          </cell>
          <cell r="V2883">
            <v>9.0500856702970694E-5</v>
          </cell>
          <cell r="W2883">
            <v>3.731376239745245</v>
          </cell>
        </row>
        <row r="2884">
          <cell r="A2884">
            <v>44886</v>
          </cell>
          <cell r="C2884">
            <v>9.9526585148376174</v>
          </cell>
          <cell r="D2884">
            <v>9.053067514037964E-5</v>
          </cell>
          <cell r="E2884">
            <v>14.154263688675705</v>
          </cell>
          <cell r="M2884">
            <v>44886</v>
          </cell>
          <cell r="O2884">
            <v>9.9785239827087242</v>
          </cell>
          <cell r="P2884">
            <v>9.0515066266280491E-5</v>
          </cell>
          <cell r="Q2884">
            <v>3.8407089400420173</v>
          </cell>
          <cell r="S2884">
            <v>44886</v>
          </cell>
          <cell r="U2884">
            <v>9.9770057701431476</v>
          </cell>
          <cell r="V2884">
            <v>9.051598741131471E-5</v>
          </cell>
          <cell r="W2884">
            <v>3.7314667557326562</v>
          </cell>
        </row>
        <row r="2885">
          <cell r="A2885">
            <v>44887</v>
          </cell>
          <cell r="C2885">
            <v>9.9280953217647312</v>
          </cell>
          <cell r="D2885">
            <v>9.0545333168413629E-5</v>
          </cell>
          <cell r="E2885">
            <v>14.154354234008874</v>
          </cell>
          <cell r="M2885">
            <v>44887</v>
          </cell>
          <cell r="O2885">
            <v>9.9542864672406139</v>
          </cell>
          <cell r="P2885">
            <v>9.0529698005374163E-5</v>
          </cell>
          <cell r="Q2885">
            <v>3.8407994697400225</v>
          </cell>
          <cell r="S2885">
            <v>44887</v>
          </cell>
          <cell r="U2885">
            <v>9.9527491554341267</v>
          </cell>
          <cell r="V2885">
            <v>9.053062075433818E-5</v>
          </cell>
          <cell r="W2885">
            <v>3.7315572863534103</v>
          </cell>
        </row>
        <row r="2886">
          <cell r="A2886">
            <v>44888</v>
          </cell>
          <cell r="C2886">
            <v>9.9041039462172229</v>
          </cell>
          <cell r="D2886">
            <v>9.0559496522767317E-5</v>
          </cell>
          <cell r="E2886">
            <v>14.154444793505396</v>
          </cell>
          <cell r="M2886">
            <v>44888</v>
          </cell>
          <cell r="O2886">
            <v>9.930613739160588</v>
          </cell>
          <cell r="P2886">
            <v>9.0543837650400178E-5</v>
          </cell>
          <cell r="Q2886">
            <v>3.8408900135776731</v>
          </cell>
          <cell r="S2886">
            <v>44888</v>
          </cell>
          <cell r="U2886">
            <v>9.9290577410064031</v>
          </cell>
          <cell r="V2886">
            <v>9.0544761849962855E-5</v>
          </cell>
          <cell r="W2886">
            <v>3.7316478311152603</v>
          </cell>
        </row>
        <row r="2887">
          <cell r="A2887">
            <v>44889</v>
          </cell>
          <cell r="C2887">
            <v>9.8806968825626598</v>
          </cell>
          <cell r="D2887">
            <v>9.0573170334032051E-5</v>
          </cell>
          <cell r="E2887">
            <v>14.154535366675731</v>
          </cell>
          <cell r="M2887">
            <v>44889</v>
          </cell>
          <cell r="O2887">
            <v>9.9075180947968366</v>
          </cell>
          <cell r="P2887">
            <v>9.0557490166004513E-5</v>
          </cell>
          <cell r="Q2887">
            <v>3.8409805710678393</v>
          </cell>
          <cell r="S2887">
            <v>44889</v>
          </cell>
          <cell r="U2887">
            <v>9.9059438347681255</v>
          </cell>
          <cell r="V2887">
            <v>9.0558415672574509E-5</v>
          </cell>
          <cell r="W2887">
            <v>3.7317383895309328</v>
          </cell>
        </row>
        <row r="2888">
          <cell r="A2888">
            <v>44890</v>
          </cell>
          <cell r="C2888">
            <v>9.8578865331643382</v>
          </cell>
          <cell r="D2888">
            <v>9.0586359583493803E-5</v>
          </cell>
          <cell r="E2888">
            <v>14.154625953035314</v>
          </cell>
          <cell r="M2888">
            <v>44890</v>
          </cell>
          <cell r="O2888">
            <v>9.8850117385097018</v>
          </cell>
          <cell r="P2888">
            <v>9.0570660373075323E-5</v>
          </cell>
          <cell r="Q2888">
            <v>3.8410711417282122</v>
          </cell>
          <cell r="S2888">
            <v>44890</v>
          </cell>
          <cell r="U2888">
            <v>9.8834196526559221</v>
          </cell>
          <cell r="V2888">
            <v>9.057158705247694E-5</v>
          </cell>
          <cell r="W2888">
            <v>3.7318289611179853</v>
          </cell>
        </row>
        <row r="2889">
          <cell r="A2889">
            <v>44891</v>
          </cell>
          <cell r="C2889">
            <v>9.8356851891175126</v>
          </cell>
          <cell r="D2889">
            <v>9.0599069102615995E-5</v>
          </cell>
          <cell r="E2889">
            <v>14.154716552104416</v>
          </cell>
          <cell r="M2889">
            <v>44891</v>
          </cell>
          <cell r="O2889">
            <v>9.8631067637863161</v>
          </cell>
          <cell r="P2889">
            <v>9.0583352948180986E-5</v>
          </cell>
          <cell r="Q2889">
            <v>3.8411617250811605</v>
          </cell>
          <cell r="S2889">
            <v>44891</v>
          </cell>
          <cell r="U2889">
            <v>9.8614972997086152</v>
          </cell>
          <cell r="V2889">
            <v>9.0584280675332557E-5</v>
          </cell>
          <cell r="W2889">
            <v>3.7319195453986609</v>
          </cell>
        </row>
        <row r="2890">
          <cell r="A2890">
            <v>44892</v>
          </cell>
          <cell r="C2890">
            <v>9.8141050105554335</v>
          </cell>
          <cell r="D2890">
            <v>9.0611303572506682E-5</v>
          </cell>
          <cell r="E2890">
            <v>14.154807163407989</v>
          </cell>
          <cell r="M2890">
            <v>44892</v>
          </cell>
          <cell r="O2890">
            <v>9.8418151339188196</v>
          </cell>
          <cell r="P2890">
            <v>9.0595572422994959E-5</v>
          </cell>
          <cell r="Q2890">
            <v>3.8412523206535836</v>
          </cell>
          <cell r="S2890">
            <v>44892</v>
          </cell>
          <cell r="U2890">
            <v>9.8401887507237351</v>
          </cell>
          <cell r="V2890">
            <v>9.0596501081589549E-5</v>
          </cell>
          <cell r="W2890">
            <v>3.7320101418997425</v>
          </cell>
        </row>
        <row r="2891">
          <cell r="A2891">
            <v>44893</v>
          </cell>
          <cell r="C2891">
            <v>9.7931580065780661</v>
          </cell>
          <cell r="D2891">
            <v>9.0623067523370836E-5</v>
          </cell>
          <cell r="E2891">
            <v>14.154897786475512</v>
          </cell>
          <cell r="M2891">
            <v>44893</v>
          </cell>
          <cell r="O2891">
            <v>9.8211486623180928</v>
          </cell>
          <cell r="P2891">
            <v>9.0607323183707384E-5</v>
          </cell>
          <cell r="Q2891">
            <v>3.8413429279767675</v>
          </cell>
          <cell r="S2891">
            <v>44893</v>
          </cell>
          <cell r="U2891">
            <v>9.819505830548799</v>
          </cell>
          <cell r="V2891">
            <v>9.0608252665895731E-5</v>
          </cell>
          <cell r="W2891">
            <v>3.7321007501524082</v>
          </cell>
        </row>
        <row r="2892">
          <cell r="A2892">
            <v>44894</v>
          </cell>
          <cell r="C2892">
            <v>9.7728560148602597</v>
          </cell>
          <cell r="D2892">
            <v>9.0634365333948437E-5</v>
          </cell>
          <cell r="E2892">
            <v>14.154988420840846</v>
          </cell>
          <cell r="M2892">
            <v>44894</v>
          </cell>
          <cell r="O2892">
            <v>9.801118992518715</v>
          </cell>
          <cell r="P2892">
            <v>9.0618609470423977E-5</v>
          </cell>
          <cell r="Q2892">
            <v>3.8414335465862379</v>
          </cell>
          <cell r="S2892">
            <v>44894</v>
          </cell>
          <cell r="U2892">
            <v>9.7994601940631547</v>
          </cell>
          <cell r="V2892">
            <v>9.0619539676499718E-5</v>
          </cell>
          <cell r="W2892">
            <v>3.7321913696920848</v>
          </cell>
        </row>
        <row r="2893">
          <cell r="A2893">
            <v>44895</v>
          </cell>
          <cell r="C2893">
            <v>9.7532106809998815</v>
          </cell>
          <cell r="D2893">
            <v>9.0645201230938688E-5</v>
          </cell>
          <cell r="E2893">
            <v>14.155079066042077</v>
          </cell>
          <cell r="M2893">
            <v>44895</v>
          </cell>
          <cell r="O2893">
            <v>9.7817375779343738</v>
          </cell>
          <cell r="P2893">
            <v>9.0629435376553524E-5</v>
          </cell>
          <cell r="Q2893">
            <v>3.8415241760216143</v>
          </cell>
          <cell r="S2893">
            <v>44895</v>
          </cell>
          <cell r="U2893">
            <v>9.7800633059096231</v>
          </cell>
          <cell r="V2893">
            <v>9.063036621464031E-5</v>
          </cell>
          <cell r="W2893">
            <v>3.7322820000582992</v>
          </cell>
        </row>
        <row r="2894">
          <cell r="A2894">
            <v>44896</v>
          </cell>
          <cell r="C2894">
            <v>9.7342334376698521</v>
          </cell>
          <cell r="D2894">
            <v>9.0655579288412708E-5</v>
          </cell>
          <cell r="E2894">
            <v>14.155169721621366</v>
          </cell>
          <cell r="M2894">
            <v>44896</v>
          </cell>
          <cell r="O2894">
            <v>9.7630156614264294</v>
          </cell>
          <cell r="P2894">
            <v>9.0639804848184814E-5</v>
          </cell>
          <cell r="Q2894">
            <v>3.8416148158264627</v>
          </cell>
          <cell r="S2894">
            <v>44896</v>
          </cell>
          <cell r="U2894">
            <v>9.761326420038813</v>
          </cell>
          <cell r="V2894">
            <v>9.0640736233925549E-5</v>
          </cell>
          <cell r="W2894">
            <v>3.7323726407945332</v>
          </cell>
        </row>
        <row r="2895">
          <cell r="A2895">
            <v>44897</v>
          </cell>
          <cell r="C2895">
            <v>9.715935483641454</v>
          </cell>
          <cell r="D2895">
            <v>9.0665503427215632E-5</v>
          </cell>
          <cell r="E2895">
            <v>14.155260387124793</v>
          </cell>
          <cell r="M2895">
            <v>44897</v>
          </cell>
          <cell r="O2895">
            <v>9.7449642547514763</v>
          </cell>
          <cell r="P2895">
            <v>9.0649721683455162E-5</v>
          </cell>
          <cell r="Q2895">
            <v>3.841705465548146</v>
          </cell>
          <cell r="S2895">
            <v>44897</v>
          </cell>
          <cell r="U2895">
            <v>9.7432605591319756</v>
          </cell>
          <cell r="V2895">
            <v>9.0650653539703089E-5</v>
          </cell>
          <cell r="W2895">
            <v>3.7324632914480729</v>
          </cell>
        </row>
        <row r="2896">
          <cell r="A2896">
            <v>44898</v>
          </cell>
          <cell r="C2896">
            <v>9.6983277627492974</v>
          </cell>
          <cell r="D2896">
            <v>9.0674977414360297E-5</v>
          </cell>
          <cell r="E2896">
            <v>14.155351062102207</v>
          </cell>
          <cell r="M2896">
            <v>44898</v>
          </cell>
          <cell r="O2896">
            <v>9.7275941179567589</v>
          </cell>
          <cell r="P2896">
            <v>9.065918953191207E-5</v>
          </cell>
          <cell r="Q2896">
            <v>3.841796124737678</v>
          </cell>
          <cell r="S2896">
            <v>44898</v>
          </cell>
          <cell r="U2896">
            <v>9.7258764939713362</v>
          </cell>
          <cell r="V2896">
            <v>9.0660121788423465E-5</v>
          </cell>
          <cell r="W2896">
            <v>3.7325539515698614</v>
          </cell>
        </row>
        <row r="2897">
          <cell r="A2897">
            <v>44899</v>
          </cell>
          <cell r="C2897">
            <v>9.6814209428710569</v>
          </cell>
          <cell r="D2897">
            <v>9.0684004862414902E-5</v>
          </cell>
          <cell r="E2897">
            <v>14.155441746107069</v>
          </cell>
          <cell r="M2897">
            <v>44899</v>
          </cell>
          <cell r="O2897">
            <v>9.7109157387948688</v>
          </cell>
          <cell r="P2897">
            <v>9.0668211893870282E-5</v>
          </cell>
          <cell r="Q2897">
            <v>3.8418867929495719</v>
          </cell>
          <cell r="S2897">
            <v>44899</v>
          </cell>
          <cell r="U2897">
            <v>9.7091847228294768</v>
          </cell>
          <cell r="V2897">
            <v>9.0669144486999102E-5</v>
          </cell>
          <cell r="W2897">
            <v>3.7326446207143484</v>
          </cell>
        </row>
        <row r="2898">
          <cell r="A2898">
            <v>44900</v>
          </cell>
          <cell r="C2898">
            <v>9.6652253949975435</v>
          </cell>
          <cell r="D2898">
            <v>9.069258922888696E-5</v>
          </cell>
          <cell r="E2898">
            <v>14.155532438696298</v>
          </cell>
          <cell r="M2898">
            <v>44900</v>
          </cell>
          <cell r="O2898">
            <v>9.6949393122315524</v>
          </cell>
          <cell r="P2898">
            <v>9.0676792119766871E-5</v>
          </cell>
          <cell r="Q2898">
            <v>3.8419774697416917</v>
          </cell>
          <cell r="S2898">
            <v>44900</v>
          </cell>
          <cell r="U2898">
            <v>9.69319545095167</v>
          </cell>
          <cell r="V2898">
            <v>9.0677724992160774E-5</v>
          </cell>
          <cell r="W2898">
            <v>3.7327352984393407</v>
          </cell>
        </row>
        <row r="2899">
          <cell r="A2899">
            <v>44901</v>
          </cell>
          <cell r="C2899">
            <v>9.6497511724707987</v>
          </cell>
          <cell r="D2899">
            <v>9.0700733815605905E-5</v>
          </cell>
          <cell r="E2899">
            <v>14.155623139430114</v>
          </cell>
          <cell r="M2899">
            <v>44901</v>
          </cell>
          <cell r="O2899">
            <v>9.6796747201223923</v>
          </cell>
          <cell r="P2899">
            <v>9.0684933409516537E-5</v>
          </cell>
          <cell r="Q2899">
            <v>3.8420681546751014</v>
          </cell>
          <cell r="S2899">
            <v>44901</v>
          </cell>
          <cell r="U2899">
            <v>9.6779185702070212</v>
          </cell>
          <cell r="V2899">
            <v>9.068586650981452E-5</v>
          </cell>
          <cell r="W2899">
            <v>3.7328259843058507</v>
          </cell>
        </row>
        <row r="2900">
          <cell r="A2900">
            <v>44902</v>
          </cell>
          <cell r="C2900">
            <v>9.6350079904694468</v>
          </cell>
          <cell r="D2900">
            <v>9.0708441768107704E-5</v>
          </cell>
          <cell r="E2900">
            <v>14.155713847871882</v>
          </cell>
          <cell r="M2900">
            <v>44902</v>
          </cell>
          <cell r="O2900">
            <v>9.6651315111357086</v>
          </cell>
          <cell r="P2900">
            <v>9.0692638811870065E-5</v>
          </cell>
          <cell r="Q2900">
            <v>3.8421588473139132</v>
          </cell>
          <cell r="S2900">
            <v>44902</v>
          </cell>
          <cell r="U2900">
            <v>9.6633636389859188</v>
          </cell>
          <cell r="V2900">
            <v>9.0693572094401549E-5</v>
          </cell>
          <cell r="W2900">
            <v>3.7329166778779452</v>
          </cell>
        </row>
        <row r="2901">
          <cell r="A2901">
            <v>44903</v>
          </cell>
          <cell r="C2901">
            <v>9.6210052058218825</v>
          </cell>
          <cell r="D2901">
            <v>9.0715716075023633E-5</v>
          </cell>
          <cell r="E2901">
            <v>14.155804563587957</v>
          </cell>
          <cell r="M2901">
            <v>44903</v>
          </cell>
          <cell r="O2901">
            <v>9.6513188810002024</v>
          </cell>
          <cell r="P2901">
            <v>9.0699911223778894E-5</v>
          </cell>
          <cell r="Q2901">
            <v>3.842249547225137</v>
          </cell>
          <cell r="S2901">
            <v>44903</v>
          </cell>
          <cell r="U2901">
            <v>9.6495398624224205</v>
          </cell>
          <cell r="V2901">
            <v>9.0700844648264074E-5</v>
          </cell>
          <cell r="W2901">
            <v>3.7330073787225935</v>
          </cell>
        </row>
        <row r="2902">
          <cell r="A2902">
            <v>44904</v>
          </cell>
          <cell r="C2902">
            <v>9.6077517972285431</v>
          </cell>
          <cell r="D2902">
            <v>9.0722559567476817E-5</v>
          </cell>
          <cell r="E2902">
            <v>14.155895286147524</v>
          </cell>
          <cell r="M2902">
            <v>44904</v>
          </cell>
          <cell r="O2902">
            <v>9.6382456531565968</v>
          </cell>
          <cell r="P2902">
            <v>9.0706753389768481E-5</v>
          </cell>
          <cell r="Q2902">
            <v>3.8423402539785267</v>
          </cell>
          <cell r="S2902">
            <v>44904</v>
          </cell>
          <cell r="U2902">
            <v>9.6364560730208773</v>
          </cell>
          <cell r="V2902">
            <v>9.0707686921020036E-5</v>
          </cell>
          <cell r="W2902">
            <v>3.7330980864095147</v>
          </cell>
        </row>
        <row r="2903">
          <cell r="A2903">
            <v>44905</v>
          </cell>
          <cell r="C2903">
            <v>9.5952563459748994</v>
          </cell>
          <cell r="D2903">
            <v>9.0728974918489162E-5</v>
          </cell>
          <cell r="E2903">
            <v>14.155986015122442</v>
          </cell>
          <cell r="M2903">
            <v>44905</v>
          </cell>
          <cell r="O2903">
            <v>9.6259202598926699</v>
          </cell>
          <cell r="P2903">
            <v>9.0713167901323701E-5</v>
          </cell>
          <cell r="Q2903">
            <v>3.8424309671464281</v>
          </cell>
          <cell r="S2903">
            <v>44905</v>
          </cell>
          <cell r="U2903">
            <v>9.6241207117664782</v>
          </cell>
          <cell r="V2903">
            <v>9.0714101508949628E-5</v>
          </cell>
          <cell r="W2903">
            <v>3.7331888005110234</v>
          </cell>
        </row>
        <row r="2904">
          <cell r="A2904">
            <v>44906</v>
          </cell>
          <cell r="C2904">
            <v>9.5835270172164702</v>
          </cell>
          <cell r="D2904">
            <v>9.0734964642402024E-5</v>
          </cell>
          <cell r="E2904">
            <v>14.156076750087085</v>
          </cell>
          <cell r="M2904">
            <v>44906</v>
          </cell>
          <cell r="O2904">
            <v>9.614350724040996</v>
          </cell>
          <cell r="P2904">
            <v>9.0719157196289036E-5</v>
          </cell>
          <cell r="Q2904">
            <v>3.8425216863036242</v>
          </cell>
          <cell r="S2904">
            <v>44906</v>
          </cell>
          <cell r="U2904">
            <v>9.6125418097989463</v>
          </cell>
          <cell r="V2904">
            <v>9.072009085439665E-5</v>
          </cell>
          <cell r="W2904">
            <v>3.7332795206018776</v>
          </cell>
        </row>
        <row r="2905">
          <cell r="A2905">
            <v>44907</v>
          </cell>
          <cell r="C2905">
            <v>9.5725715419164761</v>
          </cell>
          <cell r="D2905">
            <v>9.0740531094313291E-5</v>
          </cell>
          <cell r="E2905">
            <v>14.156167490618179</v>
          </cell>
          <cell r="M2905">
            <v>44907</v>
          </cell>
          <cell r="O2905">
            <v>9.6035446413177468</v>
          </cell>
          <cell r="P2905">
            <v>9.0724723558286983E-5</v>
          </cell>
          <cell r="Q2905">
            <v>3.8426124110271824</v>
          </cell>
          <cell r="S2905">
            <v>44907</v>
          </cell>
          <cell r="U2905">
            <v>9.6017269707280555</v>
          </cell>
          <cell r="V2905">
            <v>9.072565724518789E-5</v>
          </cell>
          <cell r="W2905">
            <v>3.7333702462591227</v>
          </cell>
        </row>
        <row r="2906">
          <cell r="A2906">
            <v>44908</v>
          </cell>
          <cell r="C2906">
            <v>9.5623971995154697</v>
          </cell>
          <cell r="D2906">
            <v>9.0745676469534359E-5</v>
          </cell>
          <cell r="E2906">
            <v>14.156258236294649</v>
          </cell>
          <cell r="M2906">
            <v>44908</v>
          </cell>
          <cell r="O2906">
            <v>9.5935091633798173</v>
          </cell>
          <cell r="P2906">
            <v>9.0729869116157167E-5</v>
          </cell>
          <cell r="Q2906">
            <v>3.8427031408962984</v>
          </cell>
          <cell r="S2906">
            <v>44908</v>
          </cell>
          <cell r="U2906">
            <v>9.591683353668202</v>
          </cell>
          <cell r="V2906">
            <v>9.073080281407327E-5</v>
          </cell>
          <cell r="W2906">
            <v>3.7334609770619367</v>
          </cell>
        </row>
        <row r="2907">
          <cell r="A2907">
            <v>44909</v>
          </cell>
          <cell r="C2907">
            <v>9.553010801410375</v>
          </cell>
          <cell r="D2907">
            <v>9.0750402803069623E-5</v>
          </cell>
          <cell r="E2907">
            <v>14.156348986697452</v>
          </cell>
          <cell r="M2907">
            <v>44909</v>
          </cell>
          <cell r="O2907">
            <v>9.5842509816755523</v>
          </cell>
          <cell r="P2907">
            <v>9.0734595843419677E-5</v>
          </cell>
          <cell r="Q2907">
            <v>3.8427938754921418</v>
          </cell>
          <cell r="S2907">
            <v>44909</v>
          </cell>
          <cell r="U2907">
            <v>9.5824176570675554</v>
          </cell>
          <cell r="V2907">
            <v>9.0735529538189995E-5</v>
          </cell>
          <cell r="W2907">
            <v>3.733551712591475</v>
          </cell>
        </row>
        <row r="2908">
          <cell r="A2908">
            <v>44910</v>
          </cell>
          <cell r="C2908">
            <v>9.544418675318056</v>
          </cell>
          <cell r="D2908">
            <v>9.0754711969121495E-5</v>
          </cell>
          <cell r="E2908">
            <v>14.156439741409422</v>
          </cell>
          <cell r="M2908">
            <v>44910</v>
          </cell>
          <cell r="O2908">
            <v>9.5757763121621675</v>
          </cell>
          <cell r="P2908">
            <v>9.0738905557764907E-5</v>
          </cell>
          <cell r="Q2908">
            <v>3.8428846143976996</v>
          </cell>
          <cell r="S2908">
            <v>44910</v>
          </cell>
          <cell r="U2908">
            <v>9.5739361034048986</v>
          </cell>
          <cell r="V2908">
            <v>9.0739839238553394E-5</v>
          </cell>
          <cell r="W2908">
            <v>3.7336424524307135</v>
          </cell>
        </row>
        <row r="2909">
          <cell r="A2909">
            <v>44911</v>
          </cell>
          <cell r="C2909">
            <v>9.5366266505956041</v>
          </cell>
          <cell r="D2909">
            <v>9.0758605680623766E-5</v>
          </cell>
          <cell r="E2909">
            <v>14.156530500015101</v>
          </cell>
          <cell r="M2909">
            <v>44911</v>
          </cell>
          <cell r="O2909">
            <v>9.5680908809599661</v>
          </cell>
          <cell r="P2909">
            <v>9.0742799920573159E-5</v>
          </cell>
          <cell r="Q2909">
            <v>3.84297535719762</v>
          </cell>
          <cell r="S2909">
            <v>44911</v>
          </cell>
          <cell r="U2909">
            <v>9.5662444248244451</v>
          </cell>
          <cell r="V2909">
            <v>9.0743733579577056E-5</v>
          </cell>
          <cell r="W2909">
            <v>3.7337331961642932</v>
          </cell>
        </row>
        <row r="2910">
          <cell r="A2910">
            <v>44912</v>
          </cell>
          <cell r="C2910">
            <v>9.5296400445859852</v>
          </cell>
          <cell r="D2910">
            <v>9.0762085488805836E-5</v>
          </cell>
          <cell r="E2910">
            <v>14.15662126210059</v>
          </cell>
          <cell r="M2910">
            <v>44912</v>
          </cell>
          <cell r="O2910">
            <v>9.5611999110101458</v>
          </cell>
          <cell r="P2910">
            <v>9.0746280436466341E-5</v>
          </cell>
          <cell r="Q2910">
            <v>3.8430661034780562</v>
          </cell>
          <cell r="S2910">
            <v>44912</v>
          </cell>
          <cell r="U2910">
            <v>9.5593478497755253</v>
          </cell>
          <cell r="V2910">
            <v>9.0747214068625365E-5</v>
          </cell>
          <cell r="W2910">
            <v>3.7338239433783618</v>
          </cell>
        </row>
        <row r="2911">
          <cell r="A2911">
            <v>44913</v>
          </cell>
          <cell r="C2911">
            <v>9.5234636500538432</v>
          </cell>
          <cell r="D2911">
            <v>9.0765152782790477E-5</v>
          </cell>
          <cell r="E2911">
            <v>14.156712027253372</v>
          </cell>
          <cell r="M2911">
            <v>44913</v>
          </cell>
          <cell r="O2911">
            <v>9.5551081097991037</v>
          </cell>
          <cell r="P2911">
            <v>9.0749348452894395E-5</v>
          </cell>
          <cell r="Q2911">
            <v>3.843156852826509</v>
          </cell>
          <cell r="S2911">
            <v>44913</v>
          </cell>
          <cell r="U2911">
            <v>9.5532510907201011</v>
          </cell>
          <cell r="V2911">
            <v>9.0750282055600457E-5</v>
          </cell>
          <cell r="W2911">
            <v>3.7339146936604175</v>
          </cell>
        </row>
        <row r="2912">
          <cell r="A2912">
            <v>44914</v>
          </cell>
          <cell r="C2912">
            <v>9.5181017237716841</v>
          </cell>
          <cell r="D2912">
            <v>9.0767808789227167E-5</v>
          </cell>
          <cell r="E2912">
            <v>14.156802795062161</v>
          </cell>
          <cell r="M2912">
            <v>44914</v>
          </cell>
          <cell r="O2912">
            <v>9.5498196582077313</v>
          </cell>
          <cell r="P2912">
            <v>9.0752005159758486E-5</v>
          </cell>
          <cell r="Q2912">
            <v>3.8432476048316686</v>
          </cell>
          <cell r="S2912">
            <v>44914</v>
          </cell>
          <cell r="U2912">
            <v>9.5479583329667985</v>
          </cell>
          <cell r="V2912">
            <v>9.0752938732566115E-5</v>
          </cell>
          <cell r="W2912">
            <v>3.7340054465991499</v>
          </cell>
        </row>
        <row r="2913">
          <cell r="A2913">
            <v>44915</v>
          </cell>
          <cell r="C2913">
            <v>9.513557976311704</v>
          </cell>
          <cell r="D2913">
            <v>9.0770054571963457E-5</v>
          </cell>
          <cell r="E2913">
            <v>14.156893565116732</v>
          </cell>
          <cell r="M2913">
            <v>44915</v>
          </cell>
          <cell r="O2913">
            <v>9.5453382005394154</v>
          </cell>
          <cell r="P2913">
            <v>9.0754251589073582E-5</v>
          </cell>
          <cell r="Q2913">
            <v>3.8433383590832575</v>
          </cell>
          <cell r="S2913">
            <v>44915</v>
          </cell>
          <cell r="U2913">
            <v>9.5434732246851919</v>
          </cell>
          <cell r="V2913">
            <v>9.0755185133410617E-5</v>
          </cell>
          <cell r="W2913">
            <v>3.7340962017842831</v>
          </cell>
        </row>
        <row r="2914">
          <cell r="A2914">
            <v>44916</v>
          </cell>
          <cell r="C2914">
            <v>9.5098355630932332</v>
          </cell>
          <cell r="D2914">
            <v>9.0771891031756125E-5</v>
          </cell>
          <cell r="E2914">
            <v>14.156984337007763</v>
          </cell>
          <cell r="M2914">
            <v>44916</v>
          </cell>
          <cell r="O2914">
            <v>9.5416668357752279</v>
          </cell>
          <cell r="P2914">
            <v>9.0756088614671803E-5</v>
          </cell>
          <cell r="Q2914">
            <v>3.843429115171872</v>
          </cell>
          <cell r="S2914">
            <v>44916</v>
          </cell>
          <cell r="U2914">
            <v>9.5397988681489192</v>
          </cell>
          <cell r="V2914">
            <v>9.0757022133550647E-5</v>
          </cell>
          <cell r="W2914">
            <v>3.7341869588064167</v>
          </cell>
        </row>
        <row r="2915">
          <cell r="A2915">
            <v>44917</v>
          </cell>
          <cell r="C2915">
            <v>9.5069370767298622</v>
          </cell>
          <cell r="D2915">
            <v>9.0773318906023679E-5</v>
          </cell>
          <cell r="E2915">
            <v>14.157075110326669</v>
          </cell>
          <cell r="M2915">
            <v>44917</v>
          </cell>
          <cell r="O2915">
            <v>9.5388081100991293</v>
          </cell>
          <cell r="P2915">
            <v>9.0757516951948437E-5</v>
          </cell>
          <cell r="Q2915">
            <v>3.843519872688824</v>
          </cell>
          <cell r="S2915">
            <v>44917</v>
          </cell>
          <cell r="U2915">
            <v>9.5369378122505442</v>
          </cell>
          <cell r="V2915">
            <v>9.0758450449677627E-5</v>
          </cell>
          <cell r="W2915">
            <v>3.7342777172568664</v>
          </cell>
        </row>
        <row r="2916">
          <cell r="A2916">
            <v>44918</v>
          </cell>
          <cell r="C2916">
            <v>9.5048645407142569</v>
          </cell>
          <cell r="D2916">
            <v>9.0774338768641864E-5</v>
          </cell>
          <cell r="E2916">
            <v>14.157165884665439</v>
          </cell>
          <cell r="M2916">
            <v>44918</v>
          </cell>
          <cell r="O2916">
            <v>9.5367640107300389</v>
          </cell>
          <cell r="P2916">
            <v>9.0758537157652262E-5</v>
          </cell>
          <cell r="Q2916">
            <v>3.8436106312259817</v>
          </cell>
          <cell r="S2916">
            <v>44918</v>
          </cell>
          <cell r="U2916">
            <v>9.5348920463250728</v>
          </cell>
          <cell r="V2916">
            <v>9.0759470639548346E-5</v>
          </cell>
          <cell r="W2916">
            <v>3.7343684767275058</v>
          </cell>
        </row>
        <row r="2917">
          <cell r="A2917">
            <v>44919</v>
          </cell>
          <cell r="C2917">
            <v>9.503619404472138</v>
          </cell>
          <cell r="D2917">
            <v>9.0774951029783362E-5</v>
          </cell>
          <cell r="E2917">
            <v>14.157256659616468</v>
          </cell>
          <cell r="M2917">
            <v>44919</v>
          </cell>
          <cell r="O2917">
            <v>9.5355359610913588</v>
          </cell>
          <cell r="P2917">
            <v>9.0759149629720943E-5</v>
          </cell>
          <cell r="Q2917">
            <v>3.8437013903756112</v>
          </cell>
          <cell r="S2917">
            <v>44919</v>
          </cell>
          <cell r="U2917">
            <v>9.5336629953127776</v>
          </cell>
          <cell r="V2917">
            <v>9.0760083101820596E-5</v>
          </cell>
          <cell r="W2917">
            <v>3.7344592368106078</v>
          </cell>
        </row>
        <row r="2918">
          <cell r="A2918">
            <v>44920</v>
          </cell>
          <cell r="C2918">
            <v>9.5032025398102675</v>
          </cell>
          <cell r="D2918">
            <v>9.0775155935802584E-5</v>
          </cell>
          <cell r="E2918">
            <v>14.157347434772404</v>
          </cell>
          <cell r="M2918">
            <v>44920</v>
          </cell>
          <cell r="O2918">
            <v>9.5351248173420444</v>
          </cell>
          <cell r="P2918">
            <v>9.0759354607162932E-5</v>
          </cell>
          <cell r="Q2918">
            <v>3.8437921497302185</v>
          </cell>
          <cell r="S2918">
            <v>44920</v>
          </cell>
          <cell r="U2918">
            <v>9.5332515162854303</v>
          </cell>
          <cell r="V2918">
            <v>9.0760288075935195E-5</v>
          </cell>
          <cell r="W2918">
            <v>3.7345499970986835</v>
          </cell>
        </row>
        <row r="2919">
          <cell r="A2919">
            <v>44921</v>
          </cell>
          <cell r="C2919">
            <v>9.5036142387762421</v>
          </cell>
          <cell r="D2919">
            <v>9.0774953569166048E-5</v>
          </cell>
          <cell r="E2919">
            <v>14.157438209725974</v>
          </cell>
          <cell r="M2919">
            <v>44921</v>
          </cell>
          <cell r="O2919">
            <v>9.5355308662864964</v>
          </cell>
          <cell r="P2919">
            <v>9.0759152169986196E-5</v>
          </cell>
          <cell r="Q2919">
            <v>3.8438829088823887</v>
          </cell>
          <cell r="S2919">
            <v>44921</v>
          </cell>
          <cell r="U2919">
            <v>9.5336578963532954</v>
          </cell>
          <cell r="V2919">
            <v>9.0760085642044758E-5</v>
          </cell>
          <cell r="W2919">
            <v>3.7346407571843256</v>
          </cell>
        </row>
        <row r="2920">
          <cell r="A2920">
            <v>44922</v>
          </cell>
          <cell r="C2920">
            <v>9.5048542129409288</v>
          </cell>
          <cell r="D2920">
            <v>9.0774343848429122E-5</v>
          </cell>
          <cell r="E2920">
            <v>14.157528984069822</v>
          </cell>
          <cell r="M2920">
            <v>44922</v>
          </cell>
          <cell r="O2920">
            <v>9.5367538246738146</v>
          </cell>
          <cell r="P2920">
            <v>9.0758542239174217E-5</v>
          </cell>
          <cell r="Q2920">
            <v>3.8439736674246281</v>
          </cell>
          <cell r="S2920">
            <v>44922</v>
          </cell>
          <cell r="U2920">
            <v>9.5348818519633998</v>
          </cell>
          <cell r="V2920">
            <v>9.075947572098992E-5</v>
          </cell>
          <cell r="W2920">
            <v>3.7347315166600468</v>
          </cell>
        </row>
        <row r="2921">
          <cell r="A2921">
            <v>44923</v>
          </cell>
          <cell r="C2921">
            <v>9.5069215941071423</v>
          </cell>
          <cell r="D2921">
            <v>9.0773326528259136E-5</v>
          </cell>
          <cell r="E2921">
            <v>14.15761975739635</v>
          </cell>
          <cell r="M2921">
            <v>44923</v>
          </cell>
          <cell r="O2921">
            <v>9.538792839889874</v>
          </cell>
          <cell r="P2921">
            <v>9.0757524576709774E-5</v>
          </cell>
          <cell r="Q2921">
            <v>3.8440644249492046</v>
          </cell>
          <cell r="S2921">
            <v>44923</v>
          </cell>
          <cell r="U2921">
            <v>9.5369225295925766</v>
          </cell>
          <cell r="V2921">
            <v>9.0758458074322859E-5</v>
          </cell>
          <cell r="W2921">
            <v>3.734822275118121</v>
          </cell>
        </row>
        <row r="2922">
          <cell r="A2922">
            <v>44924</v>
          </cell>
          <cell r="C2922">
            <v>9.5098149364409981</v>
          </cell>
          <cell r="D2922">
            <v>9.0771901199504469E-5</v>
          </cell>
          <cell r="E2922">
            <v>14.15771052929755</v>
          </cell>
          <cell r="M2922">
            <v>44924</v>
          </cell>
          <cell r="O2922">
            <v>9.5416464920387742</v>
          </cell>
          <cell r="P2922">
            <v>9.0756098785645743E-5</v>
          </cell>
          <cell r="Q2922">
            <v>3.8441551810479901</v>
          </cell>
          <cell r="S2922">
            <v>44924</v>
          </cell>
          <cell r="U2922">
            <v>9.5397785078318105</v>
          </cell>
          <cell r="V2922">
            <v>9.0757032304378165E-5</v>
          </cell>
          <cell r="W2922">
            <v>3.7349130321504256</v>
          </cell>
        </row>
        <row r="2923">
          <cell r="A2923">
            <v>44925</v>
          </cell>
          <cell r="C2923">
            <v>9.5135322200151879</v>
          </cell>
          <cell r="D2923">
            <v>9.0770067289309568E-5</v>
          </cell>
          <cell r="E2923">
            <v>14.15780129936484</v>
          </cell>
          <cell r="M2923">
            <v>44925</v>
          </cell>
          <cell r="O2923">
            <v>9.5453127974032359</v>
          </cell>
          <cell r="P2923">
            <v>9.0754264310223074E-5</v>
          </cell>
          <cell r="Q2923">
            <v>3.8442459353123004</v>
          </cell>
          <cell r="S2923">
            <v>44925</v>
          </cell>
          <cell r="U2923">
            <v>9.5434478008514514</v>
          </cell>
          <cell r="V2923">
            <v>9.0755197854390553E-5</v>
          </cell>
          <cell r="W2923">
            <v>3.7350037873482798</v>
          </cell>
        </row>
        <row r="2924">
          <cell r="A2924">
            <v>44926</v>
          </cell>
          <cell r="C2924">
            <v>9.5180708557463678</v>
          </cell>
          <cell r="D2924">
            <v>9.0767824061275008E-5</v>
          </cell>
          <cell r="E2924">
            <v>14.1578920671889</v>
          </cell>
          <cell r="M2924">
            <v>44926</v>
          </cell>
          <cell r="O2924">
            <v>9.5497892132666493</v>
          </cell>
          <cell r="P2924">
            <v>9.0752020436035E-5</v>
          </cell>
          <cell r="Q2924">
            <v>3.8443366873327363</v>
          </cell>
          <cell r="S2924">
            <v>44926</v>
          </cell>
          <cell r="U2924">
            <v>9.5479278632299529</v>
          </cell>
          <cell r="V2924">
            <v>9.0752954008658924E-5</v>
          </cell>
          <cell r="W2924">
            <v>3.7350945403022884</v>
          </cell>
        </row>
      </sheetData>
      <sheetData sheetId="2">
        <row r="2">
          <cell r="A2">
            <v>0.2158205</v>
          </cell>
        </row>
      </sheetData>
    </sheetDataSet>
  </externalBook>
</externalLink>
</file>

<file path=xl/persons/person.xml><?xml version="1.0" encoding="utf-8"?>
<personList xmlns="http://schemas.microsoft.com/office/spreadsheetml/2018/threadedcomments" xmlns:x="http://schemas.openxmlformats.org/spreadsheetml/2006/main">
  <person displayName="櫻井　沙季" id="{C58FA5DF-3849-4EB7-9278-BA89C7254BB8}" userId="S::sakurais056@naro365.onmicrosoft.com::33dd89e8-b2c1-40b1-bf67-26d77560a71e"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3-01-24T07:43:19.21" personId="{C58FA5DF-3849-4EB7-9278-BA89C7254BB8}" id="{3CD99DAE-685A-4EEC-82B2-C1D992465550}">
    <text>公開版は「today()」。
＜任意の年度に変更する場合＞
①today()を消し、任意の「年/月/日」を入力する。
②予測シートの本年日平均気温に、変更した任意の年度のデータを入力する。</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U364"/>
  <sheetViews>
    <sheetView tabSelected="1" workbookViewId="0">
      <selection activeCell="C5" sqref="C5"/>
    </sheetView>
  </sheetViews>
  <sheetFormatPr defaultRowHeight="18.75" x14ac:dyDescent="0.4"/>
  <cols>
    <col min="1" max="1" width="2.875" style="4" customWidth="1"/>
    <col min="2" max="2" width="8.5" style="4" customWidth="1"/>
    <col min="3" max="3" width="22.875" style="5" customWidth="1"/>
    <col min="4" max="4" width="4.5" style="4" customWidth="1"/>
    <col min="5" max="5" width="7.875" style="4" customWidth="1"/>
    <col min="6" max="6" width="8.125" style="4" customWidth="1"/>
    <col min="7" max="11" width="6.875" style="13" customWidth="1"/>
    <col min="12" max="12" width="4.625" style="13" customWidth="1"/>
    <col min="13" max="21" width="6.875" style="4" customWidth="1"/>
    <col min="22" max="77" width="6.875" customWidth="1"/>
  </cols>
  <sheetData>
    <row r="1" spans="2:21" x14ac:dyDescent="0.4">
      <c r="K1" s="11"/>
    </row>
    <row r="2" spans="2:21" x14ac:dyDescent="0.4">
      <c r="B2" s="4" t="s">
        <v>37</v>
      </c>
      <c r="C2" s="4"/>
      <c r="K2" s="11"/>
      <c r="L2" s="15" t="s">
        <v>39</v>
      </c>
      <c r="M2" s="4" t="s">
        <v>38</v>
      </c>
    </row>
    <row r="3" spans="2:21" ht="17.25" customHeight="1" x14ac:dyDescent="0.35">
      <c r="B3" s="56" t="s">
        <v>80</v>
      </c>
      <c r="C3" s="57"/>
      <c r="E3" s="29" t="s">
        <v>59</v>
      </c>
      <c r="K3" s="11"/>
      <c r="L3" s="15"/>
    </row>
    <row r="4" spans="2:21" x14ac:dyDescent="0.4">
      <c r="B4" s="10"/>
      <c r="C4" s="39" t="s">
        <v>67</v>
      </c>
      <c r="E4" s="55" t="s">
        <v>19</v>
      </c>
      <c r="F4" s="55"/>
      <c r="G4" s="14"/>
      <c r="H4" s="14"/>
      <c r="I4" s="14"/>
      <c r="J4" s="14"/>
      <c r="K4" s="12"/>
      <c r="L4" s="14"/>
      <c r="M4" s="55" t="s">
        <v>40</v>
      </c>
      <c r="N4" s="55"/>
      <c r="O4" s="48" t="s">
        <v>23</v>
      </c>
      <c r="P4" s="55"/>
      <c r="Q4" s="8"/>
      <c r="R4" s="8"/>
      <c r="S4" s="8"/>
      <c r="T4" s="8"/>
      <c r="U4" s="8"/>
    </row>
    <row r="5" spans="2:21" x14ac:dyDescent="0.4">
      <c r="B5" s="38">
        <f ca="1">'データ（他）'!C2</f>
        <v>45383</v>
      </c>
      <c r="C5" s="40"/>
      <c r="D5" s="7"/>
      <c r="E5" s="60"/>
      <c r="F5" s="60"/>
      <c r="G5" s="36"/>
      <c r="K5" s="11"/>
      <c r="M5" s="17">
        <f ca="1">予測年度_和暦</f>
        <v>45464</v>
      </c>
      <c r="N5" s="16">
        <f ca="1">予測年度_西暦</f>
        <v>2024</v>
      </c>
      <c r="O5" s="58">
        <f ca="1">予測実施日</f>
        <v>45464</v>
      </c>
      <c r="P5" s="59"/>
      <c r="Q5" s="8"/>
      <c r="R5" s="8"/>
      <c r="S5" s="8"/>
      <c r="T5" s="8"/>
      <c r="U5" s="8"/>
    </row>
    <row r="6" spans="2:21" x14ac:dyDescent="0.35">
      <c r="B6" s="38">
        <f ca="1">'データ（他）'!C3</f>
        <v>45384</v>
      </c>
      <c r="C6" s="40"/>
      <c r="D6" s="7"/>
      <c r="E6" s="30" t="s">
        <v>59</v>
      </c>
      <c r="K6" s="11"/>
      <c r="Q6" s="6"/>
    </row>
    <row r="7" spans="2:21" x14ac:dyDescent="0.4">
      <c r="B7" s="38">
        <f ca="1">'データ（他）'!C4</f>
        <v>45385</v>
      </c>
      <c r="C7" s="40"/>
      <c r="D7" s="7"/>
      <c r="E7" s="55" t="s">
        <v>46</v>
      </c>
      <c r="F7" s="55"/>
      <c r="G7" s="14"/>
      <c r="H7" s="14"/>
      <c r="I7" s="14"/>
      <c r="J7" s="14"/>
      <c r="K7" s="12"/>
      <c r="L7" s="14"/>
      <c r="M7" s="55" t="s">
        <v>20</v>
      </c>
      <c r="N7" s="55"/>
      <c r="O7" s="55"/>
      <c r="P7" s="55"/>
    </row>
    <row r="8" spans="2:21" x14ac:dyDescent="0.4">
      <c r="B8" s="38">
        <f ca="1">'データ（他）'!C5</f>
        <v>45386</v>
      </c>
      <c r="C8" s="40"/>
      <c r="D8" s="7"/>
      <c r="E8" s="54"/>
      <c r="F8" s="54"/>
      <c r="G8" s="36"/>
      <c r="K8" s="11"/>
      <c r="M8" s="51" t="s">
        <v>21</v>
      </c>
      <c r="N8" s="52"/>
      <c r="O8" s="58" t="str">
        <f>IF(移植日="","エラー",予測出穂期)</f>
        <v>エラー</v>
      </c>
      <c r="P8" s="59"/>
    </row>
    <row r="9" spans="2:21" x14ac:dyDescent="0.35">
      <c r="B9" s="38">
        <f ca="1">'データ（他）'!C6</f>
        <v>45387</v>
      </c>
      <c r="C9" s="40"/>
      <c r="D9" s="7"/>
      <c r="E9" s="30" t="s">
        <v>59</v>
      </c>
      <c r="K9" s="11"/>
      <c r="M9" s="51" t="s">
        <v>76</v>
      </c>
      <c r="N9" s="52"/>
      <c r="O9" s="58" t="str">
        <f>IF(移植日="","エラー",(IF(実測出穂期="",予測成熟期A,予測成熟期B)))</f>
        <v>エラー</v>
      </c>
      <c r="P9" s="59"/>
      <c r="Q9" s="32" t="s">
        <v>74</v>
      </c>
    </row>
    <row r="10" spans="2:21" x14ac:dyDescent="0.4">
      <c r="B10" s="38">
        <f ca="1">'データ（他）'!C7</f>
        <v>45388</v>
      </c>
      <c r="C10" s="40"/>
      <c r="D10" s="7"/>
      <c r="E10" s="55" t="s">
        <v>36</v>
      </c>
      <c r="F10" s="55"/>
      <c r="K10" s="11"/>
      <c r="M10" s="4" t="s">
        <v>75</v>
      </c>
    </row>
    <row r="11" spans="2:21" x14ac:dyDescent="0.4">
      <c r="B11" s="38">
        <f ca="1">'データ（他）'!C8</f>
        <v>45389</v>
      </c>
      <c r="C11" s="40"/>
      <c r="D11" s="7"/>
      <c r="E11" s="53"/>
      <c r="F11" s="53"/>
      <c r="G11" s="36"/>
      <c r="K11" s="11"/>
      <c r="L11" s="14"/>
      <c r="M11" s="4" t="s">
        <v>77</v>
      </c>
    </row>
    <row r="12" spans="2:21" x14ac:dyDescent="0.35">
      <c r="B12" s="38">
        <f ca="1">'データ（他）'!C9</f>
        <v>45390</v>
      </c>
      <c r="C12" s="40"/>
      <c r="D12" s="7"/>
      <c r="E12" s="31" t="s">
        <v>79</v>
      </c>
      <c r="G12" s="14"/>
      <c r="H12" s="14"/>
      <c r="I12" s="14"/>
      <c r="J12" s="14"/>
      <c r="K12" s="12"/>
      <c r="M12" s="4" t="s">
        <v>78</v>
      </c>
    </row>
    <row r="13" spans="2:21" x14ac:dyDescent="0.4">
      <c r="B13" s="38">
        <f ca="1">'データ（他）'!C10</f>
        <v>45391</v>
      </c>
      <c r="C13" s="40"/>
      <c r="D13" s="7"/>
      <c r="E13" s="47" t="s">
        <v>58</v>
      </c>
      <c r="F13" s="48"/>
      <c r="H13" s="14"/>
      <c r="I13" s="14"/>
      <c r="J13" s="14"/>
      <c r="K13" s="12"/>
    </row>
    <row r="14" spans="2:21" x14ac:dyDescent="0.4">
      <c r="B14" s="38">
        <f ca="1">'データ（他）'!C11</f>
        <v>45392</v>
      </c>
      <c r="C14" s="40"/>
      <c r="D14" s="7"/>
      <c r="E14" s="49"/>
      <c r="F14" s="50"/>
      <c r="G14" s="36"/>
      <c r="K14" s="11"/>
    </row>
    <row r="15" spans="2:21" x14ac:dyDescent="0.4">
      <c r="B15" s="38">
        <f ca="1">'データ（他）'!C12</f>
        <v>45393</v>
      </c>
      <c r="C15" s="40"/>
      <c r="D15" s="7"/>
      <c r="E15" s="8"/>
      <c r="F15" s="8"/>
      <c r="K15" s="11"/>
    </row>
    <row r="16" spans="2:21" x14ac:dyDescent="0.4">
      <c r="B16" s="38">
        <f ca="1">'データ（他）'!C13</f>
        <v>45394</v>
      </c>
      <c r="C16" s="40"/>
      <c r="D16" s="7"/>
      <c r="E16" s="8" t="s">
        <v>64</v>
      </c>
      <c r="F16" s="8"/>
      <c r="K16" s="11"/>
    </row>
    <row r="17" spans="2:11" x14ac:dyDescent="0.4">
      <c r="B17" s="38">
        <f ca="1">'データ（他）'!C14</f>
        <v>45395</v>
      </c>
      <c r="C17" s="40"/>
      <c r="D17" s="7"/>
      <c r="E17" s="9" t="s">
        <v>84</v>
      </c>
      <c r="K17" s="11"/>
    </row>
    <row r="18" spans="2:11" x14ac:dyDescent="0.4">
      <c r="B18" s="38">
        <f ca="1">'データ（他）'!C15</f>
        <v>45396</v>
      </c>
      <c r="C18" s="40"/>
      <c r="D18" s="7"/>
      <c r="E18" s="9" t="s">
        <v>87</v>
      </c>
      <c r="K18" s="11"/>
    </row>
    <row r="19" spans="2:11" x14ac:dyDescent="0.4">
      <c r="B19" s="38">
        <f ca="1">'データ（他）'!C16</f>
        <v>45397</v>
      </c>
      <c r="C19" s="40"/>
      <c r="D19" s="7"/>
      <c r="E19" s="8"/>
      <c r="F19" s="8"/>
      <c r="K19" s="11"/>
    </row>
    <row r="20" spans="2:11" x14ac:dyDescent="0.4">
      <c r="B20" s="38">
        <f ca="1">'データ（他）'!C17</f>
        <v>45398</v>
      </c>
      <c r="C20" s="40"/>
      <c r="D20" s="7"/>
      <c r="E20" s="8" t="s">
        <v>65</v>
      </c>
      <c r="F20" s="8"/>
      <c r="K20" s="11"/>
    </row>
    <row r="21" spans="2:11" x14ac:dyDescent="0.4">
      <c r="B21" s="38">
        <f ca="1">'データ（他）'!C18</f>
        <v>45399</v>
      </c>
      <c r="C21" s="40"/>
      <c r="D21" s="7"/>
      <c r="E21" s="8" t="s">
        <v>66</v>
      </c>
      <c r="F21" s="8"/>
      <c r="K21" s="11"/>
    </row>
    <row r="22" spans="2:11" x14ac:dyDescent="0.4">
      <c r="B22" s="38">
        <f ca="1">'データ（他）'!C19</f>
        <v>45400</v>
      </c>
      <c r="C22" s="40"/>
      <c r="D22" s="7"/>
      <c r="E22" s="8" t="s">
        <v>45</v>
      </c>
      <c r="F22" s="8"/>
      <c r="K22" s="11"/>
    </row>
    <row r="23" spans="2:11" x14ac:dyDescent="0.4">
      <c r="B23" s="38">
        <f ca="1">'データ（他）'!C20</f>
        <v>45401</v>
      </c>
      <c r="C23" s="40"/>
      <c r="D23" s="7"/>
      <c r="E23" s="9"/>
      <c r="K23" s="11"/>
    </row>
    <row r="24" spans="2:11" x14ac:dyDescent="0.4">
      <c r="B24" s="38">
        <f ca="1">'データ（他）'!C21</f>
        <v>45402</v>
      </c>
      <c r="C24" s="40"/>
      <c r="D24" s="7"/>
      <c r="E24" s="9"/>
      <c r="K24" s="11"/>
    </row>
    <row r="25" spans="2:11" x14ac:dyDescent="0.4">
      <c r="B25" s="38">
        <f ca="1">'データ（他）'!C22</f>
        <v>45403</v>
      </c>
      <c r="C25" s="41"/>
      <c r="D25" s="7"/>
      <c r="E25" s="9"/>
      <c r="K25" s="11"/>
    </row>
    <row r="26" spans="2:11" x14ac:dyDescent="0.4">
      <c r="B26" s="38">
        <f ca="1">'データ（他）'!C23</f>
        <v>45404</v>
      </c>
      <c r="C26" s="41"/>
      <c r="D26" s="7"/>
      <c r="E26" s="9"/>
      <c r="K26" s="11"/>
    </row>
    <row r="27" spans="2:11" x14ac:dyDescent="0.4">
      <c r="B27" s="38">
        <f ca="1">'データ（他）'!C24</f>
        <v>45405</v>
      </c>
      <c r="C27" s="41"/>
      <c r="D27" s="7"/>
      <c r="E27" s="9"/>
      <c r="K27" s="11"/>
    </row>
    <row r="28" spans="2:11" x14ac:dyDescent="0.4">
      <c r="B28" s="38">
        <f ca="1">'データ（他）'!C25</f>
        <v>45406</v>
      </c>
      <c r="C28" s="41"/>
      <c r="D28" s="7"/>
      <c r="E28" s="9"/>
      <c r="K28" s="11"/>
    </row>
    <row r="29" spans="2:11" x14ac:dyDescent="0.4">
      <c r="B29" s="38">
        <f ca="1">'データ（他）'!C26</f>
        <v>45407</v>
      </c>
      <c r="C29" s="41"/>
      <c r="D29" s="7"/>
      <c r="E29" s="9"/>
      <c r="K29" s="11"/>
    </row>
    <row r="30" spans="2:11" x14ac:dyDescent="0.4">
      <c r="B30" s="38">
        <f ca="1">'データ（他）'!C27</f>
        <v>45408</v>
      </c>
      <c r="C30" s="41"/>
      <c r="D30" s="7"/>
      <c r="E30" s="9"/>
      <c r="K30" s="11"/>
    </row>
    <row r="31" spans="2:11" x14ac:dyDescent="0.4">
      <c r="B31" s="38">
        <f ca="1">'データ（他）'!C28</f>
        <v>45409</v>
      </c>
      <c r="C31" s="41"/>
      <c r="D31" s="7"/>
      <c r="E31" s="9"/>
      <c r="K31" s="11"/>
    </row>
    <row r="32" spans="2:11" x14ac:dyDescent="0.4">
      <c r="B32" s="38">
        <f ca="1">'データ（他）'!C29</f>
        <v>45410</v>
      </c>
      <c r="C32" s="41"/>
      <c r="D32" s="7"/>
      <c r="E32" s="9"/>
      <c r="K32" s="11"/>
    </row>
    <row r="33" spans="2:11" x14ac:dyDescent="0.4">
      <c r="B33" s="38">
        <f ca="1">'データ（他）'!C30</f>
        <v>45411</v>
      </c>
      <c r="C33" s="41"/>
      <c r="D33" s="7"/>
      <c r="E33" s="9"/>
      <c r="K33" s="11"/>
    </row>
    <row r="34" spans="2:11" x14ac:dyDescent="0.4">
      <c r="B34" s="38">
        <f ca="1">'データ（他）'!C31</f>
        <v>45412</v>
      </c>
      <c r="C34" s="41"/>
      <c r="D34" s="7"/>
      <c r="E34" s="9"/>
      <c r="K34" s="11"/>
    </row>
    <row r="35" spans="2:11" x14ac:dyDescent="0.4">
      <c r="B35" s="38">
        <f ca="1">'データ（他）'!C32</f>
        <v>45413</v>
      </c>
      <c r="C35" s="41"/>
      <c r="D35" s="7"/>
      <c r="E35" s="9"/>
      <c r="K35" s="11"/>
    </row>
    <row r="36" spans="2:11" x14ac:dyDescent="0.4">
      <c r="B36" s="38">
        <f ca="1">'データ（他）'!C33</f>
        <v>45414</v>
      </c>
      <c r="C36" s="41"/>
      <c r="D36" s="7"/>
      <c r="E36" s="9"/>
      <c r="K36" s="11"/>
    </row>
    <row r="37" spans="2:11" x14ac:dyDescent="0.4">
      <c r="B37" s="38">
        <f ca="1">'データ（他）'!C34</f>
        <v>45415</v>
      </c>
      <c r="C37" s="41"/>
      <c r="D37" s="7"/>
      <c r="E37" s="9"/>
      <c r="K37" s="11"/>
    </row>
    <row r="38" spans="2:11" x14ac:dyDescent="0.4">
      <c r="B38" s="38">
        <f ca="1">'データ（他）'!C35</f>
        <v>45416</v>
      </c>
      <c r="C38" s="41"/>
      <c r="D38" s="7"/>
      <c r="E38" s="9"/>
      <c r="K38" s="11"/>
    </row>
    <row r="39" spans="2:11" x14ac:dyDescent="0.4">
      <c r="B39" s="38">
        <f ca="1">'データ（他）'!C36</f>
        <v>45417</v>
      </c>
      <c r="C39" s="41"/>
      <c r="D39" s="7"/>
      <c r="E39" s="9"/>
      <c r="K39" s="11"/>
    </row>
    <row r="40" spans="2:11" x14ac:dyDescent="0.4">
      <c r="B40" s="38">
        <f ca="1">'データ（他）'!C37</f>
        <v>45418</v>
      </c>
      <c r="C40" s="41"/>
      <c r="D40" s="7"/>
      <c r="E40" s="9"/>
      <c r="K40" s="11"/>
    </row>
    <row r="41" spans="2:11" x14ac:dyDescent="0.4">
      <c r="B41" s="38">
        <f ca="1">'データ（他）'!C38</f>
        <v>45419</v>
      </c>
      <c r="C41" s="41"/>
      <c r="D41" s="7"/>
      <c r="E41" s="9"/>
      <c r="K41" s="11"/>
    </row>
    <row r="42" spans="2:11" x14ac:dyDescent="0.4">
      <c r="B42" s="38">
        <f ca="1">'データ（他）'!C39</f>
        <v>45420</v>
      </c>
      <c r="C42" s="41"/>
      <c r="D42" s="7"/>
      <c r="E42" s="9"/>
      <c r="K42" s="11"/>
    </row>
    <row r="43" spans="2:11" x14ac:dyDescent="0.4">
      <c r="B43" s="38">
        <f ca="1">'データ（他）'!C40</f>
        <v>45421</v>
      </c>
      <c r="C43" s="41"/>
      <c r="D43" s="7"/>
      <c r="E43" s="9"/>
      <c r="K43" s="11"/>
    </row>
    <row r="44" spans="2:11" x14ac:dyDescent="0.4">
      <c r="B44" s="38">
        <f ca="1">'データ（他）'!C41</f>
        <v>45422</v>
      </c>
      <c r="C44" s="41"/>
      <c r="D44" s="7"/>
      <c r="E44" s="9"/>
      <c r="K44" s="11"/>
    </row>
    <row r="45" spans="2:11" x14ac:dyDescent="0.4">
      <c r="B45" s="38">
        <f ca="1">'データ（他）'!C42</f>
        <v>45423</v>
      </c>
      <c r="C45" s="41"/>
      <c r="D45" s="7"/>
      <c r="E45" s="9"/>
      <c r="K45" s="11"/>
    </row>
    <row r="46" spans="2:11" x14ac:dyDescent="0.4">
      <c r="B46" s="38">
        <f ca="1">'データ（他）'!C43</f>
        <v>45424</v>
      </c>
      <c r="C46" s="41"/>
      <c r="D46" s="7"/>
      <c r="E46" s="9"/>
      <c r="K46" s="11"/>
    </row>
    <row r="47" spans="2:11" x14ac:dyDescent="0.4">
      <c r="B47" s="38">
        <f ca="1">'データ（他）'!C44</f>
        <v>45425</v>
      </c>
      <c r="C47" s="41"/>
      <c r="D47" s="7"/>
      <c r="E47" s="9"/>
      <c r="K47" s="11"/>
    </row>
    <row r="48" spans="2:11" x14ac:dyDescent="0.4">
      <c r="B48" s="38">
        <f ca="1">'データ（他）'!C45</f>
        <v>45426</v>
      </c>
      <c r="C48" s="41"/>
      <c r="D48" s="7"/>
      <c r="E48" s="9"/>
      <c r="K48" s="11"/>
    </row>
    <row r="49" spans="2:11" x14ac:dyDescent="0.4">
      <c r="B49" s="38">
        <f ca="1">'データ（他）'!C46</f>
        <v>45427</v>
      </c>
      <c r="C49" s="41"/>
      <c r="D49" s="7"/>
      <c r="E49" s="9"/>
      <c r="K49" s="11"/>
    </row>
    <row r="50" spans="2:11" x14ac:dyDescent="0.4">
      <c r="B50" s="38">
        <f ca="1">'データ（他）'!C47</f>
        <v>45428</v>
      </c>
      <c r="C50" s="41"/>
      <c r="D50" s="7"/>
      <c r="E50" s="9"/>
      <c r="K50" s="11"/>
    </row>
    <row r="51" spans="2:11" x14ac:dyDescent="0.4">
      <c r="B51" s="38">
        <f ca="1">'データ（他）'!C48</f>
        <v>45429</v>
      </c>
      <c r="C51" s="41"/>
      <c r="D51" s="7"/>
      <c r="E51" s="9"/>
      <c r="K51" s="11"/>
    </row>
    <row r="52" spans="2:11" x14ac:dyDescent="0.4">
      <c r="B52" s="38">
        <f ca="1">'データ（他）'!C49</f>
        <v>45430</v>
      </c>
      <c r="C52" s="41"/>
      <c r="D52" s="7"/>
      <c r="E52" s="9"/>
      <c r="K52" s="11"/>
    </row>
    <row r="53" spans="2:11" x14ac:dyDescent="0.4">
      <c r="B53" s="38">
        <f ca="1">'データ（他）'!C50</f>
        <v>45431</v>
      </c>
      <c r="C53" s="41"/>
      <c r="D53" s="7"/>
      <c r="E53" s="9"/>
      <c r="K53" s="11"/>
    </row>
    <row r="54" spans="2:11" x14ac:dyDescent="0.4">
      <c r="B54" s="38">
        <f ca="1">'データ（他）'!C51</f>
        <v>45432</v>
      </c>
      <c r="C54" s="41"/>
      <c r="D54" s="7"/>
      <c r="E54" s="9"/>
      <c r="K54" s="11"/>
    </row>
    <row r="55" spans="2:11" x14ac:dyDescent="0.4">
      <c r="B55" s="38">
        <f ca="1">'データ（他）'!C52</f>
        <v>45433</v>
      </c>
      <c r="C55" s="41"/>
      <c r="D55" s="7"/>
      <c r="E55" s="9"/>
      <c r="K55" s="11"/>
    </row>
    <row r="56" spans="2:11" x14ac:dyDescent="0.4">
      <c r="B56" s="38">
        <f ca="1">'データ（他）'!C53</f>
        <v>45434</v>
      </c>
      <c r="C56" s="41"/>
      <c r="D56" s="7"/>
      <c r="E56" s="9"/>
      <c r="K56" s="11"/>
    </row>
    <row r="57" spans="2:11" x14ac:dyDescent="0.4">
      <c r="B57" s="38">
        <f ca="1">'データ（他）'!C54</f>
        <v>45435</v>
      </c>
      <c r="C57" s="41"/>
      <c r="D57" s="7"/>
      <c r="E57" s="9"/>
      <c r="K57" s="11"/>
    </row>
    <row r="58" spans="2:11" x14ac:dyDescent="0.4">
      <c r="B58" s="38">
        <f ca="1">'データ（他）'!C55</f>
        <v>45436</v>
      </c>
      <c r="C58" s="41"/>
      <c r="D58" s="7"/>
      <c r="E58" s="9"/>
      <c r="K58" s="11"/>
    </row>
    <row r="59" spans="2:11" x14ac:dyDescent="0.4">
      <c r="B59" s="38">
        <f ca="1">'データ（他）'!C56</f>
        <v>45437</v>
      </c>
      <c r="C59" s="41"/>
      <c r="D59" s="7"/>
      <c r="E59" s="9"/>
      <c r="K59" s="11"/>
    </row>
    <row r="60" spans="2:11" x14ac:dyDescent="0.4">
      <c r="B60" s="38">
        <f ca="1">'データ（他）'!C57</f>
        <v>45438</v>
      </c>
      <c r="C60" s="41"/>
      <c r="D60" s="7"/>
      <c r="E60" s="9"/>
      <c r="K60" s="11"/>
    </row>
    <row r="61" spans="2:11" x14ac:dyDescent="0.4">
      <c r="B61" s="38">
        <f ca="1">'データ（他）'!C58</f>
        <v>45439</v>
      </c>
      <c r="C61" s="41"/>
      <c r="D61" s="7"/>
      <c r="E61" s="9"/>
      <c r="K61" s="11"/>
    </row>
    <row r="62" spans="2:11" x14ac:dyDescent="0.4">
      <c r="B62" s="38">
        <f ca="1">'データ（他）'!C59</f>
        <v>45440</v>
      </c>
      <c r="C62" s="41"/>
      <c r="D62" s="7"/>
      <c r="E62" s="9"/>
      <c r="K62" s="11"/>
    </row>
    <row r="63" spans="2:11" x14ac:dyDescent="0.4">
      <c r="B63" s="38">
        <f ca="1">'データ（他）'!C60</f>
        <v>45441</v>
      </c>
      <c r="C63" s="41"/>
      <c r="D63" s="7"/>
      <c r="E63" s="9"/>
      <c r="K63" s="11"/>
    </row>
    <row r="64" spans="2:11" x14ac:dyDescent="0.4">
      <c r="B64" s="38">
        <f ca="1">'データ（他）'!C61</f>
        <v>45442</v>
      </c>
      <c r="C64" s="41"/>
      <c r="D64" s="7"/>
      <c r="E64" s="9"/>
      <c r="K64" s="11"/>
    </row>
    <row r="65" spans="2:11" x14ac:dyDescent="0.4">
      <c r="B65" s="38">
        <f ca="1">'データ（他）'!C62</f>
        <v>45443</v>
      </c>
      <c r="C65" s="41"/>
      <c r="D65" s="7"/>
      <c r="E65" s="9"/>
      <c r="K65" s="11"/>
    </row>
    <row r="66" spans="2:11" x14ac:dyDescent="0.4">
      <c r="B66" s="38">
        <f ca="1">'データ（他）'!C63</f>
        <v>45444</v>
      </c>
      <c r="C66" s="41"/>
      <c r="D66" s="7"/>
      <c r="E66" s="9"/>
      <c r="K66" s="11"/>
    </row>
    <row r="67" spans="2:11" x14ac:dyDescent="0.4">
      <c r="B67" s="38">
        <f ca="1">'データ（他）'!C64</f>
        <v>45445</v>
      </c>
      <c r="C67" s="41"/>
      <c r="D67" s="7"/>
      <c r="E67" s="9"/>
      <c r="K67" s="11"/>
    </row>
    <row r="68" spans="2:11" x14ac:dyDescent="0.4">
      <c r="B68" s="38">
        <f ca="1">'データ（他）'!C65</f>
        <v>45446</v>
      </c>
      <c r="C68" s="41"/>
      <c r="D68" s="7"/>
      <c r="E68" s="9"/>
      <c r="K68" s="11"/>
    </row>
    <row r="69" spans="2:11" x14ac:dyDescent="0.4">
      <c r="B69" s="38">
        <f ca="1">'データ（他）'!C66</f>
        <v>45447</v>
      </c>
      <c r="C69" s="41"/>
      <c r="D69" s="7"/>
      <c r="E69" s="9"/>
      <c r="K69" s="11"/>
    </row>
    <row r="70" spans="2:11" x14ac:dyDescent="0.4">
      <c r="B70" s="38">
        <f ca="1">'データ（他）'!C67</f>
        <v>45448</v>
      </c>
      <c r="C70" s="41"/>
      <c r="D70" s="7"/>
      <c r="E70" s="9"/>
      <c r="K70" s="11"/>
    </row>
    <row r="71" spans="2:11" x14ac:dyDescent="0.4">
      <c r="B71" s="38">
        <f ca="1">'データ（他）'!C68</f>
        <v>45449</v>
      </c>
      <c r="C71" s="41"/>
      <c r="D71" s="7"/>
      <c r="E71" s="9"/>
      <c r="K71" s="11"/>
    </row>
    <row r="72" spans="2:11" x14ac:dyDescent="0.4">
      <c r="B72" s="38">
        <f ca="1">'データ（他）'!C69</f>
        <v>45450</v>
      </c>
      <c r="C72" s="41"/>
      <c r="D72" s="7"/>
      <c r="E72" s="9"/>
      <c r="K72" s="11"/>
    </row>
    <row r="73" spans="2:11" x14ac:dyDescent="0.4">
      <c r="B73" s="38">
        <f ca="1">'データ（他）'!C70</f>
        <v>45451</v>
      </c>
      <c r="C73" s="41"/>
      <c r="D73" s="7"/>
      <c r="E73" s="9"/>
      <c r="K73" s="11"/>
    </row>
    <row r="74" spans="2:11" x14ac:dyDescent="0.4">
      <c r="B74" s="38">
        <f ca="1">'データ（他）'!C71</f>
        <v>45452</v>
      </c>
      <c r="C74" s="41"/>
      <c r="D74" s="7"/>
      <c r="E74" s="9"/>
      <c r="K74" s="11"/>
    </row>
    <row r="75" spans="2:11" x14ac:dyDescent="0.4">
      <c r="B75" s="38">
        <f ca="1">'データ（他）'!C72</f>
        <v>45453</v>
      </c>
      <c r="C75" s="41"/>
      <c r="D75" s="7"/>
      <c r="E75" s="9"/>
      <c r="K75" s="11"/>
    </row>
    <row r="76" spans="2:11" x14ac:dyDescent="0.4">
      <c r="B76" s="38">
        <f ca="1">'データ（他）'!C73</f>
        <v>45454</v>
      </c>
      <c r="C76" s="41"/>
      <c r="D76" s="7"/>
      <c r="E76" s="9"/>
      <c r="K76" s="11"/>
    </row>
    <row r="77" spans="2:11" x14ac:dyDescent="0.4">
      <c r="B77" s="38">
        <f ca="1">'データ（他）'!C74</f>
        <v>45455</v>
      </c>
      <c r="C77" s="41"/>
      <c r="D77" s="7"/>
      <c r="E77" s="9"/>
      <c r="K77" s="11"/>
    </row>
    <row r="78" spans="2:11" x14ac:dyDescent="0.4">
      <c r="B78" s="38">
        <f ca="1">'データ（他）'!C75</f>
        <v>45456</v>
      </c>
      <c r="C78" s="41"/>
      <c r="D78" s="7"/>
      <c r="E78" s="9"/>
      <c r="K78" s="11"/>
    </row>
    <row r="79" spans="2:11" x14ac:dyDescent="0.4">
      <c r="B79" s="38">
        <f ca="1">'データ（他）'!C76</f>
        <v>45457</v>
      </c>
      <c r="C79" s="41"/>
      <c r="D79" s="7"/>
      <c r="E79" s="9"/>
      <c r="K79" s="11"/>
    </row>
    <row r="80" spans="2:11" x14ac:dyDescent="0.4">
      <c r="B80" s="38">
        <f ca="1">'データ（他）'!C77</f>
        <v>45458</v>
      </c>
      <c r="C80" s="41"/>
      <c r="D80" s="7"/>
      <c r="E80" s="9"/>
      <c r="K80" s="11"/>
    </row>
    <row r="81" spans="2:11" x14ac:dyDescent="0.4">
      <c r="B81" s="38">
        <f ca="1">'データ（他）'!C78</f>
        <v>45459</v>
      </c>
      <c r="C81" s="41"/>
      <c r="D81" s="7"/>
      <c r="E81" s="9"/>
      <c r="K81" s="11"/>
    </row>
    <row r="82" spans="2:11" x14ac:dyDescent="0.4">
      <c r="B82" s="38">
        <f ca="1">'データ（他）'!C79</f>
        <v>45460</v>
      </c>
      <c r="C82" s="41"/>
      <c r="D82" s="7"/>
      <c r="E82" s="9"/>
      <c r="K82" s="11"/>
    </row>
    <row r="83" spans="2:11" x14ac:dyDescent="0.4">
      <c r="B83" s="38">
        <f ca="1">'データ（他）'!C80</f>
        <v>45461</v>
      </c>
      <c r="C83" s="41"/>
      <c r="D83" s="7"/>
      <c r="E83" s="9"/>
      <c r="K83" s="11"/>
    </row>
    <row r="84" spans="2:11" x14ac:dyDescent="0.4">
      <c r="B84" s="38">
        <f ca="1">'データ（他）'!C81</f>
        <v>45462</v>
      </c>
      <c r="C84" s="41"/>
      <c r="D84" s="7"/>
      <c r="E84" s="9"/>
      <c r="K84" s="11"/>
    </row>
    <row r="85" spans="2:11" x14ac:dyDescent="0.4">
      <c r="B85" s="38">
        <f ca="1">'データ（他）'!C82</f>
        <v>45463</v>
      </c>
      <c r="C85" s="41"/>
      <c r="D85" s="7"/>
      <c r="E85" s="9"/>
      <c r="K85" s="11"/>
    </row>
    <row r="86" spans="2:11" x14ac:dyDescent="0.4">
      <c r="B86" s="38">
        <f ca="1">'データ（他）'!C83</f>
        <v>45464</v>
      </c>
      <c r="C86" s="41"/>
      <c r="D86" s="7"/>
      <c r="E86" s="9"/>
      <c r="K86" s="11"/>
    </row>
    <row r="87" spans="2:11" x14ac:dyDescent="0.4">
      <c r="B87" s="38">
        <f ca="1">'データ（他）'!C84</f>
        <v>45465</v>
      </c>
      <c r="C87" s="41"/>
      <c r="D87" s="7"/>
      <c r="E87" s="9"/>
      <c r="K87" s="11"/>
    </row>
    <row r="88" spans="2:11" x14ac:dyDescent="0.4">
      <c r="B88" s="38">
        <f ca="1">'データ（他）'!C85</f>
        <v>45466</v>
      </c>
      <c r="C88" s="41"/>
      <c r="D88" s="7"/>
      <c r="E88" s="9"/>
      <c r="K88" s="11"/>
    </row>
    <row r="89" spans="2:11" x14ac:dyDescent="0.4">
      <c r="B89" s="38">
        <f ca="1">'データ（他）'!C86</f>
        <v>45467</v>
      </c>
      <c r="C89" s="41"/>
      <c r="D89" s="7"/>
      <c r="E89" s="9"/>
      <c r="K89" s="11"/>
    </row>
    <row r="90" spans="2:11" x14ac:dyDescent="0.4">
      <c r="B90" s="38">
        <f ca="1">'データ（他）'!C87</f>
        <v>45468</v>
      </c>
      <c r="C90" s="41"/>
      <c r="D90" s="7"/>
      <c r="E90" s="9"/>
      <c r="K90" s="11"/>
    </row>
    <row r="91" spans="2:11" x14ac:dyDescent="0.4">
      <c r="B91" s="38">
        <f ca="1">'データ（他）'!C88</f>
        <v>45469</v>
      </c>
      <c r="C91" s="41"/>
      <c r="D91" s="7"/>
      <c r="E91" s="9"/>
      <c r="K91" s="11"/>
    </row>
    <row r="92" spans="2:11" x14ac:dyDescent="0.4">
      <c r="B92" s="38">
        <f ca="1">'データ（他）'!C89</f>
        <v>45470</v>
      </c>
      <c r="C92" s="41"/>
      <c r="D92" s="7"/>
      <c r="E92" s="9"/>
      <c r="K92" s="11"/>
    </row>
    <row r="93" spans="2:11" x14ac:dyDescent="0.4">
      <c r="B93" s="38">
        <f ca="1">'データ（他）'!C90</f>
        <v>45471</v>
      </c>
      <c r="C93" s="41"/>
      <c r="D93" s="7"/>
      <c r="E93" s="9"/>
      <c r="K93" s="11"/>
    </row>
    <row r="94" spans="2:11" x14ac:dyDescent="0.4">
      <c r="B94" s="38">
        <f ca="1">'データ（他）'!C91</f>
        <v>45472</v>
      </c>
      <c r="C94" s="41"/>
      <c r="D94" s="7"/>
      <c r="E94" s="9"/>
      <c r="K94" s="11"/>
    </row>
    <row r="95" spans="2:11" x14ac:dyDescent="0.4">
      <c r="B95" s="38">
        <f ca="1">'データ（他）'!C92</f>
        <v>45473</v>
      </c>
      <c r="C95" s="41"/>
      <c r="D95" s="7"/>
      <c r="E95" s="9"/>
      <c r="K95" s="11"/>
    </row>
    <row r="96" spans="2:11" x14ac:dyDescent="0.4">
      <c r="B96" s="38">
        <f ca="1">'データ（他）'!C93</f>
        <v>45474</v>
      </c>
      <c r="C96" s="41"/>
      <c r="D96" s="7"/>
      <c r="E96" s="9"/>
      <c r="K96" s="11"/>
    </row>
    <row r="97" spans="2:11" x14ac:dyDescent="0.4">
      <c r="B97" s="38">
        <f ca="1">'データ（他）'!C94</f>
        <v>45475</v>
      </c>
      <c r="C97" s="41"/>
      <c r="D97" s="7"/>
      <c r="E97" s="9"/>
      <c r="K97" s="11"/>
    </row>
    <row r="98" spans="2:11" x14ac:dyDescent="0.4">
      <c r="B98" s="38">
        <f ca="1">'データ（他）'!C95</f>
        <v>45476</v>
      </c>
      <c r="C98" s="41"/>
      <c r="D98" s="7"/>
      <c r="E98" s="9"/>
      <c r="K98" s="11"/>
    </row>
    <row r="99" spans="2:11" x14ac:dyDescent="0.4">
      <c r="B99" s="38">
        <f ca="1">'データ（他）'!C96</f>
        <v>45477</v>
      </c>
      <c r="C99" s="41"/>
      <c r="D99" s="7"/>
      <c r="E99" s="9"/>
      <c r="K99" s="11"/>
    </row>
    <row r="100" spans="2:11" x14ac:dyDescent="0.4">
      <c r="B100" s="38">
        <f ca="1">'データ（他）'!C97</f>
        <v>45478</v>
      </c>
      <c r="C100" s="41"/>
      <c r="D100" s="7"/>
      <c r="E100" s="9"/>
      <c r="K100" s="11"/>
    </row>
    <row r="101" spans="2:11" x14ac:dyDescent="0.4">
      <c r="B101" s="38">
        <f ca="1">'データ（他）'!C98</f>
        <v>45479</v>
      </c>
      <c r="C101" s="41"/>
      <c r="D101" s="7"/>
      <c r="E101" s="9"/>
      <c r="K101" s="11"/>
    </row>
    <row r="102" spans="2:11" x14ac:dyDescent="0.4">
      <c r="B102" s="38">
        <f ca="1">'データ（他）'!C99</f>
        <v>45480</v>
      </c>
      <c r="C102" s="41"/>
      <c r="D102" s="7"/>
      <c r="E102" s="9"/>
      <c r="K102" s="11"/>
    </row>
    <row r="103" spans="2:11" x14ac:dyDescent="0.4">
      <c r="B103" s="38">
        <f ca="1">'データ（他）'!C100</f>
        <v>45481</v>
      </c>
      <c r="C103" s="41"/>
      <c r="D103" s="7"/>
      <c r="E103" s="9"/>
      <c r="K103" s="11"/>
    </row>
    <row r="104" spans="2:11" x14ac:dyDescent="0.4">
      <c r="B104" s="38">
        <f ca="1">'データ（他）'!C101</f>
        <v>45482</v>
      </c>
      <c r="C104" s="41"/>
      <c r="D104" s="7"/>
      <c r="E104" s="9"/>
      <c r="K104" s="11"/>
    </row>
    <row r="105" spans="2:11" x14ac:dyDescent="0.4">
      <c r="B105" s="38">
        <f ca="1">'データ（他）'!C102</f>
        <v>45483</v>
      </c>
      <c r="C105" s="41"/>
      <c r="D105" s="7"/>
      <c r="E105" s="9"/>
      <c r="K105" s="11"/>
    </row>
    <row r="106" spans="2:11" x14ac:dyDescent="0.4">
      <c r="B106" s="38">
        <f ca="1">'データ（他）'!C103</f>
        <v>45484</v>
      </c>
      <c r="C106" s="41"/>
      <c r="D106" s="7"/>
      <c r="E106" s="9"/>
      <c r="K106" s="11"/>
    </row>
    <row r="107" spans="2:11" x14ac:dyDescent="0.4">
      <c r="B107" s="38">
        <f ca="1">'データ（他）'!C104</f>
        <v>45485</v>
      </c>
      <c r="C107" s="41"/>
      <c r="D107" s="7"/>
      <c r="E107" s="9"/>
      <c r="K107" s="11"/>
    </row>
    <row r="108" spans="2:11" x14ac:dyDescent="0.4">
      <c r="B108" s="38">
        <f ca="1">'データ（他）'!C105</f>
        <v>45486</v>
      </c>
      <c r="C108" s="41"/>
      <c r="D108" s="7"/>
      <c r="E108" s="9"/>
      <c r="K108" s="11"/>
    </row>
    <row r="109" spans="2:11" x14ac:dyDescent="0.4">
      <c r="B109" s="38">
        <f ca="1">'データ（他）'!C106</f>
        <v>45487</v>
      </c>
      <c r="C109" s="41"/>
      <c r="D109" s="7"/>
      <c r="E109" s="9"/>
      <c r="K109" s="11"/>
    </row>
    <row r="110" spans="2:11" x14ac:dyDescent="0.4">
      <c r="B110" s="38">
        <f ca="1">'データ（他）'!C107</f>
        <v>45488</v>
      </c>
      <c r="C110" s="41"/>
      <c r="D110" s="7"/>
      <c r="E110" s="9"/>
      <c r="K110" s="11"/>
    </row>
    <row r="111" spans="2:11" x14ac:dyDescent="0.4">
      <c r="B111" s="38">
        <f ca="1">'データ（他）'!C108</f>
        <v>45489</v>
      </c>
      <c r="C111" s="41"/>
      <c r="D111" s="7"/>
      <c r="E111" s="9"/>
      <c r="K111" s="11"/>
    </row>
    <row r="112" spans="2:11" x14ac:dyDescent="0.4">
      <c r="B112" s="38">
        <f ca="1">'データ（他）'!C109</f>
        <v>45490</v>
      </c>
      <c r="C112" s="41"/>
      <c r="D112" s="7"/>
      <c r="E112" s="9"/>
      <c r="K112" s="11"/>
    </row>
    <row r="113" spans="2:11" x14ac:dyDescent="0.4">
      <c r="B113" s="38">
        <f ca="1">'データ（他）'!C110</f>
        <v>45491</v>
      </c>
      <c r="C113" s="41"/>
      <c r="D113" s="7"/>
      <c r="E113" s="9"/>
      <c r="K113" s="11"/>
    </row>
    <row r="114" spans="2:11" x14ac:dyDescent="0.4">
      <c r="B114" s="38">
        <f ca="1">'データ（他）'!C111</f>
        <v>45492</v>
      </c>
      <c r="C114" s="41"/>
      <c r="D114" s="7"/>
      <c r="E114" s="9"/>
      <c r="K114" s="11"/>
    </row>
    <row r="115" spans="2:11" x14ac:dyDescent="0.4">
      <c r="B115" s="38">
        <f ca="1">'データ（他）'!C112</f>
        <v>45493</v>
      </c>
      <c r="C115" s="41"/>
      <c r="D115" s="7"/>
      <c r="E115" s="9"/>
      <c r="K115" s="11"/>
    </row>
    <row r="116" spans="2:11" x14ac:dyDescent="0.4">
      <c r="B116" s="38">
        <f ca="1">'データ（他）'!C113</f>
        <v>45494</v>
      </c>
      <c r="C116" s="41"/>
      <c r="D116" s="7"/>
      <c r="E116" s="9"/>
      <c r="K116" s="11"/>
    </row>
    <row r="117" spans="2:11" x14ac:dyDescent="0.4">
      <c r="B117" s="38">
        <f ca="1">'データ（他）'!C114</f>
        <v>45495</v>
      </c>
      <c r="C117" s="41"/>
      <c r="D117" s="7"/>
      <c r="E117" s="9"/>
      <c r="K117" s="11"/>
    </row>
    <row r="118" spans="2:11" x14ac:dyDescent="0.4">
      <c r="B118" s="38">
        <f ca="1">'データ（他）'!C115</f>
        <v>45496</v>
      </c>
      <c r="C118" s="41"/>
      <c r="D118" s="7"/>
      <c r="E118" s="9"/>
      <c r="K118" s="11"/>
    </row>
    <row r="119" spans="2:11" x14ac:dyDescent="0.4">
      <c r="B119" s="38">
        <f ca="1">'データ（他）'!C116</f>
        <v>45497</v>
      </c>
      <c r="C119" s="41"/>
      <c r="D119" s="7"/>
      <c r="E119" s="9"/>
      <c r="K119" s="11"/>
    </row>
    <row r="120" spans="2:11" x14ac:dyDescent="0.4">
      <c r="B120" s="38">
        <f ca="1">'データ（他）'!C117</f>
        <v>45498</v>
      </c>
      <c r="C120" s="41"/>
      <c r="D120" s="7"/>
      <c r="E120" s="9"/>
      <c r="K120" s="11"/>
    </row>
    <row r="121" spans="2:11" x14ac:dyDescent="0.4">
      <c r="B121" s="38">
        <f ca="1">'データ（他）'!C118</f>
        <v>45499</v>
      </c>
      <c r="C121" s="41"/>
      <c r="D121" s="7"/>
      <c r="E121" s="9"/>
      <c r="K121" s="11"/>
    </row>
    <row r="122" spans="2:11" x14ac:dyDescent="0.4">
      <c r="B122" s="38">
        <f ca="1">'データ（他）'!C119</f>
        <v>45500</v>
      </c>
      <c r="C122" s="41"/>
      <c r="D122" s="7"/>
      <c r="E122" s="9"/>
      <c r="K122" s="11"/>
    </row>
    <row r="123" spans="2:11" x14ac:dyDescent="0.4">
      <c r="B123" s="38">
        <f ca="1">'データ（他）'!C120</f>
        <v>45501</v>
      </c>
      <c r="C123" s="41"/>
      <c r="D123" s="7"/>
      <c r="E123" s="9"/>
      <c r="K123" s="11"/>
    </row>
    <row r="124" spans="2:11" x14ac:dyDescent="0.4">
      <c r="B124" s="38">
        <f ca="1">'データ（他）'!C121</f>
        <v>45502</v>
      </c>
      <c r="C124" s="41"/>
      <c r="D124" s="7"/>
      <c r="E124" s="9"/>
      <c r="K124" s="11"/>
    </row>
    <row r="125" spans="2:11" x14ac:dyDescent="0.4">
      <c r="B125" s="38">
        <f ca="1">'データ（他）'!C122</f>
        <v>45503</v>
      </c>
      <c r="C125" s="41"/>
      <c r="D125" s="7"/>
      <c r="E125" s="9"/>
      <c r="K125" s="11"/>
    </row>
    <row r="126" spans="2:11" x14ac:dyDescent="0.4">
      <c r="B126" s="38">
        <f ca="1">'データ（他）'!C123</f>
        <v>45504</v>
      </c>
      <c r="C126" s="41"/>
      <c r="D126" s="7"/>
      <c r="E126" s="9"/>
      <c r="K126" s="11"/>
    </row>
    <row r="127" spans="2:11" x14ac:dyDescent="0.4">
      <c r="B127" s="38">
        <f ca="1">'データ（他）'!C124</f>
        <v>45505</v>
      </c>
      <c r="C127" s="41"/>
      <c r="D127" s="7"/>
      <c r="E127" s="9"/>
      <c r="K127" s="11"/>
    </row>
    <row r="128" spans="2:11" x14ac:dyDescent="0.4">
      <c r="B128" s="38">
        <f ca="1">'データ（他）'!C125</f>
        <v>45506</v>
      </c>
      <c r="C128" s="41"/>
      <c r="D128" s="7"/>
      <c r="E128" s="9"/>
      <c r="K128" s="11"/>
    </row>
    <row r="129" spans="2:11" x14ac:dyDescent="0.4">
      <c r="B129" s="38">
        <f ca="1">'データ（他）'!C126</f>
        <v>45507</v>
      </c>
      <c r="C129" s="41"/>
      <c r="D129" s="7"/>
      <c r="E129" s="9"/>
      <c r="K129" s="11"/>
    </row>
    <row r="130" spans="2:11" x14ac:dyDescent="0.4">
      <c r="B130" s="38">
        <f ca="1">'データ（他）'!C127</f>
        <v>45508</v>
      </c>
      <c r="C130" s="41"/>
      <c r="D130" s="7"/>
      <c r="E130" s="9"/>
      <c r="K130" s="11"/>
    </row>
    <row r="131" spans="2:11" x14ac:dyDescent="0.4">
      <c r="B131" s="38">
        <f ca="1">'データ（他）'!C128</f>
        <v>45509</v>
      </c>
      <c r="C131" s="41"/>
      <c r="D131" s="7"/>
      <c r="E131" s="9"/>
      <c r="K131" s="11"/>
    </row>
    <row r="132" spans="2:11" x14ac:dyDescent="0.4">
      <c r="B132" s="38">
        <f ca="1">'データ（他）'!C129</f>
        <v>45510</v>
      </c>
      <c r="C132" s="41"/>
      <c r="D132" s="7"/>
      <c r="E132" s="9"/>
      <c r="K132" s="11"/>
    </row>
    <row r="133" spans="2:11" x14ac:dyDescent="0.4">
      <c r="B133" s="38">
        <f ca="1">'データ（他）'!C130</f>
        <v>45511</v>
      </c>
      <c r="C133" s="41"/>
      <c r="D133" s="7"/>
      <c r="E133" s="9"/>
      <c r="K133" s="11"/>
    </row>
    <row r="134" spans="2:11" x14ac:dyDescent="0.4">
      <c r="B134" s="38">
        <f ca="1">'データ（他）'!C131</f>
        <v>45512</v>
      </c>
      <c r="C134" s="41"/>
      <c r="D134" s="7"/>
      <c r="E134" s="9"/>
      <c r="K134" s="11"/>
    </row>
    <row r="135" spans="2:11" x14ac:dyDescent="0.4">
      <c r="B135" s="38">
        <f ca="1">'データ（他）'!C132</f>
        <v>45513</v>
      </c>
      <c r="C135" s="41"/>
      <c r="D135" s="7"/>
      <c r="E135" s="9"/>
      <c r="K135" s="11"/>
    </row>
    <row r="136" spans="2:11" x14ac:dyDescent="0.4">
      <c r="B136" s="38">
        <f ca="1">'データ（他）'!C133</f>
        <v>45514</v>
      </c>
      <c r="C136" s="41"/>
      <c r="D136" s="7"/>
      <c r="E136" s="9"/>
      <c r="K136" s="11"/>
    </row>
    <row r="137" spans="2:11" x14ac:dyDescent="0.4">
      <c r="B137" s="38">
        <f ca="1">'データ（他）'!C134</f>
        <v>45515</v>
      </c>
      <c r="C137" s="41"/>
      <c r="D137" s="7"/>
      <c r="E137" s="9"/>
      <c r="K137" s="11"/>
    </row>
    <row r="138" spans="2:11" x14ac:dyDescent="0.4">
      <c r="B138" s="38">
        <f ca="1">'データ（他）'!C135</f>
        <v>45516</v>
      </c>
      <c r="C138" s="41"/>
      <c r="D138" s="7"/>
      <c r="E138" s="9"/>
      <c r="K138" s="11"/>
    </row>
    <row r="139" spans="2:11" x14ac:dyDescent="0.4">
      <c r="B139" s="38">
        <f ca="1">'データ（他）'!C136</f>
        <v>45517</v>
      </c>
      <c r="C139" s="41"/>
      <c r="D139" s="7"/>
      <c r="E139" s="9"/>
      <c r="K139" s="11"/>
    </row>
    <row r="140" spans="2:11" x14ac:dyDescent="0.4">
      <c r="B140" s="38">
        <f ca="1">'データ（他）'!C137</f>
        <v>45518</v>
      </c>
      <c r="C140" s="41"/>
      <c r="D140" s="7"/>
      <c r="E140" s="9"/>
      <c r="K140" s="11"/>
    </row>
    <row r="141" spans="2:11" x14ac:dyDescent="0.4">
      <c r="B141" s="38">
        <f ca="1">'データ（他）'!C138</f>
        <v>45519</v>
      </c>
      <c r="C141" s="41"/>
      <c r="D141" s="7"/>
      <c r="E141" s="9"/>
      <c r="K141" s="11"/>
    </row>
    <row r="142" spans="2:11" x14ac:dyDescent="0.4">
      <c r="B142" s="38">
        <f ca="1">'データ（他）'!C139</f>
        <v>45520</v>
      </c>
      <c r="C142" s="41"/>
      <c r="D142" s="7"/>
      <c r="E142" s="9"/>
      <c r="K142" s="11"/>
    </row>
    <row r="143" spans="2:11" x14ac:dyDescent="0.4">
      <c r="B143" s="38">
        <f ca="1">'データ（他）'!C140</f>
        <v>45521</v>
      </c>
      <c r="C143" s="41"/>
      <c r="D143" s="7"/>
      <c r="E143" s="9"/>
      <c r="K143" s="11"/>
    </row>
    <row r="144" spans="2:11" x14ac:dyDescent="0.4">
      <c r="B144" s="38">
        <f ca="1">'データ（他）'!C141</f>
        <v>45522</v>
      </c>
      <c r="C144" s="41"/>
      <c r="D144" s="7"/>
      <c r="E144" s="9"/>
      <c r="K144" s="11"/>
    </row>
    <row r="145" spans="2:11" x14ac:dyDescent="0.4">
      <c r="B145" s="38">
        <f ca="1">'データ（他）'!C142</f>
        <v>45523</v>
      </c>
      <c r="C145" s="41"/>
      <c r="D145" s="7"/>
      <c r="E145" s="9"/>
      <c r="K145" s="11"/>
    </row>
    <row r="146" spans="2:11" x14ac:dyDescent="0.4">
      <c r="B146" s="38">
        <f ca="1">'データ（他）'!C143</f>
        <v>45524</v>
      </c>
      <c r="C146" s="41"/>
      <c r="D146" s="7"/>
      <c r="E146" s="9"/>
      <c r="K146" s="11"/>
    </row>
    <row r="147" spans="2:11" x14ac:dyDescent="0.4">
      <c r="B147" s="38">
        <f ca="1">'データ（他）'!C144</f>
        <v>45525</v>
      </c>
      <c r="C147" s="41"/>
      <c r="D147" s="7"/>
      <c r="E147" s="9"/>
      <c r="K147" s="11"/>
    </row>
    <row r="148" spans="2:11" x14ac:dyDescent="0.4">
      <c r="B148" s="38">
        <f ca="1">'データ（他）'!C145</f>
        <v>45526</v>
      </c>
      <c r="C148" s="41"/>
      <c r="D148" s="7"/>
      <c r="E148" s="9"/>
      <c r="K148" s="11"/>
    </row>
    <row r="149" spans="2:11" x14ac:dyDescent="0.4">
      <c r="B149" s="38">
        <f ca="1">'データ（他）'!C146</f>
        <v>45527</v>
      </c>
      <c r="C149" s="41"/>
      <c r="D149" s="7"/>
      <c r="E149" s="9"/>
      <c r="K149" s="11"/>
    </row>
    <row r="150" spans="2:11" x14ac:dyDescent="0.4">
      <c r="B150" s="38">
        <f ca="1">'データ（他）'!C147</f>
        <v>45528</v>
      </c>
      <c r="C150" s="41"/>
      <c r="D150" s="7"/>
      <c r="E150" s="9"/>
      <c r="K150" s="11"/>
    </row>
    <row r="151" spans="2:11" x14ac:dyDescent="0.4">
      <c r="B151" s="38">
        <f ca="1">'データ（他）'!C148</f>
        <v>45529</v>
      </c>
      <c r="C151" s="41"/>
      <c r="D151" s="7"/>
      <c r="E151" s="9"/>
      <c r="K151" s="11"/>
    </row>
    <row r="152" spans="2:11" x14ac:dyDescent="0.4">
      <c r="B152" s="38">
        <f ca="1">'データ（他）'!C149</f>
        <v>45530</v>
      </c>
      <c r="C152" s="41"/>
      <c r="D152" s="7"/>
      <c r="E152" s="9"/>
      <c r="K152" s="11"/>
    </row>
    <row r="153" spans="2:11" x14ac:dyDescent="0.4">
      <c r="B153" s="38">
        <f ca="1">'データ（他）'!C150</f>
        <v>45531</v>
      </c>
      <c r="C153" s="41"/>
      <c r="D153" s="7"/>
      <c r="E153" s="9"/>
      <c r="K153" s="11"/>
    </row>
    <row r="154" spans="2:11" x14ac:dyDescent="0.4">
      <c r="B154" s="38">
        <f ca="1">'データ（他）'!C151</f>
        <v>45532</v>
      </c>
      <c r="C154" s="41"/>
      <c r="D154" s="7"/>
      <c r="E154" s="9"/>
      <c r="K154" s="11"/>
    </row>
    <row r="155" spans="2:11" x14ac:dyDescent="0.4">
      <c r="B155" s="38">
        <f ca="1">'データ（他）'!C152</f>
        <v>45533</v>
      </c>
      <c r="C155" s="41"/>
      <c r="D155" s="7"/>
      <c r="E155" s="9"/>
      <c r="K155" s="11"/>
    </row>
    <row r="156" spans="2:11" x14ac:dyDescent="0.4">
      <c r="B156" s="38">
        <f ca="1">'データ（他）'!C153</f>
        <v>45534</v>
      </c>
      <c r="C156" s="41"/>
      <c r="D156" s="7"/>
      <c r="E156" s="9"/>
      <c r="K156" s="11"/>
    </row>
    <row r="157" spans="2:11" x14ac:dyDescent="0.4">
      <c r="B157" s="38">
        <f ca="1">'データ（他）'!C154</f>
        <v>45535</v>
      </c>
      <c r="C157" s="41"/>
      <c r="D157" s="7"/>
      <c r="E157" s="9"/>
      <c r="K157" s="11"/>
    </row>
    <row r="158" spans="2:11" x14ac:dyDescent="0.4">
      <c r="B158" s="38">
        <f ca="1">'データ（他）'!C155</f>
        <v>45536</v>
      </c>
      <c r="C158" s="41"/>
      <c r="D158" s="7"/>
      <c r="E158" s="9"/>
      <c r="K158" s="11"/>
    </row>
    <row r="159" spans="2:11" x14ac:dyDescent="0.4">
      <c r="B159" s="38">
        <f ca="1">'データ（他）'!C156</f>
        <v>45537</v>
      </c>
      <c r="C159" s="41"/>
      <c r="D159" s="7"/>
      <c r="E159" s="9"/>
      <c r="K159" s="11"/>
    </row>
    <row r="160" spans="2:11" x14ac:dyDescent="0.4">
      <c r="B160" s="38">
        <f ca="1">'データ（他）'!C157</f>
        <v>45538</v>
      </c>
      <c r="C160" s="41"/>
      <c r="D160" s="7"/>
      <c r="E160" s="9"/>
      <c r="K160" s="11"/>
    </row>
    <row r="161" spans="2:11" x14ac:dyDescent="0.4">
      <c r="B161" s="38">
        <f ca="1">'データ（他）'!C158</f>
        <v>45539</v>
      </c>
      <c r="C161" s="41"/>
      <c r="D161" s="7"/>
      <c r="E161" s="9"/>
      <c r="K161" s="11"/>
    </row>
    <row r="162" spans="2:11" x14ac:dyDescent="0.4">
      <c r="B162" s="38">
        <f ca="1">'データ（他）'!C159</f>
        <v>45540</v>
      </c>
      <c r="C162" s="41"/>
      <c r="D162" s="7"/>
      <c r="E162" s="9"/>
      <c r="K162" s="11"/>
    </row>
    <row r="163" spans="2:11" x14ac:dyDescent="0.4">
      <c r="B163" s="38">
        <f ca="1">'データ（他）'!C160</f>
        <v>45541</v>
      </c>
      <c r="C163" s="41"/>
      <c r="D163" s="7"/>
      <c r="E163" s="9"/>
      <c r="K163" s="11"/>
    </row>
    <row r="164" spans="2:11" x14ac:dyDescent="0.4">
      <c r="B164" s="38">
        <f ca="1">'データ（他）'!C161</f>
        <v>45542</v>
      </c>
      <c r="C164" s="41"/>
      <c r="D164" s="7"/>
      <c r="E164" s="9"/>
      <c r="K164" s="11"/>
    </row>
    <row r="165" spans="2:11" x14ac:dyDescent="0.4">
      <c r="B165" s="38">
        <f ca="1">'データ（他）'!C162</f>
        <v>45543</v>
      </c>
      <c r="C165" s="41"/>
      <c r="D165" s="7"/>
      <c r="E165" s="9"/>
      <c r="K165" s="11"/>
    </row>
    <row r="166" spans="2:11" x14ac:dyDescent="0.4">
      <c r="B166" s="38">
        <f ca="1">'データ（他）'!C163</f>
        <v>45544</v>
      </c>
      <c r="C166" s="41"/>
      <c r="D166" s="7"/>
      <c r="E166" s="9"/>
      <c r="K166" s="11"/>
    </row>
    <row r="167" spans="2:11" x14ac:dyDescent="0.4">
      <c r="B167" s="38">
        <f ca="1">'データ（他）'!C164</f>
        <v>45545</v>
      </c>
      <c r="C167" s="41"/>
      <c r="D167" s="7"/>
      <c r="E167" s="9"/>
      <c r="K167" s="11"/>
    </row>
    <row r="168" spans="2:11" x14ac:dyDescent="0.4">
      <c r="B168" s="38">
        <f ca="1">'データ（他）'!C165</f>
        <v>45546</v>
      </c>
      <c r="C168" s="41"/>
      <c r="D168" s="7"/>
      <c r="E168" s="9"/>
      <c r="K168" s="11"/>
    </row>
    <row r="169" spans="2:11" x14ac:dyDescent="0.4">
      <c r="B169" s="38">
        <f ca="1">'データ（他）'!C166</f>
        <v>45547</v>
      </c>
      <c r="C169" s="41"/>
      <c r="D169" s="7"/>
      <c r="E169" s="9"/>
      <c r="K169" s="11"/>
    </row>
    <row r="170" spans="2:11" x14ac:dyDescent="0.4">
      <c r="B170" s="38">
        <f ca="1">'データ（他）'!C167</f>
        <v>45548</v>
      </c>
      <c r="C170" s="41"/>
      <c r="D170" s="7"/>
      <c r="E170" s="9"/>
      <c r="K170" s="11"/>
    </row>
    <row r="171" spans="2:11" x14ac:dyDescent="0.4">
      <c r="B171" s="38">
        <f ca="1">'データ（他）'!C168</f>
        <v>45549</v>
      </c>
      <c r="C171" s="41"/>
      <c r="D171" s="7"/>
      <c r="E171" s="9"/>
      <c r="K171" s="11"/>
    </row>
    <row r="172" spans="2:11" x14ac:dyDescent="0.4">
      <c r="B172" s="38">
        <f ca="1">'データ（他）'!C169</f>
        <v>45550</v>
      </c>
      <c r="C172" s="41"/>
      <c r="D172" s="7"/>
      <c r="E172" s="9"/>
      <c r="K172" s="11"/>
    </row>
    <row r="173" spans="2:11" x14ac:dyDescent="0.4">
      <c r="B173" s="38">
        <f ca="1">'データ（他）'!C170</f>
        <v>45551</v>
      </c>
      <c r="C173" s="41"/>
      <c r="D173" s="7"/>
      <c r="E173" s="9"/>
      <c r="K173" s="11"/>
    </row>
    <row r="174" spans="2:11" x14ac:dyDescent="0.4">
      <c r="B174" s="38">
        <f ca="1">'データ（他）'!C171</f>
        <v>45552</v>
      </c>
      <c r="C174" s="41"/>
      <c r="D174" s="7"/>
      <c r="E174" s="9"/>
      <c r="K174" s="11"/>
    </row>
    <row r="175" spans="2:11" x14ac:dyDescent="0.4">
      <c r="B175" s="38">
        <f ca="1">'データ（他）'!C172</f>
        <v>45553</v>
      </c>
      <c r="C175" s="41"/>
      <c r="D175" s="7"/>
      <c r="E175" s="9"/>
      <c r="K175" s="11"/>
    </row>
    <row r="176" spans="2:11" x14ac:dyDescent="0.4">
      <c r="B176" s="38">
        <f ca="1">'データ（他）'!C173</f>
        <v>45554</v>
      </c>
      <c r="C176" s="41"/>
      <c r="D176" s="7"/>
      <c r="E176" s="9"/>
      <c r="K176" s="11"/>
    </row>
    <row r="177" spans="2:11" x14ac:dyDescent="0.4">
      <c r="B177" s="38">
        <f ca="1">'データ（他）'!C174</f>
        <v>45555</v>
      </c>
      <c r="C177" s="41"/>
      <c r="D177" s="7"/>
      <c r="E177" s="9"/>
      <c r="K177" s="11"/>
    </row>
    <row r="178" spans="2:11" x14ac:dyDescent="0.4">
      <c r="B178" s="38">
        <f ca="1">'データ（他）'!C175</f>
        <v>45556</v>
      </c>
      <c r="C178" s="41"/>
      <c r="D178" s="7"/>
      <c r="E178" s="9"/>
      <c r="K178" s="11"/>
    </row>
    <row r="179" spans="2:11" x14ac:dyDescent="0.4">
      <c r="B179" s="38">
        <f ca="1">'データ（他）'!C176</f>
        <v>45557</v>
      </c>
      <c r="C179" s="41"/>
      <c r="D179" s="7"/>
      <c r="E179" s="9"/>
      <c r="K179" s="11"/>
    </row>
    <row r="180" spans="2:11" x14ac:dyDescent="0.4">
      <c r="B180" s="38">
        <f ca="1">'データ（他）'!C177</f>
        <v>45558</v>
      </c>
      <c r="C180" s="41"/>
      <c r="D180" s="7"/>
      <c r="E180" s="9"/>
      <c r="K180" s="11"/>
    </row>
    <row r="181" spans="2:11" x14ac:dyDescent="0.4">
      <c r="B181" s="38">
        <f ca="1">'データ（他）'!C178</f>
        <v>45559</v>
      </c>
      <c r="C181" s="41"/>
      <c r="D181" s="7"/>
      <c r="E181" s="9"/>
      <c r="K181" s="11"/>
    </row>
    <row r="182" spans="2:11" x14ac:dyDescent="0.4">
      <c r="B182" s="38">
        <f ca="1">'データ（他）'!C179</f>
        <v>45560</v>
      </c>
      <c r="C182" s="41"/>
      <c r="D182" s="7"/>
      <c r="E182" s="9"/>
      <c r="K182" s="11"/>
    </row>
    <row r="183" spans="2:11" x14ac:dyDescent="0.4">
      <c r="B183" s="38">
        <f ca="1">'データ（他）'!C180</f>
        <v>45561</v>
      </c>
      <c r="C183" s="41"/>
      <c r="D183" s="7"/>
      <c r="E183" s="9"/>
      <c r="K183" s="11"/>
    </row>
    <row r="184" spans="2:11" x14ac:dyDescent="0.4">
      <c r="B184" s="38">
        <f ca="1">'データ（他）'!C181</f>
        <v>45562</v>
      </c>
      <c r="C184" s="41"/>
      <c r="D184" s="7"/>
      <c r="E184" s="9"/>
      <c r="K184" s="11"/>
    </row>
    <row r="185" spans="2:11" x14ac:dyDescent="0.4">
      <c r="B185" s="38">
        <f ca="1">'データ（他）'!C182</f>
        <v>45563</v>
      </c>
      <c r="C185" s="41"/>
      <c r="D185" s="7"/>
      <c r="E185" s="9"/>
      <c r="K185" s="11"/>
    </row>
    <row r="186" spans="2:11" x14ac:dyDescent="0.4">
      <c r="B186" s="38">
        <f ca="1">'データ（他）'!C183</f>
        <v>45564</v>
      </c>
      <c r="C186" s="41"/>
      <c r="D186" s="7"/>
      <c r="E186" s="9"/>
      <c r="K186" s="11"/>
    </row>
    <row r="187" spans="2:11" x14ac:dyDescent="0.4">
      <c r="B187" s="38">
        <f ca="1">'データ（他）'!C184</f>
        <v>45565</v>
      </c>
      <c r="C187" s="41"/>
      <c r="D187" s="7"/>
      <c r="E187" s="9"/>
      <c r="K187" s="11"/>
    </row>
    <row r="188" spans="2:11" x14ac:dyDescent="0.4">
      <c r="B188" s="38">
        <f ca="1">'データ（他）'!C185</f>
        <v>45566</v>
      </c>
      <c r="C188" s="41"/>
      <c r="D188" s="7"/>
      <c r="E188" s="9"/>
      <c r="K188" s="11"/>
    </row>
    <row r="189" spans="2:11" x14ac:dyDescent="0.4">
      <c r="B189" s="38">
        <f ca="1">'データ（他）'!C186</f>
        <v>45567</v>
      </c>
      <c r="C189" s="41"/>
      <c r="D189" s="7"/>
      <c r="E189" s="9"/>
      <c r="K189" s="11"/>
    </row>
    <row r="190" spans="2:11" x14ac:dyDescent="0.4">
      <c r="B190" s="38">
        <f ca="1">'データ（他）'!C187</f>
        <v>45568</v>
      </c>
      <c r="C190" s="41"/>
      <c r="D190" s="7"/>
      <c r="E190" s="9"/>
      <c r="K190" s="11"/>
    </row>
    <row r="191" spans="2:11" x14ac:dyDescent="0.4">
      <c r="B191" s="38">
        <f ca="1">'データ（他）'!C188</f>
        <v>45569</v>
      </c>
      <c r="C191" s="41"/>
      <c r="D191" s="7"/>
      <c r="E191" s="9"/>
      <c r="K191" s="11"/>
    </row>
    <row r="192" spans="2:11" x14ac:dyDescent="0.4">
      <c r="B192" s="38">
        <f ca="1">'データ（他）'!C189</f>
        <v>45570</v>
      </c>
      <c r="C192" s="41"/>
      <c r="D192" s="7"/>
      <c r="E192" s="9"/>
      <c r="K192" s="11"/>
    </row>
    <row r="193" spans="2:11" x14ac:dyDescent="0.4">
      <c r="B193" s="38">
        <f ca="1">'データ（他）'!C190</f>
        <v>45571</v>
      </c>
      <c r="C193" s="41"/>
      <c r="D193" s="7"/>
      <c r="E193" s="9"/>
      <c r="K193" s="11"/>
    </row>
    <row r="194" spans="2:11" x14ac:dyDescent="0.4">
      <c r="B194" s="38">
        <f ca="1">'データ（他）'!C191</f>
        <v>45572</v>
      </c>
      <c r="C194" s="41"/>
      <c r="D194" s="7"/>
      <c r="E194" s="9"/>
      <c r="K194" s="11"/>
    </row>
    <row r="195" spans="2:11" x14ac:dyDescent="0.4">
      <c r="B195" s="38">
        <f ca="1">'データ（他）'!C192</f>
        <v>45573</v>
      </c>
      <c r="C195" s="41"/>
      <c r="D195" s="7"/>
      <c r="E195" s="9"/>
      <c r="K195" s="11"/>
    </row>
    <row r="196" spans="2:11" x14ac:dyDescent="0.4">
      <c r="B196" s="38">
        <f ca="1">'データ（他）'!C193</f>
        <v>45574</v>
      </c>
      <c r="C196" s="41"/>
      <c r="D196" s="7"/>
      <c r="E196" s="9"/>
      <c r="K196" s="11"/>
    </row>
    <row r="197" spans="2:11" x14ac:dyDescent="0.4">
      <c r="B197" s="38">
        <f ca="1">'データ（他）'!C194</f>
        <v>45575</v>
      </c>
      <c r="C197" s="41"/>
      <c r="D197" s="7"/>
      <c r="E197" s="9"/>
      <c r="K197" s="11"/>
    </row>
    <row r="198" spans="2:11" x14ac:dyDescent="0.4">
      <c r="B198" s="38">
        <f ca="1">'データ（他）'!C195</f>
        <v>45576</v>
      </c>
      <c r="C198" s="41"/>
      <c r="D198" s="7"/>
      <c r="E198" s="9"/>
      <c r="K198" s="11"/>
    </row>
    <row r="199" spans="2:11" x14ac:dyDescent="0.4">
      <c r="B199" s="38">
        <f ca="1">'データ（他）'!C196</f>
        <v>45577</v>
      </c>
      <c r="C199" s="41"/>
      <c r="D199" s="7"/>
      <c r="E199" s="9"/>
      <c r="K199" s="11"/>
    </row>
    <row r="200" spans="2:11" x14ac:dyDescent="0.4">
      <c r="B200" s="38">
        <f ca="1">'データ（他）'!C197</f>
        <v>45578</v>
      </c>
      <c r="C200" s="41"/>
      <c r="D200" s="7"/>
      <c r="E200" s="9"/>
      <c r="K200" s="11"/>
    </row>
    <row r="201" spans="2:11" x14ac:dyDescent="0.4">
      <c r="B201" s="38">
        <f ca="1">'データ（他）'!C198</f>
        <v>45579</v>
      </c>
      <c r="C201" s="41"/>
      <c r="D201" s="7"/>
      <c r="E201" s="9"/>
      <c r="K201" s="11"/>
    </row>
    <row r="202" spans="2:11" x14ac:dyDescent="0.4">
      <c r="B202" s="38">
        <f ca="1">'データ（他）'!C199</f>
        <v>45580</v>
      </c>
      <c r="C202" s="41"/>
      <c r="D202" s="7"/>
      <c r="E202" s="9"/>
      <c r="K202" s="11"/>
    </row>
    <row r="203" spans="2:11" x14ac:dyDescent="0.4">
      <c r="B203" s="38">
        <f ca="1">'データ（他）'!C200</f>
        <v>45581</v>
      </c>
      <c r="C203" s="41"/>
      <c r="D203" s="7"/>
      <c r="E203" s="9"/>
      <c r="K203" s="11"/>
    </row>
    <row r="204" spans="2:11" x14ac:dyDescent="0.4">
      <c r="B204" s="38">
        <f ca="1">'データ（他）'!C201</f>
        <v>45582</v>
      </c>
      <c r="C204" s="41"/>
      <c r="D204" s="7"/>
      <c r="E204" s="9"/>
      <c r="K204" s="11"/>
    </row>
    <row r="205" spans="2:11" x14ac:dyDescent="0.4">
      <c r="B205" s="38">
        <f ca="1">'データ（他）'!C202</f>
        <v>45583</v>
      </c>
      <c r="C205" s="41"/>
      <c r="D205" s="7"/>
      <c r="E205" s="9"/>
      <c r="K205" s="11"/>
    </row>
    <row r="206" spans="2:11" x14ac:dyDescent="0.4">
      <c r="B206" s="38">
        <f ca="1">'データ（他）'!C203</f>
        <v>45584</v>
      </c>
      <c r="C206" s="41"/>
      <c r="D206" s="7"/>
      <c r="E206" s="9"/>
      <c r="K206" s="11"/>
    </row>
    <row r="207" spans="2:11" x14ac:dyDescent="0.4">
      <c r="B207" s="38">
        <f ca="1">'データ（他）'!C204</f>
        <v>45585</v>
      </c>
      <c r="C207" s="41"/>
      <c r="D207" s="7"/>
      <c r="E207" s="9"/>
      <c r="K207" s="11"/>
    </row>
    <row r="208" spans="2:11" x14ac:dyDescent="0.4">
      <c r="B208" s="38">
        <f ca="1">'データ（他）'!C205</f>
        <v>45586</v>
      </c>
      <c r="C208" s="40"/>
      <c r="D208" s="7"/>
      <c r="E208" s="9"/>
      <c r="K208" s="11"/>
    </row>
    <row r="209" spans="2:11" x14ac:dyDescent="0.4">
      <c r="B209" s="38">
        <f ca="1">'データ（他）'!C206</f>
        <v>45587</v>
      </c>
      <c r="C209" s="40"/>
      <c r="D209" s="7"/>
      <c r="E209" s="9"/>
      <c r="K209" s="11"/>
    </row>
    <row r="210" spans="2:11" x14ac:dyDescent="0.4">
      <c r="B210" s="38">
        <f ca="1">'データ（他）'!C207</f>
        <v>45588</v>
      </c>
      <c r="C210" s="40"/>
      <c r="D210" s="7"/>
      <c r="E210" s="9"/>
      <c r="K210" s="11"/>
    </row>
    <row r="211" spans="2:11" x14ac:dyDescent="0.4">
      <c r="B211" s="38">
        <f ca="1">'データ（他）'!C208</f>
        <v>45589</v>
      </c>
      <c r="C211" s="40"/>
      <c r="D211" s="7"/>
      <c r="E211" s="9"/>
      <c r="K211" s="11"/>
    </row>
    <row r="212" spans="2:11" x14ac:dyDescent="0.4">
      <c r="B212" s="38">
        <f ca="1">'データ（他）'!C209</f>
        <v>45590</v>
      </c>
      <c r="C212" s="40"/>
      <c r="D212" s="7"/>
      <c r="E212" s="9"/>
      <c r="K212" s="11"/>
    </row>
    <row r="213" spans="2:11" x14ac:dyDescent="0.4">
      <c r="B213" s="38">
        <f ca="1">'データ（他）'!C210</f>
        <v>45591</v>
      </c>
      <c r="C213" s="40"/>
      <c r="D213" s="7"/>
      <c r="E213" s="9"/>
      <c r="K213" s="11"/>
    </row>
    <row r="214" spans="2:11" x14ac:dyDescent="0.4">
      <c r="B214" s="38">
        <f ca="1">'データ（他）'!C211</f>
        <v>45592</v>
      </c>
      <c r="C214" s="40"/>
      <c r="D214" s="7"/>
      <c r="E214" s="9"/>
      <c r="K214" s="11"/>
    </row>
    <row r="215" spans="2:11" x14ac:dyDescent="0.4">
      <c r="B215" s="38">
        <f ca="1">'データ（他）'!C212</f>
        <v>45593</v>
      </c>
      <c r="C215" s="40"/>
      <c r="D215" s="7"/>
      <c r="E215" s="9"/>
      <c r="K215" s="11"/>
    </row>
    <row r="216" spans="2:11" x14ac:dyDescent="0.4">
      <c r="B216" s="38">
        <f ca="1">'データ（他）'!C213</f>
        <v>45594</v>
      </c>
      <c r="C216" s="40"/>
      <c r="D216" s="7"/>
      <c r="E216" s="9"/>
      <c r="K216" s="11"/>
    </row>
    <row r="217" spans="2:11" x14ac:dyDescent="0.4">
      <c r="B217" s="38">
        <f ca="1">'データ（他）'!C214</f>
        <v>45595</v>
      </c>
      <c r="C217" s="40"/>
      <c r="D217" s="7"/>
      <c r="E217" s="9"/>
      <c r="K217" s="11"/>
    </row>
    <row r="218" spans="2:11" x14ac:dyDescent="0.4">
      <c r="B218" s="38">
        <f ca="1">'データ（他）'!C215</f>
        <v>45596</v>
      </c>
      <c r="C218" s="40"/>
      <c r="D218" s="7"/>
      <c r="E218" s="9"/>
      <c r="K218" s="11"/>
    </row>
    <row r="219" spans="2:11" x14ac:dyDescent="0.4">
      <c r="E219" s="9"/>
    </row>
    <row r="220" spans="2:11" x14ac:dyDescent="0.4">
      <c r="E220" s="9"/>
    </row>
    <row r="221" spans="2:11" x14ac:dyDescent="0.4">
      <c r="E221" s="9"/>
    </row>
    <row r="222" spans="2:11" x14ac:dyDescent="0.4">
      <c r="E222" s="9"/>
    </row>
    <row r="223" spans="2:11" x14ac:dyDescent="0.4">
      <c r="E223" s="9"/>
    </row>
    <row r="224" spans="2:11" x14ac:dyDescent="0.4">
      <c r="E224" s="9"/>
    </row>
    <row r="225" spans="5:5" x14ac:dyDescent="0.4">
      <c r="E225" s="9"/>
    </row>
    <row r="226" spans="5:5" x14ac:dyDescent="0.4">
      <c r="E226" s="9"/>
    </row>
    <row r="227" spans="5:5" x14ac:dyDescent="0.4">
      <c r="E227" s="9"/>
    </row>
    <row r="228" spans="5:5" x14ac:dyDescent="0.4">
      <c r="E228" s="9"/>
    </row>
    <row r="229" spans="5:5" x14ac:dyDescent="0.4">
      <c r="E229" s="9"/>
    </row>
    <row r="230" spans="5:5" x14ac:dyDescent="0.4">
      <c r="E230" s="9"/>
    </row>
    <row r="231" spans="5:5" x14ac:dyDescent="0.4">
      <c r="E231" s="9"/>
    </row>
    <row r="232" spans="5:5" x14ac:dyDescent="0.4">
      <c r="E232" s="9"/>
    </row>
    <row r="233" spans="5:5" x14ac:dyDescent="0.4">
      <c r="E233" s="9"/>
    </row>
    <row r="234" spans="5:5" x14ac:dyDescent="0.4">
      <c r="E234" s="9"/>
    </row>
    <row r="235" spans="5:5" x14ac:dyDescent="0.4">
      <c r="E235" s="9"/>
    </row>
    <row r="236" spans="5:5" x14ac:dyDescent="0.4">
      <c r="E236" s="9"/>
    </row>
    <row r="237" spans="5:5" x14ac:dyDescent="0.4">
      <c r="E237" s="9"/>
    </row>
    <row r="238" spans="5:5" x14ac:dyDescent="0.4">
      <c r="E238" s="9"/>
    </row>
    <row r="239" spans="5:5" x14ac:dyDescent="0.4">
      <c r="E239" s="9"/>
    </row>
    <row r="240" spans="5:5" x14ac:dyDescent="0.4">
      <c r="E240" s="9"/>
    </row>
    <row r="241" spans="5:5" x14ac:dyDescent="0.4">
      <c r="E241" s="9"/>
    </row>
    <row r="242" spans="5:5" x14ac:dyDescent="0.4">
      <c r="E242" s="9"/>
    </row>
    <row r="243" spans="5:5" x14ac:dyDescent="0.4">
      <c r="E243" s="9"/>
    </row>
    <row r="244" spans="5:5" x14ac:dyDescent="0.4">
      <c r="E244" s="9"/>
    </row>
    <row r="245" spans="5:5" x14ac:dyDescent="0.4">
      <c r="E245" s="9"/>
    </row>
    <row r="246" spans="5:5" x14ac:dyDescent="0.4">
      <c r="E246" s="9"/>
    </row>
    <row r="247" spans="5:5" x14ac:dyDescent="0.4">
      <c r="E247" s="9"/>
    </row>
    <row r="248" spans="5:5" x14ac:dyDescent="0.4">
      <c r="E248" s="9"/>
    </row>
    <row r="249" spans="5:5" x14ac:dyDescent="0.4">
      <c r="E249" s="9"/>
    </row>
    <row r="250" spans="5:5" x14ac:dyDescent="0.4">
      <c r="E250" s="9"/>
    </row>
    <row r="251" spans="5:5" x14ac:dyDescent="0.4">
      <c r="E251" s="9"/>
    </row>
    <row r="252" spans="5:5" x14ac:dyDescent="0.4">
      <c r="E252" s="9"/>
    </row>
    <row r="253" spans="5:5" x14ac:dyDescent="0.4">
      <c r="E253" s="9"/>
    </row>
    <row r="254" spans="5:5" x14ac:dyDescent="0.4">
      <c r="E254" s="9"/>
    </row>
    <row r="255" spans="5:5" x14ac:dyDescent="0.4">
      <c r="E255" s="9"/>
    </row>
    <row r="256" spans="5:5" x14ac:dyDescent="0.4">
      <c r="E256" s="9"/>
    </row>
    <row r="257" spans="5:5" x14ac:dyDescent="0.4">
      <c r="E257" s="9"/>
    </row>
    <row r="258" spans="5:5" x14ac:dyDescent="0.4">
      <c r="E258" s="9"/>
    </row>
    <row r="259" spans="5:5" x14ac:dyDescent="0.4">
      <c r="E259" s="9"/>
    </row>
    <row r="260" spans="5:5" x14ac:dyDescent="0.4">
      <c r="E260" s="9"/>
    </row>
    <row r="261" spans="5:5" x14ac:dyDescent="0.4">
      <c r="E261" s="9"/>
    </row>
    <row r="262" spans="5:5" x14ac:dyDescent="0.4">
      <c r="E262" s="9"/>
    </row>
    <row r="263" spans="5:5" x14ac:dyDescent="0.4">
      <c r="E263" s="9"/>
    </row>
    <row r="264" spans="5:5" x14ac:dyDescent="0.4">
      <c r="E264" s="9"/>
    </row>
    <row r="265" spans="5:5" x14ac:dyDescent="0.4">
      <c r="E265" s="9"/>
    </row>
    <row r="266" spans="5:5" x14ac:dyDescent="0.4">
      <c r="E266" s="9"/>
    </row>
    <row r="267" spans="5:5" x14ac:dyDescent="0.4">
      <c r="E267" s="9"/>
    </row>
    <row r="268" spans="5:5" x14ac:dyDescent="0.4">
      <c r="E268" s="9"/>
    </row>
    <row r="269" spans="5:5" x14ac:dyDescent="0.4">
      <c r="E269" s="9"/>
    </row>
    <row r="270" spans="5:5" x14ac:dyDescent="0.4">
      <c r="E270" s="9"/>
    </row>
    <row r="271" spans="5:5" x14ac:dyDescent="0.4">
      <c r="E271" s="9"/>
    </row>
    <row r="272" spans="5:5" x14ac:dyDescent="0.4">
      <c r="E272" s="9"/>
    </row>
    <row r="273" spans="5:5" x14ac:dyDescent="0.4">
      <c r="E273" s="9"/>
    </row>
    <row r="274" spans="5:5" x14ac:dyDescent="0.4">
      <c r="E274" s="9"/>
    </row>
    <row r="275" spans="5:5" x14ac:dyDescent="0.4">
      <c r="E275" s="9"/>
    </row>
    <row r="276" spans="5:5" x14ac:dyDescent="0.4">
      <c r="E276" s="9"/>
    </row>
    <row r="277" spans="5:5" x14ac:dyDescent="0.4">
      <c r="E277" s="9"/>
    </row>
    <row r="278" spans="5:5" x14ac:dyDescent="0.4">
      <c r="E278" s="9"/>
    </row>
    <row r="279" spans="5:5" x14ac:dyDescent="0.4">
      <c r="E279" s="9"/>
    </row>
    <row r="280" spans="5:5" x14ac:dyDescent="0.4">
      <c r="E280" s="9"/>
    </row>
    <row r="281" spans="5:5" x14ac:dyDescent="0.4">
      <c r="E281" s="9"/>
    </row>
    <row r="282" spans="5:5" x14ac:dyDescent="0.4">
      <c r="E282" s="9"/>
    </row>
    <row r="283" spans="5:5" x14ac:dyDescent="0.4">
      <c r="E283" s="9"/>
    </row>
    <row r="284" spans="5:5" x14ac:dyDescent="0.4">
      <c r="E284" s="9"/>
    </row>
    <row r="285" spans="5:5" x14ac:dyDescent="0.4">
      <c r="E285" s="9"/>
    </row>
    <row r="286" spans="5:5" x14ac:dyDescent="0.4">
      <c r="E286" s="9"/>
    </row>
    <row r="287" spans="5:5" x14ac:dyDescent="0.4">
      <c r="E287" s="9"/>
    </row>
    <row r="288" spans="5:5" x14ac:dyDescent="0.4">
      <c r="E288" s="9"/>
    </row>
    <row r="289" spans="5:5" x14ac:dyDescent="0.4">
      <c r="E289" s="9"/>
    </row>
    <row r="290" spans="5:5" x14ac:dyDescent="0.4">
      <c r="E290" s="9"/>
    </row>
    <row r="291" spans="5:5" x14ac:dyDescent="0.4">
      <c r="E291" s="9"/>
    </row>
    <row r="292" spans="5:5" x14ac:dyDescent="0.4">
      <c r="E292" s="9"/>
    </row>
    <row r="293" spans="5:5" x14ac:dyDescent="0.4">
      <c r="E293" s="9"/>
    </row>
    <row r="294" spans="5:5" x14ac:dyDescent="0.4">
      <c r="E294" s="9"/>
    </row>
    <row r="295" spans="5:5" x14ac:dyDescent="0.4">
      <c r="E295" s="9"/>
    </row>
    <row r="296" spans="5:5" x14ac:dyDescent="0.4">
      <c r="E296" s="9"/>
    </row>
    <row r="297" spans="5:5" x14ac:dyDescent="0.4">
      <c r="E297" s="9"/>
    </row>
    <row r="298" spans="5:5" x14ac:dyDescent="0.4">
      <c r="E298" s="9"/>
    </row>
    <row r="299" spans="5:5" x14ac:dyDescent="0.4">
      <c r="E299" s="9"/>
    </row>
    <row r="300" spans="5:5" x14ac:dyDescent="0.4">
      <c r="E300" s="9"/>
    </row>
    <row r="301" spans="5:5" x14ac:dyDescent="0.4">
      <c r="E301" s="9"/>
    </row>
    <row r="302" spans="5:5" x14ac:dyDescent="0.4">
      <c r="E302" s="9"/>
    </row>
    <row r="303" spans="5:5" x14ac:dyDescent="0.4">
      <c r="E303" s="9"/>
    </row>
    <row r="304" spans="5:5" x14ac:dyDescent="0.4">
      <c r="E304" s="9"/>
    </row>
    <row r="305" spans="5:5" x14ac:dyDescent="0.4">
      <c r="E305" s="9"/>
    </row>
    <row r="306" spans="5:5" x14ac:dyDescent="0.4">
      <c r="E306" s="9"/>
    </row>
    <row r="307" spans="5:5" x14ac:dyDescent="0.4">
      <c r="E307" s="9"/>
    </row>
    <row r="308" spans="5:5" x14ac:dyDescent="0.4">
      <c r="E308" s="9"/>
    </row>
    <row r="309" spans="5:5" x14ac:dyDescent="0.4">
      <c r="E309" s="9"/>
    </row>
    <row r="310" spans="5:5" x14ac:dyDescent="0.4">
      <c r="E310" s="9"/>
    </row>
    <row r="311" spans="5:5" x14ac:dyDescent="0.4">
      <c r="E311" s="9"/>
    </row>
    <row r="312" spans="5:5" x14ac:dyDescent="0.4">
      <c r="E312" s="9"/>
    </row>
    <row r="313" spans="5:5" x14ac:dyDescent="0.4">
      <c r="E313" s="9"/>
    </row>
    <row r="314" spans="5:5" x14ac:dyDescent="0.4">
      <c r="E314" s="9"/>
    </row>
    <row r="315" spans="5:5" x14ac:dyDescent="0.4">
      <c r="E315" s="9"/>
    </row>
    <row r="316" spans="5:5" x14ac:dyDescent="0.4">
      <c r="E316" s="9"/>
    </row>
    <row r="317" spans="5:5" x14ac:dyDescent="0.4">
      <c r="E317" s="9"/>
    </row>
    <row r="318" spans="5:5" x14ac:dyDescent="0.4">
      <c r="E318" s="9"/>
    </row>
    <row r="319" spans="5:5" x14ac:dyDescent="0.4">
      <c r="E319" s="9"/>
    </row>
    <row r="320" spans="5:5" x14ac:dyDescent="0.4">
      <c r="E320" s="9"/>
    </row>
    <row r="321" spans="5:5" x14ac:dyDescent="0.4">
      <c r="E321" s="9"/>
    </row>
    <row r="322" spans="5:5" x14ac:dyDescent="0.4">
      <c r="E322" s="9"/>
    </row>
    <row r="323" spans="5:5" x14ac:dyDescent="0.4">
      <c r="E323" s="9"/>
    </row>
    <row r="324" spans="5:5" x14ac:dyDescent="0.4">
      <c r="E324" s="9"/>
    </row>
    <row r="325" spans="5:5" x14ac:dyDescent="0.4">
      <c r="E325" s="9"/>
    </row>
    <row r="326" spans="5:5" x14ac:dyDescent="0.4">
      <c r="E326" s="9"/>
    </row>
    <row r="327" spans="5:5" x14ac:dyDescent="0.4">
      <c r="E327" s="9"/>
    </row>
    <row r="328" spans="5:5" x14ac:dyDescent="0.4">
      <c r="E328" s="9"/>
    </row>
    <row r="329" spans="5:5" x14ac:dyDescent="0.4">
      <c r="E329" s="9"/>
    </row>
    <row r="330" spans="5:5" x14ac:dyDescent="0.4">
      <c r="E330" s="9"/>
    </row>
    <row r="331" spans="5:5" x14ac:dyDescent="0.4">
      <c r="E331" s="9"/>
    </row>
    <row r="332" spans="5:5" x14ac:dyDescent="0.4">
      <c r="E332" s="9"/>
    </row>
    <row r="333" spans="5:5" x14ac:dyDescent="0.4">
      <c r="E333" s="9"/>
    </row>
    <row r="334" spans="5:5" x14ac:dyDescent="0.4">
      <c r="E334" s="9"/>
    </row>
    <row r="335" spans="5:5" x14ac:dyDescent="0.4">
      <c r="E335" s="9"/>
    </row>
    <row r="336" spans="5:5" x14ac:dyDescent="0.4">
      <c r="E336" s="9"/>
    </row>
    <row r="337" spans="5:5" x14ac:dyDescent="0.4">
      <c r="E337" s="9"/>
    </row>
    <row r="338" spans="5:5" x14ac:dyDescent="0.4">
      <c r="E338" s="9"/>
    </row>
    <row r="339" spans="5:5" x14ac:dyDescent="0.4">
      <c r="E339" s="9"/>
    </row>
    <row r="340" spans="5:5" x14ac:dyDescent="0.4">
      <c r="E340" s="9"/>
    </row>
    <row r="341" spans="5:5" x14ac:dyDescent="0.4">
      <c r="E341" s="9"/>
    </row>
    <row r="342" spans="5:5" x14ac:dyDescent="0.4">
      <c r="E342" s="9"/>
    </row>
    <row r="343" spans="5:5" x14ac:dyDescent="0.4">
      <c r="E343" s="9"/>
    </row>
    <row r="344" spans="5:5" x14ac:dyDescent="0.4">
      <c r="E344" s="9"/>
    </row>
    <row r="345" spans="5:5" x14ac:dyDescent="0.4">
      <c r="E345" s="9"/>
    </row>
    <row r="346" spans="5:5" x14ac:dyDescent="0.4">
      <c r="E346" s="9"/>
    </row>
    <row r="347" spans="5:5" x14ac:dyDescent="0.4">
      <c r="E347" s="9"/>
    </row>
    <row r="348" spans="5:5" x14ac:dyDescent="0.4">
      <c r="E348" s="9"/>
    </row>
    <row r="349" spans="5:5" x14ac:dyDescent="0.4">
      <c r="E349" s="9"/>
    </row>
    <row r="350" spans="5:5" x14ac:dyDescent="0.4">
      <c r="E350" s="9"/>
    </row>
    <row r="351" spans="5:5" x14ac:dyDescent="0.4">
      <c r="E351" s="9"/>
    </row>
    <row r="352" spans="5:5" x14ac:dyDescent="0.4">
      <c r="E352" s="9"/>
    </row>
    <row r="353" spans="5:5" x14ac:dyDescent="0.4">
      <c r="E353" s="9"/>
    </row>
    <row r="354" spans="5:5" x14ac:dyDescent="0.4">
      <c r="E354" s="9"/>
    </row>
    <row r="355" spans="5:5" x14ac:dyDescent="0.4">
      <c r="E355" s="9"/>
    </row>
    <row r="356" spans="5:5" x14ac:dyDescent="0.4">
      <c r="E356" s="9"/>
    </row>
    <row r="357" spans="5:5" x14ac:dyDescent="0.4">
      <c r="E357" s="9"/>
    </row>
    <row r="358" spans="5:5" x14ac:dyDescent="0.4">
      <c r="E358" s="9"/>
    </row>
    <row r="359" spans="5:5" x14ac:dyDescent="0.4">
      <c r="E359" s="9"/>
    </row>
    <row r="360" spans="5:5" x14ac:dyDescent="0.4">
      <c r="E360" s="9"/>
    </row>
    <row r="361" spans="5:5" x14ac:dyDescent="0.4">
      <c r="E361" s="9"/>
    </row>
    <row r="362" spans="5:5" x14ac:dyDescent="0.4">
      <c r="E362" s="9"/>
    </row>
    <row r="363" spans="5:5" x14ac:dyDescent="0.4">
      <c r="E363" s="9"/>
    </row>
    <row r="364" spans="5:5" x14ac:dyDescent="0.4">
      <c r="E364" s="9"/>
    </row>
  </sheetData>
  <sheetProtection password="E95E" sheet="1" objects="1" scenarios="1" selectLockedCells="1"/>
  <mergeCells count="17">
    <mergeCell ref="B3:C3"/>
    <mergeCell ref="O9:P9"/>
    <mergeCell ref="E4:F4"/>
    <mergeCell ref="E5:F5"/>
    <mergeCell ref="E7:F7"/>
    <mergeCell ref="O5:P5"/>
    <mergeCell ref="O4:P4"/>
    <mergeCell ref="M4:N4"/>
    <mergeCell ref="M7:P7"/>
    <mergeCell ref="O8:P8"/>
    <mergeCell ref="E13:F13"/>
    <mergeCell ref="E14:F14"/>
    <mergeCell ref="M8:N8"/>
    <mergeCell ref="M9:N9"/>
    <mergeCell ref="E11:F11"/>
    <mergeCell ref="E8:F8"/>
    <mergeCell ref="E10:F10"/>
  </mergeCells>
  <phoneticPr fontId="2"/>
  <pageMargins left="0.7" right="0.7" top="0.75" bottom="0.75" header="0.3" footer="0.3"/>
  <pageSetup paperSize="9" orientation="portrait" r:id="rId1"/>
  <ignoredErrors>
    <ignoredError sqref="L2"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'データ（他）'!$E$2:$E$17</xm:f>
          </x14:formula1>
          <xm:sqref>E5</xm:sqref>
        </x14:dataValidation>
        <x14:dataValidation type="list" allowBlank="1" showInputMessage="1" showErrorMessage="1">
          <x14:formula1>
            <xm:f>'データ（他）'!$C$22:$C$72</xm:f>
          </x14:formula1>
          <xm:sqref>E11:F11</xm:sqref>
        </x14:dataValidation>
        <x14:dataValidation type="list" allowBlank="1" showInputMessage="1" showErrorMessage="1">
          <x14:formula1>
            <xm:f>'データ（他）'!$C$98:$C$143</xm:f>
          </x14:formula1>
          <xm:sqref>E14</xm:sqref>
        </x14:dataValidation>
        <x14:dataValidation type="list" allowBlank="1" showInputMessage="1" showErrorMessage="1">
          <x14:formula1>
            <xm:f>'データ（他）'!$J$5:$J$10</xm:f>
          </x14:formula1>
          <xm:sqref>E8:F8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20"/>
  <sheetViews>
    <sheetView workbookViewId="0"/>
  </sheetViews>
  <sheetFormatPr defaultRowHeight="18.75" x14ac:dyDescent="0.4"/>
  <cols>
    <col min="1" max="1" width="11.375" bestFit="1" customWidth="1"/>
    <col min="2" max="2" width="15.125" style="18" bestFit="1" customWidth="1"/>
    <col min="3" max="3" width="15.125" style="19" bestFit="1" customWidth="1"/>
    <col min="4" max="4" width="17.25" style="19" bestFit="1" customWidth="1"/>
    <col min="5" max="5" width="9" style="19"/>
    <col min="6" max="7" width="13.375" style="19" bestFit="1" customWidth="1"/>
    <col min="8" max="8" width="14.375" bestFit="1" customWidth="1"/>
    <col min="9" max="9" width="12.5" bestFit="1" customWidth="1"/>
    <col min="10" max="10" width="13.625" bestFit="1" customWidth="1"/>
    <col min="11" max="13" width="12.125" bestFit="1" customWidth="1"/>
    <col min="14" max="14" width="13.5" bestFit="1" customWidth="1"/>
    <col min="15" max="15" width="15.125" bestFit="1" customWidth="1"/>
  </cols>
  <sheetData>
    <row r="1" spans="1:15" x14ac:dyDescent="0.4">
      <c r="N1" s="25" t="s">
        <v>55</v>
      </c>
      <c r="O1" s="27" t="e">
        <f ca="1">VLOOKUP("◎",L7:O220,4,FALSE)</f>
        <v>#N/A</v>
      </c>
    </row>
    <row r="2" spans="1:15" x14ac:dyDescent="0.4">
      <c r="N2" s="25" t="s">
        <v>56</v>
      </c>
      <c r="O2" s="27" t="e">
        <f ca="1">VLOOKUP("◎",M7:O220,3,FALSE)</f>
        <v>#N/A</v>
      </c>
    </row>
    <row r="3" spans="1:15" x14ac:dyDescent="0.4">
      <c r="N3" s="25" t="s">
        <v>57</v>
      </c>
      <c r="O3" s="27" t="e">
        <f ca="1">VLOOKUP("◎",N5:O220,2,FALSE)</f>
        <v>#N/A</v>
      </c>
    </row>
    <row r="4" spans="1:15" x14ac:dyDescent="0.4">
      <c r="O4" s="26"/>
    </row>
    <row r="5" spans="1:15" x14ac:dyDescent="0.4">
      <c r="A5" t="s">
        <v>22</v>
      </c>
      <c r="B5" s="18" t="s">
        <v>41</v>
      </c>
      <c r="C5" s="19" t="s">
        <v>42</v>
      </c>
      <c r="D5" s="19" t="s">
        <v>44</v>
      </c>
      <c r="E5" s="19" t="s">
        <v>43</v>
      </c>
      <c r="F5" s="19" t="s">
        <v>49</v>
      </c>
      <c r="G5" s="19" t="s">
        <v>48</v>
      </c>
      <c r="H5" s="19" t="s">
        <v>61</v>
      </c>
      <c r="I5" s="19" t="s">
        <v>62</v>
      </c>
      <c r="J5" s="19" t="s">
        <v>63</v>
      </c>
      <c r="K5" s="19" t="s">
        <v>50</v>
      </c>
      <c r="L5" s="19" t="s">
        <v>51</v>
      </c>
      <c r="M5" s="19" t="s">
        <v>53</v>
      </c>
      <c r="N5" s="19" t="s">
        <v>54</v>
      </c>
      <c r="O5" s="19" t="s">
        <v>73</v>
      </c>
    </row>
    <row r="6" spans="1:15" x14ac:dyDescent="0.4">
      <c r="G6" s="21"/>
      <c r="H6" s="19"/>
      <c r="I6" s="21"/>
      <c r="J6" s="21"/>
      <c r="K6" s="19"/>
      <c r="L6" s="19"/>
      <c r="M6" s="19"/>
    </row>
    <row r="7" spans="1:15" x14ac:dyDescent="0.4">
      <c r="A7" s="3">
        <f ca="1">'データ（他）'!C2</f>
        <v>45383</v>
      </c>
      <c r="B7" s="18" t="str">
        <f>IF(予測シート!C5="","",予測シート!C5)</f>
        <v/>
      </c>
      <c r="C7" s="19">
        <f>IF(予測地域=北茨城,'データ（気象）'!T3)+IF(予測地域=大子,'データ（気象）'!U3)+IF(予測地域=常陸大宮,'データ（気象）'!V3)+IF(予測地域=日立,'データ（気象）'!W3)+IF(予測地域=笠間,'データ（気象）'!X3)+IF(予測地域=水戸,'データ（気象）'!Y3)+IF(予測地域=古河,'データ（気象）'!Z3)+IF(予測地域=下館,'データ（気象）'!AA3)+IF(予測地域=下妻,'データ（気象）'!AB3)+IF(予測地域=鉾田,'データ（気象）'!AC3)+IF(予測地域=つくば館野,'データ（気象）'!AD3)+IF(予測地域=土浦,'データ（気象）'!AE3)+IF(予測地域=鹿嶋,'データ（気象）'!AF3)+IF(予測地域=龍ケ崎,'データ（気象）'!AG3)+IF(予測地域=我孫子,'データ（気象）'!AH3)+IF(予測地域=小山,'データ（気象）'!AI3)</f>
        <v>0</v>
      </c>
      <c r="D7" s="19">
        <f>IF(B7="",C7,B7)</f>
        <v>0</v>
      </c>
      <c r="E7" s="19">
        <f>IF(予測地域=北茨城,'データ（気象）'!B3)+IF(予測地域=大子,'データ（気象）'!C3)+IF(予測地域=常陸大宮,'データ（気象）'!D3)+IF(予測地域=日立,'データ（気象）'!E3)+IF(予測地域=笠間,'データ（気象）'!F3)+IF(予測地域=水戸,'データ（気象）'!G3)+IF(予測地域=古河,'データ（気象）'!H3)+IF(予測地域=下館,'データ（気象）'!I3)+IF(予測地域=下妻,'データ（気象）'!J3)+IF(予測地域=鉾田,'データ（気象）'!K3)+IF(予測地域=つくば館野,'データ（気象）'!L3)+IF(予測地域=土浦,'データ（気象）'!M3)+IF(予測地域=鹿嶋,'データ（気象）'!N3)+IF(予測地域=龍ケ崎,'データ（気象）'!O3)+IF(予測地域=我孫子,'データ（気象）'!P3)+IF(予測地域=小山,'データ（気象）'!Q3)</f>
        <v>0</v>
      </c>
      <c r="F7" s="19" t="e">
        <f>(1/gv)*(1-EXP(b*(E7-lc)))/(1+EXP(-a*(D7-th)))</f>
        <v>#N/A</v>
      </c>
      <c r="G7" s="19" t="e">
        <f ca="1">IF(A7&lt;移植日前日,0)+IF(計算用!A7=移植日前日,dvs_tp)+IF(A7&gt;移植日前日,F7+G6)</f>
        <v>#N/A</v>
      </c>
      <c r="H7" t="e">
        <f>(IF(D7&gt;tb,D7-tb,0))/tsum</f>
        <v>#N/A</v>
      </c>
      <c r="I7" t="e">
        <f t="shared" ref="I7:I70" ca="1" si="0">IF(A7&lt;予測出穂期前日,0)+IF(A7=予測出穂期前日,1)+IF(A7&gt;予測出穂期前日,H7+I6)</f>
        <v>#N/A</v>
      </c>
      <c r="J7" t="e">
        <f t="shared" ref="J7:J70" ca="1" si="1">IF(A7&lt;実測出穂期前日,0)+IF(A7=実測出穂期前日,1)+IF(A7&gt;実測出穂期前日,H7+J6)</f>
        <v>#N/A</v>
      </c>
      <c r="K7" s="2" t="str">
        <f t="shared" ref="K7:K70" ca="1" si="2">IF(A7=移植日,"◎","-")</f>
        <v>-</v>
      </c>
      <c r="L7" s="2" t="e">
        <f t="shared" ref="L7:L70" ca="1" si="3">IF(AND(G7&gt;=1,G6&lt;1),"◎","-")</f>
        <v>#N/A</v>
      </c>
      <c r="M7" s="2" t="e">
        <f ca="1">IF(AND(I7&gt;=2,I6&lt;2),"◎","-")</f>
        <v>#N/A</v>
      </c>
      <c r="N7" s="2" t="e">
        <f ca="1">IF(AND(J7&gt;=2,J6&lt;2),"◎","-")</f>
        <v>#N/A</v>
      </c>
      <c r="O7" s="3">
        <f ca="1">'データ（他）'!C2</f>
        <v>45383</v>
      </c>
    </row>
    <row r="8" spans="1:15" x14ac:dyDescent="0.4">
      <c r="A8" s="3">
        <f ca="1">'データ（他）'!C3</f>
        <v>45384</v>
      </c>
      <c r="B8" s="18" t="str">
        <f>IF(予測シート!C6="","",予測シート!C6)</f>
        <v/>
      </c>
      <c r="C8" s="19">
        <f>IF(予測地域=北茨城,'データ（気象）'!T4)+IF(予測地域=大子,'データ（気象）'!U4)+IF(予測地域=常陸大宮,'データ（気象）'!V4)+IF(予測地域=日立,'データ（気象）'!W4)+IF(予測地域=笠間,'データ（気象）'!X4)+IF(予測地域=水戸,'データ（気象）'!Y4)+IF(予測地域=古河,'データ（気象）'!Z4)+IF(予測地域=下館,'データ（気象）'!AA4)+IF(予測地域=下妻,'データ（気象）'!AB4)+IF(予測地域=鉾田,'データ（気象）'!AC4)+IF(予測地域=つくば館野,'データ（気象）'!AD4)+IF(予測地域=土浦,'データ（気象）'!AE4)+IF(予測地域=鹿嶋,'データ（気象）'!AF4)+IF(予測地域=龍ケ崎,'データ（気象）'!AG4)+IF(予測地域=我孫子,'データ（気象）'!AH4)+IF(予測地域=小山,'データ（気象）'!AI4)</f>
        <v>0</v>
      </c>
      <c r="D8" s="19">
        <f t="shared" ref="D8:D71" si="4">IF(B8="",C8,B8)</f>
        <v>0</v>
      </c>
      <c r="E8" s="19">
        <f>IF(予測地域=北茨城,'データ（気象）'!B4)+IF(予測地域=大子,'データ（気象）'!C4)+IF(予測地域=常陸大宮,'データ（気象）'!D4)+IF(予測地域=日立,'データ（気象）'!E4)+IF(予測地域=笠間,'データ（気象）'!F4)+IF(予測地域=水戸,'データ（気象）'!G4)+IF(予測地域=古河,'データ（気象）'!H4)+IF(予測地域=下館,'データ（気象）'!I4)+IF(予測地域=下妻,'データ（気象）'!J4)+IF(予測地域=鉾田,'データ（気象）'!K4)+IF(予測地域=つくば館野,'データ（気象）'!L4)+IF(予測地域=土浦,'データ（気象）'!M4)+IF(予測地域=鹿嶋,'データ（気象）'!N4)+IF(予測地域=龍ケ崎,'データ（気象）'!O4)+IF(予測地域=我孫子,'データ（気象）'!P4)+IF(予測地域=小山,'データ（気象）'!Q4)</f>
        <v>0</v>
      </c>
      <c r="F8" s="19" t="e">
        <f t="shared" ref="F8:F70" si="5">(1/gv)*(1-EXP(b*(E8-lc)))/(1+EXP(-a*(D8-th)))</f>
        <v>#N/A</v>
      </c>
      <c r="G8" s="19" t="e">
        <f ca="1">IF(A8&lt;移植日前日,0)+IF(計算用!A8=移植日前日,dvs_tp)+IF(A8&gt;移植日前日,F8+G7)</f>
        <v>#N/A</v>
      </c>
      <c r="H8" t="e">
        <f t="shared" ref="H8:H70" si="6">(IF(D8&gt;tb,D8-tb,0))/tsum</f>
        <v>#N/A</v>
      </c>
      <c r="I8" t="e">
        <f t="shared" ca="1" si="0"/>
        <v>#N/A</v>
      </c>
      <c r="J8" t="e">
        <f t="shared" ca="1" si="1"/>
        <v>#N/A</v>
      </c>
      <c r="K8" s="2" t="str">
        <f t="shared" ca="1" si="2"/>
        <v>-</v>
      </c>
      <c r="L8" s="2" t="e">
        <f t="shared" ca="1" si="3"/>
        <v>#N/A</v>
      </c>
      <c r="M8" s="2" t="e">
        <f t="shared" ref="M8:M71" ca="1" si="7">IF(AND(I8&gt;=2,I7&lt;2),"◎","-")</f>
        <v>#N/A</v>
      </c>
      <c r="N8" s="2" t="e">
        <f t="shared" ref="N8:N71" ca="1" si="8">IF(AND(J8&gt;=2,J7&lt;2),"◎","-")</f>
        <v>#N/A</v>
      </c>
      <c r="O8" s="3">
        <f ca="1">'データ（他）'!C3</f>
        <v>45384</v>
      </c>
    </row>
    <row r="9" spans="1:15" x14ac:dyDescent="0.4">
      <c r="A9" s="3">
        <f ca="1">'データ（他）'!C4</f>
        <v>45385</v>
      </c>
      <c r="B9" s="18" t="str">
        <f>IF(予測シート!C7="","",予測シート!C7)</f>
        <v/>
      </c>
      <c r="C9" s="19">
        <f>IF(予測地域=北茨城,'データ（気象）'!T5)+IF(予測地域=大子,'データ（気象）'!U5)+IF(予測地域=常陸大宮,'データ（気象）'!V5)+IF(予測地域=日立,'データ（気象）'!W5)+IF(予測地域=笠間,'データ（気象）'!X5)+IF(予測地域=水戸,'データ（気象）'!Y5)+IF(予測地域=古河,'データ（気象）'!Z5)+IF(予測地域=下館,'データ（気象）'!AA5)+IF(予測地域=下妻,'データ（気象）'!AB5)+IF(予測地域=鉾田,'データ（気象）'!AC5)+IF(予測地域=つくば館野,'データ（気象）'!AD5)+IF(予測地域=土浦,'データ（気象）'!AE5)+IF(予測地域=鹿嶋,'データ（気象）'!AF5)+IF(予測地域=龍ケ崎,'データ（気象）'!AG5)+IF(予測地域=我孫子,'データ（気象）'!AH5)+IF(予測地域=小山,'データ（気象）'!AI5)</f>
        <v>0</v>
      </c>
      <c r="D9" s="19">
        <f t="shared" si="4"/>
        <v>0</v>
      </c>
      <c r="E9" s="19">
        <f>IF(予測地域=北茨城,'データ（気象）'!B5)+IF(予測地域=大子,'データ（気象）'!C5)+IF(予測地域=常陸大宮,'データ（気象）'!D5)+IF(予測地域=日立,'データ（気象）'!E5)+IF(予測地域=笠間,'データ（気象）'!F5)+IF(予測地域=水戸,'データ（気象）'!G5)+IF(予測地域=古河,'データ（気象）'!H5)+IF(予測地域=下館,'データ（気象）'!I5)+IF(予測地域=下妻,'データ（気象）'!J5)+IF(予測地域=鉾田,'データ（気象）'!K5)+IF(予測地域=つくば館野,'データ（気象）'!L5)+IF(予測地域=土浦,'データ（気象）'!M5)+IF(予測地域=鹿嶋,'データ（気象）'!N5)+IF(予測地域=龍ケ崎,'データ（気象）'!O5)+IF(予測地域=我孫子,'データ（気象）'!P5)+IF(予測地域=小山,'データ（気象）'!Q5)</f>
        <v>0</v>
      </c>
      <c r="F9" s="19" t="e">
        <f t="shared" si="5"/>
        <v>#N/A</v>
      </c>
      <c r="G9" s="19" t="e">
        <f ca="1">IF(A9&lt;移植日前日,0)+IF(計算用!A9=移植日前日,dvs_tp)+IF(A9&gt;移植日前日,F9+G8)</f>
        <v>#N/A</v>
      </c>
      <c r="H9" t="e">
        <f t="shared" si="6"/>
        <v>#N/A</v>
      </c>
      <c r="I9" t="e">
        <f t="shared" ca="1" si="0"/>
        <v>#N/A</v>
      </c>
      <c r="J9" t="e">
        <f t="shared" ca="1" si="1"/>
        <v>#N/A</v>
      </c>
      <c r="K9" s="2" t="str">
        <f t="shared" ca="1" si="2"/>
        <v>-</v>
      </c>
      <c r="L9" s="2" t="e">
        <f t="shared" ca="1" si="3"/>
        <v>#N/A</v>
      </c>
      <c r="M9" s="2" t="e">
        <f t="shared" ca="1" si="7"/>
        <v>#N/A</v>
      </c>
      <c r="N9" s="2" t="e">
        <f t="shared" ca="1" si="8"/>
        <v>#N/A</v>
      </c>
      <c r="O9" s="3">
        <f ca="1">'データ（他）'!C4</f>
        <v>45385</v>
      </c>
    </row>
    <row r="10" spans="1:15" x14ac:dyDescent="0.4">
      <c r="A10" s="3">
        <f ca="1">'データ（他）'!C5</f>
        <v>45386</v>
      </c>
      <c r="B10" s="18" t="str">
        <f>IF(予測シート!C8="","",予測シート!C8)</f>
        <v/>
      </c>
      <c r="C10" s="19">
        <f>IF(予測地域=北茨城,'データ（気象）'!T6)+IF(予測地域=大子,'データ（気象）'!U6)+IF(予測地域=常陸大宮,'データ（気象）'!V6)+IF(予測地域=日立,'データ（気象）'!W6)+IF(予測地域=笠間,'データ（気象）'!X6)+IF(予測地域=水戸,'データ（気象）'!Y6)+IF(予測地域=古河,'データ（気象）'!Z6)+IF(予測地域=下館,'データ（気象）'!AA6)+IF(予測地域=下妻,'データ（気象）'!AB6)+IF(予測地域=鉾田,'データ（気象）'!AC6)+IF(予測地域=つくば館野,'データ（気象）'!AD6)+IF(予測地域=土浦,'データ（気象）'!AE6)+IF(予測地域=鹿嶋,'データ（気象）'!AF6)+IF(予測地域=龍ケ崎,'データ（気象）'!AG6)+IF(予測地域=我孫子,'データ（気象）'!AH6)+IF(予測地域=小山,'データ（気象）'!AI6)</f>
        <v>0</v>
      </c>
      <c r="D10" s="19">
        <f t="shared" si="4"/>
        <v>0</v>
      </c>
      <c r="E10" s="19">
        <f>IF(予測地域=北茨城,'データ（気象）'!B6)+IF(予測地域=大子,'データ（気象）'!C6)+IF(予測地域=常陸大宮,'データ（気象）'!D6)+IF(予測地域=日立,'データ（気象）'!E6)+IF(予測地域=笠間,'データ（気象）'!F6)+IF(予測地域=水戸,'データ（気象）'!G6)+IF(予測地域=古河,'データ（気象）'!H6)+IF(予測地域=下館,'データ（気象）'!I6)+IF(予測地域=下妻,'データ（気象）'!J6)+IF(予測地域=鉾田,'データ（気象）'!K6)+IF(予測地域=つくば館野,'データ（気象）'!L6)+IF(予測地域=土浦,'データ（気象）'!M6)+IF(予測地域=鹿嶋,'データ（気象）'!N6)+IF(予測地域=龍ケ崎,'データ（気象）'!O6)+IF(予測地域=我孫子,'データ（気象）'!P6)+IF(予測地域=小山,'データ（気象）'!Q6)</f>
        <v>0</v>
      </c>
      <c r="F10" s="19" t="e">
        <f t="shared" si="5"/>
        <v>#N/A</v>
      </c>
      <c r="G10" s="19" t="e">
        <f ca="1">IF(A10&lt;移植日前日,0)+IF(計算用!A10=移植日前日,dvs_tp)+IF(A10&gt;移植日前日,F10+G9)</f>
        <v>#N/A</v>
      </c>
      <c r="H10" t="e">
        <f t="shared" si="6"/>
        <v>#N/A</v>
      </c>
      <c r="I10" t="e">
        <f t="shared" ca="1" si="0"/>
        <v>#N/A</v>
      </c>
      <c r="J10" t="e">
        <f t="shared" ca="1" si="1"/>
        <v>#N/A</v>
      </c>
      <c r="K10" s="2" t="str">
        <f t="shared" ca="1" si="2"/>
        <v>-</v>
      </c>
      <c r="L10" s="2" t="e">
        <f t="shared" ca="1" si="3"/>
        <v>#N/A</v>
      </c>
      <c r="M10" s="2" t="e">
        <f t="shared" ca="1" si="7"/>
        <v>#N/A</v>
      </c>
      <c r="N10" s="2" t="e">
        <f t="shared" ca="1" si="8"/>
        <v>#N/A</v>
      </c>
      <c r="O10" s="3">
        <f ca="1">'データ（他）'!C5</f>
        <v>45386</v>
      </c>
    </row>
    <row r="11" spans="1:15" x14ac:dyDescent="0.4">
      <c r="A11" s="3">
        <f ca="1">'データ（他）'!C6</f>
        <v>45387</v>
      </c>
      <c r="B11" s="18" t="str">
        <f>IF(予測シート!C9="","",予測シート!C9)</f>
        <v/>
      </c>
      <c r="C11" s="19">
        <f>IF(予測地域=北茨城,'データ（気象）'!T7)+IF(予測地域=大子,'データ（気象）'!U7)+IF(予測地域=常陸大宮,'データ（気象）'!V7)+IF(予測地域=日立,'データ（気象）'!W7)+IF(予測地域=笠間,'データ（気象）'!X7)+IF(予測地域=水戸,'データ（気象）'!Y7)+IF(予測地域=古河,'データ（気象）'!Z7)+IF(予測地域=下館,'データ（気象）'!AA7)+IF(予測地域=下妻,'データ（気象）'!AB7)+IF(予測地域=鉾田,'データ（気象）'!AC7)+IF(予測地域=つくば館野,'データ（気象）'!AD7)+IF(予測地域=土浦,'データ（気象）'!AE7)+IF(予測地域=鹿嶋,'データ（気象）'!AF7)+IF(予測地域=龍ケ崎,'データ（気象）'!AG7)+IF(予測地域=我孫子,'データ（気象）'!AH7)+IF(予測地域=小山,'データ（気象）'!AI7)</f>
        <v>0</v>
      </c>
      <c r="D11" s="19">
        <f t="shared" si="4"/>
        <v>0</v>
      </c>
      <c r="E11" s="19">
        <f>IF(予測地域=北茨城,'データ（気象）'!B7)+IF(予測地域=大子,'データ（気象）'!C7)+IF(予測地域=常陸大宮,'データ（気象）'!D7)+IF(予測地域=日立,'データ（気象）'!E7)+IF(予測地域=笠間,'データ（気象）'!F7)+IF(予測地域=水戸,'データ（気象）'!G7)+IF(予測地域=古河,'データ（気象）'!H7)+IF(予測地域=下館,'データ（気象）'!I7)+IF(予測地域=下妻,'データ（気象）'!J7)+IF(予測地域=鉾田,'データ（気象）'!K7)+IF(予測地域=つくば館野,'データ（気象）'!L7)+IF(予測地域=土浦,'データ（気象）'!M7)+IF(予測地域=鹿嶋,'データ（気象）'!N7)+IF(予測地域=龍ケ崎,'データ（気象）'!O7)+IF(予測地域=我孫子,'データ（気象）'!P7)+IF(予測地域=小山,'データ（気象）'!Q7)</f>
        <v>0</v>
      </c>
      <c r="F11" s="19" t="e">
        <f t="shared" si="5"/>
        <v>#N/A</v>
      </c>
      <c r="G11" s="19" t="e">
        <f ca="1">IF(A11&lt;移植日前日,0)+IF(計算用!A11=移植日前日,dvs_tp)+IF(A11&gt;移植日前日,F11+G10)</f>
        <v>#N/A</v>
      </c>
      <c r="H11" t="e">
        <f t="shared" si="6"/>
        <v>#N/A</v>
      </c>
      <c r="I11" t="e">
        <f t="shared" ca="1" si="0"/>
        <v>#N/A</v>
      </c>
      <c r="J11" t="e">
        <f t="shared" ca="1" si="1"/>
        <v>#N/A</v>
      </c>
      <c r="K11" s="2" t="str">
        <f t="shared" ca="1" si="2"/>
        <v>-</v>
      </c>
      <c r="L11" s="2" t="e">
        <f t="shared" ca="1" si="3"/>
        <v>#N/A</v>
      </c>
      <c r="M11" s="2" t="e">
        <f t="shared" ca="1" si="7"/>
        <v>#N/A</v>
      </c>
      <c r="N11" s="2" t="e">
        <f t="shared" ca="1" si="8"/>
        <v>#N/A</v>
      </c>
      <c r="O11" s="3">
        <f ca="1">'データ（他）'!C6</f>
        <v>45387</v>
      </c>
    </row>
    <row r="12" spans="1:15" x14ac:dyDescent="0.4">
      <c r="A12" s="3">
        <f ca="1">'データ（他）'!C7</f>
        <v>45388</v>
      </c>
      <c r="B12" s="18" t="str">
        <f>IF(予測シート!C10="","",予測シート!C10)</f>
        <v/>
      </c>
      <c r="C12" s="19">
        <f>IF(予測地域=北茨城,'データ（気象）'!T8)+IF(予測地域=大子,'データ（気象）'!U8)+IF(予測地域=常陸大宮,'データ（気象）'!V8)+IF(予測地域=日立,'データ（気象）'!W8)+IF(予測地域=笠間,'データ（気象）'!X8)+IF(予測地域=水戸,'データ（気象）'!Y8)+IF(予測地域=古河,'データ（気象）'!Z8)+IF(予測地域=下館,'データ（気象）'!AA8)+IF(予測地域=下妻,'データ（気象）'!AB8)+IF(予測地域=鉾田,'データ（気象）'!AC8)+IF(予測地域=つくば館野,'データ（気象）'!AD8)+IF(予測地域=土浦,'データ（気象）'!AE8)+IF(予測地域=鹿嶋,'データ（気象）'!AF8)+IF(予測地域=龍ケ崎,'データ（気象）'!AG8)+IF(予測地域=我孫子,'データ（気象）'!AH8)+IF(予測地域=小山,'データ（気象）'!AI8)</f>
        <v>0</v>
      </c>
      <c r="D12" s="19">
        <f t="shared" si="4"/>
        <v>0</v>
      </c>
      <c r="E12" s="19">
        <f>IF(予測地域=北茨城,'データ（気象）'!B8)+IF(予測地域=大子,'データ（気象）'!C8)+IF(予測地域=常陸大宮,'データ（気象）'!D8)+IF(予測地域=日立,'データ（気象）'!E8)+IF(予測地域=笠間,'データ（気象）'!F8)+IF(予測地域=水戸,'データ（気象）'!G8)+IF(予測地域=古河,'データ（気象）'!H8)+IF(予測地域=下館,'データ（気象）'!I8)+IF(予測地域=下妻,'データ（気象）'!J8)+IF(予測地域=鉾田,'データ（気象）'!K8)+IF(予測地域=つくば館野,'データ（気象）'!L8)+IF(予測地域=土浦,'データ（気象）'!M8)+IF(予測地域=鹿嶋,'データ（気象）'!N8)+IF(予測地域=龍ケ崎,'データ（気象）'!O8)+IF(予測地域=我孫子,'データ（気象）'!P8)+IF(予測地域=小山,'データ（気象）'!Q8)</f>
        <v>0</v>
      </c>
      <c r="F12" s="19" t="e">
        <f t="shared" si="5"/>
        <v>#N/A</v>
      </c>
      <c r="G12" s="19" t="e">
        <f ca="1">IF(A12&lt;移植日前日,0)+IF(計算用!A12=移植日前日,dvs_tp)+IF(A12&gt;移植日前日,F12+G11)</f>
        <v>#N/A</v>
      </c>
      <c r="H12" t="e">
        <f t="shared" si="6"/>
        <v>#N/A</v>
      </c>
      <c r="I12" t="e">
        <f t="shared" ca="1" si="0"/>
        <v>#N/A</v>
      </c>
      <c r="J12" t="e">
        <f t="shared" ca="1" si="1"/>
        <v>#N/A</v>
      </c>
      <c r="K12" s="2" t="str">
        <f t="shared" ca="1" si="2"/>
        <v>-</v>
      </c>
      <c r="L12" s="2" t="e">
        <f t="shared" ca="1" si="3"/>
        <v>#N/A</v>
      </c>
      <c r="M12" s="2" t="e">
        <f t="shared" ca="1" si="7"/>
        <v>#N/A</v>
      </c>
      <c r="N12" s="2" t="e">
        <f t="shared" ca="1" si="8"/>
        <v>#N/A</v>
      </c>
      <c r="O12" s="3">
        <f ca="1">'データ（他）'!C7</f>
        <v>45388</v>
      </c>
    </row>
    <row r="13" spans="1:15" x14ac:dyDescent="0.4">
      <c r="A13" s="3">
        <f ca="1">'データ（他）'!C8</f>
        <v>45389</v>
      </c>
      <c r="B13" s="18" t="str">
        <f>IF(予測シート!C11="","",予測シート!C11)</f>
        <v/>
      </c>
      <c r="C13" s="19">
        <f>IF(予測地域=北茨城,'データ（気象）'!T9)+IF(予測地域=大子,'データ（気象）'!U9)+IF(予測地域=常陸大宮,'データ（気象）'!V9)+IF(予測地域=日立,'データ（気象）'!W9)+IF(予測地域=笠間,'データ（気象）'!X9)+IF(予測地域=水戸,'データ（気象）'!Y9)+IF(予測地域=古河,'データ（気象）'!Z9)+IF(予測地域=下館,'データ（気象）'!AA9)+IF(予測地域=下妻,'データ（気象）'!AB9)+IF(予測地域=鉾田,'データ（気象）'!AC9)+IF(予測地域=つくば館野,'データ（気象）'!AD9)+IF(予測地域=土浦,'データ（気象）'!AE9)+IF(予測地域=鹿嶋,'データ（気象）'!AF9)+IF(予測地域=龍ケ崎,'データ（気象）'!AG9)+IF(予測地域=我孫子,'データ（気象）'!AH9)+IF(予測地域=小山,'データ（気象）'!AI9)</f>
        <v>0</v>
      </c>
      <c r="D13" s="19">
        <f t="shared" si="4"/>
        <v>0</v>
      </c>
      <c r="E13" s="19">
        <f>IF(予測地域=北茨城,'データ（気象）'!B9)+IF(予測地域=大子,'データ（気象）'!C9)+IF(予測地域=常陸大宮,'データ（気象）'!D9)+IF(予測地域=日立,'データ（気象）'!E9)+IF(予測地域=笠間,'データ（気象）'!F9)+IF(予測地域=水戸,'データ（気象）'!G9)+IF(予測地域=古河,'データ（気象）'!H9)+IF(予測地域=下館,'データ（気象）'!I9)+IF(予測地域=下妻,'データ（気象）'!J9)+IF(予測地域=鉾田,'データ（気象）'!K9)+IF(予測地域=つくば館野,'データ（気象）'!L9)+IF(予測地域=土浦,'データ（気象）'!M9)+IF(予測地域=鹿嶋,'データ（気象）'!N9)+IF(予測地域=龍ケ崎,'データ（気象）'!O9)+IF(予測地域=我孫子,'データ（気象）'!P9)+IF(予測地域=小山,'データ（気象）'!Q9)</f>
        <v>0</v>
      </c>
      <c r="F13" s="19" t="e">
        <f t="shared" si="5"/>
        <v>#N/A</v>
      </c>
      <c r="G13" s="19" t="e">
        <f ca="1">IF(A13&lt;移植日前日,0)+IF(計算用!A13=移植日前日,dvs_tp)+IF(A13&gt;移植日前日,F13+G12)</f>
        <v>#N/A</v>
      </c>
      <c r="H13" t="e">
        <f t="shared" si="6"/>
        <v>#N/A</v>
      </c>
      <c r="I13" t="e">
        <f t="shared" ca="1" si="0"/>
        <v>#N/A</v>
      </c>
      <c r="J13" t="e">
        <f t="shared" ca="1" si="1"/>
        <v>#N/A</v>
      </c>
      <c r="K13" s="2" t="str">
        <f t="shared" ca="1" si="2"/>
        <v>-</v>
      </c>
      <c r="L13" s="2" t="e">
        <f t="shared" ca="1" si="3"/>
        <v>#N/A</v>
      </c>
      <c r="M13" s="2" t="e">
        <f t="shared" ca="1" si="7"/>
        <v>#N/A</v>
      </c>
      <c r="N13" s="2" t="e">
        <f t="shared" ca="1" si="8"/>
        <v>#N/A</v>
      </c>
      <c r="O13" s="3">
        <f ca="1">'データ（他）'!C8</f>
        <v>45389</v>
      </c>
    </row>
    <row r="14" spans="1:15" x14ac:dyDescent="0.4">
      <c r="A14" s="3">
        <f ca="1">'データ（他）'!C9</f>
        <v>45390</v>
      </c>
      <c r="B14" s="18" t="str">
        <f>IF(予測シート!C12="","",予測シート!C12)</f>
        <v/>
      </c>
      <c r="C14" s="19">
        <f>IF(予測地域=北茨城,'データ（気象）'!T10)+IF(予測地域=大子,'データ（気象）'!U10)+IF(予測地域=常陸大宮,'データ（気象）'!V10)+IF(予測地域=日立,'データ（気象）'!W10)+IF(予測地域=笠間,'データ（気象）'!X10)+IF(予測地域=水戸,'データ（気象）'!Y10)+IF(予測地域=古河,'データ（気象）'!Z10)+IF(予測地域=下館,'データ（気象）'!AA10)+IF(予測地域=下妻,'データ（気象）'!AB10)+IF(予測地域=鉾田,'データ（気象）'!AC10)+IF(予測地域=つくば館野,'データ（気象）'!AD10)+IF(予測地域=土浦,'データ（気象）'!AE10)+IF(予測地域=鹿嶋,'データ（気象）'!AF10)+IF(予測地域=龍ケ崎,'データ（気象）'!AG10)+IF(予測地域=我孫子,'データ（気象）'!AH10)+IF(予測地域=小山,'データ（気象）'!AI10)</f>
        <v>0</v>
      </c>
      <c r="D14" s="19">
        <f t="shared" si="4"/>
        <v>0</v>
      </c>
      <c r="E14" s="19">
        <f>IF(予測地域=北茨城,'データ（気象）'!B10)+IF(予測地域=大子,'データ（気象）'!C10)+IF(予測地域=常陸大宮,'データ（気象）'!D10)+IF(予測地域=日立,'データ（気象）'!E10)+IF(予測地域=笠間,'データ（気象）'!F10)+IF(予測地域=水戸,'データ（気象）'!G10)+IF(予測地域=古河,'データ（気象）'!H10)+IF(予測地域=下館,'データ（気象）'!I10)+IF(予測地域=下妻,'データ（気象）'!J10)+IF(予測地域=鉾田,'データ（気象）'!K10)+IF(予測地域=つくば館野,'データ（気象）'!L10)+IF(予測地域=土浦,'データ（気象）'!M10)+IF(予測地域=鹿嶋,'データ（気象）'!N10)+IF(予測地域=龍ケ崎,'データ（気象）'!O10)+IF(予測地域=我孫子,'データ（気象）'!P10)+IF(予測地域=小山,'データ（気象）'!Q10)</f>
        <v>0</v>
      </c>
      <c r="F14" s="19" t="e">
        <f t="shared" si="5"/>
        <v>#N/A</v>
      </c>
      <c r="G14" s="19" t="e">
        <f ca="1">IF(A14&lt;移植日前日,0)+IF(計算用!A14=移植日前日,dvs_tp)+IF(A14&gt;移植日前日,F14+G13)</f>
        <v>#N/A</v>
      </c>
      <c r="H14" t="e">
        <f t="shared" si="6"/>
        <v>#N/A</v>
      </c>
      <c r="I14" t="e">
        <f t="shared" ca="1" si="0"/>
        <v>#N/A</v>
      </c>
      <c r="J14" t="e">
        <f t="shared" ca="1" si="1"/>
        <v>#N/A</v>
      </c>
      <c r="K14" s="2" t="str">
        <f t="shared" ca="1" si="2"/>
        <v>-</v>
      </c>
      <c r="L14" s="2" t="e">
        <f t="shared" ca="1" si="3"/>
        <v>#N/A</v>
      </c>
      <c r="M14" s="2" t="e">
        <f t="shared" ca="1" si="7"/>
        <v>#N/A</v>
      </c>
      <c r="N14" s="2" t="e">
        <f t="shared" ca="1" si="8"/>
        <v>#N/A</v>
      </c>
      <c r="O14" s="3">
        <f ca="1">'データ（他）'!C9</f>
        <v>45390</v>
      </c>
    </row>
    <row r="15" spans="1:15" x14ac:dyDescent="0.4">
      <c r="A15" s="3">
        <f ca="1">'データ（他）'!C10</f>
        <v>45391</v>
      </c>
      <c r="B15" s="18" t="str">
        <f>IF(予測シート!C13="","",予測シート!C13)</f>
        <v/>
      </c>
      <c r="C15" s="19">
        <f>IF(予測地域=北茨城,'データ（気象）'!T11)+IF(予測地域=大子,'データ（気象）'!U11)+IF(予測地域=常陸大宮,'データ（気象）'!V11)+IF(予測地域=日立,'データ（気象）'!W11)+IF(予測地域=笠間,'データ（気象）'!X11)+IF(予測地域=水戸,'データ（気象）'!Y11)+IF(予測地域=古河,'データ（気象）'!Z11)+IF(予測地域=下館,'データ（気象）'!AA11)+IF(予測地域=下妻,'データ（気象）'!AB11)+IF(予測地域=鉾田,'データ（気象）'!AC11)+IF(予測地域=つくば館野,'データ（気象）'!AD11)+IF(予測地域=土浦,'データ（気象）'!AE11)+IF(予測地域=鹿嶋,'データ（気象）'!AF11)+IF(予測地域=龍ケ崎,'データ（気象）'!AG11)+IF(予測地域=我孫子,'データ（気象）'!AH11)+IF(予測地域=小山,'データ（気象）'!AI11)</f>
        <v>0</v>
      </c>
      <c r="D15" s="19">
        <f t="shared" si="4"/>
        <v>0</v>
      </c>
      <c r="E15" s="19">
        <f>IF(予測地域=北茨城,'データ（気象）'!B11)+IF(予測地域=大子,'データ（気象）'!C11)+IF(予測地域=常陸大宮,'データ（気象）'!D11)+IF(予測地域=日立,'データ（気象）'!E11)+IF(予測地域=笠間,'データ（気象）'!F11)+IF(予測地域=水戸,'データ（気象）'!G11)+IF(予測地域=古河,'データ（気象）'!H11)+IF(予測地域=下館,'データ（気象）'!I11)+IF(予測地域=下妻,'データ（気象）'!J11)+IF(予測地域=鉾田,'データ（気象）'!K11)+IF(予測地域=つくば館野,'データ（気象）'!L11)+IF(予測地域=土浦,'データ（気象）'!M11)+IF(予測地域=鹿嶋,'データ（気象）'!N11)+IF(予測地域=龍ケ崎,'データ（気象）'!O11)+IF(予測地域=我孫子,'データ（気象）'!P11)+IF(予測地域=小山,'データ（気象）'!Q11)</f>
        <v>0</v>
      </c>
      <c r="F15" s="19" t="e">
        <f t="shared" si="5"/>
        <v>#N/A</v>
      </c>
      <c r="G15" s="19" t="e">
        <f ca="1">IF(A15&lt;移植日前日,0)+IF(計算用!A15=移植日前日,dvs_tp)+IF(A15&gt;移植日前日,F15+G14)</f>
        <v>#N/A</v>
      </c>
      <c r="H15" t="e">
        <f t="shared" si="6"/>
        <v>#N/A</v>
      </c>
      <c r="I15" t="e">
        <f t="shared" ca="1" si="0"/>
        <v>#N/A</v>
      </c>
      <c r="J15" t="e">
        <f t="shared" ca="1" si="1"/>
        <v>#N/A</v>
      </c>
      <c r="K15" s="2" t="str">
        <f t="shared" ca="1" si="2"/>
        <v>-</v>
      </c>
      <c r="L15" s="2" t="e">
        <f t="shared" ca="1" si="3"/>
        <v>#N/A</v>
      </c>
      <c r="M15" s="2" t="e">
        <f t="shared" ca="1" si="7"/>
        <v>#N/A</v>
      </c>
      <c r="N15" s="2" t="e">
        <f t="shared" ca="1" si="8"/>
        <v>#N/A</v>
      </c>
      <c r="O15" s="3">
        <f ca="1">'データ（他）'!C10</f>
        <v>45391</v>
      </c>
    </row>
    <row r="16" spans="1:15" x14ac:dyDescent="0.4">
      <c r="A16" s="3">
        <f ca="1">'データ（他）'!C11</f>
        <v>45392</v>
      </c>
      <c r="B16" s="18" t="str">
        <f>IF(予測シート!C14="","",予測シート!C14)</f>
        <v/>
      </c>
      <c r="C16" s="19">
        <f>IF(予測地域=北茨城,'データ（気象）'!T12)+IF(予測地域=大子,'データ（気象）'!U12)+IF(予測地域=常陸大宮,'データ（気象）'!V12)+IF(予測地域=日立,'データ（気象）'!W12)+IF(予測地域=笠間,'データ（気象）'!X12)+IF(予測地域=水戸,'データ（気象）'!Y12)+IF(予測地域=古河,'データ（気象）'!Z12)+IF(予測地域=下館,'データ（気象）'!AA12)+IF(予測地域=下妻,'データ（気象）'!AB12)+IF(予測地域=鉾田,'データ（気象）'!AC12)+IF(予測地域=つくば館野,'データ（気象）'!AD12)+IF(予測地域=土浦,'データ（気象）'!AE12)+IF(予測地域=鹿嶋,'データ（気象）'!AF12)+IF(予測地域=龍ケ崎,'データ（気象）'!AG12)+IF(予測地域=我孫子,'データ（気象）'!AH12)+IF(予測地域=小山,'データ（気象）'!AI12)</f>
        <v>0</v>
      </c>
      <c r="D16" s="19">
        <f t="shared" si="4"/>
        <v>0</v>
      </c>
      <c r="E16" s="19">
        <f>IF(予測地域=北茨城,'データ（気象）'!B12)+IF(予測地域=大子,'データ（気象）'!C12)+IF(予測地域=常陸大宮,'データ（気象）'!D12)+IF(予測地域=日立,'データ（気象）'!E12)+IF(予測地域=笠間,'データ（気象）'!F12)+IF(予測地域=水戸,'データ（気象）'!G12)+IF(予測地域=古河,'データ（気象）'!H12)+IF(予測地域=下館,'データ（気象）'!I12)+IF(予測地域=下妻,'データ（気象）'!J12)+IF(予測地域=鉾田,'データ（気象）'!K12)+IF(予測地域=つくば館野,'データ（気象）'!L12)+IF(予測地域=土浦,'データ（気象）'!M12)+IF(予測地域=鹿嶋,'データ（気象）'!N12)+IF(予測地域=龍ケ崎,'データ（気象）'!O12)+IF(予測地域=我孫子,'データ（気象）'!P12)+IF(予測地域=小山,'データ（気象）'!Q12)</f>
        <v>0</v>
      </c>
      <c r="F16" s="19" t="e">
        <f t="shared" si="5"/>
        <v>#N/A</v>
      </c>
      <c r="G16" s="19" t="e">
        <f ca="1">IF(A16&lt;移植日前日,0)+IF(計算用!A16=移植日前日,dvs_tp)+IF(A16&gt;移植日前日,F16+G15)</f>
        <v>#N/A</v>
      </c>
      <c r="H16" t="e">
        <f t="shared" si="6"/>
        <v>#N/A</v>
      </c>
      <c r="I16" t="e">
        <f t="shared" ca="1" si="0"/>
        <v>#N/A</v>
      </c>
      <c r="J16" t="e">
        <f t="shared" ca="1" si="1"/>
        <v>#N/A</v>
      </c>
      <c r="K16" s="2" t="str">
        <f t="shared" ca="1" si="2"/>
        <v>-</v>
      </c>
      <c r="L16" s="2" t="e">
        <f t="shared" ca="1" si="3"/>
        <v>#N/A</v>
      </c>
      <c r="M16" s="2" t="e">
        <f t="shared" ca="1" si="7"/>
        <v>#N/A</v>
      </c>
      <c r="N16" s="2" t="e">
        <f t="shared" ca="1" si="8"/>
        <v>#N/A</v>
      </c>
      <c r="O16" s="3">
        <f ca="1">'データ（他）'!C11</f>
        <v>45392</v>
      </c>
    </row>
    <row r="17" spans="1:15" x14ac:dyDescent="0.4">
      <c r="A17" s="3">
        <f ca="1">'データ（他）'!C12</f>
        <v>45393</v>
      </c>
      <c r="B17" s="18" t="str">
        <f>IF(予測シート!C15="","",予測シート!C15)</f>
        <v/>
      </c>
      <c r="C17" s="19">
        <f>IF(予測地域=北茨城,'データ（気象）'!T13)+IF(予測地域=大子,'データ（気象）'!U13)+IF(予測地域=常陸大宮,'データ（気象）'!V13)+IF(予測地域=日立,'データ（気象）'!W13)+IF(予測地域=笠間,'データ（気象）'!X13)+IF(予測地域=水戸,'データ（気象）'!Y13)+IF(予測地域=古河,'データ（気象）'!Z13)+IF(予測地域=下館,'データ（気象）'!AA13)+IF(予測地域=下妻,'データ（気象）'!AB13)+IF(予測地域=鉾田,'データ（気象）'!AC13)+IF(予測地域=つくば館野,'データ（気象）'!AD13)+IF(予測地域=土浦,'データ（気象）'!AE13)+IF(予測地域=鹿嶋,'データ（気象）'!AF13)+IF(予測地域=龍ケ崎,'データ（気象）'!AG13)+IF(予測地域=我孫子,'データ（気象）'!AH13)+IF(予測地域=小山,'データ（気象）'!AI13)</f>
        <v>0</v>
      </c>
      <c r="D17" s="19">
        <f t="shared" si="4"/>
        <v>0</v>
      </c>
      <c r="E17" s="19">
        <f>IF(予測地域=北茨城,'データ（気象）'!B13)+IF(予測地域=大子,'データ（気象）'!C13)+IF(予測地域=常陸大宮,'データ（気象）'!D13)+IF(予測地域=日立,'データ（気象）'!E13)+IF(予測地域=笠間,'データ（気象）'!F13)+IF(予測地域=水戸,'データ（気象）'!G13)+IF(予測地域=古河,'データ（気象）'!H13)+IF(予測地域=下館,'データ（気象）'!I13)+IF(予測地域=下妻,'データ（気象）'!J13)+IF(予測地域=鉾田,'データ（気象）'!K13)+IF(予測地域=つくば館野,'データ（気象）'!L13)+IF(予測地域=土浦,'データ（気象）'!M13)+IF(予測地域=鹿嶋,'データ（気象）'!N13)+IF(予測地域=龍ケ崎,'データ（気象）'!O13)+IF(予測地域=我孫子,'データ（気象）'!P13)+IF(予測地域=小山,'データ（気象）'!Q13)</f>
        <v>0</v>
      </c>
      <c r="F17" s="19" t="e">
        <f t="shared" si="5"/>
        <v>#N/A</v>
      </c>
      <c r="G17" s="19" t="e">
        <f ca="1">IF(A17&lt;移植日前日,0)+IF(計算用!A17=移植日前日,dvs_tp)+IF(A17&gt;移植日前日,F17+G16)</f>
        <v>#N/A</v>
      </c>
      <c r="H17" t="e">
        <f t="shared" si="6"/>
        <v>#N/A</v>
      </c>
      <c r="I17" t="e">
        <f t="shared" ca="1" si="0"/>
        <v>#N/A</v>
      </c>
      <c r="J17" t="e">
        <f t="shared" ca="1" si="1"/>
        <v>#N/A</v>
      </c>
      <c r="K17" s="2" t="str">
        <f t="shared" ca="1" si="2"/>
        <v>-</v>
      </c>
      <c r="L17" s="2" t="e">
        <f t="shared" ca="1" si="3"/>
        <v>#N/A</v>
      </c>
      <c r="M17" s="2" t="e">
        <f t="shared" ca="1" si="7"/>
        <v>#N/A</v>
      </c>
      <c r="N17" s="2" t="e">
        <f t="shared" ca="1" si="8"/>
        <v>#N/A</v>
      </c>
      <c r="O17" s="3">
        <f ca="1">'データ（他）'!C12</f>
        <v>45393</v>
      </c>
    </row>
    <row r="18" spans="1:15" x14ac:dyDescent="0.4">
      <c r="A18" s="3">
        <f ca="1">'データ（他）'!C13</f>
        <v>45394</v>
      </c>
      <c r="B18" s="18" t="str">
        <f>IF(予測シート!C16="","",予測シート!C16)</f>
        <v/>
      </c>
      <c r="C18" s="19">
        <f>IF(予測地域=北茨城,'データ（気象）'!T14)+IF(予測地域=大子,'データ（気象）'!U14)+IF(予測地域=常陸大宮,'データ（気象）'!V14)+IF(予測地域=日立,'データ（気象）'!W14)+IF(予測地域=笠間,'データ（気象）'!X14)+IF(予測地域=水戸,'データ（気象）'!Y14)+IF(予測地域=古河,'データ（気象）'!Z14)+IF(予測地域=下館,'データ（気象）'!AA14)+IF(予測地域=下妻,'データ（気象）'!AB14)+IF(予測地域=鉾田,'データ（気象）'!AC14)+IF(予測地域=つくば館野,'データ（気象）'!AD14)+IF(予測地域=土浦,'データ（気象）'!AE14)+IF(予測地域=鹿嶋,'データ（気象）'!AF14)+IF(予測地域=龍ケ崎,'データ（気象）'!AG14)+IF(予測地域=我孫子,'データ（気象）'!AH14)+IF(予測地域=小山,'データ（気象）'!AI14)</f>
        <v>0</v>
      </c>
      <c r="D18" s="19">
        <f t="shared" si="4"/>
        <v>0</v>
      </c>
      <c r="E18" s="19">
        <f>IF(予測地域=北茨城,'データ（気象）'!B14)+IF(予測地域=大子,'データ（気象）'!C14)+IF(予測地域=常陸大宮,'データ（気象）'!D14)+IF(予測地域=日立,'データ（気象）'!E14)+IF(予測地域=笠間,'データ（気象）'!F14)+IF(予測地域=水戸,'データ（気象）'!G14)+IF(予測地域=古河,'データ（気象）'!H14)+IF(予測地域=下館,'データ（気象）'!I14)+IF(予測地域=下妻,'データ（気象）'!J14)+IF(予測地域=鉾田,'データ（気象）'!K14)+IF(予測地域=つくば館野,'データ（気象）'!L14)+IF(予測地域=土浦,'データ（気象）'!M14)+IF(予測地域=鹿嶋,'データ（気象）'!N14)+IF(予測地域=龍ケ崎,'データ（気象）'!O14)+IF(予測地域=我孫子,'データ（気象）'!P14)+IF(予測地域=小山,'データ（気象）'!Q14)</f>
        <v>0</v>
      </c>
      <c r="F18" s="19" t="e">
        <f t="shared" si="5"/>
        <v>#N/A</v>
      </c>
      <c r="G18" s="19" t="e">
        <f ca="1">IF(A18&lt;移植日前日,0)+IF(計算用!A18=移植日前日,dvs_tp)+IF(A18&gt;移植日前日,F18+G17)</f>
        <v>#N/A</v>
      </c>
      <c r="H18" t="e">
        <f t="shared" si="6"/>
        <v>#N/A</v>
      </c>
      <c r="I18" t="e">
        <f t="shared" ca="1" si="0"/>
        <v>#N/A</v>
      </c>
      <c r="J18" t="e">
        <f t="shared" ca="1" si="1"/>
        <v>#N/A</v>
      </c>
      <c r="K18" s="2" t="str">
        <f t="shared" ca="1" si="2"/>
        <v>-</v>
      </c>
      <c r="L18" s="2" t="e">
        <f t="shared" ca="1" si="3"/>
        <v>#N/A</v>
      </c>
      <c r="M18" s="2" t="e">
        <f t="shared" ca="1" si="7"/>
        <v>#N/A</v>
      </c>
      <c r="N18" s="2" t="e">
        <f t="shared" ca="1" si="8"/>
        <v>#N/A</v>
      </c>
      <c r="O18" s="3">
        <f ca="1">'データ（他）'!C13</f>
        <v>45394</v>
      </c>
    </row>
    <row r="19" spans="1:15" x14ac:dyDescent="0.4">
      <c r="A19" s="3">
        <f ca="1">'データ（他）'!C14</f>
        <v>45395</v>
      </c>
      <c r="B19" s="18" t="str">
        <f>IF(予測シート!C17="","",予測シート!C17)</f>
        <v/>
      </c>
      <c r="C19" s="19">
        <f>IF(予測地域=北茨城,'データ（気象）'!T15)+IF(予測地域=大子,'データ（気象）'!U15)+IF(予測地域=常陸大宮,'データ（気象）'!V15)+IF(予測地域=日立,'データ（気象）'!W15)+IF(予測地域=笠間,'データ（気象）'!X15)+IF(予測地域=水戸,'データ（気象）'!Y15)+IF(予測地域=古河,'データ（気象）'!Z15)+IF(予測地域=下館,'データ（気象）'!AA15)+IF(予測地域=下妻,'データ（気象）'!AB15)+IF(予測地域=鉾田,'データ（気象）'!AC15)+IF(予測地域=つくば館野,'データ（気象）'!AD15)+IF(予測地域=土浦,'データ（気象）'!AE15)+IF(予測地域=鹿嶋,'データ（気象）'!AF15)+IF(予測地域=龍ケ崎,'データ（気象）'!AG15)+IF(予測地域=我孫子,'データ（気象）'!AH15)+IF(予測地域=小山,'データ（気象）'!AI15)</f>
        <v>0</v>
      </c>
      <c r="D19" s="19">
        <f t="shared" si="4"/>
        <v>0</v>
      </c>
      <c r="E19" s="19">
        <f>IF(予測地域=北茨城,'データ（気象）'!B15)+IF(予測地域=大子,'データ（気象）'!C15)+IF(予測地域=常陸大宮,'データ（気象）'!D15)+IF(予測地域=日立,'データ（気象）'!E15)+IF(予測地域=笠間,'データ（気象）'!F15)+IF(予測地域=水戸,'データ（気象）'!G15)+IF(予測地域=古河,'データ（気象）'!H15)+IF(予測地域=下館,'データ（気象）'!I15)+IF(予測地域=下妻,'データ（気象）'!J15)+IF(予測地域=鉾田,'データ（気象）'!K15)+IF(予測地域=つくば館野,'データ（気象）'!L15)+IF(予測地域=土浦,'データ（気象）'!M15)+IF(予測地域=鹿嶋,'データ（気象）'!N15)+IF(予測地域=龍ケ崎,'データ（気象）'!O15)+IF(予測地域=我孫子,'データ（気象）'!P15)+IF(予測地域=小山,'データ（気象）'!Q15)</f>
        <v>0</v>
      </c>
      <c r="F19" s="19" t="e">
        <f t="shared" si="5"/>
        <v>#N/A</v>
      </c>
      <c r="G19" s="19" t="e">
        <f ca="1">IF(A19&lt;移植日前日,0)+IF(計算用!A19=移植日前日,dvs_tp)+IF(A19&gt;移植日前日,F19+G18)</f>
        <v>#N/A</v>
      </c>
      <c r="H19" t="e">
        <f t="shared" si="6"/>
        <v>#N/A</v>
      </c>
      <c r="I19" t="e">
        <f t="shared" ca="1" si="0"/>
        <v>#N/A</v>
      </c>
      <c r="J19" t="e">
        <f t="shared" ca="1" si="1"/>
        <v>#N/A</v>
      </c>
      <c r="K19" s="2" t="str">
        <f t="shared" ca="1" si="2"/>
        <v>-</v>
      </c>
      <c r="L19" s="2" t="e">
        <f t="shared" ca="1" si="3"/>
        <v>#N/A</v>
      </c>
      <c r="M19" s="2" t="e">
        <f t="shared" ca="1" si="7"/>
        <v>#N/A</v>
      </c>
      <c r="N19" s="2" t="e">
        <f t="shared" ca="1" si="8"/>
        <v>#N/A</v>
      </c>
      <c r="O19" s="3">
        <f ca="1">'データ（他）'!C14</f>
        <v>45395</v>
      </c>
    </row>
    <row r="20" spans="1:15" x14ac:dyDescent="0.4">
      <c r="A20" s="3">
        <f ca="1">'データ（他）'!C15</f>
        <v>45396</v>
      </c>
      <c r="B20" s="18" t="str">
        <f>IF(予測シート!C18="","",予測シート!C18)</f>
        <v/>
      </c>
      <c r="C20" s="19">
        <f>IF(予測地域=北茨城,'データ（気象）'!T16)+IF(予測地域=大子,'データ（気象）'!U16)+IF(予測地域=常陸大宮,'データ（気象）'!V16)+IF(予測地域=日立,'データ（気象）'!W16)+IF(予測地域=笠間,'データ（気象）'!X16)+IF(予測地域=水戸,'データ（気象）'!Y16)+IF(予測地域=古河,'データ（気象）'!Z16)+IF(予測地域=下館,'データ（気象）'!AA16)+IF(予測地域=下妻,'データ（気象）'!AB16)+IF(予測地域=鉾田,'データ（気象）'!AC16)+IF(予測地域=つくば館野,'データ（気象）'!AD16)+IF(予測地域=土浦,'データ（気象）'!AE16)+IF(予測地域=鹿嶋,'データ（気象）'!AF16)+IF(予測地域=龍ケ崎,'データ（気象）'!AG16)+IF(予測地域=我孫子,'データ（気象）'!AH16)+IF(予測地域=小山,'データ（気象）'!AI16)</f>
        <v>0</v>
      </c>
      <c r="D20" s="19">
        <f t="shared" si="4"/>
        <v>0</v>
      </c>
      <c r="E20" s="19">
        <f>IF(予測地域=北茨城,'データ（気象）'!B16)+IF(予測地域=大子,'データ（気象）'!C16)+IF(予測地域=常陸大宮,'データ（気象）'!D16)+IF(予測地域=日立,'データ（気象）'!E16)+IF(予測地域=笠間,'データ（気象）'!F16)+IF(予測地域=水戸,'データ（気象）'!G16)+IF(予測地域=古河,'データ（気象）'!H16)+IF(予測地域=下館,'データ（気象）'!I16)+IF(予測地域=下妻,'データ（気象）'!J16)+IF(予測地域=鉾田,'データ（気象）'!K16)+IF(予測地域=つくば館野,'データ（気象）'!L16)+IF(予測地域=土浦,'データ（気象）'!M16)+IF(予測地域=鹿嶋,'データ（気象）'!N16)+IF(予測地域=龍ケ崎,'データ（気象）'!O16)+IF(予測地域=我孫子,'データ（気象）'!P16)+IF(予測地域=小山,'データ（気象）'!Q16)</f>
        <v>0</v>
      </c>
      <c r="F20" s="19" t="e">
        <f t="shared" si="5"/>
        <v>#N/A</v>
      </c>
      <c r="G20" s="19" t="e">
        <f ca="1">IF(A20&lt;移植日前日,0)+IF(計算用!A20=移植日前日,dvs_tp)+IF(A20&gt;移植日前日,F20+G19)</f>
        <v>#N/A</v>
      </c>
      <c r="H20" t="e">
        <f t="shared" si="6"/>
        <v>#N/A</v>
      </c>
      <c r="I20" t="e">
        <f t="shared" ca="1" si="0"/>
        <v>#N/A</v>
      </c>
      <c r="J20" t="e">
        <f t="shared" ca="1" si="1"/>
        <v>#N/A</v>
      </c>
      <c r="K20" s="2" t="str">
        <f t="shared" ca="1" si="2"/>
        <v>-</v>
      </c>
      <c r="L20" s="2" t="e">
        <f t="shared" ca="1" si="3"/>
        <v>#N/A</v>
      </c>
      <c r="M20" s="2" t="e">
        <f t="shared" ca="1" si="7"/>
        <v>#N/A</v>
      </c>
      <c r="N20" s="2" t="e">
        <f t="shared" ca="1" si="8"/>
        <v>#N/A</v>
      </c>
      <c r="O20" s="3">
        <f ca="1">'データ（他）'!C15</f>
        <v>45396</v>
      </c>
    </row>
    <row r="21" spans="1:15" x14ac:dyDescent="0.4">
      <c r="A21" s="3">
        <f ca="1">'データ（他）'!C16</f>
        <v>45397</v>
      </c>
      <c r="B21" s="18" t="str">
        <f>IF(予測シート!C19="","",予測シート!C19)</f>
        <v/>
      </c>
      <c r="C21" s="19">
        <f>IF(予測地域=北茨城,'データ（気象）'!T17)+IF(予測地域=大子,'データ（気象）'!U17)+IF(予測地域=常陸大宮,'データ（気象）'!V17)+IF(予測地域=日立,'データ（気象）'!W17)+IF(予測地域=笠間,'データ（気象）'!X17)+IF(予測地域=水戸,'データ（気象）'!Y17)+IF(予測地域=古河,'データ（気象）'!Z17)+IF(予測地域=下館,'データ（気象）'!AA17)+IF(予測地域=下妻,'データ（気象）'!AB17)+IF(予測地域=鉾田,'データ（気象）'!AC17)+IF(予測地域=つくば館野,'データ（気象）'!AD17)+IF(予測地域=土浦,'データ（気象）'!AE17)+IF(予測地域=鹿嶋,'データ（気象）'!AF17)+IF(予測地域=龍ケ崎,'データ（気象）'!AG17)+IF(予測地域=我孫子,'データ（気象）'!AH17)+IF(予測地域=小山,'データ（気象）'!AI17)</f>
        <v>0</v>
      </c>
      <c r="D21" s="19">
        <f t="shared" si="4"/>
        <v>0</v>
      </c>
      <c r="E21" s="19">
        <f>IF(予測地域=北茨城,'データ（気象）'!B17)+IF(予測地域=大子,'データ（気象）'!C17)+IF(予測地域=常陸大宮,'データ（気象）'!D17)+IF(予測地域=日立,'データ（気象）'!E17)+IF(予測地域=笠間,'データ（気象）'!F17)+IF(予測地域=水戸,'データ（気象）'!G17)+IF(予測地域=古河,'データ（気象）'!H17)+IF(予測地域=下館,'データ（気象）'!I17)+IF(予測地域=下妻,'データ（気象）'!J17)+IF(予測地域=鉾田,'データ（気象）'!K17)+IF(予測地域=つくば館野,'データ（気象）'!L17)+IF(予測地域=土浦,'データ（気象）'!M17)+IF(予測地域=鹿嶋,'データ（気象）'!N17)+IF(予測地域=龍ケ崎,'データ（気象）'!O17)+IF(予測地域=我孫子,'データ（気象）'!P17)+IF(予測地域=小山,'データ（気象）'!Q17)</f>
        <v>0</v>
      </c>
      <c r="F21" s="19" t="e">
        <f t="shared" si="5"/>
        <v>#N/A</v>
      </c>
      <c r="G21" s="19" t="e">
        <f ca="1">IF(A21&lt;移植日前日,0)+IF(計算用!A21=移植日前日,dvs_tp)+IF(A21&gt;移植日前日,F21+G20)</f>
        <v>#N/A</v>
      </c>
      <c r="H21" t="e">
        <f t="shared" si="6"/>
        <v>#N/A</v>
      </c>
      <c r="I21" t="e">
        <f t="shared" ca="1" si="0"/>
        <v>#N/A</v>
      </c>
      <c r="J21" t="e">
        <f t="shared" ca="1" si="1"/>
        <v>#N/A</v>
      </c>
      <c r="K21" s="2" t="str">
        <f t="shared" ca="1" si="2"/>
        <v>-</v>
      </c>
      <c r="L21" s="2" t="e">
        <f t="shared" ca="1" si="3"/>
        <v>#N/A</v>
      </c>
      <c r="M21" s="2" t="e">
        <f t="shared" ca="1" si="7"/>
        <v>#N/A</v>
      </c>
      <c r="N21" s="2" t="e">
        <f t="shared" ca="1" si="8"/>
        <v>#N/A</v>
      </c>
      <c r="O21" s="3">
        <f ca="1">'データ（他）'!C16</f>
        <v>45397</v>
      </c>
    </row>
    <row r="22" spans="1:15" x14ac:dyDescent="0.4">
      <c r="A22" s="3">
        <f ca="1">'データ（他）'!C17</f>
        <v>45398</v>
      </c>
      <c r="B22" s="18" t="str">
        <f>IF(予測シート!C20="","",予測シート!C20)</f>
        <v/>
      </c>
      <c r="C22" s="19">
        <f>IF(予測地域=北茨城,'データ（気象）'!T18)+IF(予測地域=大子,'データ（気象）'!U18)+IF(予測地域=常陸大宮,'データ（気象）'!V18)+IF(予測地域=日立,'データ（気象）'!W18)+IF(予測地域=笠間,'データ（気象）'!X18)+IF(予測地域=水戸,'データ（気象）'!Y18)+IF(予測地域=古河,'データ（気象）'!Z18)+IF(予測地域=下館,'データ（気象）'!AA18)+IF(予測地域=下妻,'データ（気象）'!AB18)+IF(予測地域=鉾田,'データ（気象）'!AC18)+IF(予測地域=つくば館野,'データ（気象）'!AD18)+IF(予測地域=土浦,'データ（気象）'!AE18)+IF(予測地域=鹿嶋,'データ（気象）'!AF18)+IF(予測地域=龍ケ崎,'データ（気象）'!AG18)+IF(予測地域=我孫子,'データ（気象）'!AH18)+IF(予測地域=小山,'データ（気象）'!AI18)</f>
        <v>0</v>
      </c>
      <c r="D22" s="19">
        <f t="shared" si="4"/>
        <v>0</v>
      </c>
      <c r="E22" s="19">
        <f>IF(予測地域=北茨城,'データ（気象）'!B18)+IF(予測地域=大子,'データ（気象）'!C18)+IF(予測地域=常陸大宮,'データ（気象）'!D18)+IF(予測地域=日立,'データ（気象）'!E18)+IF(予測地域=笠間,'データ（気象）'!F18)+IF(予測地域=水戸,'データ（気象）'!G18)+IF(予測地域=古河,'データ（気象）'!H18)+IF(予測地域=下館,'データ（気象）'!I18)+IF(予測地域=下妻,'データ（気象）'!J18)+IF(予測地域=鉾田,'データ（気象）'!K18)+IF(予測地域=つくば館野,'データ（気象）'!L18)+IF(予測地域=土浦,'データ（気象）'!M18)+IF(予測地域=鹿嶋,'データ（気象）'!N18)+IF(予測地域=龍ケ崎,'データ（気象）'!O18)+IF(予測地域=我孫子,'データ（気象）'!P18)+IF(予測地域=小山,'データ（気象）'!Q18)</f>
        <v>0</v>
      </c>
      <c r="F22" s="19" t="e">
        <f t="shared" si="5"/>
        <v>#N/A</v>
      </c>
      <c r="G22" s="19" t="e">
        <f ca="1">IF(A22&lt;移植日前日,0)+IF(計算用!A22=移植日前日,dvs_tp)+IF(A22&gt;移植日前日,F22+G21)</f>
        <v>#N/A</v>
      </c>
      <c r="H22" t="e">
        <f t="shared" si="6"/>
        <v>#N/A</v>
      </c>
      <c r="I22" t="e">
        <f t="shared" ca="1" si="0"/>
        <v>#N/A</v>
      </c>
      <c r="J22" t="e">
        <f t="shared" ca="1" si="1"/>
        <v>#N/A</v>
      </c>
      <c r="K22" s="2" t="str">
        <f t="shared" ca="1" si="2"/>
        <v>-</v>
      </c>
      <c r="L22" s="2" t="e">
        <f t="shared" ca="1" si="3"/>
        <v>#N/A</v>
      </c>
      <c r="M22" s="2" t="e">
        <f t="shared" ca="1" si="7"/>
        <v>#N/A</v>
      </c>
      <c r="N22" s="2" t="e">
        <f t="shared" ca="1" si="8"/>
        <v>#N/A</v>
      </c>
      <c r="O22" s="3">
        <f ca="1">'データ（他）'!C17</f>
        <v>45398</v>
      </c>
    </row>
    <row r="23" spans="1:15" x14ac:dyDescent="0.4">
      <c r="A23" s="3">
        <f ca="1">'データ（他）'!C18</f>
        <v>45399</v>
      </c>
      <c r="B23" s="18" t="str">
        <f>IF(予測シート!C21="","",予測シート!C21)</f>
        <v/>
      </c>
      <c r="C23" s="19">
        <f>IF(予測地域=北茨城,'データ（気象）'!T19)+IF(予測地域=大子,'データ（気象）'!U19)+IF(予測地域=常陸大宮,'データ（気象）'!V19)+IF(予測地域=日立,'データ（気象）'!W19)+IF(予測地域=笠間,'データ（気象）'!X19)+IF(予測地域=水戸,'データ（気象）'!Y19)+IF(予測地域=古河,'データ（気象）'!Z19)+IF(予測地域=下館,'データ（気象）'!AA19)+IF(予測地域=下妻,'データ（気象）'!AB19)+IF(予測地域=鉾田,'データ（気象）'!AC19)+IF(予測地域=つくば館野,'データ（気象）'!AD19)+IF(予測地域=土浦,'データ（気象）'!AE19)+IF(予測地域=鹿嶋,'データ（気象）'!AF19)+IF(予測地域=龍ケ崎,'データ（気象）'!AG19)+IF(予測地域=我孫子,'データ（気象）'!AH19)+IF(予測地域=小山,'データ（気象）'!AI19)</f>
        <v>0</v>
      </c>
      <c r="D23" s="19">
        <f t="shared" si="4"/>
        <v>0</v>
      </c>
      <c r="E23" s="19">
        <f>IF(予測地域=北茨城,'データ（気象）'!B19)+IF(予測地域=大子,'データ（気象）'!C19)+IF(予測地域=常陸大宮,'データ（気象）'!D19)+IF(予測地域=日立,'データ（気象）'!E19)+IF(予測地域=笠間,'データ（気象）'!F19)+IF(予測地域=水戸,'データ（気象）'!G19)+IF(予測地域=古河,'データ（気象）'!H19)+IF(予測地域=下館,'データ（気象）'!I19)+IF(予測地域=下妻,'データ（気象）'!J19)+IF(予測地域=鉾田,'データ（気象）'!K19)+IF(予測地域=つくば館野,'データ（気象）'!L19)+IF(予測地域=土浦,'データ（気象）'!M19)+IF(予測地域=鹿嶋,'データ（気象）'!N19)+IF(予測地域=龍ケ崎,'データ（気象）'!O19)+IF(予測地域=我孫子,'データ（気象）'!P19)+IF(予測地域=小山,'データ（気象）'!Q19)</f>
        <v>0</v>
      </c>
      <c r="F23" s="19" t="e">
        <f t="shared" si="5"/>
        <v>#N/A</v>
      </c>
      <c r="G23" s="19" t="e">
        <f ca="1">IF(A23&lt;移植日前日,0)+IF(計算用!A23=移植日前日,dvs_tp)+IF(A23&gt;移植日前日,F23+G22)</f>
        <v>#N/A</v>
      </c>
      <c r="H23" t="e">
        <f t="shared" si="6"/>
        <v>#N/A</v>
      </c>
      <c r="I23" t="e">
        <f t="shared" ca="1" si="0"/>
        <v>#N/A</v>
      </c>
      <c r="J23" t="e">
        <f t="shared" ca="1" si="1"/>
        <v>#N/A</v>
      </c>
      <c r="K23" s="2" t="str">
        <f t="shared" ca="1" si="2"/>
        <v>-</v>
      </c>
      <c r="L23" s="2" t="e">
        <f t="shared" ca="1" si="3"/>
        <v>#N/A</v>
      </c>
      <c r="M23" s="2" t="e">
        <f t="shared" ca="1" si="7"/>
        <v>#N/A</v>
      </c>
      <c r="N23" s="2" t="e">
        <f t="shared" ca="1" si="8"/>
        <v>#N/A</v>
      </c>
      <c r="O23" s="3">
        <f ca="1">'データ（他）'!C18</f>
        <v>45399</v>
      </c>
    </row>
    <row r="24" spans="1:15" x14ac:dyDescent="0.4">
      <c r="A24" s="3">
        <f ca="1">'データ（他）'!C19</f>
        <v>45400</v>
      </c>
      <c r="B24" s="18" t="str">
        <f>IF(予測シート!C22="","",予測シート!C22)</f>
        <v/>
      </c>
      <c r="C24" s="19">
        <f>IF(予測地域=北茨城,'データ（気象）'!T20)+IF(予測地域=大子,'データ（気象）'!U20)+IF(予測地域=常陸大宮,'データ（気象）'!V20)+IF(予測地域=日立,'データ（気象）'!W20)+IF(予測地域=笠間,'データ（気象）'!X20)+IF(予測地域=水戸,'データ（気象）'!Y20)+IF(予測地域=古河,'データ（気象）'!Z20)+IF(予測地域=下館,'データ（気象）'!AA20)+IF(予測地域=下妻,'データ（気象）'!AB20)+IF(予測地域=鉾田,'データ（気象）'!AC20)+IF(予測地域=つくば館野,'データ（気象）'!AD20)+IF(予測地域=土浦,'データ（気象）'!AE20)+IF(予測地域=鹿嶋,'データ（気象）'!AF20)+IF(予測地域=龍ケ崎,'データ（気象）'!AG20)+IF(予測地域=我孫子,'データ（気象）'!AH20)+IF(予測地域=小山,'データ（気象）'!AI20)</f>
        <v>0</v>
      </c>
      <c r="D24" s="19">
        <f t="shared" si="4"/>
        <v>0</v>
      </c>
      <c r="E24" s="19">
        <f>IF(予測地域=北茨城,'データ（気象）'!B20)+IF(予測地域=大子,'データ（気象）'!C20)+IF(予測地域=常陸大宮,'データ（気象）'!D20)+IF(予測地域=日立,'データ（気象）'!E20)+IF(予測地域=笠間,'データ（気象）'!F20)+IF(予測地域=水戸,'データ（気象）'!G20)+IF(予測地域=古河,'データ（気象）'!H20)+IF(予測地域=下館,'データ（気象）'!I20)+IF(予測地域=下妻,'データ（気象）'!J20)+IF(予測地域=鉾田,'データ（気象）'!K20)+IF(予測地域=つくば館野,'データ（気象）'!L20)+IF(予測地域=土浦,'データ（気象）'!M20)+IF(予測地域=鹿嶋,'データ（気象）'!N20)+IF(予測地域=龍ケ崎,'データ（気象）'!O20)+IF(予測地域=我孫子,'データ（気象）'!P20)+IF(予測地域=小山,'データ（気象）'!Q20)</f>
        <v>0</v>
      </c>
      <c r="F24" s="19" t="e">
        <f t="shared" si="5"/>
        <v>#N/A</v>
      </c>
      <c r="G24" s="19" t="e">
        <f ca="1">IF(A24&lt;移植日前日,0)+IF(計算用!A24=移植日前日,dvs_tp)+IF(A24&gt;移植日前日,F24+G23)</f>
        <v>#N/A</v>
      </c>
      <c r="H24" t="e">
        <f t="shared" si="6"/>
        <v>#N/A</v>
      </c>
      <c r="I24" t="e">
        <f t="shared" ca="1" si="0"/>
        <v>#N/A</v>
      </c>
      <c r="J24" t="e">
        <f t="shared" ca="1" si="1"/>
        <v>#N/A</v>
      </c>
      <c r="K24" s="2" t="str">
        <f t="shared" ca="1" si="2"/>
        <v>-</v>
      </c>
      <c r="L24" s="2" t="e">
        <f t="shared" ca="1" si="3"/>
        <v>#N/A</v>
      </c>
      <c r="M24" s="2" t="e">
        <f t="shared" ca="1" si="7"/>
        <v>#N/A</v>
      </c>
      <c r="N24" s="2" t="e">
        <f t="shared" ca="1" si="8"/>
        <v>#N/A</v>
      </c>
      <c r="O24" s="3">
        <f ca="1">'データ（他）'!C19</f>
        <v>45400</v>
      </c>
    </row>
    <row r="25" spans="1:15" x14ac:dyDescent="0.4">
      <c r="A25" s="3">
        <f ca="1">'データ（他）'!C20</f>
        <v>45401</v>
      </c>
      <c r="B25" s="18" t="str">
        <f>IF(予測シート!C23="","",予測シート!C23)</f>
        <v/>
      </c>
      <c r="C25" s="19">
        <f>IF(予測地域=北茨城,'データ（気象）'!T21)+IF(予測地域=大子,'データ（気象）'!U21)+IF(予測地域=常陸大宮,'データ（気象）'!V21)+IF(予測地域=日立,'データ（気象）'!W21)+IF(予測地域=笠間,'データ（気象）'!X21)+IF(予測地域=水戸,'データ（気象）'!Y21)+IF(予測地域=古河,'データ（気象）'!Z21)+IF(予測地域=下館,'データ（気象）'!AA21)+IF(予測地域=下妻,'データ（気象）'!AB21)+IF(予測地域=鉾田,'データ（気象）'!AC21)+IF(予測地域=つくば館野,'データ（気象）'!AD21)+IF(予測地域=土浦,'データ（気象）'!AE21)+IF(予測地域=鹿嶋,'データ（気象）'!AF21)+IF(予測地域=龍ケ崎,'データ（気象）'!AG21)+IF(予測地域=我孫子,'データ（気象）'!AH21)+IF(予測地域=小山,'データ（気象）'!AI21)</f>
        <v>0</v>
      </c>
      <c r="D25" s="19">
        <f t="shared" si="4"/>
        <v>0</v>
      </c>
      <c r="E25" s="19">
        <f>IF(予測地域=北茨城,'データ（気象）'!B21)+IF(予測地域=大子,'データ（気象）'!C21)+IF(予測地域=常陸大宮,'データ（気象）'!D21)+IF(予測地域=日立,'データ（気象）'!E21)+IF(予測地域=笠間,'データ（気象）'!F21)+IF(予測地域=水戸,'データ（気象）'!G21)+IF(予測地域=古河,'データ（気象）'!H21)+IF(予測地域=下館,'データ（気象）'!I21)+IF(予測地域=下妻,'データ（気象）'!J21)+IF(予測地域=鉾田,'データ（気象）'!K21)+IF(予測地域=つくば館野,'データ（気象）'!L21)+IF(予測地域=土浦,'データ（気象）'!M21)+IF(予測地域=鹿嶋,'データ（気象）'!N21)+IF(予測地域=龍ケ崎,'データ（気象）'!O21)+IF(予測地域=我孫子,'データ（気象）'!P21)+IF(予測地域=小山,'データ（気象）'!Q21)</f>
        <v>0</v>
      </c>
      <c r="F25" s="19" t="e">
        <f t="shared" si="5"/>
        <v>#N/A</v>
      </c>
      <c r="G25" s="19" t="e">
        <f ca="1">IF(A25&lt;移植日前日,0)+IF(計算用!A25=移植日前日,dvs_tp)+IF(A25&gt;移植日前日,F25+G24)</f>
        <v>#N/A</v>
      </c>
      <c r="H25" t="e">
        <f t="shared" si="6"/>
        <v>#N/A</v>
      </c>
      <c r="I25" t="e">
        <f t="shared" ca="1" si="0"/>
        <v>#N/A</v>
      </c>
      <c r="J25" t="e">
        <f t="shared" ca="1" si="1"/>
        <v>#N/A</v>
      </c>
      <c r="K25" s="2" t="str">
        <f t="shared" ca="1" si="2"/>
        <v>-</v>
      </c>
      <c r="L25" s="2" t="e">
        <f t="shared" ca="1" si="3"/>
        <v>#N/A</v>
      </c>
      <c r="M25" s="2" t="e">
        <f t="shared" ca="1" si="7"/>
        <v>#N/A</v>
      </c>
      <c r="N25" s="2" t="e">
        <f t="shared" ca="1" si="8"/>
        <v>#N/A</v>
      </c>
      <c r="O25" s="3">
        <f ca="1">'データ（他）'!C20</f>
        <v>45401</v>
      </c>
    </row>
    <row r="26" spans="1:15" x14ac:dyDescent="0.4">
      <c r="A26" s="3">
        <f ca="1">'データ（他）'!C21</f>
        <v>45402</v>
      </c>
      <c r="B26" s="18" t="str">
        <f>IF(予測シート!C24="","",予測シート!C24)</f>
        <v/>
      </c>
      <c r="C26" s="19">
        <f>IF(予測地域=北茨城,'データ（気象）'!T22)+IF(予測地域=大子,'データ（気象）'!U22)+IF(予測地域=常陸大宮,'データ（気象）'!V22)+IF(予測地域=日立,'データ（気象）'!W22)+IF(予測地域=笠間,'データ（気象）'!X22)+IF(予測地域=水戸,'データ（気象）'!Y22)+IF(予測地域=古河,'データ（気象）'!Z22)+IF(予測地域=下館,'データ（気象）'!AA22)+IF(予測地域=下妻,'データ（気象）'!AB22)+IF(予測地域=鉾田,'データ（気象）'!AC22)+IF(予測地域=つくば館野,'データ（気象）'!AD22)+IF(予測地域=土浦,'データ（気象）'!AE22)+IF(予測地域=鹿嶋,'データ（気象）'!AF22)+IF(予測地域=龍ケ崎,'データ（気象）'!AG22)+IF(予測地域=我孫子,'データ（気象）'!AH22)+IF(予測地域=小山,'データ（気象）'!AI22)</f>
        <v>0</v>
      </c>
      <c r="D26" s="19">
        <f t="shared" si="4"/>
        <v>0</v>
      </c>
      <c r="E26" s="19">
        <f>IF(予測地域=北茨城,'データ（気象）'!B22)+IF(予測地域=大子,'データ（気象）'!C22)+IF(予測地域=常陸大宮,'データ（気象）'!D22)+IF(予測地域=日立,'データ（気象）'!E22)+IF(予測地域=笠間,'データ（気象）'!F22)+IF(予測地域=水戸,'データ（気象）'!G22)+IF(予測地域=古河,'データ（気象）'!H22)+IF(予測地域=下館,'データ（気象）'!I22)+IF(予測地域=下妻,'データ（気象）'!J22)+IF(予測地域=鉾田,'データ（気象）'!K22)+IF(予測地域=つくば館野,'データ（気象）'!L22)+IF(予測地域=土浦,'データ（気象）'!M22)+IF(予測地域=鹿嶋,'データ（気象）'!N22)+IF(予測地域=龍ケ崎,'データ（気象）'!O22)+IF(予測地域=我孫子,'データ（気象）'!P22)+IF(予測地域=小山,'データ（気象）'!Q22)</f>
        <v>0</v>
      </c>
      <c r="F26" s="19" t="e">
        <f t="shared" si="5"/>
        <v>#N/A</v>
      </c>
      <c r="G26" s="19" t="e">
        <f ca="1">IF(A26&lt;移植日前日,0)+IF(計算用!A26=移植日前日,dvs_tp)+IF(A26&gt;移植日前日,F26+G25)</f>
        <v>#N/A</v>
      </c>
      <c r="H26" t="e">
        <f t="shared" si="6"/>
        <v>#N/A</v>
      </c>
      <c r="I26" t="e">
        <f t="shared" ca="1" si="0"/>
        <v>#N/A</v>
      </c>
      <c r="J26" t="e">
        <f t="shared" ca="1" si="1"/>
        <v>#N/A</v>
      </c>
      <c r="K26" s="2" t="str">
        <f t="shared" ca="1" si="2"/>
        <v>-</v>
      </c>
      <c r="L26" s="2" t="e">
        <f t="shared" ca="1" si="3"/>
        <v>#N/A</v>
      </c>
      <c r="M26" s="2" t="e">
        <f t="shared" ca="1" si="7"/>
        <v>#N/A</v>
      </c>
      <c r="N26" s="2" t="e">
        <f t="shared" ca="1" si="8"/>
        <v>#N/A</v>
      </c>
      <c r="O26" s="3">
        <f ca="1">'データ（他）'!C21</f>
        <v>45402</v>
      </c>
    </row>
    <row r="27" spans="1:15" x14ac:dyDescent="0.4">
      <c r="A27" s="3">
        <f ca="1">'データ（他）'!C22</f>
        <v>45403</v>
      </c>
      <c r="B27" s="18" t="str">
        <f>IF(予測シート!C25="","",予測シート!C25)</f>
        <v/>
      </c>
      <c r="C27" s="19">
        <f>IF(予測地域=北茨城,'データ（気象）'!T23)+IF(予測地域=大子,'データ（気象）'!U23)+IF(予測地域=常陸大宮,'データ（気象）'!V23)+IF(予測地域=日立,'データ（気象）'!W23)+IF(予測地域=笠間,'データ（気象）'!X23)+IF(予測地域=水戸,'データ（気象）'!Y23)+IF(予測地域=古河,'データ（気象）'!Z23)+IF(予測地域=下館,'データ（気象）'!AA23)+IF(予測地域=下妻,'データ（気象）'!AB23)+IF(予測地域=鉾田,'データ（気象）'!AC23)+IF(予測地域=つくば館野,'データ（気象）'!AD23)+IF(予測地域=土浦,'データ（気象）'!AE23)+IF(予測地域=鹿嶋,'データ（気象）'!AF23)+IF(予測地域=龍ケ崎,'データ（気象）'!AG23)+IF(予測地域=我孫子,'データ（気象）'!AH23)+IF(予測地域=小山,'データ（気象）'!AI23)</f>
        <v>0</v>
      </c>
      <c r="D27" s="19">
        <f t="shared" si="4"/>
        <v>0</v>
      </c>
      <c r="E27" s="19">
        <f>IF(予測地域=北茨城,'データ（気象）'!B23)+IF(予測地域=大子,'データ（気象）'!C23)+IF(予測地域=常陸大宮,'データ（気象）'!D23)+IF(予測地域=日立,'データ（気象）'!E23)+IF(予測地域=笠間,'データ（気象）'!F23)+IF(予測地域=水戸,'データ（気象）'!G23)+IF(予測地域=古河,'データ（気象）'!H23)+IF(予測地域=下館,'データ（気象）'!I23)+IF(予測地域=下妻,'データ（気象）'!J23)+IF(予測地域=鉾田,'データ（気象）'!K23)+IF(予測地域=つくば館野,'データ（気象）'!L23)+IF(予測地域=土浦,'データ（気象）'!M23)+IF(予測地域=鹿嶋,'データ（気象）'!N23)+IF(予測地域=龍ケ崎,'データ（気象）'!O23)+IF(予測地域=我孫子,'データ（気象）'!P23)+IF(予測地域=小山,'データ（気象）'!Q23)</f>
        <v>0</v>
      </c>
      <c r="F27" s="19" t="e">
        <f t="shared" si="5"/>
        <v>#N/A</v>
      </c>
      <c r="G27" s="19" t="e">
        <f ca="1">IF(A27&lt;移植日前日,0)+IF(計算用!A27=移植日前日,dvs_tp)+IF(A27&gt;移植日前日,F27+G26)</f>
        <v>#N/A</v>
      </c>
      <c r="H27" t="e">
        <f t="shared" si="6"/>
        <v>#N/A</v>
      </c>
      <c r="I27" t="e">
        <f t="shared" ca="1" si="0"/>
        <v>#N/A</v>
      </c>
      <c r="J27" t="e">
        <f t="shared" ca="1" si="1"/>
        <v>#N/A</v>
      </c>
      <c r="K27" s="2" t="str">
        <f t="shared" ca="1" si="2"/>
        <v>-</v>
      </c>
      <c r="L27" s="2" t="e">
        <f t="shared" ca="1" si="3"/>
        <v>#N/A</v>
      </c>
      <c r="M27" s="2" t="e">
        <f t="shared" ca="1" si="7"/>
        <v>#N/A</v>
      </c>
      <c r="N27" s="2" t="e">
        <f t="shared" ca="1" si="8"/>
        <v>#N/A</v>
      </c>
      <c r="O27" s="3">
        <f ca="1">'データ（他）'!C22</f>
        <v>45403</v>
      </c>
    </row>
    <row r="28" spans="1:15" x14ac:dyDescent="0.4">
      <c r="A28" s="3">
        <f ca="1">'データ（他）'!C23</f>
        <v>45404</v>
      </c>
      <c r="B28" s="18" t="str">
        <f>IF(予測シート!C26="","",予測シート!C26)</f>
        <v/>
      </c>
      <c r="C28" s="19">
        <f>IF(予測地域=北茨城,'データ（気象）'!T24)+IF(予測地域=大子,'データ（気象）'!U24)+IF(予測地域=常陸大宮,'データ（気象）'!V24)+IF(予測地域=日立,'データ（気象）'!W24)+IF(予測地域=笠間,'データ（気象）'!X24)+IF(予測地域=水戸,'データ（気象）'!Y24)+IF(予測地域=古河,'データ（気象）'!Z24)+IF(予測地域=下館,'データ（気象）'!AA24)+IF(予測地域=下妻,'データ（気象）'!AB24)+IF(予測地域=鉾田,'データ（気象）'!AC24)+IF(予測地域=つくば館野,'データ（気象）'!AD24)+IF(予測地域=土浦,'データ（気象）'!AE24)+IF(予測地域=鹿嶋,'データ（気象）'!AF24)+IF(予測地域=龍ケ崎,'データ（気象）'!AG24)+IF(予測地域=我孫子,'データ（気象）'!AH24)+IF(予測地域=小山,'データ（気象）'!AI24)</f>
        <v>0</v>
      </c>
      <c r="D28" s="19">
        <f t="shared" si="4"/>
        <v>0</v>
      </c>
      <c r="E28" s="19">
        <f>IF(予測地域=北茨城,'データ（気象）'!B24)+IF(予測地域=大子,'データ（気象）'!C24)+IF(予測地域=常陸大宮,'データ（気象）'!D24)+IF(予測地域=日立,'データ（気象）'!E24)+IF(予測地域=笠間,'データ（気象）'!F24)+IF(予測地域=水戸,'データ（気象）'!G24)+IF(予測地域=古河,'データ（気象）'!H24)+IF(予測地域=下館,'データ（気象）'!I24)+IF(予測地域=下妻,'データ（気象）'!J24)+IF(予測地域=鉾田,'データ（気象）'!K24)+IF(予測地域=つくば館野,'データ（気象）'!L24)+IF(予測地域=土浦,'データ（気象）'!M24)+IF(予測地域=鹿嶋,'データ（気象）'!N24)+IF(予測地域=龍ケ崎,'データ（気象）'!O24)+IF(予測地域=我孫子,'データ（気象）'!P24)+IF(予測地域=小山,'データ（気象）'!Q24)</f>
        <v>0</v>
      </c>
      <c r="F28" s="19" t="e">
        <f t="shared" si="5"/>
        <v>#N/A</v>
      </c>
      <c r="G28" s="19" t="e">
        <f ca="1">IF(A28&lt;移植日前日,0)+IF(計算用!A28=移植日前日,dvs_tp)+IF(A28&gt;移植日前日,F28+G27)</f>
        <v>#N/A</v>
      </c>
      <c r="H28" t="e">
        <f t="shared" si="6"/>
        <v>#N/A</v>
      </c>
      <c r="I28" t="e">
        <f t="shared" ca="1" si="0"/>
        <v>#N/A</v>
      </c>
      <c r="J28" t="e">
        <f t="shared" ca="1" si="1"/>
        <v>#N/A</v>
      </c>
      <c r="K28" s="2" t="str">
        <f t="shared" ca="1" si="2"/>
        <v>-</v>
      </c>
      <c r="L28" s="2" t="e">
        <f t="shared" ca="1" si="3"/>
        <v>#N/A</v>
      </c>
      <c r="M28" s="2" t="e">
        <f t="shared" ca="1" si="7"/>
        <v>#N/A</v>
      </c>
      <c r="N28" s="2" t="e">
        <f t="shared" ca="1" si="8"/>
        <v>#N/A</v>
      </c>
      <c r="O28" s="3">
        <f ca="1">'データ（他）'!C23</f>
        <v>45404</v>
      </c>
    </row>
    <row r="29" spans="1:15" x14ac:dyDescent="0.4">
      <c r="A29" s="3">
        <f ca="1">'データ（他）'!C24</f>
        <v>45405</v>
      </c>
      <c r="B29" s="18" t="str">
        <f>IF(予測シート!C27="","",予測シート!C27)</f>
        <v/>
      </c>
      <c r="C29" s="19">
        <f>IF(予測地域=北茨城,'データ（気象）'!T25)+IF(予測地域=大子,'データ（気象）'!U25)+IF(予測地域=常陸大宮,'データ（気象）'!V25)+IF(予測地域=日立,'データ（気象）'!W25)+IF(予測地域=笠間,'データ（気象）'!X25)+IF(予測地域=水戸,'データ（気象）'!Y25)+IF(予測地域=古河,'データ（気象）'!Z25)+IF(予測地域=下館,'データ（気象）'!AA25)+IF(予測地域=下妻,'データ（気象）'!AB25)+IF(予測地域=鉾田,'データ（気象）'!AC25)+IF(予測地域=つくば館野,'データ（気象）'!AD25)+IF(予測地域=土浦,'データ（気象）'!AE25)+IF(予測地域=鹿嶋,'データ（気象）'!AF25)+IF(予測地域=龍ケ崎,'データ（気象）'!AG25)+IF(予測地域=我孫子,'データ（気象）'!AH25)+IF(予測地域=小山,'データ（気象）'!AI25)</f>
        <v>0</v>
      </c>
      <c r="D29" s="19">
        <f t="shared" si="4"/>
        <v>0</v>
      </c>
      <c r="E29" s="19">
        <f>IF(予測地域=北茨城,'データ（気象）'!B25)+IF(予測地域=大子,'データ（気象）'!C25)+IF(予測地域=常陸大宮,'データ（気象）'!D25)+IF(予測地域=日立,'データ（気象）'!E25)+IF(予測地域=笠間,'データ（気象）'!F25)+IF(予測地域=水戸,'データ（気象）'!G25)+IF(予測地域=古河,'データ（気象）'!H25)+IF(予測地域=下館,'データ（気象）'!I25)+IF(予測地域=下妻,'データ（気象）'!J25)+IF(予測地域=鉾田,'データ（気象）'!K25)+IF(予測地域=つくば館野,'データ（気象）'!L25)+IF(予測地域=土浦,'データ（気象）'!M25)+IF(予測地域=鹿嶋,'データ（気象）'!N25)+IF(予測地域=龍ケ崎,'データ（気象）'!O25)+IF(予測地域=我孫子,'データ（気象）'!P25)+IF(予測地域=小山,'データ（気象）'!Q25)</f>
        <v>0</v>
      </c>
      <c r="F29" s="19" t="e">
        <f t="shared" si="5"/>
        <v>#N/A</v>
      </c>
      <c r="G29" s="19" t="e">
        <f ca="1">IF(A29&lt;移植日前日,0)+IF(計算用!A29=移植日前日,dvs_tp)+IF(A29&gt;移植日前日,F29+G28)</f>
        <v>#N/A</v>
      </c>
      <c r="H29" t="e">
        <f t="shared" si="6"/>
        <v>#N/A</v>
      </c>
      <c r="I29" t="e">
        <f t="shared" ca="1" si="0"/>
        <v>#N/A</v>
      </c>
      <c r="J29" t="e">
        <f t="shared" ca="1" si="1"/>
        <v>#N/A</v>
      </c>
      <c r="K29" s="2" t="str">
        <f t="shared" ca="1" si="2"/>
        <v>-</v>
      </c>
      <c r="L29" s="2" t="e">
        <f t="shared" ca="1" si="3"/>
        <v>#N/A</v>
      </c>
      <c r="M29" s="2" t="e">
        <f t="shared" ca="1" si="7"/>
        <v>#N/A</v>
      </c>
      <c r="N29" s="2" t="e">
        <f t="shared" ca="1" si="8"/>
        <v>#N/A</v>
      </c>
      <c r="O29" s="3">
        <f ca="1">'データ（他）'!C24</f>
        <v>45405</v>
      </c>
    </row>
    <row r="30" spans="1:15" x14ac:dyDescent="0.4">
      <c r="A30" s="3">
        <f ca="1">'データ（他）'!C25</f>
        <v>45406</v>
      </c>
      <c r="B30" s="18" t="str">
        <f>IF(予測シート!C28="","",予測シート!C28)</f>
        <v/>
      </c>
      <c r="C30" s="19">
        <f>IF(予測地域=北茨城,'データ（気象）'!T26)+IF(予測地域=大子,'データ（気象）'!U26)+IF(予測地域=常陸大宮,'データ（気象）'!V26)+IF(予測地域=日立,'データ（気象）'!W26)+IF(予測地域=笠間,'データ（気象）'!X26)+IF(予測地域=水戸,'データ（気象）'!Y26)+IF(予測地域=古河,'データ（気象）'!Z26)+IF(予測地域=下館,'データ（気象）'!AA26)+IF(予測地域=下妻,'データ（気象）'!AB26)+IF(予測地域=鉾田,'データ（気象）'!AC26)+IF(予測地域=つくば館野,'データ（気象）'!AD26)+IF(予測地域=土浦,'データ（気象）'!AE26)+IF(予測地域=鹿嶋,'データ（気象）'!AF26)+IF(予測地域=龍ケ崎,'データ（気象）'!AG26)+IF(予測地域=我孫子,'データ（気象）'!AH26)+IF(予測地域=小山,'データ（気象）'!AI26)</f>
        <v>0</v>
      </c>
      <c r="D30" s="19">
        <f t="shared" si="4"/>
        <v>0</v>
      </c>
      <c r="E30" s="19">
        <f>IF(予測地域=北茨城,'データ（気象）'!B26)+IF(予測地域=大子,'データ（気象）'!C26)+IF(予測地域=常陸大宮,'データ（気象）'!D26)+IF(予測地域=日立,'データ（気象）'!E26)+IF(予測地域=笠間,'データ（気象）'!F26)+IF(予測地域=水戸,'データ（気象）'!G26)+IF(予測地域=古河,'データ（気象）'!H26)+IF(予測地域=下館,'データ（気象）'!I26)+IF(予測地域=下妻,'データ（気象）'!J26)+IF(予測地域=鉾田,'データ（気象）'!K26)+IF(予測地域=つくば館野,'データ（気象）'!L26)+IF(予測地域=土浦,'データ（気象）'!M26)+IF(予測地域=鹿嶋,'データ（気象）'!N26)+IF(予測地域=龍ケ崎,'データ（気象）'!O26)+IF(予測地域=我孫子,'データ（気象）'!P26)+IF(予測地域=小山,'データ（気象）'!Q26)</f>
        <v>0</v>
      </c>
      <c r="F30" s="19" t="e">
        <f t="shared" si="5"/>
        <v>#N/A</v>
      </c>
      <c r="G30" s="19" t="e">
        <f ca="1">IF(A30&lt;移植日前日,0)+IF(計算用!A30=移植日前日,dvs_tp)+IF(A30&gt;移植日前日,F30+G29)</f>
        <v>#N/A</v>
      </c>
      <c r="H30" t="e">
        <f t="shared" si="6"/>
        <v>#N/A</v>
      </c>
      <c r="I30" t="e">
        <f t="shared" ca="1" si="0"/>
        <v>#N/A</v>
      </c>
      <c r="J30" t="e">
        <f t="shared" ca="1" si="1"/>
        <v>#N/A</v>
      </c>
      <c r="K30" s="2" t="str">
        <f t="shared" ca="1" si="2"/>
        <v>-</v>
      </c>
      <c r="L30" s="2" t="e">
        <f t="shared" ca="1" si="3"/>
        <v>#N/A</v>
      </c>
      <c r="M30" s="2" t="e">
        <f t="shared" ca="1" si="7"/>
        <v>#N/A</v>
      </c>
      <c r="N30" s="2" t="e">
        <f t="shared" ca="1" si="8"/>
        <v>#N/A</v>
      </c>
      <c r="O30" s="3">
        <f ca="1">'データ（他）'!C25</f>
        <v>45406</v>
      </c>
    </row>
    <row r="31" spans="1:15" x14ac:dyDescent="0.4">
      <c r="A31" s="3">
        <f ca="1">'データ（他）'!C26</f>
        <v>45407</v>
      </c>
      <c r="B31" s="18" t="str">
        <f>IF(予測シート!C29="","",予測シート!C29)</f>
        <v/>
      </c>
      <c r="C31" s="19">
        <f>IF(予測地域=北茨城,'データ（気象）'!T27)+IF(予測地域=大子,'データ（気象）'!U27)+IF(予測地域=常陸大宮,'データ（気象）'!V27)+IF(予測地域=日立,'データ（気象）'!W27)+IF(予測地域=笠間,'データ（気象）'!X27)+IF(予測地域=水戸,'データ（気象）'!Y27)+IF(予測地域=古河,'データ（気象）'!Z27)+IF(予測地域=下館,'データ（気象）'!AA27)+IF(予測地域=下妻,'データ（気象）'!AB27)+IF(予測地域=鉾田,'データ（気象）'!AC27)+IF(予測地域=つくば館野,'データ（気象）'!AD27)+IF(予測地域=土浦,'データ（気象）'!AE27)+IF(予測地域=鹿嶋,'データ（気象）'!AF27)+IF(予測地域=龍ケ崎,'データ（気象）'!AG27)+IF(予測地域=我孫子,'データ（気象）'!AH27)+IF(予測地域=小山,'データ（気象）'!AI27)</f>
        <v>0</v>
      </c>
      <c r="D31" s="19">
        <f t="shared" si="4"/>
        <v>0</v>
      </c>
      <c r="E31" s="19">
        <f>IF(予測地域=北茨城,'データ（気象）'!B27)+IF(予測地域=大子,'データ（気象）'!C27)+IF(予測地域=常陸大宮,'データ（気象）'!D27)+IF(予測地域=日立,'データ（気象）'!E27)+IF(予測地域=笠間,'データ（気象）'!F27)+IF(予測地域=水戸,'データ（気象）'!G27)+IF(予測地域=古河,'データ（気象）'!H27)+IF(予測地域=下館,'データ（気象）'!I27)+IF(予測地域=下妻,'データ（気象）'!J27)+IF(予測地域=鉾田,'データ（気象）'!K27)+IF(予測地域=つくば館野,'データ（気象）'!L27)+IF(予測地域=土浦,'データ（気象）'!M27)+IF(予測地域=鹿嶋,'データ（気象）'!N27)+IF(予測地域=龍ケ崎,'データ（気象）'!O27)+IF(予測地域=我孫子,'データ（気象）'!P27)+IF(予測地域=小山,'データ（気象）'!Q27)</f>
        <v>0</v>
      </c>
      <c r="F31" s="19" t="e">
        <f t="shared" si="5"/>
        <v>#N/A</v>
      </c>
      <c r="G31" s="19" t="e">
        <f ca="1">IF(A31&lt;移植日前日,0)+IF(計算用!A31=移植日前日,dvs_tp)+IF(A31&gt;移植日前日,F31+G30)</f>
        <v>#N/A</v>
      </c>
      <c r="H31" t="e">
        <f t="shared" si="6"/>
        <v>#N/A</v>
      </c>
      <c r="I31" t="e">
        <f t="shared" ca="1" si="0"/>
        <v>#N/A</v>
      </c>
      <c r="J31" t="e">
        <f t="shared" ca="1" si="1"/>
        <v>#N/A</v>
      </c>
      <c r="K31" s="2" t="str">
        <f t="shared" ca="1" si="2"/>
        <v>-</v>
      </c>
      <c r="L31" s="2" t="e">
        <f t="shared" ca="1" si="3"/>
        <v>#N/A</v>
      </c>
      <c r="M31" s="2" t="e">
        <f t="shared" ca="1" si="7"/>
        <v>#N/A</v>
      </c>
      <c r="N31" s="2" t="e">
        <f t="shared" ca="1" si="8"/>
        <v>#N/A</v>
      </c>
      <c r="O31" s="3">
        <f ca="1">'データ（他）'!C26</f>
        <v>45407</v>
      </c>
    </row>
    <row r="32" spans="1:15" x14ac:dyDescent="0.4">
      <c r="A32" s="3">
        <f ca="1">'データ（他）'!C27</f>
        <v>45408</v>
      </c>
      <c r="B32" s="18" t="str">
        <f>IF(予測シート!C30="","",予測シート!C30)</f>
        <v/>
      </c>
      <c r="C32" s="19">
        <f>IF(予測地域=北茨城,'データ（気象）'!T28)+IF(予測地域=大子,'データ（気象）'!U28)+IF(予測地域=常陸大宮,'データ（気象）'!V28)+IF(予測地域=日立,'データ（気象）'!W28)+IF(予測地域=笠間,'データ（気象）'!X28)+IF(予測地域=水戸,'データ（気象）'!Y28)+IF(予測地域=古河,'データ（気象）'!Z28)+IF(予測地域=下館,'データ（気象）'!AA28)+IF(予測地域=下妻,'データ（気象）'!AB28)+IF(予測地域=鉾田,'データ（気象）'!AC28)+IF(予測地域=つくば館野,'データ（気象）'!AD28)+IF(予測地域=土浦,'データ（気象）'!AE28)+IF(予測地域=鹿嶋,'データ（気象）'!AF28)+IF(予測地域=龍ケ崎,'データ（気象）'!AG28)+IF(予測地域=我孫子,'データ（気象）'!AH28)+IF(予測地域=小山,'データ（気象）'!AI28)</f>
        <v>0</v>
      </c>
      <c r="D32" s="19">
        <f t="shared" si="4"/>
        <v>0</v>
      </c>
      <c r="E32" s="19">
        <f>IF(予測地域=北茨城,'データ（気象）'!B28)+IF(予測地域=大子,'データ（気象）'!C28)+IF(予測地域=常陸大宮,'データ（気象）'!D28)+IF(予測地域=日立,'データ（気象）'!E28)+IF(予測地域=笠間,'データ（気象）'!F28)+IF(予測地域=水戸,'データ（気象）'!G28)+IF(予測地域=古河,'データ（気象）'!H28)+IF(予測地域=下館,'データ（気象）'!I28)+IF(予測地域=下妻,'データ（気象）'!J28)+IF(予測地域=鉾田,'データ（気象）'!K28)+IF(予測地域=つくば館野,'データ（気象）'!L28)+IF(予測地域=土浦,'データ（気象）'!M28)+IF(予測地域=鹿嶋,'データ（気象）'!N28)+IF(予測地域=龍ケ崎,'データ（気象）'!O28)+IF(予測地域=我孫子,'データ（気象）'!P28)+IF(予測地域=小山,'データ（気象）'!Q28)</f>
        <v>0</v>
      </c>
      <c r="F32" s="19" t="e">
        <f t="shared" si="5"/>
        <v>#N/A</v>
      </c>
      <c r="G32" s="19" t="e">
        <f ca="1">IF(A32&lt;移植日前日,0)+IF(計算用!A32=移植日前日,dvs_tp)+IF(A32&gt;移植日前日,F32+G31)</f>
        <v>#N/A</v>
      </c>
      <c r="H32" t="e">
        <f t="shared" si="6"/>
        <v>#N/A</v>
      </c>
      <c r="I32" t="e">
        <f t="shared" ca="1" si="0"/>
        <v>#N/A</v>
      </c>
      <c r="J32" t="e">
        <f t="shared" ca="1" si="1"/>
        <v>#N/A</v>
      </c>
      <c r="K32" s="2" t="str">
        <f t="shared" ca="1" si="2"/>
        <v>-</v>
      </c>
      <c r="L32" s="2" t="e">
        <f t="shared" ca="1" si="3"/>
        <v>#N/A</v>
      </c>
      <c r="M32" s="2" t="e">
        <f t="shared" ca="1" si="7"/>
        <v>#N/A</v>
      </c>
      <c r="N32" s="2" t="e">
        <f t="shared" ca="1" si="8"/>
        <v>#N/A</v>
      </c>
      <c r="O32" s="3">
        <f ca="1">'データ（他）'!C27</f>
        <v>45408</v>
      </c>
    </row>
    <row r="33" spans="1:15" x14ac:dyDescent="0.4">
      <c r="A33" s="3">
        <f ca="1">'データ（他）'!C28</f>
        <v>45409</v>
      </c>
      <c r="B33" s="18" t="str">
        <f>IF(予測シート!C31="","",予測シート!C31)</f>
        <v/>
      </c>
      <c r="C33" s="19">
        <f>IF(予測地域=北茨城,'データ（気象）'!T29)+IF(予測地域=大子,'データ（気象）'!U29)+IF(予測地域=常陸大宮,'データ（気象）'!V29)+IF(予測地域=日立,'データ（気象）'!W29)+IF(予測地域=笠間,'データ（気象）'!X29)+IF(予測地域=水戸,'データ（気象）'!Y29)+IF(予測地域=古河,'データ（気象）'!Z29)+IF(予測地域=下館,'データ（気象）'!AA29)+IF(予測地域=下妻,'データ（気象）'!AB29)+IF(予測地域=鉾田,'データ（気象）'!AC29)+IF(予測地域=つくば館野,'データ（気象）'!AD29)+IF(予測地域=土浦,'データ（気象）'!AE29)+IF(予測地域=鹿嶋,'データ（気象）'!AF29)+IF(予測地域=龍ケ崎,'データ（気象）'!AG29)+IF(予測地域=我孫子,'データ（気象）'!AH29)+IF(予測地域=小山,'データ（気象）'!AI29)</f>
        <v>0</v>
      </c>
      <c r="D33" s="19">
        <f t="shared" si="4"/>
        <v>0</v>
      </c>
      <c r="E33" s="19">
        <f>IF(予測地域=北茨城,'データ（気象）'!B29)+IF(予測地域=大子,'データ（気象）'!C29)+IF(予測地域=常陸大宮,'データ（気象）'!D29)+IF(予測地域=日立,'データ（気象）'!E29)+IF(予測地域=笠間,'データ（気象）'!F29)+IF(予測地域=水戸,'データ（気象）'!G29)+IF(予測地域=古河,'データ（気象）'!H29)+IF(予測地域=下館,'データ（気象）'!I29)+IF(予測地域=下妻,'データ（気象）'!J29)+IF(予測地域=鉾田,'データ（気象）'!K29)+IF(予測地域=つくば館野,'データ（気象）'!L29)+IF(予測地域=土浦,'データ（気象）'!M29)+IF(予測地域=鹿嶋,'データ（気象）'!N29)+IF(予測地域=龍ケ崎,'データ（気象）'!O29)+IF(予測地域=我孫子,'データ（気象）'!P29)+IF(予測地域=小山,'データ（気象）'!Q29)</f>
        <v>0</v>
      </c>
      <c r="F33" s="19" t="e">
        <f t="shared" si="5"/>
        <v>#N/A</v>
      </c>
      <c r="G33" s="19" t="e">
        <f ca="1">IF(A33&lt;移植日前日,0)+IF(計算用!A33=移植日前日,dvs_tp)+IF(A33&gt;移植日前日,F33+G32)</f>
        <v>#N/A</v>
      </c>
      <c r="H33" t="e">
        <f t="shared" si="6"/>
        <v>#N/A</v>
      </c>
      <c r="I33" t="e">
        <f t="shared" ca="1" si="0"/>
        <v>#N/A</v>
      </c>
      <c r="J33" t="e">
        <f t="shared" ca="1" si="1"/>
        <v>#N/A</v>
      </c>
      <c r="K33" s="2" t="str">
        <f t="shared" ca="1" si="2"/>
        <v>-</v>
      </c>
      <c r="L33" s="2" t="e">
        <f t="shared" ca="1" si="3"/>
        <v>#N/A</v>
      </c>
      <c r="M33" s="2" t="e">
        <f t="shared" ca="1" si="7"/>
        <v>#N/A</v>
      </c>
      <c r="N33" s="2" t="e">
        <f t="shared" ca="1" si="8"/>
        <v>#N/A</v>
      </c>
      <c r="O33" s="3">
        <f ca="1">'データ（他）'!C28</f>
        <v>45409</v>
      </c>
    </row>
    <row r="34" spans="1:15" x14ac:dyDescent="0.4">
      <c r="A34" s="3">
        <f ca="1">'データ（他）'!C29</f>
        <v>45410</v>
      </c>
      <c r="B34" s="18" t="str">
        <f>IF(予測シート!C32="","",予測シート!C32)</f>
        <v/>
      </c>
      <c r="C34" s="19">
        <f>IF(予測地域=北茨城,'データ（気象）'!T30)+IF(予測地域=大子,'データ（気象）'!U30)+IF(予測地域=常陸大宮,'データ（気象）'!V30)+IF(予測地域=日立,'データ（気象）'!W30)+IF(予測地域=笠間,'データ（気象）'!X30)+IF(予測地域=水戸,'データ（気象）'!Y30)+IF(予測地域=古河,'データ（気象）'!Z30)+IF(予測地域=下館,'データ（気象）'!AA30)+IF(予測地域=下妻,'データ（気象）'!AB30)+IF(予測地域=鉾田,'データ（気象）'!AC30)+IF(予測地域=つくば館野,'データ（気象）'!AD30)+IF(予測地域=土浦,'データ（気象）'!AE30)+IF(予測地域=鹿嶋,'データ（気象）'!AF30)+IF(予測地域=龍ケ崎,'データ（気象）'!AG30)+IF(予測地域=我孫子,'データ（気象）'!AH30)+IF(予測地域=小山,'データ（気象）'!AI30)</f>
        <v>0</v>
      </c>
      <c r="D34" s="19">
        <f t="shared" si="4"/>
        <v>0</v>
      </c>
      <c r="E34" s="19">
        <f>IF(予測地域=北茨城,'データ（気象）'!B30)+IF(予測地域=大子,'データ（気象）'!C30)+IF(予測地域=常陸大宮,'データ（気象）'!D30)+IF(予測地域=日立,'データ（気象）'!E30)+IF(予測地域=笠間,'データ（気象）'!F30)+IF(予測地域=水戸,'データ（気象）'!G30)+IF(予測地域=古河,'データ（気象）'!H30)+IF(予測地域=下館,'データ（気象）'!I30)+IF(予測地域=下妻,'データ（気象）'!J30)+IF(予測地域=鉾田,'データ（気象）'!K30)+IF(予測地域=つくば館野,'データ（気象）'!L30)+IF(予測地域=土浦,'データ（気象）'!M30)+IF(予測地域=鹿嶋,'データ（気象）'!N30)+IF(予測地域=龍ケ崎,'データ（気象）'!O30)+IF(予測地域=我孫子,'データ（気象）'!P30)+IF(予測地域=小山,'データ（気象）'!Q30)</f>
        <v>0</v>
      </c>
      <c r="F34" s="19" t="e">
        <f t="shared" si="5"/>
        <v>#N/A</v>
      </c>
      <c r="G34" s="19" t="e">
        <f ca="1">IF(A34&lt;移植日前日,0)+IF(計算用!A34=移植日前日,dvs_tp)+IF(A34&gt;移植日前日,F34+G33)</f>
        <v>#N/A</v>
      </c>
      <c r="H34" t="e">
        <f t="shared" si="6"/>
        <v>#N/A</v>
      </c>
      <c r="I34" t="e">
        <f t="shared" ca="1" si="0"/>
        <v>#N/A</v>
      </c>
      <c r="J34" t="e">
        <f t="shared" ca="1" si="1"/>
        <v>#N/A</v>
      </c>
      <c r="K34" s="2" t="str">
        <f t="shared" ca="1" si="2"/>
        <v>-</v>
      </c>
      <c r="L34" s="2" t="e">
        <f t="shared" ca="1" si="3"/>
        <v>#N/A</v>
      </c>
      <c r="M34" s="2" t="e">
        <f t="shared" ca="1" si="7"/>
        <v>#N/A</v>
      </c>
      <c r="N34" s="2" t="e">
        <f t="shared" ca="1" si="8"/>
        <v>#N/A</v>
      </c>
      <c r="O34" s="3">
        <f ca="1">'データ（他）'!C29</f>
        <v>45410</v>
      </c>
    </row>
    <row r="35" spans="1:15" x14ac:dyDescent="0.4">
      <c r="A35" s="3">
        <f ca="1">'データ（他）'!C30</f>
        <v>45411</v>
      </c>
      <c r="B35" s="18" t="str">
        <f>IF(予測シート!C33="","",予測シート!C33)</f>
        <v/>
      </c>
      <c r="C35" s="19">
        <f>IF(予測地域=北茨城,'データ（気象）'!T31)+IF(予測地域=大子,'データ（気象）'!U31)+IF(予測地域=常陸大宮,'データ（気象）'!V31)+IF(予測地域=日立,'データ（気象）'!W31)+IF(予測地域=笠間,'データ（気象）'!X31)+IF(予測地域=水戸,'データ（気象）'!Y31)+IF(予測地域=古河,'データ（気象）'!Z31)+IF(予測地域=下館,'データ（気象）'!AA31)+IF(予測地域=下妻,'データ（気象）'!AB31)+IF(予測地域=鉾田,'データ（気象）'!AC31)+IF(予測地域=つくば館野,'データ（気象）'!AD31)+IF(予測地域=土浦,'データ（気象）'!AE31)+IF(予測地域=鹿嶋,'データ（気象）'!AF31)+IF(予測地域=龍ケ崎,'データ（気象）'!AG31)+IF(予測地域=我孫子,'データ（気象）'!AH31)+IF(予測地域=小山,'データ（気象）'!AI31)</f>
        <v>0</v>
      </c>
      <c r="D35" s="19">
        <f t="shared" si="4"/>
        <v>0</v>
      </c>
      <c r="E35" s="19">
        <f>IF(予測地域=北茨城,'データ（気象）'!B31)+IF(予測地域=大子,'データ（気象）'!C31)+IF(予測地域=常陸大宮,'データ（気象）'!D31)+IF(予測地域=日立,'データ（気象）'!E31)+IF(予測地域=笠間,'データ（気象）'!F31)+IF(予測地域=水戸,'データ（気象）'!G31)+IF(予測地域=古河,'データ（気象）'!H31)+IF(予測地域=下館,'データ（気象）'!I31)+IF(予測地域=下妻,'データ（気象）'!J31)+IF(予測地域=鉾田,'データ（気象）'!K31)+IF(予測地域=つくば館野,'データ（気象）'!L31)+IF(予測地域=土浦,'データ（気象）'!M31)+IF(予測地域=鹿嶋,'データ（気象）'!N31)+IF(予測地域=龍ケ崎,'データ（気象）'!O31)+IF(予測地域=我孫子,'データ（気象）'!P31)+IF(予測地域=小山,'データ（気象）'!Q31)</f>
        <v>0</v>
      </c>
      <c r="F35" s="19" t="e">
        <f t="shared" si="5"/>
        <v>#N/A</v>
      </c>
      <c r="G35" s="19" t="e">
        <f ca="1">IF(A35&lt;移植日前日,0)+IF(計算用!A35=移植日前日,dvs_tp)+IF(A35&gt;移植日前日,F35+G34)</f>
        <v>#N/A</v>
      </c>
      <c r="H35" t="e">
        <f t="shared" si="6"/>
        <v>#N/A</v>
      </c>
      <c r="I35" t="e">
        <f t="shared" ca="1" si="0"/>
        <v>#N/A</v>
      </c>
      <c r="J35" t="e">
        <f t="shared" ca="1" si="1"/>
        <v>#N/A</v>
      </c>
      <c r="K35" s="2" t="str">
        <f t="shared" ca="1" si="2"/>
        <v>-</v>
      </c>
      <c r="L35" s="2" t="e">
        <f t="shared" ca="1" si="3"/>
        <v>#N/A</v>
      </c>
      <c r="M35" s="2" t="e">
        <f t="shared" ca="1" si="7"/>
        <v>#N/A</v>
      </c>
      <c r="N35" s="2" t="e">
        <f t="shared" ca="1" si="8"/>
        <v>#N/A</v>
      </c>
      <c r="O35" s="3">
        <f ca="1">'データ（他）'!C30</f>
        <v>45411</v>
      </c>
    </row>
    <row r="36" spans="1:15" x14ac:dyDescent="0.4">
      <c r="A36" s="3">
        <f ca="1">'データ（他）'!C31</f>
        <v>45412</v>
      </c>
      <c r="B36" s="18" t="str">
        <f>IF(予測シート!C34="","",予測シート!C34)</f>
        <v/>
      </c>
      <c r="C36" s="19">
        <f>IF(予測地域=北茨城,'データ（気象）'!T32)+IF(予測地域=大子,'データ（気象）'!U32)+IF(予測地域=常陸大宮,'データ（気象）'!V32)+IF(予測地域=日立,'データ（気象）'!W32)+IF(予測地域=笠間,'データ（気象）'!X32)+IF(予測地域=水戸,'データ（気象）'!Y32)+IF(予測地域=古河,'データ（気象）'!Z32)+IF(予測地域=下館,'データ（気象）'!AA32)+IF(予測地域=下妻,'データ（気象）'!AB32)+IF(予測地域=鉾田,'データ（気象）'!AC32)+IF(予測地域=つくば館野,'データ（気象）'!AD32)+IF(予測地域=土浦,'データ（気象）'!AE32)+IF(予測地域=鹿嶋,'データ（気象）'!AF32)+IF(予測地域=龍ケ崎,'データ（気象）'!AG32)+IF(予測地域=我孫子,'データ（気象）'!AH32)+IF(予測地域=小山,'データ（気象）'!AI32)</f>
        <v>0</v>
      </c>
      <c r="D36" s="19">
        <f t="shared" si="4"/>
        <v>0</v>
      </c>
      <c r="E36" s="19">
        <f>IF(予測地域=北茨城,'データ（気象）'!B32)+IF(予測地域=大子,'データ（気象）'!C32)+IF(予測地域=常陸大宮,'データ（気象）'!D32)+IF(予測地域=日立,'データ（気象）'!E32)+IF(予測地域=笠間,'データ（気象）'!F32)+IF(予測地域=水戸,'データ（気象）'!G32)+IF(予測地域=古河,'データ（気象）'!H32)+IF(予測地域=下館,'データ（気象）'!I32)+IF(予測地域=下妻,'データ（気象）'!J32)+IF(予測地域=鉾田,'データ（気象）'!K32)+IF(予測地域=つくば館野,'データ（気象）'!L32)+IF(予測地域=土浦,'データ（気象）'!M32)+IF(予測地域=鹿嶋,'データ（気象）'!N32)+IF(予測地域=龍ケ崎,'データ（気象）'!O32)+IF(予測地域=我孫子,'データ（気象）'!P32)+IF(予測地域=小山,'データ（気象）'!Q32)</f>
        <v>0</v>
      </c>
      <c r="F36" s="19" t="e">
        <f t="shared" si="5"/>
        <v>#N/A</v>
      </c>
      <c r="G36" s="19" t="e">
        <f ca="1">IF(A36&lt;移植日前日,0)+IF(計算用!A36=移植日前日,dvs_tp)+IF(A36&gt;移植日前日,F36+G35)</f>
        <v>#N/A</v>
      </c>
      <c r="H36" t="e">
        <f t="shared" si="6"/>
        <v>#N/A</v>
      </c>
      <c r="I36" t="e">
        <f t="shared" ca="1" si="0"/>
        <v>#N/A</v>
      </c>
      <c r="J36" t="e">
        <f t="shared" ca="1" si="1"/>
        <v>#N/A</v>
      </c>
      <c r="K36" s="2" t="str">
        <f t="shared" ca="1" si="2"/>
        <v>-</v>
      </c>
      <c r="L36" s="2" t="e">
        <f t="shared" ca="1" si="3"/>
        <v>#N/A</v>
      </c>
      <c r="M36" s="2" t="e">
        <f t="shared" ca="1" si="7"/>
        <v>#N/A</v>
      </c>
      <c r="N36" s="2" t="e">
        <f t="shared" ca="1" si="8"/>
        <v>#N/A</v>
      </c>
      <c r="O36" s="3">
        <f ca="1">'データ（他）'!C31</f>
        <v>45412</v>
      </c>
    </row>
    <row r="37" spans="1:15" x14ac:dyDescent="0.4">
      <c r="A37" s="3">
        <f ca="1">'データ（他）'!C32</f>
        <v>45413</v>
      </c>
      <c r="B37" s="18" t="str">
        <f>IF(予測シート!C35="","",予測シート!C35)</f>
        <v/>
      </c>
      <c r="C37" s="19">
        <f>IF(予測地域=北茨城,'データ（気象）'!T33)+IF(予測地域=大子,'データ（気象）'!U33)+IF(予測地域=常陸大宮,'データ（気象）'!V33)+IF(予測地域=日立,'データ（気象）'!W33)+IF(予測地域=笠間,'データ（気象）'!X33)+IF(予測地域=水戸,'データ（気象）'!Y33)+IF(予測地域=古河,'データ（気象）'!Z33)+IF(予測地域=下館,'データ（気象）'!AA33)+IF(予測地域=下妻,'データ（気象）'!AB33)+IF(予測地域=鉾田,'データ（気象）'!AC33)+IF(予測地域=つくば館野,'データ（気象）'!AD33)+IF(予測地域=土浦,'データ（気象）'!AE33)+IF(予測地域=鹿嶋,'データ（気象）'!AF33)+IF(予測地域=龍ケ崎,'データ（気象）'!AG33)+IF(予測地域=我孫子,'データ（気象）'!AH33)+IF(予測地域=小山,'データ（気象）'!AI33)</f>
        <v>0</v>
      </c>
      <c r="D37" s="19">
        <f t="shared" si="4"/>
        <v>0</v>
      </c>
      <c r="E37" s="19">
        <f>IF(予測地域=北茨城,'データ（気象）'!B33)+IF(予測地域=大子,'データ（気象）'!C33)+IF(予測地域=常陸大宮,'データ（気象）'!D33)+IF(予測地域=日立,'データ（気象）'!E33)+IF(予測地域=笠間,'データ（気象）'!F33)+IF(予測地域=水戸,'データ（気象）'!G33)+IF(予測地域=古河,'データ（気象）'!H33)+IF(予測地域=下館,'データ（気象）'!I33)+IF(予測地域=下妻,'データ（気象）'!J33)+IF(予測地域=鉾田,'データ（気象）'!K33)+IF(予測地域=つくば館野,'データ（気象）'!L33)+IF(予測地域=土浦,'データ（気象）'!M33)+IF(予測地域=鹿嶋,'データ（気象）'!N33)+IF(予測地域=龍ケ崎,'データ（気象）'!O33)+IF(予測地域=我孫子,'データ（気象）'!P33)+IF(予測地域=小山,'データ（気象）'!Q33)</f>
        <v>0</v>
      </c>
      <c r="F37" s="19" t="e">
        <f t="shared" si="5"/>
        <v>#N/A</v>
      </c>
      <c r="G37" s="19" t="e">
        <f ca="1">IF(A37&lt;移植日前日,0)+IF(計算用!A37=移植日前日,dvs_tp)+IF(A37&gt;移植日前日,F37+G36)</f>
        <v>#N/A</v>
      </c>
      <c r="H37" t="e">
        <f t="shared" si="6"/>
        <v>#N/A</v>
      </c>
      <c r="I37" t="e">
        <f t="shared" ca="1" si="0"/>
        <v>#N/A</v>
      </c>
      <c r="J37" t="e">
        <f t="shared" ca="1" si="1"/>
        <v>#N/A</v>
      </c>
      <c r="K37" s="2" t="str">
        <f t="shared" ca="1" si="2"/>
        <v>-</v>
      </c>
      <c r="L37" s="2" t="e">
        <f t="shared" ca="1" si="3"/>
        <v>#N/A</v>
      </c>
      <c r="M37" s="2" t="e">
        <f t="shared" ca="1" si="7"/>
        <v>#N/A</v>
      </c>
      <c r="N37" s="2" t="e">
        <f t="shared" ca="1" si="8"/>
        <v>#N/A</v>
      </c>
      <c r="O37" s="3">
        <f ca="1">'データ（他）'!C32</f>
        <v>45413</v>
      </c>
    </row>
    <row r="38" spans="1:15" x14ac:dyDescent="0.4">
      <c r="A38" s="3">
        <f ca="1">'データ（他）'!C33</f>
        <v>45414</v>
      </c>
      <c r="B38" s="18" t="str">
        <f>IF(予測シート!C36="","",予測シート!C36)</f>
        <v/>
      </c>
      <c r="C38" s="19">
        <f>IF(予測地域=北茨城,'データ（気象）'!T34)+IF(予測地域=大子,'データ（気象）'!U34)+IF(予測地域=常陸大宮,'データ（気象）'!V34)+IF(予測地域=日立,'データ（気象）'!W34)+IF(予測地域=笠間,'データ（気象）'!X34)+IF(予測地域=水戸,'データ（気象）'!Y34)+IF(予測地域=古河,'データ（気象）'!Z34)+IF(予測地域=下館,'データ（気象）'!AA34)+IF(予測地域=下妻,'データ（気象）'!AB34)+IF(予測地域=鉾田,'データ（気象）'!AC34)+IF(予測地域=つくば館野,'データ（気象）'!AD34)+IF(予測地域=土浦,'データ（気象）'!AE34)+IF(予測地域=鹿嶋,'データ（気象）'!AF34)+IF(予測地域=龍ケ崎,'データ（気象）'!AG34)+IF(予測地域=我孫子,'データ（気象）'!AH34)+IF(予測地域=小山,'データ（気象）'!AI34)</f>
        <v>0</v>
      </c>
      <c r="D38" s="19">
        <f t="shared" si="4"/>
        <v>0</v>
      </c>
      <c r="E38" s="19">
        <f>IF(予測地域=北茨城,'データ（気象）'!B34)+IF(予測地域=大子,'データ（気象）'!C34)+IF(予測地域=常陸大宮,'データ（気象）'!D34)+IF(予測地域=日立,'データ（気象）'!E34)+IF(予測地域=笠間,'データ（気象）'!F34)+IF(予測地域=水戸,'データ（気象）'!G34)+IF(予測地域=古河,'データ（気象）'!H34)+IF(予測地域=下館,'データ（気象）'!I34)+IF(予測地域=下妻,'データ（気象）'!J34)+IF(予測地域=鉾田,'データ（気象）'!K34)+IF(予測地域=つくば館野,'データ（気象）'!L34)+IF(予測地域=土浦,'データ（気象）'!M34)+IF(予測地域=鹿嶋,'データ（気象）'!N34)+IF(予測地域=龍ケ崎,'データ（気象）'!O34)+IF(予測地域=我孫子,'データ（気象）'!P34)+IF(予測地域=小山,'データ（気象）'!Q34)</f>
        <v>0</v>
      </c>
      <c r="F38" s="19" t="e">
        <f t="shared" si="5"/>
        <v>#N/A</v>
      </c>
      <c r="G38" s="19" t="e">
        <f ca="1">IF(A38&lt;移植日前日,0)+IF(計算用!A38=移植日前日,dvs_tp)+IF(A38&gt;移植日前日,F38+G37)</f>
        <v>#N/A</v>
      </c>
      <c r="H38" t="e">
        <f t="shared" si="6"/>
        <v>#N/A</v>
      </c>
      <c r="I38" t="e">
        <f t="shared" ca="1" si="0"/>
        <v>#N/A</v>
      </c>
      <c r="J38" t="e">
        <f t="shared" ca="1" si="1"/>
        <v>#N/A</v>
      </c>
      <c r="K38" s="2" t="str">
        <f t="shared" ca="1" si="2"/>
        <v>-</v>
      </c>
      <c r="L38" s="2" t="e">
        <f t="shared" ca="1" si="3"/>
        <v>#N/A</v>
      </c>
      <c r="M38" s="2" t="e">
        <f t="shared" ca="1" si="7"/>
        <v>#N/A</v>
      </c>
      <c r="N38" s="2" t="e">
        <f t="shared" ca="1" si="8"/>
        <v>#N/A</v>
      </c>
      <c r="O38" s="3">
        <f ca="1">'データ（他）'!C33</f>
        <v>45414</v>
      </c>
    </row>
    <row r="39" spans="1:15" x14ac:dyDescent="0.4">
      <c r="A39" s="3">
        <f ca="1">'データ（他）'!C34</f>
        <v>45415</v>
      </c>
      <c r="B39" s="18" t="str">
        <f>IF(予測シート!C37="","",予測シート!C37)</f>
        <v/>
      </c>
      <c r="C39" s="19">
        <f>IF(予測地域=北茨城,'データ（気象）'!T35)+IF(予測地域=大子,'データ（気象）'!U35)+IF(予測地域=常陸大宮,'データ（気象）'!V35)+IF(予測地域=日立,'データ（気象）'!W35)+IF(予測地域=笠間,'データ（気象）'!X35)+IF(予測地域=水戸,'データ（気象）'!Y35)+IF(予測地域=古河,'データ（気象）'!Z35)+IF(予測地域=下館,'データ（気象）'!AA35)+IF(予測地域=下妻,'データ（気象）'!AB35)+IF(予測地域=鉾田,'データ（気象）'!AC35)+IF(予測地域=つくば館野,'データ（気象）'!AD35)+IF(予測地域=土浦,'データ（気象）'!AE35)+IF(予測地域=鹿嶋,'データ（気象）'!AF35)+IF(予測地域=龍ケ崎,'データ（気象）'!AG35)+IF(予測地域=我孫子,'データ（気象）'!AH35)+IF(予測地域=小山,'データ（気象）'!AI35)</f>
        <v>0</v>
      </c>
      <c r="D39" s="19">
        <f t="shared" si="4"/>
        <v>0</v>
      </c>
      <c r="E39" s="19">
        <f>IF(予測地域=北茨城,'データ（気象）'!B35)+IF(予測地域=大子,'データ（気象）'!C35)+IF(予測地域=常陸大宮,'データ（気象）'!D35)+IF(予測地域=日立,'データ（気象）'!E35)+IF(予測地域=笠間,'データ（気象）'!F35)+IF(予測地域=水戸,'データ（気象）'!G35)+IF(予測地域=古河,'データ（気象）'!H35)+IF(予測地域=下館,'データ（気象）'!I35)+IF(予測地域=下妻,'データ（気象）'!J35)+IF(予測地域=鉾田,'データ（気象）'!K35)+IF(予測地域=つくば館野,'データ（気象）'!L35)+IF(予測地域=土浦,'データ（気象）'!M35)+IF(予測地域=鹿嶋,'データ（気象）'!N35)+IF(予測地域=龍ケ崎,'データ（気象）'!O35)+IF(予測地域=我孫子,'データ（気象）'!P35)+IF(予測地域=小山,'データ（気象）'!Q35)</f>
        <v>0</v>
      </c>
      <c r="F39" s="19" t="e">
        <f t="shared" si="5"/>
        <v>#N/A</v>
      </c>
      <c r="G39" s="19" t="e">
        <f ca="1">IF(A39&lt;移植日前日,0)+IF(計算用!A39=移植日前日,dvs_tp)+IF(A39&gt;移植日前日,F39+G38)</f>
        <v>#N/A</v>
      </c>
      <c r="H39" t="e">
        <f t="shared" si="6"/>
        <v>#N/A</v>
      </c>
      <c r="I39" t="e">
        <f t="shared" ca="1" si="0"/>
        <v>#N/A</v>
      </c>
      <c r="J39" t="e">
        <f t="shared" ca="1" si="1"/>
        <v>#N/A</v>
      </c>
      <c r="K39" s="2" t="str">
        <f t="shared" ca="1" si="2"/>
        <v>-</v>
      </c>
      <c r="L39" s="2" t="e">
        <f t="shared" ca="1" si="3"/>
        <v>#N/A</v>
      </c>
      <c r="M39" s="2" t="e">
        <f t="shared" ca="1" si="7"/>
        <v>#N/A</v>
      </c>
      <c r="N39" s="2" t="e">
        <f t="shared" ca="1" si="8"/>
        <v>#N/A</v>
      </c>
      <c r="O39" s="3">
        <f ca="1">'データ（他）'!C34</f>
        <v>45415</v>
      </c>
    </row>
    <row r="40" spans="1:15" x14ac:dyDescent="0.4">
      <c r="A40" s="3">
        <f ca="1">'データ（他）'!C35</f>
        <v>45416</v>
      </c>
      <c r="B40" s="18" t="str">
        <f>IF(予測シート!C38="","",予測シート!C38)</f>
        <v/>
      </c>
      <c r="C40" s="19">
        <f>IF(予測地域=北茨城,'データ（気象）'!T36)+IF(予測地域=大子,'データ（気象）'!U36)+IF(予測地域=常陸大宮,'データ（気象）'!V36)+IF(予測地域=日立,'データ（気象）'!W36)+IF(予測地域=笠間,'データ（気象）'!X36)+IF(予測地域=水戸,'データ（気象）'!Y36)+IF(予測地域=古河,'データ（気象）'!Z36)+IF(予測地域=下館,'データ（気象）'!AA36)+IF(予測地域=下妻,'データ（気象）'!AB36)+IF(予測地域=鉾田,'データ（気象）'!AC36)+IF(予測地域=つくば館野,'データ（気象）'!AD36)+IF(予測地域=土浦,'データ（気象）'!AE36)+IF(予測地域=鹿嶋,'データ（気象）'!AF36)+IF(予測地域=龍ケ崎,'データ（気象）'!AG36)+IF(予測地域=我孫子,'データ（気象）'!AH36)+IF(予測地域=小山,'データ（気象）'!AI36)</f>
        <v>0</v>
      </c>
      <c r="D40" s="19">
        <f t="shared" si="4"/>
        <v>0</v>
      </c>
      <c r="E40" s="19">
        <f>IF(予測地域=北茨城,'データ（気象）'!B36)+IF(予測地域=大子,'データ（気象）'!C36)+IF(予測地域=常陸大宮,'データ（気象）'!D36)+IF(予測地域=日立,'データ（気象）'!E36)+IF(予測地域=笠間,'データ（気象）'!F36)+IF(予測地域=水戸,'データ（気象）'!G36)+IF(予測地域=古河,'データ（気象）'!H36)+IF(予測地域=下館,'データ（気象）'!I36)+IF(予測地域=下妻,'データ（気象）'!J36)+IF(予測地域=鉾田,'データ（気象）'!K36)+IF(予測地域=つくば館野,'データ（気象）'!L36)+IF(予測地域=土浦,'データ（気象）'!M36)+IF(予測地域=鹿嶋,'データ（気象）'!N36)+IF(予測地域=龍ケ崎,'データ（気象）'!O36)+IF(予測地域=我孫子,'データ（気象）'!P36)+IF(予測地域=小山,'データ（気象）'!Q36)</f>
        <v>0</v>
      </c>
      <c r="F40" s="19" t="e">
        <f t="shared" si="5"/>
        <v>#N/A</v>
      </c>
      <c r="G40" s="19" t="e">
        <f ca="1">IF(A40&lt;移植日前日,0)+IF(計算用!A40=移植日前日,dvs_tp)+IF(A40&gt;移植日前日,F40+G39)</f>
        <v>#N/A</v>
      </c>
      <c r="H40" t="e">
        <f t="shared" si="6"/>
        <v>#N/A</v>
      </c>
      <c r="I40" t="e">
        <f t="shared" ca="1" si="0"/>
        <v>#N/A</v>
      </c>
      <c r="J40" t="e">
        <f t="shared" ca="1" si="1"/>
        <v>#N/A</v>
      </c>
      <c r="K40" s="2" t="str">
        <f t="shared" ca="1" si="2"/>
        <v>-</v>
      </c>
      <c r="L40" s="2" t="e">
        <f t="shared" ca="1" si="3"/>
        <v>#N/A</v>
      </c>
      <c r="M40" s="2" t="e">
        <f t="shared" ca="1" si="7"/>
        <v>#N/A</v>
      </c>
      <c r="N40" s="2" t="e">
        <f t="shared" ca="1" si="8"/>
        <v>#N/A</v>
      </c>
      <c r="O40" s="3">
        <f ca="1">'データ（他）'!C35</f>
        <v>45416</v>
      </c>
    </row>
    <row r="41" spans="1:15" x14ac:dyDescent="0.4">
      <c r="A41" s="3">
        <f ca="1">'データ（他）'!C36</f>
        <v>45417</v>
      </c>
      <c r="B41" s="18" t="str">
        <f>IF(予測シート!C39="","",予測シート!C39)</f>
        <v/>
      </c>
      <c r="C41" s="19">
        <f>IF(予測地域=北茨城,'データ（気象）'!T37)+IF(予測地域=大子,'データ（気象）'!U37)+IF(予測地域=常陸大宮,'データ（気象）'!V37)+IF(予測地域=日立,'データ（気象）'!W37)+IF(予測地域=笠間,'データ（気象）'!X37)+IF(予測地域=水戸,'データ（気象）'!Y37)+IF(予測地域=古河,'データ（気象）'!Z37)+IF(予測地域=下館,'データ（気象）'!AA37)+IF(予測地域=下妻,'データ（気象）'!AB37)+IF(予測地域=鉾田,'データ（気象）'!AC37)+IF(予測地域=つくば館野,'データ（気象）'!AD37)+IF(予測地域=土浦,'データ（気象）'!AE37)+IF(予測地域=鹿嶋,'データ（気象）'!AF37)+IF(予測地域=龍ケ崎,'データ（気象）'!AG37)+IF(予測地域=我孫子,'データ（気象）'!AH37)+IF(予測地域=小山,'データ（気象）'!AI37)</f>
        <v>0</v>
      </c>
      <c r="D41" s="19">
        <f t="shared" si="4"/>
        <v>0</v>
      </c>
      <c r="E41" s="19">
        <f>IF(予測地域=北茨城,'データ（気象）'!B37)+IF(予測地域=大子,'データ（気象）'!C37)+IF(予測地域=常陸大宮,'データ（気象）'!D37)+IF(予測地域=日立,'データ（気象）'!E37)+IF(予測地域=笠間,'データ（気象）'!F37)+IF(予測地域=水戸,'データ（気象）'!G37)+IF(予測地域=古河,'データ（気象）'!H37)+IF(予測地域=下館,'データ（気象）'!I37)+IF(予測地域=下妻,'データ（気象）'!J37)+IF(予測地域=鉾田,'データ（気象）'!K37)+IF(予測地域=つくば館野,'データ（気象）'!L37)+IF(予測地域=土浦,'データ（気象）'!M37)+IF(予測地域=鹿嶋,'データ（気象）'!N37)+IF(予測地域=龍ケ崎,'データ（気象）'!O37)+IF(予測地域=我孫子,'データ（気象）'!P37)+IF(予測地域=小山,'データ（気象）'!Q37)</f>
        <v>0</v>
      </c>
      <c r="F41" s="19" t="e">
        <f t="shared" si="5"/>
        <v>#N/A</v>
      </c>
      <c r="G41" s="19" t="e">
        <f ca="1">IF(A41&lt;移植日前日,0)+IF(計算用!A41=移植日前日,dvs_tp)+IF(A41&gt;移植日前日,F41+G40)</f>
        <v>#N/A</v>
      </c>
      <c r="H41" t="e">
        <f t="shared" si="6"/>
        <v>#N/A</v>
      </c>
      <c r="I41" t="e">
        <f t="shared" ca="1" si="0"/>
        <v>#N/A</v>
      </c>
      <c r="J41" t="e">
        <f t="shared" ca="1" si="1"/>
        <v>#N/A</v>
      </c>
      <c r="K41" s="2" t="str">
        <f t="shared" ca="1" si="2"/>
        <v>-</v>
      </c>
      <c r="L41" s="2" t="e">
        <f t="shared" ca="1" si="3"/>
        <v>#N/A</v>
      </c>
      <c r="M41" s="2" t="e">
        <f t="shared" ca="1" si="7"/>
        <v>#N/A</v>
      </c>
      <c r="N41" s="2" t="e">
        <f t="shared" ca="1" si="8"/>
        <v>#N/A</v>
      </c>
      <c r="O41" s="3">
        <f ca="1">'データ（他）'!C36</f>
        <v>45417</v>
      </c>
    </row>
    <row r="42" spans="1:15" x14ac:dyDescent="0.4">
      <c r="A42" s="3">
        <f ca="1">'データ（他）'!C37</f>
        <v>45418</v>
      </c>
      <c r="B42" s="18" t="str">
        <f>IF(予測シート!C40="","",予測シート!C40)</f>
        <v/>
      </c>
      <c r="C42" s="19">
        <f>IF(予測地域=北茨城,'データ（気象）'!T38)+IF(予測地域=大子,'データ（気象）'!U38)+IF(予測地域=常陸大宮,'データ（気象）'!V38)+IF(予測地域=日立,'データ（気象）'!W38)+IF(予測地域=笠間,'データ（気象）'!X38)+IF(予測地域=水戸,'データ（気象）'!Y38)+IF(予測地域=古河,'データ（気象）'!Z38)+IF(予測地域=下館,'データ（気象）'!AA38)+IF(予測地域=下妻,'データ（気象）'!AB38)+IF(予測地域=鉾田,'データ（気象）'!AC38)+IF(予測地域=つくば館野,'データ（気象）'!AD38)+IF(予測地域=土浦,'データ（気象）'!AE38)+IF(予測地域=鹿嶋,'データ（気象）'!AF38)+IF(予測地域=龍ケ崎,'データ（気象）'!AG38)+IF(予測地域=我孫子,'データ（気象）'!AH38)+IF(予測地域=小山,'データ（気象）'!AI38)</f>
        <v>0</v>
      </c>
      <c r="D42" s="19">
        <f t="shared" si="4"/>
        <v>0</v>
      </c>
      <c r="E42" s="19">
        <f>IF(予測地域=北茨城,'データ（気象）'!B38)+IF(予測地域=大子,'データ（気象）'!C38)+IF(予測地域=常陸大宮,'データ（気象）'!D38)+IF(予測地域=日立,'データ（気象）'!E38)+IF(予測地域=笠間,'データ（気象）'!F38)+IF(予測地域=水戸,'データ（気象）'!G38)+IF(予測地域=古河,'データ（気象）'!H38)+IF(予測地域=下館,'データ（気象）'!I38)+IF(予測地域=下妻,'データ（気象）'!J38)+IF(予測地域=鉾田,'データ（気象）'!K38)+IF(予測地域=つくば館野,'データ（気象）'!L38)+IF(予測地域=土浦,'データ（気象）'!M38)+IF(予測地域=鹿嶋,'データ（気象）'!N38)+IF(予測地域=龍ケ崎,'データ（気象）'!O38)+IF(予測地域=我孫子,'データ（気象）'!P38)+IF(予測地域=小山,'データ（気象）'!Q38)</f>
        <v>0</v>
      </c>
      <c r="F42" s="19" t="e">
        <f t="shared" si="5"/>
        <v>#N/A</v>
      </c>
      <c r="G42" s="19" t="e">
        <f ca="1">IF(A42&lt;移植日前日,0)+IF(計算用!A42=移植日前日,dvs_tp)+IF(A42&gt;移植日前日,F42+G41)</f>
        <v>#N/A</v>
      </c>
      <c r="H42" t="e">
        <f t="shared" si="6"/>
        <v>#N/A</v>
      </c>
      <c r="I42" t="e">
        <f t="shared" ca="1" si="0"/>
        <v>#N/A</v>
      </c>
      <c r="J42" t="e">
        <f t="shared" ca="1" si="1"/>
        <v>#N/A</v>
      </c>
      <c r="K42" s="2" t="str">
        <f t="shared" ca="1" si="2"/>
        <v>-</v>
      </c>
      <c r="L42" s="2" t="e">
        <f t="shared" ca="1" si="3"/>
        <v>#N/A</v>
      </c>
      <c r="M42" s="2" t="e">
        <f t="shared" ca="1" si="7"/>
        <v>#N/A</v>
      </c>
      <c r="N42" s="2" t="e">
        <f t="shared" ca="1" si="8"/>
        <v>#N/A</v>
      </c>
      <c r="O42" s="3">
        <f ca="1">'データ（他）'!C37</f>
        <v>45418</v>
      </c>
    </row>
    <row r="43" spans="1:15" x14ac:dyDescent="0.4">
      <c r="A43" s="3">
        <f ca="1">'データ（他）'!C38</f>
        <v>45419</v>
      </c>
      <c r="B43" s="18" t="str">
        <f>IF(予測シート!C41="","",予測シート!C41)</f>
        <v/>
      </c>
      <c r="C43" s="19">
        <f>IF(予測地域=北茨城,'データ（気象）'!T39)+IF(予測地域=大子,'データ（気象）'!U39)+IF(予測地域=常陸大宮,'データ（気象）'!V39)+IF(予測地域=日立,'データ（気象）'!W39)+IF(予測地域=笠間,'データ（気象）'!X39)+IF(予測地域=水戸,'データ（気象）'!Y39)+IF(予測地域=古河,'データ（気象）'!Z39)+IF(予測地域=下館,'データ（気象）'!AA39)+IF(予測地域=下妻,'データ（気象）'!AB39)+IF(予測地域=鉾田,'データ（気象）'!AC39)+IF(予測地域=つくば館野,'データ（気象）'!AD39)+IF(予測地域=土浦,'データ（気象）'!AE39)+IF(予測地域=鹿嶋,'データ（気象）'!AF39)+IF(予測地域=龍ケ崎,'データ（気象）'!AG39)+IF(予測地域=我孫子,'データ（気象）'!AH39)+IF(予測地域=小山,'データ（気象）'!AI39)</f>
        <v>0</v>
      </c>
      <c r="D43" s="19">
        <f t="shared" si="4"/>
        <v>0</v>
      </c>
      <c r="E43" s="19">
        <f>IF(予測地域=北茨城,'データ（気象）'!B39)+IF(予測地域=大子,'データ（気象）'!C39)+IF(予測地域=常陸大宮,'データ（気象）'!D39)+IF(予測地域=日立,'データ（気象）'!E39)+IF(予測地域=笠間,'データ（気象）'!F39)+IF(予測地域=水戸,'データ（気象）'!G39)+IF(予測地域=古河,'データ（気象）'!H39)+IF(予測地域=下館,'データ（気象）'!I39)+IF(予測地域=下妻,'データ（気象）'!J39)+IF(予測地域=鉾田,'データ（気象）'!K39)+IF(予測地域=つくば館野,'データ（気象）'!L39)+IF(予測地域=土浦,'データ（気象）'!M39)+IF(予測地域=鹿嶋,'データ（気象）'!N39)+IF(予測地域=龍ケ崎,'データ（気象）'!O39)+IF(予測地域=我孫子,'データ（気象）'!P39)+IF(予測地域=小山,'データ（気象）'!Q39)</f>
        <v>0</v>
      </c>
      <c r="F43" s="19" t="e">
        <f t="shared" si="5"/>
        <v>#N/A</v>
      </c>
      <c r="G43" s="19" t="e">
        <f ca="1">IF(A43&lt;移植日前日,0)+IF(計算用!A43=移植日前日,dvs_tp)+IF(A43&gt;移植日前日,F43+G42)</f>
        <v>#N/A</v>
      </c>
      <c r="H43" t="e">
        <f t="shared" si="6"/>
        <v>#N/A</v>
      </c>
      <c r="I43" t="e">
        <f t="shared" ca="1" si="0"/>
        <v>#N/A</v>
      </c>
      <c r="J43" t="e">
        <f t="shared" ca="1" si="1"/>
        <v>#N/A</v>
      </c>
      <c r="K43" s="2" t="str">
        <f t="shared" ca="1" si="2"/>
        <v>-</v>
      </c>
      <c r="L43" s="2" t="e">
        <f t="shared" ca="1" si="3"/>
        <v>#N/A</v>
      </c>
      <c r="M43" s="2" t="e">
        <f t="shared" ca="1" si="7"/>
        <v>#N/A</v>
      </c>
      <c r="N43" s="2" t="e">
        <f t="shared" ca="1" si="8"/>
        <v>#N/A</v>
      </c>
      <c r="O43" s="3">
        <f ca="1">'データ（他）'!C38</f>
        <v>45419</v>
      </c>
    </row>
    <row r="44" spans="1:15" x14ac:dyDescent="0.4">
      <c r="A44" s="3">
        <f ca="1">'データ（他）'!C39</f>
        <v>45420</v>
      </c>
      <c r="B44" s="18" t="str">
        <f>IF(予測シート!C42="","",予測シート!C42)</f>
        <v/>
      </c>
      <c r="C44" s="19">
        <f>IF(予測地域=北茨城,'データ（気象）'!T40)+IF(予測地域=大子,'データ（気象）'!U40)+IF(予測地域=常陸大宮,'データ（気象）'!V40)+IF(予測地域=日立,'データ（気象）'!W40)+IF(予測地域=笠間,'データ（気象）'!X40)+IF(予測地域=水戸,'データ（気象）'!Y40)+IF(予測地域=古河,'データ（気象）'!Z40)+IF(予測地域=下館,'データ（気象）'!AA40)+IF(予測地域=下妻,'データ（気象）'!AB40)+IF(予測地域=鉾田,'データ（気象）'!AC40)+IF(予測地域=つくば館野,'データ（気象）'!AD40)+IF(予測地域=土浦,'データ（気象）'!AE40)+IF(予測地域=鹿嶋,'データ（気象）'!AF40)+IF(予測地域=龍ケ崎,'データ（気象）'!AG40)+IF(予測地域=我孫子,'データ（気象）'!AH40)+IF(予測地域=小山,'データ（気象）'!AI40)</f>
        <v>0</v>
      </c>
      <c r="D44" s="19">
        <f t="shared" si="4"/>
        <v>0</v>
      </c>
      <c r="E44" s="19">
        <f>IF(予測地域=北茨城,'データ（気象）'!B40)+IF(予測地域=大子,'データ（気象）'!C40)+IF(予測地域=常陸大宮,'データ（気象）'!D40)+IF(予測地域=日立,'データ（気象）'!E40)+IF(予測地域=笠間,'データ（気象）'!F40)+IF(予測地域=水戸,'データ（気象）'!G40)+IF(予測地域=古河,'データ（気象）'!H40)+IF(予測地域=下館,'データ（気象）'!I40)+IF(予測地域=下妻,'データ（気象）'!J40)+IF(予測地域=鉾田,'データ（気象）'!K40)+IF(予測地域=つくば館野,'データ（気象）'!L40)+IF(予測地域=土浦,'データ（気象）'!M40)+IF(予測地域=鹿嶋,'データ（気象）'!N40)+IF(予測地域=龍ケ崎,'データ（気象）'!O40)+IF(予測地域=我孫子,'データ（気象）'!P40)+IF(予測地域=小山,'データ（気象）'!Q40)</f>
        <v>0</v>
      </c>
      <c r="F44" s="19" t="e">
        <f t="shared" si="5"/>
        <v>#N/A</v>
      </c>
      <c r="G44" s="19" t="e">
        <f ca="1">IF(A44&lt;移植日前日,0)+IF(計算用!A44=移植日前日,dvs_tp)+IF(A44&gt;移植日前日,F44+G43)</f>
        <v>#N/A</v>
      </c>
      <c r="H44" t="e">
        <f t="shared" si="6"/>
        <v>#N/A</v>
      </c>
      <c r="I44" t="e">
        <f t="shared" ca="1" si="0"/>
        <v>#N/A</v>
      </c>
      <c r="J44" t="e">
        <f t="shared" ca="1" si="1"/>
        <v>#N/A</v>
      </c>
      <c r="K44" s="2" t="str">
        <f t="shared" ca="1" si="2"/>
        <v>-</v>
      </c>
      <c r="L44" s="2" t="e">
        <f t="shared" ca="1" si="3"/>
        <v>#N/A</v>
      </c>
      <c r="M44" s="2" t="e">
        <f t="shared" ca="1" si="7"/>
        <v>#N/A</v>
      </c>
      <c r="N44" s="2" t="e">
        <f t="shared" ca="1" si="8"/>
        <v>#N/A</v>
      </c>
      <c r="O44" s="3">
        <f ca="1">'データ（他）'!C39</f>
        <v>45420</v>
      </c>
    </row>
    <row r="45" spans="1:15" x14ac:dyDescent="0.4">
      <c r="A45" s="3">
        <f ca="1">'データ（他）'!C40</f>
        <v>45421</v>
      </c>
      <c r="B45" s="18" t="str">
        <f>IF(予測シート!C43="","",予測シート!C43)</f>
        <v/>
      </c>
      <c r="C45" s="19">
        <f>IF(予測地域=北茨城,'データ（気象）'!T41)+IF(予測地域=大子,'データ（気象）'!U41)+IF(予測地域=常陸大宮,'データ（気象）'!V41)+IF(予測地域=日立,'データ（気象）'!W41)+IF(予測地域=笠間,'データ（気象）'!X41)+IF(予測地域=水戸,'データ（気象）'!Y41)+IF(予測地域=古河,'データ（気象）'!Z41)+IF(予測地域=下館,'データ（気象）'!AA41)+IF(予測地域=下妻,'データ（気象）'!AB41)+IF(予測地域=鉾田,'データ（気象）'!AC41)+IF(予測地域=つくば館野,'データ（気象）'!AD41)+IF(予測地域=土浦,'データ（気象）'!AE41)+IF(予測地域=鹿嶋,'データ（気象）'!AF41)+IF(予測地域=龍ケ崎,'データ（気象）'!AG41)+IF(予測地域=我孫子,'データ（気象）'!AH41)+IF(予測地域=小山,'データ（気象）'!AI41)</f>
        <v>0</v>
      </c>
      <c r="D45" s="19">
        <f t="shared" si="4"/>
        <v>0</v>
      </c>
      <c r="E45" s="19">
        <f>IF(予測地域=北茨城,'データ（気象）'!B41)+IF(予測地域=大子,'データ（気象）'!C41)+IF(予測地域=常陸大宮,'データ（気象）'!D41)+IF(予測地域=日立,'データ（気象）'!E41)+IF(予測地域=笠間,'データ（気象）'!F41)+IF(予測地域=水戸,'データ（気象）'!G41)+IF(予測地域=古河,'データ（気象）'!H41)+IF(予測地域=下館,'データ（気象）'!I41)+IF(予測地域=下妻,'データ（気象）'!J41)+IF(予測地域=鉾田,'データ（気象）'!K41)+IF(予測地域=つくば館野,'データ（気象）'!L41)+IF(予測地域=土浦,'データ（気象）'!M41)+IF(予測地域=鹿嶋,'データ（気象）'!N41)+IF(予測地域=龍ケ崎,'データ（気象）'!O41)+IF(予測地域=我孫子,'データ（気象）'!P41)+IF(予測地域=小山,'データ（気象）'!Q41)</f>
        <v>0</v>
      </c>
      <c r="F45" s="19" t="e">
        <f t="shared" si="5"/>
        <v>#N/A</v>
      </c>
      <c r="G45" s="19" t="e">
        <f ca="1">IF(A45&lt;移植日前日,0)+IF(計算用!A45=移植日前日,dvs_tp)+IF(A45&gt;移植日前日,F45+G44)</f>
        <v>#N/A</v>
      </c>
      <c r="H45" t="e">
        <f t="shared" si="6"/>
        <v>#N/A</v>
      </c>
      <c r="I45" t="e">
        <f t="shared" ca="1" si="0"/>
        <v>#N/A</v>
      </c>
      <c r="J45" t="e">
        <f t="shared" ca="1" si="1"/>
        <v>#N/A</v>
      </c>
      <c r="K45" s="2" t="str">
        <f t="shared" ca="1" si="2"/>
        <v>-</v>
      </c>
      <c r="L45" s="2" t="e">
        <f t="shared" ca="1" si="3"/>
        <v>#N/A</v>
      </c>
      <c r="M45" s="2" t="e">
        <f t="shared" ca="1" si="7"/>
        <v>#N/A</v>
      </c>
      <c r="N45" s="2" t="e">
        <f t="shared" ca="1" si="8"/>
        <v>#N/A</v>
      </c>
      <c r="O45" s="3">
        <f ca="1">'データ（他）'!C40</f>
        <v>45421</v>
      </c>
    </row>
    <row r="46" spans="1:15" x14ac:dyDescent="0.4">
      <c r="A46" s="3">
        <f ca="1">'データ（他）'!C41</f>
        <v>45422</v>
      </c>
      <c r="B46" s="18" t="str">
        <f>IF(予測シート!C44="","",予測シート!C44)</f>
        <v/>
      </c>
      <c r="C46" s="19">
        <f>IF(予測地域=北茨城,'データ（気象）'!T42)+IF(予測地域=大子,'データ（気象）'!U42)+IF(予測地域=常陸大宮,'データ（気象）'!V42)+IF(予測地域=日立,'データ（気象）'!W42)+IF(予測地域=笠間,'データ（気象）'!X42)+IF(予測地域=水戸,'データ（気象）'!Y42)+IF(予測地域=古河,'データ（気象）'!Z42)+IF(予測地域=下館,'データ（気象）'!AA42)+IF(予測地域=下妻,'データ（気象）'!AB42)+IF(予測地域=鉾田,'データ（気象）'!AC42)+IF(予測地域=つくば館野,'データ（気象）'!AD42)+IF(予測地域=土浦,'データ（気象）'!AE42)+IF(予測地域=鹿嶋,'データ（気象）'!AF42)+IF(予測地域=龍ケ崎,'データ（気象）'!AG42)+IF(予測地域=我孫子,'データ（気象）'!AH42)+IF(予測地域=小山,'データ（気象）'!AI42)</f>
        <v>0</v>
      </c>
      <c r="D46" s="19">
        <f t="shared" si="4"/>
        <v>0</v>
      </c>
      <c r="E46" s="19">
        <f>IF(予測地域=北茨城,'データ（気象）'!B42)+IF(予測地域=大子,'データ（気象）'!C42)+IF(予測地域=常陸大宮,'データ（気象）'!D42)+IF(予測地域=日立,'データ（気象）'!E42)+IF(予測地域=笠間,'データ（気象）'!F42)+IF(予測地域=水戸,'データ（気象）'!G42)+IF(予測地域=古河,'データ（気象）'!H42)+IF(予測地域=下館,'データ（気象）'!I42)+IF(予測地域=下妻,'データ（気象）'!J42)+IF(予測地域=鉾田,'データ（気象）'!K42)+IF(予測地域=つくば館野,'データ（気象）'!L42)+IF(予測地域=土浦,'データ（気象）'!M42)+IF(予測地域=鹿嶋,'データ（気象）'!N42)+IF(予測地域=龍ケ崎,'データ（気象）'!O42)+IF(予測地域=我孫子,'データ（気象）'!P42)+IF(予測地域=小山,'データ（気象）'!Q42)</f>
        <v>0</v>
      </c>
      <c r="F46" s="19" t="e">
        <f t="shared" si="5"/>
        <v>#N/A</v>
      </c>
      <c r="G46" s="19" t="e">
        <f ca="1">IF(A46&lt;移植日前日,0)+IF(計算用!A46=移植日前日,dvs_tp)+IF(A46&gt;移植日前日,F46+G45)</f>
        <v>#N/A</v>
      </c>
      <c r="H46" t="e">
        <f t="shared" si="6"/>
        <v>#N/A</v>
      </c>
      <c r="I46" t="e">
        <f t="shared" ca="1" si="0"/>
        <v>#N/A</v>
      </c>
      <c r="J46" t="e">
        <f t="shared" ca="1" si="1"/>
        <v>#N/A</v>
      </c>
      <c r="K46" s="2" t="str">
        <f t="shared" ca="1" si="2"/>
        <v>-</v>
      </c>
      <c r="L46" s="2" t="e">
        <f t="shared" ca="1" si="3"/>
        <v>#N/A</v>
      </c>
      <c r="M46" s="2" t="e">
        <f t="shared" ca="1" si="7"/>
        <v>#N/A</v>
      </c>
      <c r="N46" s="2" t="e">
        <f t="shared" ca="1" si="8"/>
        <v>#N/A</v>
      </c>
      <c r="O46" s="3">
        <f ca="1">'データ（他）'!C41</f>
        <v>45422</v>
      </c>
    </row>
    <row r="47" spans="1:15" x14ac:dyDescent="0.4">
      <c r="A47" s="3">
        <f ca="1">'データ（他）'!C42</f>
        <v>45423</v>
      </c>
      <c r="B47" s="18" t="str">
        <f>IF(予測シート!C45="","",予測シート!C45)</f>
        <v/>
      </c>
      <c r="C47" s="19">
        <f>IF(予測地域=北茨城,'データ（気象）'!T43)+IF(予測地域=大子,'データ（気象）'!U43)+IF(予測地域=常陸大宮,'データ（気象）'!V43)+IF(予測地域=日立,'データ（気象）'!W43)+IF(予測地域=笠間,'データ（気象）'!X43)+IF(予測地域=水戸,'データ（気象）'!Y43)+IF(予測地域=古河,'データ（気象）'!Z43)+IF(予測地域=下館,'データ（気象）'!AA43)+IF(予測地域=下妻,'データ（気象）'!AB43)+IF(予測地域=鉾田,'データ（気象）'!AC43)+IF(予測地域=つくば館野,'データ（気象）'!AD43)+IF(予測地域=土浦,'データ（気象）'!AE43)+IF(予測地域=鹿嶋,'データ（気象）'!AF43)+IF(予測地域=龍ケ崎,'データ（気象）'!AG43)+IF(予測地域=我孫子,'データ（気象）'!AH43)+IF(予測地域=小山,'データ（気象）'!AI43)</f>
        <v>0</v>
      </c>
      <c r="D47" s="19">
        <f t="shared" si="4"/>
        <v>0</v>
      </c>
      <c r="E47" s="19">
        <f>IF(予測地域=北茨城,'データ（気象）'!B43)+IF(予測地域=大子,'データ（気象）'!C43)+IF(予測地域=常陸大宮,'データ（気象）'!D43)+IF(予測地域=日立,'データ（気象）'!E43)+IF(予測地域=笠間,'データ（気象）'!F43)+IF(予測地域=水戸,'データ（気象）'!G43)+IF(予測地域=古河,'データ（気象）'!H43)+IF(予測地域=下館,'データ（気象）'!I43)+IF(予測地域=下妻,'データ（気象）'!J43)+IF(予測地域=鉾田,'データ（気象）'!K43)+IF(予測地域=つくば館野,'データ（気象）'!L43)+IF(予測地域=土浦,'データ（気象）'!M43)+IF(予測地域=鹿嶋,'データ（気象）'!N43)+IF(予測地域=龍ケ崎,'データ（気象）'!O43)+IF(予測地域=我孫子,'データ（気象）'!P43)+IF(予測地域=小山,'データ（気象）'!Q43)</f>
        <v>0</v>
      </c>
      <c r="F47" s="19" t="e">
        <f t="shared" si="5"/>
        <v>#N/A</v>
      </c>
      <c r="G47" s="19" t="e">
        <f ca="1">IF(A47&lt;移植日前日,0)+IF(計算用!A47=移植日前日,dvs_tp)+IF(A47&gt;移植日前日,F47+G46)</f>
        <v>#N/A</v>
      </c>
      <c r="H47" t="e">
        <f t="shared" si="6"/>
        <v>#N/A</v>
      </c>
      <c r="I47" t="e">
        <f t="shared" ca="1" si="0"/>
        <v>#N/A</v>
      </c>
      <c r="J47" t="e">
        <f t="shared" ca="1" si="1"/>
        <v>#N/A</v>
      </c>
      <c r="K47" s="2" t="str">
        <f t="shared" ca="1" si="2"/>
        <v>-</v>
      </c>
      <c r="L47" s="2" t="e">
        <f t="shared" ca="1" si="3"/>
        <v>#N/A</v>
      </c>
      <c r="M47" s="2" t="e">
        <f t="shared" ca="1" si="7"/>
        <v>#N/A</v>
      </c>
      <c r="N47" s="2" t="e">
        <f t="shared" ca="1" si="8"/>
        <v>#N/A</v>
      </c>
      <c r="O47" s="3">
        <f ca="1">'データ（他）'!C42</f>
        <v>45423</v>
      </c>
    </row>
    <row r="48" spans="1:15" x14ac:dyDescent="0.4">
      <c r="A48" s="3">
        <f ca="1">'データ（他）'!C43</f>
        <v>45424</v>
      </c>
      <c r="B48" s="18" t="str">
        <f>IF(予測シート!C46="","",予測シート!C46)</f>
        <v/>
      </c>
      <c r="C48" s="19">
        <f>IF(予測地域=北茨城,'データ（気象）'!T44)+IF(予測地域=大子,'データ（気象）'!U44)+IF(予測地域=常陸大宮,'データ（気象）'!V44)+IF(予測地域=日立,'データ（気象）'!W44)+IF(予測地域=笠間,'データ（気象）'!X44)+IF(予測地域=水戸,'データ（気象）'!Y44)+IF(予測地域=古河,'データ（気象）'!Z44)+IF(予測地域=下館,'データ（気象）'!AA44)+IF(予測地域=下妻,'データ（気象）'!AB44)+IF(予測地域=鉾田,'データ（気象）'!AC44)+IF(予測地域=つくば館野,'データ（気象）'!AD44)+IF(予測地域=土浦,'データ（気象）'!AE44)+IF(予測地域=鹿嶋,'データ（気象）'!AF44)+IF(予測地域=龍ケ崎,'データ（気象）'!AG44)+IF(予測地域=我孫子,'データ（気象）'!AH44)+IF(予測地域=小山,'データ（気象）'!AI44)</f>
        <v>0</v>
      </c>
      <c r="D48" s="19">
        <f t="shared" si="4"/>
        <v>0</v>
      </c>
      <c r="E48" s="19">
        <f>IF(予測地域=北茨城,'データ（気象）'!B44)+IF(予測地域=大子,'データ（気象）'!C44)+IF(予測地域=常陸大宮,'データ（気象）'!D44)+IF(予測地域=日立,'データ（気象）'!E44)+IF(予測地域=笠間,'データ（気象）'!F44)+IF(予測地域=水戸,'データ（気象）'!G44)+IF(予測地域=古河,'データ（気象）'!H44)+IF(予測地域=下館,'データ（気象）'!I44)+IF(予測地域=下妻,'データ（気象）'!J44)+IF(予測地域=鉾田,'データ（気象）'!K44)+IF(予測地域=つくば館野,'データ（気象）'!L44)+IF(予測地域=土浦,'データ（気象）'!M44)+IF(予測地域=鹿嶋,'データ（気象）'!N44)+IF(予測地域=龍ケ崎,'データ（気象）'!O44)+IF(予測地域=我孫子,'データ（気象）'!P44)+IF(予測地域=小山,'データ（気象）'!Q44)</f>
        <v>0</v>
      </c>
      <c r="F48" s="19" t="e">
        <f t="shared" si="5"/>
        <v>#N/A</v>
      </c>
      <c r="G48" s="19" t="e">
        <f ca="1">IF(A48&lt;移植日前日,0)+IF(計算用!A48=移植日前日,dvs_tp)+IF(A48&gt;移植日前日,F48+G47)</f>
        <v>#N/A</v>
      </c>
      <c r="H48" t="e">
        <f t="shared" si="6"/>
        <v>#N/A</v>
      </c>
      <c r="I48" t="e">
        <f t="shared" ca="1" si="0"/>
        <v>#N/A</v>
      </c>
      <c r="J48" t="e">
        <f t="shared" ca="1" si="1"/>
        <v>#N/A</v>
      </c>
      <c r="K48" s="2" t="str">
        <f t="shared" ca="1" si="2"/>
        <v>-</v>
      </c>
      <c r="L48" s="2" t="e">
        <f t="shared" ca="1" si="3"/>
        <v>#N/A</v>
      </c>
      <c r="M48" s="2" t="e">
        <f t="shared" ca="1" si="7"/>
        <v>#N/A</v>
      </c>
      <c r="N48" s="2" t="e">
        <f t="shared" ca="1" si="8"/>
        <v>#N/A</v>
      </c>
      <c r="O48" s="3">
        <f ca="1">'データ（他）'!C43</f>
        <v>45424</v>
      </c>
    </row>
    <row r="49" spans="1:15" x14ac:dyDescent="0.4">
      <c r="A49" s="3">
        <f ca="1">'データ（他）'!C44</f>
        <v>45425</v>
      </c>
      <c r="B49" s="18" t="str">
        <f>IF(予測シート!C47="","",予測シート!C47)</f>
        <v/>
      </c>
      <c r="C49" s="19">
        <f>IF(予測地域=北茨城,'データ（気象）'!T45)+IF(予測地域=大子,'データ（気象）'!U45)+IF(予測地域=常陸大宮,'データ（気象）'!V45)+IF(予測地域=日立,'データ（気象）'!W45)+IF(予測地域=笠間,'データ（気象）'!X45)+IF(予測地域=水戸,'データ（気象）'!Y45)+IF(予測地域=古河,'データ（気象）'!Z45)+IF(予測地域=下館,'データ（気象）'!AA45)+IF(予測地域=下妻,'データ（気象）'!AB45)+IF(予測地域=鉾田,'データ（気象）'!AC45)+IF(予測地域=つくば館野,'データ（気象）'!AD45)+IF(予測地域=土浦,'データ（気象）'!AE45)+IF(予測地域=鹿嶋,'データ（気象）'!AF45)+IF(予測地域=龍ケ崎,'データ（気象）'!AG45)+IF(予測地域=我孫子,'データ（気象）'!AH45)+IF(予測地域=小山,'データ（気象）'!AI45)</f>
        <v>0</v>
      </c>
      <c r="D49" s="19">
        <f t="shared" si="4"/>
        <v>0</v>
      </c>
      <c r="E49" s="19">
        <f>IF(予測地域=北茨城,'データ（気象）'!B45)+IF(予測地域=大子,'データ（気象）'!C45)+IF(予測地域=常陸大宮,'データ（気象）'!D45)+IF(予測地域=日立,'データ（気象）'!E45)+IF(予測地域=笠間,'データ（気象）'!F45)+IF(予測地域=水戸,'データ（気象）'!G45)+IF(予測地域=古河,'データ（気象）'!H45)+IF(予測地域=下館,'データ（気象）'!I45)+IF(予測地域=下妻,'データ（気象）'!J45)+IF(予測地域=鉾田,'データ（気象）'!K45)+IF(予測地域=つくば館野,'データ（気象）'!L45)+IF(予測地域=土浦,'データ（気象）'!M45)+IF(予測地域=鹿嶋,'データ（気象）'!N45)+IF(予測地域=龍ケ崎,'データ（気象）'!O45)+IF(予測地域=我孫子,'データ（気象）'!P45)+IF(予測地域=小山,'データ（気象）'!Q45)</f>
        <v>0</v>
      </c>
      <c r="F49" s="19" t="e">
        <f t="shared" si="5"/>
        <v>#N/A</v>
      </c>
      <c r="G49" s="19" t="e">
        <f ca="1">IF(A49&lt;移植日前日,0)+IF(計算用!A49=移植日前日,dvs_tp)+IF(A49&gt;移植日前日,F49+G48)</f>
        <v>#N/A</v>
      </c>
      <c r="H49" t="e">
        <f t="shared" si="6"/>
        <v>#N/A</v>
      </c>
      <c r="I49" t="e">
        <f t="shared" ca="1" si="0"/>
        <v>#N/A</v>
      </c>
      <c r="J49" t="e">
        <f t="shared" ca="1" si="1"/>
        <v>#N/A</v>
      </c>
      <c r="K49" s="2" t="str">
        <f t="shared" ca="1" si="2"/>
        <v>-</v>
      </c>
      <c r="L49" s="2" t="e">
        <f t="shared" ca="1" si="3"/>
        <v>#N/A</v>
      </c>
      <c r="M49" s="2" t="e">
        <f t="shared" ca="1" si="7"/>
        <v>#N/A</v>
      </c>
      <c r="N49" s="2" t="e">
        <f t="shared" ca="1" si="8"/>
        <v>#N/A</v>
      </c>
      <c r="O49" s="3">
        <f ca="1">'データ（他）'!C44</f>
        <v>45425</v>
      </c>
    </row>
    <row r="50" spans="1:15" x14ac:dyDescent="0.4">
      <c r="A50" s="3">
        <f ca="1">'データ（他）'!C45</f>
        <v>45426</v>
      </c>
      <c r="B50" s="18" t="str">
        <f>IF(予測シート!C48="","",予測シート!C48)</f>
        <v/>
      </c>
      <c r="C50" s="19">
        <f>IF(予測地域=北茨城,'データ（気象）'!T46)+IF(予測地域=大子,'データ（気象）'!U46)+IF(予測地域=常陸大宮,'データ（気象）'!V46)+IF(予測地域=日立,'データ（気象）'!W46)+IF(予測地域=笠間,'データ（気象）'!X46)+IF(予測地域=水戸,'データ（気象）'!Y46)+IF(予測地域=古河,'データ（気象）'!Z46)+IF(予測地域=下館,'データ（気象）'!AA46)+IF(予測地域=下妻,'データ（気象）'!AB46)+IF(予測地域=鉾田,'データ（気象）'!AC46)+IF(予測地域=つくば館野,'データ（気象）'!AD46)+IF(予測地域=土浦,'データ（気象）'!AE46)+IF(予測地域=鹿嶋,'データ（気象）'!AF46)+IF(予測地域=龍ケ崎,'データ（気象）'!AG46)+IF(予測地域=我孫子,'データ（気象）'!AH46)+IF(予測地域=小山,'データ（気象）'!AI46)</f>
        <v>0</v>
      </c>
      <c r="D50" s="19">
        <f t="shared" si="4"/>
        <v>0</v>
      </c>
      <c r="E50" s="19">
        <f>IF(予測地域=北茨城,'データ（気象）'!B46)+IF(予測地域=大子,'データ（気象）'!C46)+IF(予測地域=常陸大宮,'データ（気象）'!D46)+IF(予測地域=日立,'データ（気象）'!E46)+IF(予測地域=笠間,'データ（気象）'!F46)+IF(予測地域=水戸,'データ（気象）'!G46)+IF(予測地域=古河,'データ（気象）'!H46)+IF(予測地域=下館,'データ（気象）'!I46)+IF(予測地域=下妻,'データ（気象）'!J46)+IF(予測地域=鉾田,'データ（気象）'!K46)+IF(予測地域=つくば館野,'データ（気象）'!L46)+IF(予測地域=土浦,'データ（気象）'!M46)+IF(予測地域=鹿嶋,'データ（気象）'!N46)+IF(予測地域=龍ケ崎,'データ（気象）'!O46)+IF(予測地域=我孫子,'データ（気象）'!P46)+IF(予測地域=小山,'データ（気象）'!Q46)</f>
        <v>0</v>
      </c>
      <c r="F50" s="19" t="e">
        <f t="shared" si="5"/>
        <v>#N/A</v>
      </c>
      <c r="G50" s="19" t="e">
        <f ca="1">IF(A50&lt;移植日前日,0)+IF(計算用!A50=移植日前日,dvs_tp)+IF(A50&gt;移植日前日,F50+G49)</f>
        <v>#N/A</v>
      </c>
      <c r="H50" t="e">
        <f t="shared" si="6"/>
        <v>#N/A</v>
      </c>
      <c r="I50" t="e">
        <f t="shared" ca="1" si="0"/>
        <v>#N/A</v>
      </c>
      <c r="J50" t="e">
        <f t="shared" ca="1" si="1"/>
        <v>#N/A</v>
      </c>
      <c r="K50" s="2" t="str">
        <f t="shared" ca="1" si="2"/>
        <v>-</v>
      </c>
      <c r="L50" s="2" t="e">
        <f t="shared" ca="1" si="3"/>
        <v>#N/A</v>
      </c>
      <c r="M50" s="2" t="e">
        <f t="shared" ca="1" si="7"/>
        <v>#N/A</v>
      </c>
      <c r="N50" s="2" t="e">
        <f t="shared" ca="1" si="8"/>
        <v>#N/A</v>
      </c>
      <c r="O50" s="3">
        <f ca="1">'データ（他）'!C45</f>
        <v>45426</v>
      </c>
    </row>
    <row r="51" spans="1:15" x14ac:dyDescent="0.4">
      <c r="A51" s="3">
        <f ca="1">'データ（他）'!C46</f>
        <v>45427</v>
      </c>
      <c r="B51" s="18" t="str">
        <f>IF(予測シート!C49="","",予測シート!C49)</f>
        <v/>
      </c>
      <c r="C51" s="19">
        <f>IF(予測地域=北茨城,'データ（気象）'!T47)+IF(予測地域=大子,'データ（気象）'!U47)+IF(予測地域=常陸大宮,'データ（気象）'!V47)+IF(予測地域=日立,'データ（気象）'!W47)+IF(予測地域=笠間,'データ（気象）'!X47)+IF(予測地域=水戸,'データ（気象）'!Y47)+IF(予測地域=古河,'データ（気象）'!Z47)+IF(予測地域=下館,'データ（気象）'!AA47)+IF(予測地域=下妻,'データ（気象）'!AB47)+IF(予測地域=鉾田,'データ（気象）'!AC47)+IF(予測地域=つくば館野,'データ（気象）'!AD47)+IF(予測地域=土浦,'データ（気象）'!AE47)+IF(予測地域=鹿嶋,'データ（気象）'!AF47)+IF(予測地域=龍ケ崎,'データ（気象）'!AG47)+IF(予測地域=我孫子,'データ（気象）'!AH47)+IF(予測地域=小山,'データ（気象）'!AI47)</f>
        <v>0</v>
      </c>
      <c r="D51" s="19">
        <f t="shared" si="4"/>
        <v>0</v>
      </c>
      <c r="E51" s="19">
        <f>IF(予測地域=北茨城,'データ（気象）'!B47)+IF(予測地域=大子,'データ（気象）'!C47)+IF(予測地域=常陸大宮,'データ（気象）'!D47)+IF(予測地域=日立,'データ（気象）'!E47)+IF(予測地域=笠間,'データ（気象）'!F47)+IF(予測地域=水戸,'データ（気象）'!G47)+IF(予測地域=古河,'データ（気象）'!H47)+IF(予測地域=下館,'データ（気象）'!I47)+IF(予測地域=下妻,'データ（気象）'!J47)+IF(予測地域=鉾田,'データ（気象）'!K47)+IF(予測地域=つくば館野,'データ（気象）'!L47)+IF(予測地域=土浦,'データ（気象）'!M47)+IF(予測地域=鹿嶋,'データ（気象）'!N47)+IF(予測地域=龍ケ崎,'データ（気象）'!O47)+IF(予測地域=我孫子,'データ（気象）'!P47)+IF(予測地域=小山,'データ（気象）'!Q47)</f>
        <v>0</v>
      </c>
      <c r="F51" s="19" t="e">
        <f t="shared" si="5"/>
        <v>#N/A</v>
      </c>
      <c r="G51" s="19" t="e">
        <f ca="1">IF(A51&lt;移植日前日,0)+IF(計算用!A51=移植日前日,dvs_tp)+IF(A51&gt;移植日前日,F51+G50)</f>
        <v>#N/A</v>
      </c>
      <c r="H51" t="e">
        <f t="shared" si="6"/>
        <v>#N/A</v>
      </c>
      <c r="I51" t="e">
        <f t="shared" ca="1" si="0"/>
        <v>#N/A</v>
      </c>
      <c r="J51" t="e">
        <f t="shared" ca="1" si="1"/>
        <v>#N/A</v>
      </c>
      <c r="K51" s="2" t="str">
        <f t="shared" ca="1" si="2"/>
        <v>-</v>
      </c>
      <c r="L51" s="2" t="e">
        <f t="shared" ca="1" si="3"/>
        <v>#N/A</v>
      </c>
      <c r="M51" s="2" t="e">
        <f t="shared" ca="1" si="7"/>
        <v>#N/A</v>
      </c>
      <c r="N51" s="2" t="e">
        <f t="shared" ca="1" si="8"/>
        <v>#N/A</v>
      </c>
      <c r="O51" s="3">
        <f ca="1">'データ（他）'!C46</f>
        <v>45427</v>
      </c>
    </row>
    <row r="52" spans="1:15" x14ac:dyDescent="0.4">
      <c r="A52" s="3">
        <f ca="1">'データ（他）'!C47</f>
        <v>45428</v>
      </c>
      <c r="B52" s="18" t="str">
        <f>IF(予測シート!C50="","",予測シート!C50)</f>
        <v/>
      </c>
      <c r="C52" s="19">
        <f>IF(予測地域=北茨城,'データ（気象）'!T48)+IF(予測地域=大子,'データ（気象）'!U48)+IF(予測地域=常陸大宮,'データ（気象）'!V48)+IF(予測地域=日立,'データ（気象）'!W48)+IF(予測地域=笠間,'データ（気象）'!X48)+IF(予測地域=水戸,'データ（気象）'!Y48)+IF(予測地域=古河,'データ（気象）'!Z48)+IF(予測地域=下館,'データ（気象）'!AA48)+IF(予測地域=下妻,'データ（気象）'!AB48)+IF(予測地域=鉾田,'データ（気象）'!AC48)+IF(予測地域=つくば館野,'データ（気象）'!AD48)+IF(予測地域=土浦,'データ（気象）'!AE48)+IF(予測地域=鹿嶋,'データ（気象）'!AF48)+IF(予測地域=龍ケ崎,'データ（気象）'!AG48)+IF(予測地域=我孫子,'データ（気象）'!AH48)+IF(予測地域=小山,'データ（気象）'!AI48)</f>
        <v>0</v>
      </c>
      <c r="D52" s="19">
        <f t="shared" si="4"/>
        <v>0</v>
      </c>
      <c r="E52" s="19">
        <f>IF(予測地域=北茨城,'データ（気象）'!B48)+IF(予測地域=大子,'データ（気象）'!C48)+IF(予測地域=常陸大宮,'データ（気象）'!D48)+IF(予測地域=日立,'データ（気象）'!E48)+IF(予測地域=笠間,'データ（気象）'!F48)+IF(予測地域=水戸,'データ（気象）'!G48)+IF(予測地域=古河,'データ（気象）'!H48)+IF(予測地域=下館,'データ（気象）'!I48)+IF(予測地域=下妻,'データ（気象）'!J48)+IF(予測地域=鉾田,'データ（気象）'!K48)+IF(予測地域=つくば館野,'データ（気象）'!L48)+IF(予測地域=土浦,'データ（気象）'!M48)+IF(予測地域=鹿嶋,'データ（気象）'!N48)+IF(予測地域=龍ケ崎,'データ（気象）'!O48)+IF(予測地域=我孫子,'データ（気象）'!P48)+IF(予測地域=小山,'データ（気象）'!Q48)</f>
        <v>0</v>
      </c>
      <c r="F52" s="19" t="e">
        <f t="shared" si="5"/>
        <v>#N/A</v>
      </c>
      <c r="G52" s="19" t="e">
        <f ca="1">IF(A52&lt;移植日前日,0)+IF(計算用!A52=移植日前日,dvs_tp)+IF(A52&gt;移植日前日,F52+G51)</f>
        <v>#N/A</v>
      </c>
      <c r="H52" t="e">
        <f t="shared" si="6"/>
        <v>#N/A</v>
      </c>
      <c r="I52" t="e">
        <f t="shared" ca="1" si="0"/>
        <v>#N/A</v>
      </c>
      <c r="J52" t="e">
        <f t="shared" ca="1" si="1"/>
        <v>#N/A</v>
      </c>
      <c r="K52" s="2" t="str">
        <f t="shared" ca="1" si="2"/>
        <v>-</v>
      </c>
      <c r="L52" s="2" t="e">
        <f t="shared" ca="1" si="3"/>
        <v>#N/A</v>
      </c>
      <c r="M52" s="2" t="e">
        <f t="shared" ca="1" si="7"/>
        <v>#N/A</v>
      </c>
      <c r="N52" s="2" t="e">
        <f t="shared" ca="1" si="8"/>
        <v>#N/A</v>
      </c>
      <c r="O52" s="3">
        <f ca="1">'データ（他）'!C47</f>
        <v>45428</v>
      </c>
    </row>
    <row r="53" spans="1:15" x14ac:dyDescent="0.4">
      <c r="A53" s="3">
        <f ca="1">'データ（他）'!C48</f>
        <v>45429</v>
      </c>
      <c r="B53" s="18" t="str">
        <f>IF(予測シート!C51="","",予測シート!C51)</f>
        <v/>
      </c>
      <c r="C53" s="19">
        <f>IF(予測地域=北茨城,'データ（気象）'!T49)+IF(予測地域=大子,'データ（気象）'!U49)+IF(予測地域=常陸大宮,'データ（気象）'!V49)+IF(予測地域=日立,'データ（気象）'!W49)+IF(予測地域=笠間,'データ（気象）'!X49)+IF(予測地域=水戸,'データ（気象）'!Y49)+IF(予測地域=古河,'データ（気象）'!Z49)+IF(予測地域=下館,'データ（気象）'!AA49)+IF(予測地域=下妻,'データ（気象）'!AB49)+IF(予測地域=鉾田,'データ（気象）'!AC49)+IF(予測地域=つくば館野,'データ（気象）'!AD49)+IF(予測地域=土浦,'データ（気象）'!AE49)+IF(予測地域=鹿嶋,'データ（気象）'!AF49)+IF(予測地域=龍ケ崎,'データ（気象）'!AG49)+IF(予測地域=我孫子,'データ（気象）'!AH49)+IF(予測地域=小山,'データ（気象）'!AI49)</f>
        <v>0</v>
      </c>
      <c r="D53" s="19">
        <f t="shared" si="4"/>
        <v>0</v>
      </c>
      <c r="E53" s="19">
        <f>IF(予測地域=北茨城,'データ（気象）'!B49)+IF(予測地域=大子,'データ（気象）'!C49)+IF(予測地域=常陸大宮,'データ（気象）'!D49)+IF(予測地域=日立,'データ（気象）'!E49)+IF(予測地域=笠間,'データ（気象）'!F49)+IF(予測地域=水戸,'データ（気象）'!G49)+IF(予測地域=古河,'データ（気象）'!H49)+IF(予測地域=下館,'データ（気象）'!I49)+IF(予測地域=下妻,'データ（気象）'!J49)+IF(予測地域=鉾田,'データ（気象）'!K49)+IF(予測地域=つくば館野,'データ（気象）'!L49)+IF(予測地域=土浦,'データ（気象）'!M49)+IF(予測地域=鹿嶋,'データ（気象）'!N49)+IF(予測地域=龍ケ崎,'データ（気象）'!O49)+IF(予測地域=我孫子,'データ（気象）'!P49)+IF(予測地域=小山,'データ（気象）'!Q49)</f>
        <v>0</v>
      </c>
      <c r="F53" s="19" t="e">
        <f t="shared" si="5"/>
        <v>#N/A</v>
      </c>
      <c r="G53" s="19" t="e">
        <f ca="1">IF(A53&lt;移植日前日,0)+IF(計算用!A53=移植日前日,dvs_tp)+IF(A53&gt;移植日前日,F53+G52)</f>
        <v>#N/A</v>
      </c>
      <c r="H53" t="e">
        <f t="shared" si="6"/>
        <v>#N/A</v>
      </c>
      <c r="I53" t="e">
        <f t="shared" ca="1" si="0"/>
        <v>#N/A</v>
      </c>
      <c r="J53" t="e">
        <f t="shared" ca="1" si="1"/>
        <v>#N/A</v>
      </c>
      <c r="K53" s="2" t="str">
        <f t="shared" ca="1" si="2"/>
        <v>-</v>
      </c>
      <c r="L53" s="2" t="e">
        <f t="shared" ca="1" si="3"/>
        <v>#N/A</v>
      </c>
      <c r="M53" s="2" t="e">
        <f t="shared" ca="1" si="7"/>
        <v>#N/A</v>
      </c>
      <c r="N53" s="2" t="e">
        <f t="shared" ca="1" si="8"/>
        <v>#N/A</v>
      </c>
      <c r="O53" s="3">
        <f ca="1">'データ（他）'!C48</f>
        <v>45429</v>
      </c>
    </row>
    <row r="54" spans="1:15" x14ac:dyDescent="0.4">
      <c r="A54" s="3">
        <f ca="1">'データ（他）'!C49</f>
        <v>45430</v>
      </c>
      <c r="B54" s="18" t="str">
        <f>IF(予測シート!C52="","",予測シート!C52)</f>
        <v/>
      </c>
      <c r="C54" s="19">
        <f>IF(予測地域=北茨城,'データ（気象）'!T50)+IF(予測地域=大子,'データ（気象）'!U50)+IF(予測地域=常陸大宮,'データ（気象）'!V50)+IF(予測地域=日立,'データ（気象）'!W50)+IF(予測地域=笠間,'データ（気象）'!X50)+IF(予測地域=水戸,'データ（気象）'!Y50)+IF(予測地域=古河,'データ（気象）'!Z50)+IF(予測地域=下館,'データ（気象）'!AA50)+IF(予測地域=下妻,'データ（気象）'!AB50)+IF(予測地域=鉾田,'データ（気象）'!AC50)+IF(予測地域=つくば館野,'データ（気象）'!AD50)+IF(予測地域=土浦,'データ（気象）'!AE50)+IF(予測地域=鹿嶋,'データ（気象）'!AF50)+IF(予測地域=龍ケ崎,'データ（気象）'!AG50)+IF(予測地域=我孫子,'データ（気象）'!AH50)+IF(予測地域=小山,'データ（気象）'!AI50)</f>
        <v>0</v>
      </c>
      <c r="D54" s="19">
        <f t="shared" si="4"/>
        <v>0</v>
      </c>
      <c r="E54" s="19">
        <f>IF(予測地域=北茨城,'データ（気象）'!B50)+IF(予測地域=大子,'データ（気象）'!C50)+IF(予測地域=常陸大宮,'データ（気象）'!D50)+IF(予測地域=日立,'データ（気象）'!E50)+IF(予測地域=笠間,'データ（気象）'!F50)+IF(予測地域=水戸,'データ（気象）'!G50)+IF(予測地域=古河,'データ（気象）'!H50)+IF(予測地域=下館,'データ（気象）'!I50)+IF(予測地域=下妻,'データ（気象）'!J50)+IF(予測地域=鉾田,'データ（気象）'!K50)+IF(予測地域=つくば館野,'データ（気象）'!L50)+IF(予測地域=土浦,'データ（気象）'!M50)+IF(予測地域=鹿嶋,'データ（気象）'!N50)+IF(予測地域=龍ケ崎,'データ（気象）'!O50)+IF(予測地域=我孫子,'データ（気象）'!P50)+IF(予測地域=小山,'データ（気象）'!Q50)</f>
        <v>0</v>
      </c>
      <c r="F54" s="19" t="e">
        <f t="shared" si="5"/>
        <v>#N/A</v>
      </c>
      <c r="G54" s="19" t="e">
        <f ca="1">IF(A54&lt;移植日前日,0)+IF(計算用!A54=移植日前日,dvs_tp)+IF(A54&gt;移植日前日,F54+G53)</f>
        <v>#N/A</v>
      </c>
      <c r="H54" t="e">
        <f t="shared" si="6"/>
        <v>#N/A</v>
      </c>
      <c r="I54" t="e">
        <f t="shared" ca="1" si="0"/>
        <v>#N/A</v>
      </c>
      <c r="J54" t="e">
        <f t="shared" ca="1" si="1"/>
        <v>#N/A</v>
      </c>
      <c r="K54" s="2" t="str">
        <f t="shared" ca="1" si="2"/>
        <v>-</v>
      </c>
      <c r="L54" s="2" t="e">
        <f t="shared" ca="1" si="3"/>
        <v>#N/A</v>
      </c>
      <c r="M54" s="2" t="e">
        <f t="shared" ca="1" si="7"/>
        <v>#N/A</v>
      </c>
      <c r="N54" s="2" t="e">
        <f t="shared" ca="1" si="8"/>
        <v>#N/A</v>
      </c>
      <c r="O54" s="3">
        <f ca="1">'データ（他）'!C49</f>
        <v>45430</v>
      </c>
    </row>
    <row r="55" spans="1:15" x14ac:dyDescent="0.4">
      <c r="A55" s="3">
        <f ca="1">'データ（他）'!C50</f>
        <v>45431</v>
      </c>
      <c r="B55" s="18" t="str">
        <f>IF(予測シート!C53="","",予測シート!C53)</f>
        <v/>
      </c>
      <c r="C55" s="19">
        <f>IF(予測地域=北茨城,'データ（気象）'!T51)+IF(予測地域=大子,'データ（気象）'!U51)+IF(予測地域=常陸大宮,'データ（気象）'!V51)+IF(予測地域=日立,'データ（気象）'!W51)+IF(予測地域=笠間,'データ（気象）'!X51)+IF(予測地域=水戸,'データ（気象）'!Y51)+IF(予測地域=古河,'データ（気象）'!Z51)+IF(予測地域=下館,'データ（気象）'!AA51)+IF(予測地域=下妻,'データ（気象）'!AB51)+IF(予測地域=鉾田,'データ（気象）'!AC51)+IF(予測地域=つくば館野,'データ（気象）'!AD51)+IF(予測地域=土浦,'データ（気象）'!AE51)+IF(予測地域=鹿嶋,'データ（気象）'!AF51)+IF(予測地域=龍ケ崎,'データ（気象）'!AG51)+IF(予測地域=我孫子,'データ（気象）'!AH51)+IF(予測地域=小山,'データ（気象）'!AI51)</f>
        <v>0</v>
      </c>
      <c r="D55" s="19">
        <f t="shared" si="4"/>
        <v>0</v>
      </c>
      <c r="E55" s="19">
        <f>IF(予測地域=北茨城,'データ（気象）'!B51)+IF(予測地域=大子,'データ（気象）'!C51)+IF(予測地域=常陸大宮,'データ（気象）'!D51)+IF(予測地域=日立,'データ（気象）'!E51)+IF(予測地域=笠間,'データ（気象）'!F51)+IF(予測地域=水戸,'データ（気象）'!G51)+IF(予測地域=古河,'データ（気象）'!H51)+IF(予測地域=下館,'データ（気象）'!I51)+IF(予測地域=下妻,'データ（気象）'!J51)+IF(予測地域=鉾田,'データ（気象）'!K51)+IF(予測地域=つくば館野,'データ（気象）'!L51)+IF(予測地域=土浦,'データ（気象）'!M51)+IF(予測地域=鹿嶋,'データ（気象）'!N51)+IF(予測地域=龍ケ崎,'データ（気象）'!O51)+IF(予測地域=我孫子,'データ（気象）'!P51)+IF(予測地域=小山,'データ（気象）'!Q51)</f>
        <v>0</v>
      </c>
      <c r="F55" s="19" t="e">
        <f t="shared" si="5"/>
        <v>#N/A</v>
      </c>
      <c r="G55" s="19" t="e">
        <f ca="1">IF(A55&lt;移植日前日,0)+IF(計算用!A55=移植日前日,dvs_tp)+IF(A55&gt;移植日前日,F55+G54)</f>
        <v>#N/A</v>
      </c>
      <c r="H55" t="e">
        <f t="shared" si="6"/>
        <v>#N/A</v>
      </c>
      <c r="I55" t="e">
        <f t="shared" ca="1" si="0"/>
        <v>#N/A</v>
      </c>
      <c r="J55" t="e">
        <f t="shared" ca="1" si="1"/>
        <v>#N/A</v>
      </c>
      <c r="K55" s="2" t="str">
        <f t="shared" ca="1" si="2"/>
        <v>-</v>
      </c>
      <c r="L55" s="2" t="e">
        <f t="shared" ca="1" si="3"/>
        <v>#N/A</v>
      </c>
      <c r="M55" s="2" t="e">
        <f t="shared" ca="1" si="7"/>
        <v>#N/A</v>
      </c>
      <c r="N55" s="2" t="e">
        <f t="shared" ca="1" si="8"/>
        <v>#N/A</v>
      </c>
      <c r="O55" s="3">
        <f ca="1">'データ（他）'!C50</f>
        <v>45431</v>
      </c>
    </row>
    <row r="56" spans="1:15" x14ac:dyDescent="0.4">
      <c r="A56" s="3">
        <f ca="1">'データ（他）'!C51</f>
        <v>45432</v>
      </c>
      <c r="B56" s="18" t="str">
        <f>IF(予測シート!C54="","",予測シート!C54)</f>
        <v/>
      </c>
      <c r="C56" s="19">
        <f>IF(予測地域=北茨城,'データ（気象）'!T52)+IF(予測地域=大子,'データ（気象）'!U52)+IF(予測地域=常陸大宮,'データ（気象）'!V52)+IF(予測地域=日立,'データ（気象）'!W52)+IF(予測地域=笠間,'データ（気象）'!X52)+IF(予測地域=水戸,'データ（気象）'!Y52)+IF(予測地域=古河,'データ（気象）'!Z52)+IF(予測地域=下館,'データ（気象）'!AA52)+IF(予測地域=下妻,'データ（気象）'!AB52)+IF(予測地域=鉾田,'データ（気象）'!AC52)+IF(予測地域=つくば館野,'データ（気象）'!AD52)+IF(予測地域=土浦,'データ（気象）'!AE52)+IF(予測地域=鹿嶋,'データ（気象）'!AF52)+IF(予測地域=龍ケ崎,'データ（気象）'!AG52)+IF(予測地域=我孫子,'データ（気象）'!AH52)+IF(予測地域=小山,'データ（気象）'!AI52)</f>
        <v>0</v>
      </c>
      <c r="D56" s="19">
        <f t="shared" si="4"/>
        <v>0</v>
      </c>
      <c r="E56" s="19">
        <f>IF(予測地域=北茨城,'データ（気象）'!B52)+IF(予測地域=大子,'データ（気象）'!C52)+IF(予測地域=常陸大宮,'データ（気象）'!D52)+IF(予測地域=日立,'データ（気象）'!E52)+IF(予測地域=笠間,'データ（気象）'!F52)+IF(予測地域=水戸,'データ（気象）'!G52)+IF(予測地域=古河,'データ（気象）'!H52)+IF(予測地域=下館,'データ（気象）'!I52)+IF(予測地域=下妻,'データ（気象）'!J52)+IF(予測地域=鉾田,'データ（気象）'!K52)+IF(予測地域=つくば館野,'データ（気象）'!L52)+IF(予測地域=土浦,'データ（気象）'!M52)+IF(予測地域=鹿嶋,'データ（気象）'!N52)+IF(予測地域=龍ケ崎,'データ（気象）'!O52)+IF(予測地域=我孫子,'データ（気象）'!P52)+IF(予測地域=小山,'データ（気象）'!Q52)</f>
        <v>0</v>
      </c>
      <c r="F56" s="19" t="e">
        <f t="shared" si="5"/>
        <v>#N/A</v>
      </c>
      <c r="G56" s="19" t="e">
        <f ca="1">IF(A56&lt;移植日前日,0)+IF(計算用!A56=移植日前日,dvs_tp)+IF(A56&gt;移植日前日,F56+G55)</f>
        <v>#N/A</v>
      </c>
      <c r="H56" t="e">
        <f t="shared" si="6"/>
        <v>#N/A</v>
      </c>
      <c r="I56" t="e">
        <f t="shared" ca="1" si="0"/>
        <v>#N/A</v>
      </c>
      <c r="J56" t="e">
        <f t="shared" ca="1" si="1"/>
        <v>#N/A</v>
      </c>
      <c r="K56" s="2" t="str">
        <f t="shared" ca="1" si="2"/>
        <v>-</v>
      </c>
      <c r="L56" s="2" t="e">
        <f t="shared" ca="1" si="3"/>
        <v>#N/A</v>
      </c>
      <c r="M56" s="2" t="e">
        <f t="shared" ca="1" si="7"/>
        <v>#N/A</v>
      </c>
      <c r="N56" s="2" t="e">
        <f t="shared" ca="1" si="8"/>
        <v>#N/A</v>
      </c>
      <c r="O56" s="3">
        <f ca="1">'データ（他）'!C51</f>
        <v>45432</v>
      </c>
    </row>
    <row r="57" spans="1:15" x14ac:dyDescent="0.4">
      <c r="A57" s="3">
        <f ca="1">'データ（他）'!C52</f>
        <v>45433</v>
      </c>
      <c r="B57" s="18" t="str">
        <f>IF(予測シート!C55="","",予測シート!C55)</f>
        <v/>
      </c>
      <c r="C57" s="19">
        <f>IF(予測地域=北茨城,'データ（気象）'!T53)+IF(予測地域=大子,'データ（気象）'!U53)+IF(予測地域=常陸大宮,'データ（気象）'!V53)+IF(予測地域=日立,'データ（気象）'!W53)+IF(予測地域=笠間,'データ（気象）'!X53)+IF(予測地域=水戸,'データ（気象）'!Y53)+IF(予測地域=古河,'データ（気象）'!Z53)+IF(予測地域=下館,'データ（気象）'!AA53)+IF(予測地域=下妻,'データ（気象）'!AB53)+IF(予測地域=鉾田,'データ（気象）'!AC53)+IF(予測地域=つくば館野,'データ（気象）'!AD53)+IF(予測地域=土浦,'データ（気象）'!AE53)+IF(予測地域=鹿嶋,'データ（気象）'!AF53)+IF(予測地域=龍ケ崎,'データ（気象）'!AG53)+IF(予測地域=我孫子,'データ（気象）'!AH53)+IF(予測地域=小山,'データ（気象）'!AI53)</f>
        <v>0</v>
      </c>
      <c r="D57" s="19">
        <f t="shared" si="4"/>
        <v>0</v>
      </c>
      <c r="E57" s="19">
        <f>IF(予測地域=北茨城,'データ（気象）'!B53)+IF(予測地域=大子,'データ（気象）'!C53)+IF(予測地域=常陸大宮,'データ（気象）'!D53)+IF(予測地域=日立,'データ（気象）'!E53)+IF(予測地域=笠間,'データ（気象）'!F53)+IF(予測地域=水戸,'データ（気象）'!G53)+IF(予測地域=古河,'データ（気象）'!H53)+IF(予測地域=下館,'データ（気象）'!I53)+IF(予測地域=下妻,'データ（気象）'!J53)+IF(予測地域=鉾田,'データ（気象）'!K53)+IF(予測地域=つくば館野,'データ（気象）'!L53)+IF(予測地域=土浦,'データ（気象）'!M53)+IF(予測地域=鹿嶋,'データ（気象）'!N53)+IF(予測地域=龍ケ崎,'データ（気象）'!O53)+IF(予測地域=我孫子,'データ（気象）'!P53)+IF(予測地域=小山,'データ（気象）'!Q53)</f>
        <v>0</v>
      </c>
      <c r="F57" s="19" t="e">
        <f t="shared" si="5"/>
        <v>#N/A</v>
      </c>
      <c r="G57" s="19" t="e">
        <f ca="1">IF(A57&lt;移植日前日,0)+IF(計算用!A57=移植日前日,dvs_tp)+IF(A57&gt;移植日前日,F57+G56)</f>
        <v>#N/A</v>
      </c>
      <c r="H57" t="e">
        <f t="shared" si="6"/>
        <v>#N/A</v>
      </c>
      <c r="I57" t="e">
        <f t="shared" ca="1" si="0"/>
        <v>#N/A</v>
      </c>
      <c r="J57" t="e">
        <f t="shared" ca="1" si="1"/>
        <v>#N/A</v>
      </c>
      <c r="K57" s="2" t="str">
        <f t="shared" ca="1" si="2"/>
        <v>-</v>
      </c>
      <c r="L57" s="2" t="e">
        <f t="shared" ca="1" si="3"/>
        <v>#N/A</v>
      </c>
      <c r="M57" s="2" t="e">
        <f t="shared" ca="1" si="7"/>
        <v>#N/A</v>
      </c>
      <c r="N57" s="2" t="e">
        <f t="shared" ca="1" si="8"/>
        <v>#N/A</v>
      </c>
      <c r="O57" s="3">
        <f ca="1">'データ（他）'!C52</f>
        <v>45433</v>
      </c>
    </row>
    <row r="58" spans="1:15" x14ac:dyDescent="0.4">
      <c r="A58" s="3">
        <f ca="1">'データ（他）'!C53</f>
        <v>45434</v>
      </c>
      <c r="B58" s="18" t="str">
        <f>IF(予測シート!C56="","",予測シート!C56)</f>
        <v/>
      </c>
      <c r="C58" s="19">
        <f>IF(予測地域=北茨城,'データ（気象）'!T54)+IF(予測地域=大子,'データ（気象）'!U54)+IF(予測地域=常陸大宮,'データ（気象）'!V54)+IF(予測地域=日立,'データ（気象）'!W54)+IF(予測地域=笠間,'データ（気象）'!X54)+IF(予測地域=水戸,'データ（気象）'!Y54)+IF(予測地域=古河,'データ（気象）'!Z54)+IF(予測地域=下館,'データ（気象）'!AA54)+IF(予測地域=下妻,'データ（気象）'!AB54)+IF(予測地域=鉾田,'データ（気象）'!AC54)+IF(予測地域=つくば館野,'データ（気象）'!AD54)+IF(予測地域=土浦,'データ（気象）'!AE54)+IF(予測地域=鹿嶋,'データ（気象）'!AF54)+IF(予測地域=龍ケ崎,'データ（気象）'!AG54)+IF(予測地域=我孫子,'データ（気象）'!AH54)+IF(予測地域=小山,'データ（気象）'!AI54)</f>
        <v>0</v>
      </c>
      <c r="D58" s="19">
        <f t="shared" si="4"/>
        <v>0</v>
      </c>
      <c r="E58" s="19">
        <f>IF(予測地域=北茨城,'データ（気象）'!B54)+IF(予測地域=大子,'データ（気象）'!C54)+IF(予測地域=常陸大宮,'データ（気象）'!D54)+IF(予測地域=日立,'データ（気象）'!E54)+IF(予測地域=笠間,'データ（気象）'!F54)+IF(予測地域=水戸,'データ（気象）'!G54)+IF(予測地域=古河,'データ（気象）'!H54)+IF(予測地域=下館,'データ（気象）'!I54)+IF(予測地域=下妻,'データ（気象）'!J54)+IF(予測地域=鉾田,'データ（気象）'!K54)+IF(予測地域=つくば館野,'データ（気象）'!L54)+IF(予測地域=土浦,'データ（気象）'!M54)+IF(予測地域=鹿嶋,'データ（気象）'!N54)+IF(予測地域=龍ケ崎,'データ（気象）'!O54)+IF(予測地域=我孫子,'データ（気象）'!P54)+IF(予測地域=小山,'データ（気象）'!Q54)</f>
        <v>0</v>
      </c>
      <c r="F58" s="19" t="e">
        <f t="shared" si="5"/>
        <v>#N/A</v>
      </c>
      <c r="G58" s="19" t="e">
        <f ca="1">IF(A58&lt;移植日前日,0)+IF(計算用!A58=移植日前日,dvs_tp)+IF(A58&gt;移植日前日,F58+G57)</f>
        <v>#N/A</v>
      </c>
      <c r="H58" t="e">
        <f t="shared" si="6"/>
        <v>#N/A</v>
      </c>
      <c r="I58" t="e">
        <f t="shared" ca="1" si="0"/>
        <v>#N/A</v>
      </c>
      <c r="J58" t="e">
        <f t="shared" ca="1" si="1"/>
        <v>#N/A</v>
      </c>
      <c r="K58" s="2" t="str">
        <f t="shared" ca="1" si="2"/>
        <v>-</v>
      </c>
      <c r="L58" s="2" t="e">
        <f t="shared" ca="1" si="3"/>
        <v>#N/A</v>
      </c>
      <c r="M58" s="2" t="e">
        <f t="shared" ca="1" si="7"/>
        <v>#N/A</v>
      </c>
      <c r="N58" s="2" t="e">
        <f t="shared" ca="1" si="8"/>
        <v>#N/A</v>
      </c>
      <c r="O58" s="3">
        <f ca="1">'データ（他）'!C53</f>
        <v>45434</v>
      </c>
    </row>
    <row r="59" spans="1:15" x14ac:dyDescent="0.4">
      <c r="A59" s="3">
        <f ca="1">'データ（他）'!C54</f>
        <v>45435</v>
      </c>
      <c r="B59" s="18" t="str">
        <f>IF(予測シート!C57="","",予測シート!C57)</f>
        <v/>
      </c>
      <c r="C59" s="19">
        <f>IF(予測地域=北茨城,'データ（気象）'!T55)+IF(予測地域=大子,'データ（気象）'!U55)+IF(予測地域=常陸大宮,'データ（気象）'!V55)+IF(予測地域=日立,'データ（気象）'!W55)+IF(予測地域=笠間,'データ（気象）'!X55)+IF(予測地域=水戸,'データ（気象）'!Y55)+IF(予測地域=古河,'データ（気象）'!Z55)+IF(予測地域=下館,'データ（気象）'!AA55)+IF(予測地域=下妻,'データ（気象）'!AB55)+IF(予測地域=鉾田,'データ（気象）'!AC55)+IF(予測地域=つくば館野,'データ（気象）'!AD55)+IF(予測地域=土浦,'データ（気象）'!AE55)+IF(予測地域=鹿嶋,'データ（気象）'!AF55)+IF(予測地域=龍ケ崎,'データ（気象）'!AG55)+IF(予測地域=我孫子,'データ（気象）'!AH55)+IF(予測地域=小山,'データ（気象）'!AI55)</f>
        <v>0</v>
      </c>
      <c r="D59" s="19">
        <f t="shared" si="4"/>
        <v>0</v>
      </c>
      <c r="E59" s="19">
        <f>IF(予測地域=北茨城,'データ（気象）'!B55)+IF(予測地域=大子,'データ（気象）'!C55)+IF(予測地域=常陸大宮,'データ（気象）'!D55)+IF(予測地域=日立,'データ（気象）'!E55)+IF(予測地域=笠間,'データ（気象）'!F55)+IF(予測地域=水戸,'データ（気象）'!G55)+IF(予測地域=古河,'データ（気象）'!H55)+IF(予測地域=下館,'データ（気象）'!I55)+IF(予測地域=下妻,'データ（気象）'!J55)+IF(予測地域=鉾田,'データ（気象）'!K55)+IF(予測地域=つくば館野,'データ（気象）'!L55)+IF(予測地域=土浦,'データ（気象）'!M55)+IF(予測地域=鹿嶋,'データ（気象）'!N55)+IF(予測地域=龍ケ崎,'データ（気象）'!O55)+IF(予測地域=我孫子,'データ（気象）'!P55)+IF(予測地域=小山,'データ（気象）'!Q55)</f>
        <v>0</v>
      </c>
      <c r="F59" s="19" t="e">
        <f t="shared" si="5"/>
        <v>#N/A</v>
      </c>
      <c r="G59" s="19" t="e">
        <f ca="1">IF(A59&lt;移植日前日,0)+IF(計算用!A59=移植日前日,dvs_tp)+IF(A59&gt;移植日前日,F59+G58)</f>
        <v>#N/A</v>
      </c>
      <c r="H59" t="e">
        <f t="shared" si="6"/>
        <v>#N/A</v>
      </c>
      <c r="I59" t="e">
        <f t="shared" ca="1" si="0"/>
        <v>#N/A</v>
      </c>
      <c r="J59" t="e">
        <f t="shared" ca="1" si="1"/>
        <v>#N/A</v>
      </c>
      <c r="K59" s="2" t="str">
        <f t="shared" ca="1" si="2"/>
        <v>-</v>
      </c>
      <c r="L59" s="2" t="e">
        <f t="shared" ca="1" si="3"/>
        <v>#N/A</v>
      </c>
      <c r="M59" s="2" t="e">
        <f t="shared" ca="1" si="7"/>
        <v>#N/A</v>
      </c>
      <c r="N59" s="2" t="e">
        <f t="shared" ca="1" si="8"/>
        <v>#N/A</v>
      </c>
      <c r="O59" s="3">
        <f ca="1">'データ（他）'!C54</f>
        <v>45435</v>
      </c>
    </row>
    <row r="60" spans="1:15" x14ac:dyDescent="0.4">
      <c r="A60" s="3">
        <f ca="1">'データ（他）'!C55</f>
        <v>45436</v>
      </c>
      <c r="B60" s="18" t="str">
        <f>IF(予測シート!C58="","",予測シート!C58)</f>
        <v/>
      </c>
      <c r="C60" s="19">
        <f>IF(予測地域=北茨城,'データ（気象）'!T56)+IF(予測地域=大子,'データ（気象）'!U56)+IF(予測地域=常陸大宮,'データ（気象）'!V56)+IF(予測地域=日立,'データ（気象）'!W56)+IF(予測地域=笠間,'データ（気象）'!X56)+IF(予測地域=水戸,'データ（気象）'!Y56)+IF(予測地域=古河,'データ（気象）'!Z56)+IF(予測地域=下館,'データ（気象）'!AA56)+IF(予測地域=下妻,'データ（気象）'!AB56)+IF(予測地域=鉾田,'データ（気象）'!AC56)+IF(予測地域=つくば館野,'データ（気象）'!AD56)+IF(予測地域=土浦,'データ（気象）'!AE56)+IF(予測地域=鹿嶋,'データ（気象）'!AF56)+IF(予測地域=龍ケ崎,'データ（気象）'!AG56)+IF(予測地域=我孫子,'データ（気象）'!AH56)+IF(予測地域=小山,'データ（気象）'!AI56)</f>
        <v>0</v>
      </c>
      <c r="D60" s="19">
        <f t="shared" si="4"/>
        <v>0</v>
      </c>
      <c r="E60" s="19">
        <f>IF(予測地域=北茨城,'データ（気象）'!B56)+IF(予測地域=大子,'データ（気象）'!C56)+IF(予測地域=常陸大宮,'データ（気象）'!D56)+IF(予測地域=日立,'データ（気象）'!E56)+IF(予測地域=笠間,'データ（気象）'!F56)+IF(予測地域=水戸,'データ（気象）'!G56)+IF(予測地域=古河,'データ（気象）'!H56)+IF(予測地域=下館,'データ（気象）'!I56)+IF(予測地域=下妻,'データ（気象）'!J56)+IF(予測地域=鉾田,'データ（気象）'!K56)+IF(予測地域=つくば館野,'データ（気象）'!L56)+IF(予測地域=土浦,'データ（気象）'!M56)+IF(予測地域=鹿嶋,'データ（気象）'!N56)+IF(予測地域=龍ケ崎,'データ（気象）'!O56)+IF(予測地域=我孫子,'データ（気象）'!P56)+IF(予測地域=小山,'データ（気象）'!Q56)</f>
        <v>0</v>
      </c>
      <c r="F60" s="19" t="e">
        <f t="shared" si="5"/>
        <v>#N/A</v>
      </c>
      <c r="G60" s="19" t="e">
        <f ca="1">IF(A60&lt;移植日前日,0)+IF(計算用!A60=移植日前日,dvs_tp)+IF(A60&gt;移植日前日,F60+G59)</f>
        <v>#N/A</v>
      </c>
      <c r="H60" t="e">
        <f t="shared" si="6"/>
        <v>#N/A</v>
      </c>
      <c r="I60" t="e">
        <f t="shared" ca="1" si="0"/>
        <v>#N/A</v>
      </c>
      <c r="J60" t="e">
        <f t="shared" ca="1" si="1"/>
        <v>#N/A</v>
      </c>
      <c r="K60" s="2" t="str">
        <f t="shared" ca="1" si="2"/>
        <v>-</v>
      </c>
      <c r="L60" s="2" t="e">
        <f t="shared" ca="1" si="3"/>
        <v>#N/A</v>
      </c>
      <c r="M60" s="2" t="e">
        <f t="shared" ca="1" si="7"/>
        <v>#N/A</v>
      </c>
      <c r="N60" s="2" t="e">
        <f t="shared" ca="1" si="8"/>
        <v>#N/A</v>
      </c>
      <c r="O60" s="3">
        <f ca="1">'データ（他）'!C55</f>
        <v>45436</v>
      </c>
    </row>
    <row r="61" spans="1:15" x14ac:dyDescent="0.4">
      <c r="A61" s="3">
        <f ca="1">'データ（他）'!C56</f>
        <v>45437</v>
      </c>
      <c r="B61" s="18" t="str">
        <f>IF(予測シート!C59="","",予測シート!C59)</f>
        <v/>
      </c>
      <c r="C61" s="19">
        <f>IF(予測地域=北茨城,'データ（気象）'!T57)+IF(予測地域=大子,'データ（気象）'!U57)+IF(予測地域=常陸大宮,'データ（気象）'!V57)+IF(予測地域=日立,'データ（気象）'!W57)+IF(予測地域=笠間,'データ（気象）'!X57)+IF(予測地域=水戸,'データ（気象）'!Y57)+IF(予測地域=古河,'データ（気象）'!Z57)+IF(予測地域=下館,'データ（気象）'!AA57)+IF(予測地域=下妻,'データ（気象）'!AB57)+IF(予測地域=鉾田,'データ（気象）'!AC57)+IF(予測地域=つくば館野,'データ（気象）'!AD57)+IF(予測地域=土浦,'データ（気象）'!AE57)+IF(予測地域=鹿嶋,'データ（気象）'!AF57)+IF(予測地域=龍ケ崎,'データ（気象）'!AG57)+IF(予測地域=我孫子,'データ（気象）'!AH57)+IF(予測地域=小山,'データ（気象）'!AI57)</f>
        <v>0</v>
      </c>
      <c r="D61" s="19">
        <f t="shared" si="4"/>
        <v>0</v>
      </c>
      <c r="E61" s="19">
        <f>IF(予測地域=北茨城,'データ（気象）'!B57)+IF(予測地域=大子,'データ（気象）'!C57)+IF(予測地域=常陸大宮,'データ（気象）'!D57)+IF(予測地域=日立,'データ（気象）'!E57)+IF(予測地域=笠間,'データ（気象）'!F57)+IF(予測地域=水戸,'データ（気象）'!G57)+IF(予測地域=古河,'データ（気象）'!H57)+IF(予測地域=下館,'データ（気象）'!I57)+IF(予測地域=下妻,'データ（気象）'!J57)+IF(予測地域=鉾田,'データ（気象）'!K57)+IF(予測地域=つくば館野,'データ（気象）'!L57)+IF(予測地域=土浦,'データ（気象）'!M57)+IF(予測地域=鹿嶋,'データ（気象）'!N57)+IF(予測地域=龍ケ崎,'データ（気象）'!O57)+IF(予測地域=我孫子,'データ（気象）'!P57)+IF(予測地域=小山,'データ（気象）'!Q57)</f>
        <v>0</v>
      </c>
      <c r="F61" s="19" t="e">
        <f t="shared" si="5"/>
        <v>#N/A</v>
      </c>
      <c r="G61" s="19" t="e">
        <f ca="1">IF(A61&lt;移植日前日,0)+IF(計算用!A61=移植日前日,dvs_tp)+IF(A61&gt;移植日前日,F61+G60)</f>
        <v>#N/A</v>
      </c>
      <c r="H61" t="e">
        <f t="shared" si="6"/>
        <v>#N/A</v>
      </c>
      <c r="I61" t="e">
        <f t="shared" ca="1" si="0"/>
        <v>#N/A</v>
      </c>
      <c r="J61" t="e">
        <f t="shared" ca="1" si="1"/>
        <v>#N/A</v>
      </c>
      <c r="K61" s="2" t="str">
        <f t="shared" ca="1" si="2"/>
        <v>-</v>
      </c>
      <c r="L61" s="2" t="e">
        <f t="shared" ca="1" si="3"/>
        <v>#N/A</v>
      </c>
      <c r="M61" s="2" t="e">
        <f t="shared" ca="1" si="7"/>
        <v>#N/A</v>
      </c>
      <c r="N61" s="2" t="e">
        <f t="shared" ca="1" si="8"/>
        <v>#N/A</v>
      </c>
      <c r="O61" s="3">
        <f ca="1">'データ（他）'!C56</f>
        <v>45437</v>
      </c>
    </row>
    <row r="62" spans="1:15" x14ac:dyDescent="0.4">
      <c r="A62" s="3">
        <f ca="1">'データ（他）'!C57</f>
        <v>45438</v>
      </c>
      <c r="B62" s="18" t="str">
        <f>IF(予測シート!C60="","",予測シート!C60)</f>
        <v/>
      </c>
      <c r="C62" s="19">
        <f>IF(予測地域=北茨城,'データ（気象）'!T58)+IF(予測地域=大子,'データ（気象）'!U58)+IF(予測地域=常陸大宮,'データ（気象）'!V58)+IF(予測地域=日立,'データ（気象）'!W58)+IF(予測地域=笠間,'データ（気象）'!X58)+IF(予測地域=水戸,'データ（気象）'!Y58)+IF(予測地域=古河,'データ（気象）'!Z58)+IF(予測地域=下館,'データ（気象）'!AA58)+IF(予測地域=下妻,'データ（気象）'!AB58)+IF(予測地域=鉾田,'データ（気象）'!AC58)+IF(予測地域=つくば館野,'データ（気象）'!AD58)+IF(予測地域=土浦,'データ（気象）'!AE58)+IF(予測地域=鹿嶋,'データ（気象）'!AF58)+IF(予測地域=龍ケ崎,'データ（気象）'!AG58)+IF(予測地域=我孫子,'データ（気象）'!AH58)+IF(予測地域=小山,'データ（気象）'!AI58)</f>
        <v>0</v>
      </c>
      <c r="D62" s="19">
        <f t="shared" si="4"/>
        <v>0</v>
      </c>
      <c r="E62" s="19">
        <f>IF(予測地域=北茨城,'データ（気象）'!B58)+IF(予測地域=大子,'データ（気象）'!C58)+IF(予測地域=常陸大宮,'データ（気象）'!D58)+IF(予測地域=日立,'データ（気象）'!E58)+IF(予測地域=笠間,'データ（気象）'!F58)+IF(予測地域=水戸,'データ（気象）'!G58)+IF(予測地域=古河,'データ（気象）'!H58)+IF(予測地域=下館,'データ（気象）'!I58)+IF(予測地域=下妻,'データ（気象）'!J58)+IF(予測地域=鉾田,'データ（気象）'!K58)+IF(予測地域=つくば館野,'データ（気象）'!L58)+IF(予測地域=土浦,'データ（気象）'!M58)+IF(予測地域=鹿嶋,'データ（気象）'!N58)+IF(予測地域=龍ケ崎,'データ（気象）'!O58)+IF(予測地域=我孫子,'データ（気象）'!P58)+IF(予測地域=小山,'データ（気象）'!Q58)</f>
        <v>0</v>
      </c>
      <c r="F62" s="19" t="e">
        <f t="shared" si="5"/>
        <v>#N/A</v>
      </c>
      <c r="G62" s="19" t="e">
        <f ca="1">IF(A62&lt;移植日前日,0)+IF(計算用!A62=移植日前日,dvs_tp)+IF(A62&gt;移植日前日,F62+G61)</f>
        <v>#N/A</v>
      </c>
      <c r="H62" t="e">
        <f t="shared" si="6"/>
        <v>#N/A</v>
      </c>
      <c r="I62" t="e">
        <f t="shared" ca="1" si="0"/>
        <v>#N/A</v>
      </c>
      <c r="J62" t="e">
        <f t="shared" ca="1" si="1"/>
        <v>#N/A</v>
      </c>
      <c r="K62" s="2" t="str">
        <f t="shared" ca="1" si="2"/>
        <v>-</v>
      </c>
      <c r="L62" s="2" t="e">
        <f t="shared" ca="1" si="3"/>
        <v>#N/A</v>
      </c>
      <c r="M62" s="2" t="e">
        <f t="shared" ca="1" si="7"/>
        <v>#N/A</v>
      </c>
      <c r="N62" s="2" t="e">
        <f t="shared" ca="1" si="8"/>
        <v>#N/A</v>
      </c>
      <c r="O62" s="3">
        <f ca="1">'データ（他）'!C57</f>
        <v>45438</v>
      </c>
    </row>
    <row r="63" spans="1:15" x14ac:dyDescent="0.4">
      <c r="A63" s="3">
        <f ca="1">'データ（他）'!C58</f>
        <v>45439</v>
      </c>
      <c r="B63" s="18" t="str">
        <f>IF(予測シート!C61="","",予測シート!C61)</f>
        <v/>
      </c>
      <c r="C63" s="19">
        <f>IF(予測地域=北茨城,'データ（気象）'!T59)+IF(予測地域=大子,'データ（気象）'!U59)+IF(予測地域=常陸大宮,'データ（気象）'!V59)+IF(予測地域=日立,'データ（気象）'!W59)+IF(予測地域=笠間,'データ（気象）'!X59)+IF(予測地域=水戸,'データ（気象）'!Y59)+IF(予測地域=古河,'データ（気象）'!Z59)+IF(予測地域=下館,'データ（気象）'!AA59)+IF(予測地域=下妻,'データ（気象）'!AB59)+IF(予測地域=鉾田,'データ（気象）'!AC59)+IF(予測地域=つくば館野,'データ（気象）'!AD59)+IF(予測地域=土浦,'データ（気象）'!AE59)+IF(予測地域=鹿嶋,'データ（気象）'!AF59)+IF(予測地域=龍ケ崎,'データ（気象）'!AG59)+IF(予測地域=我孫子,'データ（気象）'!AH59)+IF(予測地域=小山,'データ（気象）'!AI59)</f>
        <v>0</v>
      </c>
      <c r="D63" s="19">
        <f t="shared" si="4"/>
        <v>0</v>
      </c>
      <c r="E63" s="19">
        <f>IF(予測地域=北茨城,'データ（気象）'!B59)+IF(予測地域=大子,'データ（気象）'!C59)+IF(予測地域=常陸大宮,'データ（気象）'!D59)+IF(予測地域=日立,'データ（気象）'!E59)+IF(予測地域=笠間,'データ（気象）'!F59)+IF(予測地域=水戸,'データ（気象）'!G59)+IF(予測地域=古河,'データ（気象）'!H59)+IF(予測地域=下館,'データ（気象）'!I59)+IF(予測地域=下妻,'データ（気象）'!J59)+IF(予測地域=鉾田,'データ（気象）'!K59)+IF(予測地域=つくば館野,'データ（気象）'!L59)+IF(予測地域=土浦,'データ（気象）'!M59)+IF(予測地域=鹿嶋,'データ（気象）'!N59)+IF(予測地域=龍ケ崎,'データ（気象）'!O59)+IF(予測地域=我孫子,'データ（気象）'!P59)+IF(予測地域=小山,'データ（気象）'!Q59)</f>
        <v>0</v>
      </c>
      <c r="F63" s="19" t="e">
        <f t="shared" si="5"/>
        <v>#N/A</v>
      </c>
      <c r="G63" s="19" t="e">
        <f ca="1">IF(A63&lt;移植日前日,0)+IF(計算用!A63=移植日前日,dvs_tp)+IF(A63&gt;移植日前日,F63+G62)</f>
        <v>#N/A</v>
      </c>
      <c r="H63" t="e">
        <f t="shared" si="6"/>
        <v>#N/A</v>
      </c>
      <c r="I63" t="e">
        <f t="shared" ca="1" si="0"/>
        <v>#N/A</v>
      </c>
      <c r="J63" t="e">
        <f t="shared" ca="1" si="1"/>
        <v>#N/A</v>
      </c>
      <c r="K63" s="2" t="str">
        <f t="shared" ca="1" si="2"/>
        <v>-</v>
      </c>
      <c r="L63" s="2" t="e">
        <f t="shared" ca="1" si="3"/>
        <v>#N/A</v>
      </c>
      <c r="M63" s="2" t="e">
        <f t="shared" ca="1" si="7"/>
        <v>#N/A</v>
      </c>
      <c r="N63" s="2" t="e">
        <f t="shared" ca="1" si="8"/>
        <v>#N/A</v>
      </c>
      <c r="O63" s="3">
        <f ca="1">'データ（他）'!C58</f>
        <v>45439</v>
      </c>
    </row>
    <row r="64" spans="1:15" x14ac:dyDescent="0.4">
      <c r="A64" s="3">
        <f ca="1">'データ（他）'!C59</f>
        <v>45440</v>
      </c>
      <c r="B64" s="18" t="str">
        <f>IF(予測シート!C62="","",予測シート!C62)</f>
        <v/>
      </c>
      <c r="C64" s="19">
        <f>IF(予測地域=北茨城,'データ（気象）'!T60)+IF(予測地域=大子,'データ（気象）'!U60)+IF(予測地域=常陸大宮,'データ（気象）'!V60)+IF(予測地域=日立,'データ（気象）'!W60)+IF(予測地域=笠間,'データ（気象）'!X60)+IF(予測地域=水戸,'データ（気象）'!Y60)+IF(予測地域=古河,'データ（気象）'!Z60)+IF(予測地域=下館,'データ（気象）'!AA60)+IF(予測地域=下妻,'データ（気象）'!AB60)+IF(予測地域=鉾田,'データ（気象）'!AC60)+IF(予測地域=つくば館野,'データ（気象）'!AD60)+IF(予測地域=土浦,'データ（気象）'!AE60)+IF(予測地域=鹿嶋,'データ（気象）'!AF60)+IF(予測地域=龍ケ崎,'データ（気象）'!AG60)+IF(予測地域=我孫子,'データ（気象）'!AH60)+IF(予測地域=小山,'データ（気象）'!AI60)</f>
        <v>0</v>
      </c>
      <c r="D64" s="19">
        <f t="shared" si="4"/>
        <v>0</v>
      </c>
      <c r="E64" s="19">
        <f>IF(予測地域=北茨城,'データ（気象）'!B60)+IF(予測地域=大子,'データ（気象）'!C60)+IF(予測地域=常陸大宮,'データ（気象）'!D60)+IF(予測地域=日立,'データ（気象）'!E60)+IF(予測地域=笠間,'データ（気象）'!F60)+IF(予測地域=水戸,'データ（気象）'!G60)+IF(予測地域=古河,'データ（気象）'!H60)+IF(予測地域=下館,'データ（気象）'!I60)+IF(予測地域=下妻,'データ（気象）'!J60)+IF(予測地域=鉾田,'データ（気象）'!K60)+IF(予測地域=つくば館野,'データ（気象）'!L60)+IF(予測地域=土浦,'データ（気象）'!M60)+IF(予測地域=鹿嶋,'データ（気象）'!N60)+IF(予測地域=龍ケ崎,'データ（気象）'!O60)+IF(予測地域=我孫子,'データ（気象）'!P60)+IF(予測地域=小山,'データ（気象）'!Q60)</f>
        <v>0</v>
      </c>
      <c r="F64" s="19" t="e">
        <f t="shared" si="5"/>
        <v>#N/A</v>
      </c>
      <c r="G64" s="19" t="e">
        <f ca="1">IF(A64&lt;移植日前日,0)+IF(計算用!A64=移植日前日,dvs_tp)+IF(A64&gt;移植日前日,F64+G63)</f>
        <v>#N/A</v>
      </c>
      <c r="H64" t="e">
        <f t="shared" si="6"/>
        <v>#N/A</v>
      </c>
      <c r="I64" t="e">
        <f t="shared" ca="1" si="0"/>
        <v>#N/A</v>
      </c>
      <c r="J64" t="e">
        <f t="shared" ca="1" si="1"/>
        <v>#N/A</v>
      </c>
      <c r="K64" s="2" t="str">
        <f t="shared" ca="1" si="2"/>
        <v>-</v>
      </c>
      <c r="L64" s="2" t="e">
        <f t="shared" ca="1" si="3"/>
        <v>#N/A</v>
      </c>
      <c r="M64" s="2" t="e">
        <f t="shared" ca="1" si="7"/>
        <v>#N/A</v>
      </c>
      <c r="N64" s="2" t="e">
        <f t="shared" ca="1" si="8"/>
        <v>#N/A</v>
      </c>
      <c r="O64" s="3">
        <f ca="1">'データ（他）'!C59</f>
        <v>45440</v>
      </c>
    </row>
    <row r="65" spans="1:15" x14ac:dyDescent="0.4">
      <c r="A65" s="3">
        <f ca="1">'データ（他）'!C60</f>
        <v>45441</v>
      </c>
      <c r="B65" s="18" t="str">
        <f>IF(予測シート!C63="","",予測シート!C63)</f>
        <v/>
      </c>
      <c r="C65" s="19">
        <f>IF(予測地域=北茨城,'データ（気象）'!T61)+IF(予測地域=大子,'データ（気象）'!U61)+IF(予測地域=常陸大宮,'データ（気象）'!V61)+IF(予測地域=日立,'データ（気象）'!W61)+IF(予測地域=笠間,'データ（気象）'!X61)+IF(予測地域=水戸,'データ（気象）'!Y61)+IF(予測地域=古河,'データ（気象）'!Z61)+IF(予測地域=下館,'データ（気象）'!AA61)+IF(予測地域=下妻,'データ（気象）'!AB61)+IF(予測地域=鉾田,'データ（気象）'!AC61)+IF(予測地域=つくば館野,'データ（気象）'!AD61)+IF(予測地域=土浦,'データ（気象）'!AE61)+IF(予測地域=鹿嶋,'データ（気象）'!AF61)+IF(予測地域=龍ケ崎,'データ（気象）'!AG61)+IF(予測地域=我孫子,'データ（気象）'!AH61)+IF(予測地域=小山,'データ（気象）'!AI61)</f>
        <v>0</v>
      </c>
      <c r="D65" s="19">
        <f t="shared" si="4"/>
        <v>0</v>
      </c>
      <c r="E65" s="19">
        <f>IF(予測地域=北茨城,'データ（気象）'!B61)+IF(予測地域=大子,'データ（気象）'!C61)+IF(予測地域=常陸大宮,'データ（気象）'!D61)+IF(予測地域=日立,'データ（気象）'!E61)+IF(予測地域=笠間,'データ（気象）'!F61)+IF(予測地域=水戸,'データ（気象）'!G61)+IF(予測地域=古河,'データ（気象）'!H61)+IF(予測地域=下館,'データ（気象）'!I61)+IF(予測地域=下妻,'データ（気象）'!J61)+IF(予測地域=鉾田,'データ（気象）'!K61)+IF(予測地域=つくば館野,'データ（気象）'!L61)+IF(予測地域=土浦,'データ（気象）'!M61)+IF(予測地域=鹿嶋,'データ（気象）'!N61)+IF(予測地域=龍ケ崎,'データ（気象）'!O61)+IF(予測地域=我孫子,'データ（気象）'!P61)+IF(予測地域=小山,'データ（気象）'!Q61)</f>
        <v>0</v>
      </c>
      <c r="F65" s="19" t="e">
        <f t="shared" si="5"/>
        <v>#N/A</v>
      </c>
      <c r="G65" s="19" t="e">
        <f ca="1">IF(A65&lt;移植日前日,0)+IF(計算用!A65=移植日前日,dvs_tp)+IF(A65&gt;移植日前日,F65+G64)</f>
        <v>#N/A</v>
      </c>
      <c r="H65" t="e">
        <f t="shared" si="6"/>
        <v>#N/A</v>
      </c>
      <c r="I65" t="e">
        <f t="shared" ca="1" si="0"/>
        <v>#N/A</v>
      </c>
      <c r="J65" t="e">
        <f t="shared" ca="1" si="1"/>
        <v>#N/A</v>
      </c>
      <c r="K65" s="2" t="str">
        <f t="shared" ca="1" si="2"/>
        <v>-</v>
      </c>
      <c r="L65" s="2" t="e">
        <f t="shared" ca="1" si="3"/>
        <v>#N/A</v>
      </c>
      <c r="M65" s="2" t="e">
        <f t="shared" ca="1" si="7"/>
        <v>#N/A</v>
      </c>
      <c r="N65" s="2" t="e">
        <f t="shared" ca="1" si="8"/>
        <v>#N/A</v>
      </c>
      <c r="O65" s="3">
        <f ca="1">'データ（他）'!C60</f>
        <v>45441</v>
      </c>
    </row>
    <row r="66" spans="1:15" x14ac:dyDescent="0.4">
      <c r="A66" s="3">
        <f ca="1">'データ（他）'!C61</f>
        <v>45442</v>
      </c>
      <c r="B66" s="18" t="str">
        <f>IF(予測シート!C64="","",予測シート!C64)</f>
        <v/>
      </c>
      <c r="C66" s="19">
        <f>IF(予測地域=北茨城,'データ（気象）'!T62)+IF(予測地域=大子,'データ（気象）'!U62)+IF(予測地域=常陸大宮,'データ（気象）'!V62)+IF(予測地域=日立,'データ（気象）'!W62)+IF(予測地域=笠間,'データ（気象）'!X62)+IF(予測地域=水戸,'データ（気象）'!Y62)+IF(予測地域=古河,'データ（気象）'!Z62)+IF(予測地域=下館,'データ（気象）'!AA62)+IF(予測地域=下妻,'データ（気象）'!AB62)+IF(予測地域=鉾田,'データ（気象）'!AC62)+IF(予測地域=つくば館野,'データ（気象）'!AD62)+IF(予測地域=土浦,'データ（気象）'!AE62)+IF(予測地域=鹿嶋,'データ（気象）'!AF62)+IF(予測地域=龍ケ崎,'データ（気象）'!AG62)+IF(予測地域=我孫子,'データ（気象）'!AH62)+IF(予測地域=小山,'データ（気象）'!AI62)</f>
        <v>0</v>
      </c>
      <c r="D66" s="19">
        <f t="shared" si="4"/>
        <v>0</v>
      </c>
      <c r="E66" s="19">
        <f>IF(予測地域=北茨城,'データ（気象）'!B62)+IF(予測地域=大子,'データ（気象）'!C62)+IF(予測地域=常陸大宮,'データ（気象）'!D62)+IF(予測地域=日立,'データ（気象）'!E62)+IF(予測地域=笠間,'データ（気象）'!F62)+IF(予測地域=水戸,'データ（気象）'!G62)+IF(予測地域=古河,'データ（気象）'!H62)+IF(予測地域=下館,'データ（気象）'!I62)+IF(予測地域=下妻,'データ（気象）'!J62)+IF(予測地域=鉾田,'データ（気象）'!K62)+IF(予測地域=つくば館野,'データ（気象）'!L62)+IF(予測地域=土浦,'データ（気象）'!M62)+IF(予測地域=鹿嶋,'データ（気象）'!N62)+IF(予測地域=龍ケ崎,'データ（気象）'!O62)+IF(予測地域=我孫子,'データ（気象）'!P62)+IF(予測地域=小山,'データ（気象）'!Q62)</f>
        <v>0</v>
      </c>
      <c r="F66" s="19" t="e">
        <f t="shared" si="5"/>
        <v>#N/A</v>
      </c>
      <c r="G66" s="19" t="e">
        <f ca="1">IF(A66&lt;移植日前日,0)+IF(計算用!A66=移植日前日,dvs_tp)+IF(A66&gt;移植日前日,F66+G65)</f>
        <v>#N/A</v>
      </c>
      <c r="H66" t="e">
        <f t="shared" si="6"/>
        <v>#N/A</v>
      </c>
      <c r="I66" t="e">
        <f t="shared" ca="1" si="0"/>
        <v>#N/A</v>
      </c>
      <c r="J66" t="e">
        <f t="shared" ca="1" si="1"/>
        <v>#N/A</v>
      </c>
      <c r="K66" s="2" t="str">
        <f t="shared" ca="1" si="2"/>
        <v>-</v>
      </c>
      <c r="L66" s="2" t="e">
        <f t="shared" ca="1" si="3"/>
        <v>#N/A</v>
      </c>
      <c r="M66" s="2" t="e">
        <f t="shared" ca="1" si="7"/>
        <v>#N/A</v>
      </c>
      <c r="N66" s="2" t="e">
        <f t="shared" ca="1" si="8"/>
        <v>#N/A</v>
      </c>
      <c r="O66" s="3">
        <f ca="1">'データ（他）'!C61</f>
        <v>45442</v>
      </c>
    </row>
    <row r="67" spans="1:15" x14ac:dyDescent="0.4">
      <c r="A67" s="3">
        <f ca="1">'データ（他）'!C62</f>
        <v>45443</v>
      </c>
      <c r="B67" s="18" t="str">
        <f>IF(予測シート!C65="","",予測シート!C65)</f>
        <v/>
      </c>
      <c r="C67" s="19">
        <f>IF(予測地域=北茨城,'データ（気象）'!T63)+IF(予測地域=大子,'データ（気象）'!U63)+IF(予測地域=常陸大宮,'データ（気象）'!V63)+IF(予測地域=日立,'データ（気象）'!W63)+IF(予測地域=笠間,'データ（気象）'!X63)+IF(予測地域=水戸,'データ（気象）'!Y63)+IF(予測地域=古河,'データ（気象）'!Z63)+IF(予測地域=下館,'データ（気象）'!AA63)+IF(予測地域=下妻,'データ（気象）'!AB63)+IF(予測地域=鉾田,'データ（気象）'!AC63)+IF(予測地域=つくば館野,'データ（気象）'!AD63)+IF(予測地域=土浦,'データ（気象）'!AE63)+IF(予測地域=鹿嶋,'データ（気象）'!AF63)+IF(予測地域=龍ケ崎,'データ（気象）'!AG63)+IF(予測地域=我孫子,'データ（気象）'!AH63)+IF(予測地域=小山,'データ（気象）'!AI63)</f>
        <v>0</v>
      </c>
      <c r="D67" s="19">
        <f t="shared" si="4"/>
        <v>0</v>
      </c>
      <c r="E67" s="19">
        <f>IF(予測地域=北茨城,'データ（気象）'!B63)+IF(予測地域=大子,'データ（気象）'!C63)+IF(予測地域=常陸大宮,'データ（気象）'!D63)+IF(予測地域=日立,'データ（気象）'!E63)+IF(予測地域=笠間,'データ（気象）'!F63)+IF(予測地域=水戸,'データ（気象）'!G63)+IF(予測地域=古河,'データ（気象）'!H63)+IF(予測地域=下館,'データ（気象）'!I63)+IF(予測地域=下妻,'データ（気象）'!J63)+IF(予測地域=鉾田,'データ（気象）'!K63)+IF(予測地域=つくば館野,'データ（気象）'!L63)+IF(予測地域=土浦,'データ（気象）'!M63)+IF(予測地域=鹿嶋,'データ（気象）'!N63)+IF(予測地域=龍ケ崎,'データ（気象）'!O63)+IF(予測地域=我孫子,'データ（気象）'!P63)+IF(予測地域=小山,'データ（気象）'!Q63)</f>
        <v>0</v>
      </c>
      <c r="F67" s="19" t="e">
        <f t="shared" si="5"/>
        <v>#N/A</v>
      </c>
      <c r="G67" s="19" t="e">
        <f ca="1">IF(A67&lt;移植日前日,0)+IF(計算用!A67=移植日前日,dvs_tp)+IF(A67&gt;移植日前日,F67+G66)</f>
        <v>#N/A</v>
      </c>
      <c r="H67" t="e">
        <f t="shared" si="6"/>
        <v>#N/A</v>
      </c>
      <c r="I67" t="e">
        <f t="shared" ca="1" si="0"/>
        <v>#N/A</v>
      </c>
      <c r="J67" t="e">
        <f t="shared" ca="1" si="1"/>
        <v>#N/A</v>
      </c>
      <c r="K67" s="2" t="str">
        <f t="shared" ca="1" si="2"/>
        <v>-</v>
      </c>
      <c r="L67" s="2" t="e">
        <f t="shared" ca="1" si="3"/>
        <v>#N/A</v>
      </c>
      <c r="M67" s="2" t="e">
        <f t="shared" ca="1" si="7"/>
        <v>#N/A</v>
      </c>
      <c r="N67" s="2" t="e">
        <f t="shared" ca="1" si="8"/>
        <v>#N/A</v>
      </c>
      <c r="O67" s="3">
        <f ca="1">'データ（他）'!C62</f>
        <v>45443</v>
      </c>
    </row>
    <row r="68" spans="1:15" x14ac:dyDescent="0.4">
      <c r="A68" s="3">
        <f ca="1">'データ（他）'!C63</f>
        <v>45444</v>
      </c>
      <c r="B68" s="18" t="str">
        <f>IF(予測シート!C66="","",予測シート!C66)</f>
        <v/>
      </c>
      <c r="C68" s="19">
        <f>IF(予測地域=北茨城,'データ（気象）'!T64)+IF(予測地域=大子,'データ（気象）'!U64)+IF(予測地域=常陸大宮,'データ（気象）'!V64)+IF(予測地域=日立,'データ（気象）'!W64)+IF(予測地域=笠間,'データ（気象）'!X64)+IF(予測地域=水戸,'データ（気象）'!Y64)+IF(予測地域=古河,'データ（気象）'!Z64)+IF(予測地域=下館,'データ（気象）'!AA64)+IF(予測地域=下妻,'データ（気象）'!AB64)+IF(予測地域=鉾田,'データ（気象）'!AC64)+IF(予測地域=つくば館野,'データ（気象）'!AD64)+IF(予測地域=土浦,'データ（気象）'!AE64)+IF(予測地域=鹿嶋,'データ（気象）'!AF64)+IF(予測地域=龍ケ崎,'データ（気象）'!AG64)+IF(予測地域=我孫子,'データ（気象）'!AH64)+IF(予測地域=小山,'データ（気象）'!AI64)</f>
        <v>0</v>
      </c>
      <c r="D68" s="19">
        <f t="shared" si="4"/>
        <v>0</v>
      </c>
      <c r="E68" s="19">
        <f>IF(予測地域=北茨城,'データ（気象）'!B64)+IF(予測地域=大子,'データ（気象）'!C64)+IF(予測地域=常陸大宮,'データ（気象）'!D64)+IF(予測地域=日立,'データ（気象）'!E64)+IF(予測地域=笠間,'データ（気象）'!F64)+IF(予測地域=水戸,'データ（気象）'!G64)+IF(予測地域=古河,'データ（気象）'!H64)+IF(予測地域=下館,'データ（気象）'!I64)+IF(予測地域=下妻,'データ（気象）'!J64)+IF(予測地域=鉾田,'データ（気象）'!K64)+IF(予測地域=つくば館野,'データ（気象）'!L64)+IF(予測地域=土浦,'データ（気象）'!M64)+IF(予測地域=鹿嶋,'データ（気象）'!N64)+IF(予測地域=龍ケ崎,'データ（気象）'!O64)+IF(予測地域=我孫子,'データ（気象）'!P64)+IF(予測地域=小山,'データ（気象）'!Q64)</f>
        <v>0</v>
      </c>
      <c r="F68" s="19" t="e">
        <f t="shared" si="5"/>
        <v>#N/A</v>
      </c>
      <c r="G68" s="19" t="e">
        <f ca="1">IF(A68&lt;移植日前日,0)+IF(計算用!A68=移植日前日,dvs_tp)+IF(A68&gt;移植日前日,F68+G67)</f>
        <v>#N/A</v>
      </c>
      <c r="H68" t="e">
        <f t="shared" si="6"/>
        <v>#N/A</v>
      </c>
      <c r="I68" t="e">
        <f t="shared" ca="1" si="0"/>
        <v>#N/A</v>
      </c>
      <c r="J68" t="e">
        <f t="shared" ca="1" si="1"/>
        <v>#N/A</v>
      </c>
      <c r="K68" s="2" t="str">
        <f t="shared" ca="1" si="2"/>
        <v>-</v>
      </c>
      <c r="L68" s="2" t="e">
        <f t="shared" ca="1" si="3"/>
        <v>#N/A</v>
      </c>
      <c r="M68" s="2" t="e">
        <f t="shared" ca="1" si="7"/>
        <v>#N/A</v>
      </c>
      <c r="N68" s="2" t="e">
        <f t="shared" ca="1" si="8"/>
        <v>#N/A</v>
      </c>
      <c r="O68" s="3">
        <f ca="1">'データ（他）'!C63</f>
        <v>45444</v>
      </c>
    </row>
    <row r="69" spans="1:15" x14ac:dyDescent="0.4">
      <c r="A69" s="3">
        <f ca="1">'データ（他）'!C64</f>
        <v>45445</v>
      </c>
      <c r="B69" s="18" t="str">
        <f>IF(予測シート!C67="","",予測シート!C67)</f>
        <v/>
      </c>
      <c r="C69" s="19">
        <f>IF(予測地域=北茨城,'データ（気象）'!T65)+IF(予測地域=大子,'データ（気象）'!U65)+IF(予測地域=常陸大宮,'データ（気象）'!V65)+IF(予測地域=日立,'データ（気象）'!W65)+IF(予測地域=笠間,'データ（気象）'!X65)+IF(予測地域=水戸,'データ（気象）'!Y65)+IF(予測地域=古河,'データ（気象）'!Z65)+IF(予測地域=下館,'データ（気象）'!AA65)+IF(予測地域=下妻,'データ（気象）'!AB65)+IF(予測地域=鉾田,'データ（気象）'!AC65)+IF(予測地域=つくば館野,'データ（気象）'!AD65)+IF(予測地域=土浦,'データ（気象）'!AE65)+IF(予測地域=鹿嶋,'データ（気象）'!AF65)+IF(予測地域=龍ケ崎,'データ（気象）'!AG65)+IF(予測地域=我孫子,'データ（気象）'!AH65)+IF(予測地域=小山,'データ（気象）'!AI65)</f>
        <v>0</v>
      </c>
      <c r="D69" s="19">
        <f t="shared" si="4"/>
        <v>0</v>
      </c>
      <c r="E69" s="19">
        <f>IF(予測地域=北茨城,'データ（気象）'!B65)+IF(予測地域=大子,'データ（気象）'!C65)+IF(予測地域=常陸大宮,'データ（気象）'!D65)+IF(予測地域=日立,'データ（気象）'!E65)+IF(予測地域=笠間,'データ（気象）'!F65)+IF(予測地域=水戸,'データ（気象）'!G65)+IF(予測地域=古河,'データ（気象）'!H65)+IF(予測地域=下館,'データ（気象）'!I65)+IF(予測地域=下妻,'データ（気象）'!J65)+IF(予測地域=鉾田,'データ（気象）'!K65)+IF(予測地域=つくば館野,'データ（気象）'!L65)+IF(予測地域=土浦,'データ（気象）'!M65)+IF(予測地域=鹿嶋,'データ（気象）'!N65)+IF(予測地域=龍ケ崎,'データ（気象）'!O65)+IF(予測地域=我孫子,'データ（気象）'!P65)+IF(予測地域=小山,'データ（気象）'!Q65)</f>
        <v>0</v>
      </c>
      <c r="F69" s="19" t="e">
        <f t="shared" si="5"/>
        <v>#N/A</v>
      </c>
      <c r="G69" s="19" t="e">
        <f ca="1">IF(A69&lt;移植日前日,0)+IF(計算用!A69=移植日前日,dvs_tp)+IF(A69&gt;移植日前日,F69+G68)</f>
        <v>#N/A</v>
      </c>
      <c r="H69" t="e">
        <f t="shared" si="6"/>
        <v>#N/A</v>
      </c>
      <c r="I69" t="e">
        <f t="shared" ca="1" si="0"/>
        <v>#N/A</v>
      </c>
      <c r="J69" t="e">
        <f t="shared" ca="1" si="1"/>
        <v>#N/A</v>
      </c>
      <c r="K69" s="2" t="str">
        <f t="shared" ca="1" si="2"/>
        <v>-</v>
      </c>
      <c r="L69" s="2" t="e">
        <f t="shared" ca="1" si="3"/>
        <v>#N/A</v>
      </c>
      <c r="M69" s="2" t="e">
        <f t="shared" ca="1" si="7"/>
        <v>#N/A</v>
      </c>
      <c r="N69" s="2" t="e">
        <f t="shared" ca="1" si="8"/>
        <v>#N/A</v>
      </c>
      <c r="O69" s="3">
        <f ca="1">'データ（他）'!C64</f>
        <v>45445</v>
      </c>
    </row>
    <row r="70" spans="1:15" x14ac:dyDescent="0.4">
      <c r="A70" s="3">
        <f ca="1">'データ（他）'!C65</f>
        <v>45446</v>
      </c>
      <c r="B70" s="18" t="str">
        <f>IF(予測シート!C68="","",予測シート!C68)</f>
        <v/>
      </c>
      <c r="C70" s="19">
        <f>IF(予測地域=北茨城,'データ（気象）'!T66)+IF(予測地域=大子,'データ（気象）'!U66)+IF(予測地域=常陸大宮,'データ（気象）'!V66)+IF(予測地域=日立,'データ（気象）'!W66)+IF(予測地域=笠間,'データ（気象）'!X66)+IF(予測地域=水戸,'データ（気象）'!Y66)+IF(予測地域=古河,'データ（気象）'!Z66)+IF(予測地域=下館,'データ（気象）'!AA66)+IF(予測地域=下妻,'データ（気象）'!AB66)+IF(予測地域=鉾田,'データ（気象）'!AC66)+IF(予測地域=つくば館野,'データ（気象）'!AD66)+IF(予測地域=土浦,'データ（気象）'!AE66)+IF(予測地域=鹿嶋,'データ（気象）'!AF66)+IF(予測地域=龍ケ崎,'データ（気象）'!AG66)+IF(予測地域=我孫子,'データ（気象）'!AH66)+IF(予測地域=小山,'データ（気象）'!AI66)</f>
        <v>0</v>
      </c>
      <c r="D70" s="19">
        <f t="shared" si="4"/>
        <v>0</v>
      </c>
      <c r="E70" s="19">
        <f>IF(予測地域=北茨城,'データ（気象）'!B66)+IF(予測地域=大子,'データ（気象）'!C66)+IF(予測地域=常陸大宮,'データ（気象）'!D66)+IF(予測地域=日立,'データ（気象）'!E66)+IF(予測地域=笠間,'データ（気象）'!F66)+IF(予測地域=水戸,'データ（気象）'!G66)+IF(予測地域=古河,'データ（気象）'!H66)+IF(予測地域=下館,'データ（気象）'!I66)+IF(予測地域=下妻,'データ（気象）'!J66)+IF(予測地域=鉾田,'データ（気象）'!K66)+IF(予測地域=つくば館野,'データ（気象）'!L66)+IF(予測地域=土浦,'データ（気象）'!M66)+IF(予測地域=鹿嶋,'データ（気象）'!N66)+IF(予測地域=龍ケ崎,'データ（気象）'!O66)+IF(予測地域=我孫子,'データ（気象）'!P66)+IF(予測地域=小山,'データ（気象）'!Q66)</f>
        <v>0</v>
      </c>
      <c r="F70" s="19" t="e">
        <f t="shared" si="5"/>
        <v>#N/A</v>
      </c>
      <c r="G70" s="19" t="e">
        <f ca="1">IF(A70&lt;移植日前日,0)+IF(計算用!A70=移植日前日,dvs_tp)+IF(A70&gt;移植日前日,F70+G69)</f>
        <v>#N/A</v>
      </c>
      <c r="H70" t="e">
        <f t="shared" si="6"/>
        <v>#N/A</v>
      </c>
      <c r="I70" t="e">
        <f t="shared" ca="1" si="0"/>
        <v>#N/A</v>
      </c>
      <c r="J70" t="e">
        <f t="shared" ca="1" si="1"/>
        <v>#N/A</v>
      </c>
      <c r="K70" s="2" t="str">
        <f t="shared" ca="1" si="2"/>
        <v>-</v>
      </c>
      <c r="L70" s="2" t="e">
        <f t="shared" ca="1" si="3"/>
        <v>#N/A</v>
      </c>
      <c r="M70" s="2" t="e">
        <f t="shared" ca="1" si="7"/>
        <v>#N/A</v>
      </c>
      <c r="N70" s="2" t="e">
        <f t="shared" ca="1" si="8"/>
        <v>#N/A</v>
      </c>
      <c r="O70" s="3">
        <f ca="1">'データ（他）'!C65</f>
        <v>45446</v>
      </c>
    </row>
    <row r="71" spans="1:15" x14ac:dyDescent="0.4">
      <c r="A71" s="3">
        <f ca="1">'データ（他）'!C66</f>
        <v>45447</v>
      </c>
      <c r="B71" s="18" t="str">
        <f>IF(予測シート!C69="","",予測シート!C69)</f>
        <v/>
      </c>
      <c r="C71" s="19">
        <f>IF(予測地域=北茨城,'データ（気象）'!T67)+IF(予測地域=大子,'データ（気象）'!U67)+IF(予測地域=常陸大宮,'データ（気象）'!V67)+IF(予測地域=日立,'データ（気象）'!W67)+IF(予測地域=笠間,'データ（気象）'!X67)+IF(予測地域=水戸,'データ（気象）'!Y67)+IF(予測地域=古河,'データ（気象）'!Z67)+IF(予測地域=下館,'データ（気象）'!AA67)+IF(予測地域=下妻,'データ（気象）'!AB67)+IF(予測地域=鉾田,'データ（気象）'!AC67)+IF(予測地域=つくば館野,'データ（気象）'!AD67)+IF(予測地域=土浦,'データ（気象）'!AE67)+IF(予測地域=鹿嶋,'データ（気象）'!AF67)+IF(予測地域=龍ケ崎,'データ（気象）'!AG67)+IF(予測地域=我孫子,'データ（気象）'!AH67)+IF(予測地域=小山,'データ（気象）'!AI67)</f>
        <v>0</v>
      </c>
      <c r="D71" s="19">
        <f t="shared" si="4"/>
        <v>0</v>
      </c>
      <c r="E71" s="19">
        <f>IF(予測地域=北茨城,'データ（気象）'!B67)+IF(予測地域=大子,'データ（気象）'!C67)+IF(予測地域=常陸大宮,'データ（気象）'!D67)+IF(予測地域=日立,'データ（気象）'!E67)+IF(予測地域=笠間,'データ（気象）'!F67)+IF(予測地域=水戸,'データ（気象）'!G67)+IF(予測地域=古河,'データ（気象）'!H67)+IF(予測地域=下館,'データ（気象）'!I67)+IF(予測地域=下妻,'データ（気象）'!J67)+IF(予測地域=鉾田,'データ（気象）'!K67)+IF(予測地域=つくば館野,'データ（気象）'!L67)+IF(予測地域=土浦,'データ（気象）'!M67)+IF(予測地域=鹿嶋,'データ（気象）'!N67)+IF(予測地域=龍ケ崎,'データ（気象）'!O67)+IF(予測地域=我孫子,'データ（気象）'!P67)+IF(予測地域=小山,'データ（気象）'!Q67)</f>
        <v>0</v>
      </c>
      <c r="F71" s="19" t="e">
        <f t="shared" ref="F71:F134" si="9">(1/gv)*(1-EXP(b*(E71-lc)))/(1+EXP(-a*(D71-th)))</f>
        <v>#N/A</v>
      </c>
      <c r="G71" s="19" t="e">
        <f ca="1">IF(A71&lt;移植日前日,0)+IF(計算用!A71=移植日前日,dvs_tp)+IF(A71&gt;移植日前日,F71+G70)</f>
        <v>#N/A</v>
      </c>
      <c r="H71" t="e">
        <f t="shared" ref="H71:H134" si="10">(IF(D71&gt;tb,D71-tb,0))/tsum</f>
        <v>#N/A</v>
      </c>
      <c r="I71" t="e">
        <f t="shared" ref="I71:I134" ca="1" si="11">IF(A71&lt;予測出穂期前日,0)+IF(A71=予測出穂期前日,1)+IF(A71&gt;予測出穂期前日,H71+I70)</f>
        <v>#N/A</v>
      </c>
      <c r="J71" t="e">
        <f t="shared" ref="J71:J134" ca="1" si="12">IF(A71&lt;実測出穂期前日,0)+IF(A71=実測出穂期前日,1)+IF(A71&gt;実測出穂期前日,H71+J70)</f>
        <v>#N/A</v>
      </c>
      <c r="K71" s="2" t="str">
        <f t="shared" ref="K71:K134" ca="1" si="13">IF(A71=移植日,"◎","-")</f>
        <v>-</v>
      </c>
      <c r="L71" s="2" t="e">
        <f t="shared" ref="L71:L134" ca="1" si="14">IF(AND(G71&gt;=1,G70&lt;1),"◎","-")</f>
        <v>#N/A</v>
      </c>
      <c r="M71" s="2" t="e">
        <f t="shared" ca="1" si="7"/>
        <v>#N/A</v>
      </c>
      <c r="N71" s="2" t="e">
        <f t="shared" ca="1" si="8"/>
        <v>#N/A</v>
      </c>
      <c r="O71" s="3">
        <f ca="1">'データ（他）'!C66</f>
        <v>45447</v>
      </c>
    </row>
    <row r="72" spans="1:15" x14ac:dyDescent="0.4">
      <c r="A72" s="3">
        <f ca="1">'データ（他）'!C67</f>
        <v>45448</v>
      </c>
      <c r="B72" s="18" t="str">
        <f>IF(予測シート!C70="","",予測シート!C70)</f>
        <v/>
      </c>
      <c r="C72" s="19">
        <f>IF(予測地域=北茨城,'データ（気象）'!T68)+IF(予測地域=大子,'データ（気象）'!U68)+IF(予測地域=常陸大宮,'データ（気象）'!V68)+IF(予測地域=日立,'データ（気象）'!W68)+IF(予測地域=笠間,'データ（気象）'!X68)+IF(予測地域=水戸,'データ（気象）'!Y68)+IF(予測地域=古河,'データ（気象）'!Z68)+IF(予測地域=下館,'データ（気象）'!AA68)+IF(予測地域=下妻,'データ（気象）'!AB68)+IF(予測地域=鉾田,'データ（気象）'!AC68)+IF(予測地域=つくば館野,'データ（気象）'!AD68)+IF(予測地域=土浦,'データ（気象）'!AE68)+IF(予測地域=鹿嶋,'データ（気象）'!AF68)+IF(予測地域=龍ケ崎,'データ（気象）'!AG68)+IF(予測地域=我孫子,'データ（気象）'!AH68)+IF(予測地域=小山,'データ（気象）'!AI68)</f>
        <v>0</v>
      </c>
      <c r="D72" s="19">
        <f t="shared" ref="D72:D135" si="15">IF(B72="",C72,B72)</f>
        <v>0</v>
      </c>
      <c r="E72" s="19">
        <f>IF(予測地域=北茨城,'データ（気象）'!B68)+IF(予測地域=大子,'データ（気象）'!C68)+IF(予測地域=常陸大宮,'データ（気象）'!D68)+IF(予測地域=日立,'データ（気象）'!E68)+IF(予測地域=笠間,'データ（気象）'!F68)+IF(予測地域=水戸,'データ（気象）'!G68)+IF(予測地域=古河,'データ（気象）'!H68)+IF(予測地域=下館,'データ（気象）'!I68)+IF(予測地域=下妻,'データ（気象）'!J68)+IF(予測地域=鉾田,'データ（気象）'!K68)+IF(予測地域=つくば館野,'データ（気象）'!L68)+IF(予測地域=土浦,'データ（気象）'!M68)+IF(予測地域=鹿嶋,'データ（気象）'!N68)+IF(予測地域=龍ケ崎,'データ（気象）'!O68)+IF(予測地域=我孫子,'データ（気象）'!P68)+IF(予測地域=小山,'データ（気象）'!Q68)</f>
        <v>0</v>
      </c>
      <c r="F72" s="19" t="e">
        <f t="shared" si="9"/>
        <v>#N/A</v>
      </c>
      <c r="G72" s="19" t="e">
        <f ca="1">IF(A72&lt;移植日前日,0)+IF(計算用!A72=移植日前日,dvs_tp)+IF(A72&gt;移植日前日,F72+G71)</f>
        <v>#N/A</v>
      </c>
      <c r="H72" t="e">
        <f t="shared" si="10"/>
        <v>#N/A</v>
      </c>
      <c r="I72" t="e">
        <f t="shared" ca="1" si="11"/>
        <v>#N/A</v>
      </c>
      <c r="J72" t="e">
        <f t="shared" ca="1" si="12"/>
        <v>#N/A</v>
      </c>
      <c r="K72" s="2" t="str">
        <f t="shared" ca="1" si="13"/>
        <v>-</v>
      </c>
      <c r="L72" s="2" t="e">
        <f t="shared" ca="1" si="14"/>
        <v>#N/A</v>
      </c>
      <c r="M72" s="2" t="e">
        <f t="shared" ref="M72:M135" ca="1" si="16">IF(AND(I72&gt;=2,I71&lt;2),"◎","-")</f>
        <v>#N/A</v>
      </c>
      <c r="N72" s="2" t="e">
        <f t="shared" ref="N72:N135" ca="1" si="17">IF(AND(J72&gt;=2,J71&lt;2),"◎","-")</f>
        <v>#N/A</v>
      </c>
      <c r="O72" s="3">
        <f ca="1">'データ（他）'!C67</f>
        <v>45448</v>
      </c>
    </row>
    <row r="73" spans="1:15" x14ac:dyDescent="0.4">
      <c r="A73" s="3">
        <f ca="1">'データ（他）'!C68</f>
        <v>45449</v>
      </c>
      <c r="B73" s="18" t="str">
        <f>IF(予測シート!C71="","",予測シート!C71)</f>
        <v/>
      </c>
      <c r="C73" s="19">
        <f>IF(予測地域=北茨城,'データ（気象）'!T69)+IF(予測地域=大子,'データ（気象）'!U69)+IF(予測地域=常陸大宮,'データ（気象）'!V69)+IF(予測地域=日立,'データ（気象）'!W69)+IF(予測地域=笠間,'データ（気象）'!X69)+IF(予測地域=水戸,'データ（気象）'!Y69)+IF(予測地域=古河,'データ（気象）'!Z69)+IF(予測地域=下館,'データ（気象）'!AA69)+IF(予測地域=下妻,'データ（気象）'!AB69)+IF(予測地域=鉾田,'データ（気象）'!AC69)+IF(予測地域=つくば館野,'データ（気象）'!AD69)+IF(予測地域=土浦,'データ（気象）'!AE69)+IF(予測地域=鹿嶋,'データ（気象）'!AF69)+IF(予測地域=龍ケ崎,'データ（気象）'!AG69)+IF(予測地域=我孫子,'データ（気象）'!AH69)+IF(予測地域=小山,'データ（気象）'!AI69)</f>
        <v>0</v>
      </c>
      <c r="D73" s="19">
        <f t="shared" si="15"/>
        <v>0</v>
      </c>
      <c r="E73" s="19">
        <f>IF(予測地域=北茨城,'データ（気象）'!B69)+IF(予測地域=大子,'データ（気象）'!C69)+IF(予測地域=常陸大宮,'データ（気象）'!D69)+IF(予測地域=日立,'データ（気象）'!E69)+IF(予測地域=笠間,'データ（気象）'!F69)+IF(予測地域=水戸,'データ（気象）'!G69)+IF(予測地域=古河,'データ（気象）'!H69)+IF(予測地域=下館,'データ（気象）'!I69)+IF(予測地域=下妻,'データ（気象）'!J69)+IF(予測地域=鉾田,'データ（気象）'!K69)+IF(予測地域=つくば館野,'データ（気象）'!L69)+IF(予測地域=土浦,'データ（気象）'!M69)+IF(予測地域=鹿嶋,'データ（気象）'!N69)+IF(予測地域=龍ケ崎,'データ（気象）'!O69)+IF(予測地域=我孫子,'データ（気象）'!P69)+IF(予測地域=小山,'データ（気象）'!Q69)</f>
        <v>0</v>
      </c>
      <c r="F73" s="19" t="e">
        <f t="shared" si="9"/>
        <v>#N/A</v>
      </c>
      <c r="G73" s="19" t="e">
        <f ca="1">IF(A73&lt;移植日前日,0)+IF(計算用!A73=移植日前日,dvs_tp)+IF(A73&gt;移植日前日,F73+G72)</f>
        <v>#N/A</v>
      </c>
      <c r="H73" t="e">
        <f t="shared" si="10"/>
        <v>#N/A</v>
      </c>
      <c r="I73" t="e">
        <f t="shared" ca="1" si="11"/>
        <v>#N/A</v>
      </c>
      <c r="J73" t="e">
        <f t="shared" ca="1" si="12"/>
        <v>#N/A</v>
      </c>
      <c r="K73" s="2" t="str">
        <f t="shared" ca="1" si="13"/>
        <v>-</v>
      </c>
      <c r="L73" s="2" t="e">
        <f t="shared" ca="1" si="14"/>
        <v>#N/A</v>
      </c>
      <c r="M73" s="2" t="e">
        <f t="shared" ca="1" si="16"/>
        <v>#N/A</v>
      </c>
      <c r="N73" s="2" t="e">
        <f t="shared" ca="1" si="17"/>
        <v>#N/A</v>
      </c>
      <c r="O73" s="3">
        <f ca="1">'データ（他）'!C68</f>
        <v>45449</v>
      </c>
    </row>
    <row r="74" spans="1:15" x14ac:dyDescent="0.4">
      <c r="A74" s="3">
        <f ca="1">'データ（他）'!C69</f>
        <v>45450</v>
      </c>
      <c r="B74" s="18" t="str">
        <f>IF(予測シート!C72="","",予測シート!C72)</f>
        <v/>
      </c>
      <c r="C74" s="19">
        <f>IF(予測地域=北茨城,'データ（気象）'!T70)+IF(予測地域=大子,'データ（気象）'!U70)+IF(予測地域=常陸大宮,'データ（気象）'!V70)+IF(予測地域=日立,'データ（気象）'!W70)+IF(予測地域=笠間,'データ（気象）'!X70)+IF(予測地域=水戸,'データ（気象）'!Y70)+IF(予測地域=古河,'データ（気象）'!Z70)+IF(予測地域=下館,'データ（気象）'!AA70)+IF(予測地域=下妻,'データ（気象）'!AB70)+IF(予測地域=鉾田,'データ（気象）'!AC70)+IF(予測地域=つくば館野,'データ（気象）'!AD70)+IF(予測地域=土浦,'データ（気象）'!AE70)+IF(予測地域=鹿嶋,'データ（気象）'!AF70)+IF(予測地域=龍ケ崎,'データ（気象）'!AG70)+IF(予測地域=我孫子,'データ（気象）'!AH70)+IF(予測地域=小山,'データ（気象）'!AI70)</f>
        <v>0</v>
      </c>
      <c r="D74" s="19">
        <f t="shared" si="15"/>
        <v>0</v>
      </c>
      <c r="E74" s="19">
        <f>IF(予測地域=北茨城,'データ（気象）'!B70)+IF(予測地域=大子,'データ（気象）'!C70)+IF(予測地域=常陸大宮,'データ（気象）'!D70)+IF(予測地域=日立,'データ（気象）'!E70)+IF(予測地域=笠間,'データ（気象）'!F70)+IF(予測地域=水戸,'データ（気象）'!G70)+IF(予測地域=古河,'データ（気象）'!H70)+IF(予測地域=下館,'データ（気象）'!I70)+IF(予測地域=下妻,'データ（気象）'!J70)+IF(予測地域=鉾田,'データ（気象）'!K70)+IF(予測地域=つくば館野,'データ（気象）'!L70)+IF(予測地域=土浦,'データ（気象）'!M70)+IF(予測地域=鹿嶋,'データ（気象）'!N70)+IF(予測地域=龍ケ崎,'データ（気象）'!O70)+IF(予測地域=我孫子,'データ（気象）'!P70)+IF(予測地域=小山,'データ（気象）'!Q70)</f>
        <v>0</v>
      </c>
      <c r="F74" s="19" t="e">
        <f t="shared" si="9"/>
        <v>#N/A</v>
      </c>
      <c r="G74" s="19" t="e">
        <f ca="1">IF(A74&lt;移植日前日,0)+IF(計算用!A74=移植日前日,dvs_tp)+IF(A74&gt;移植日前日,F74+G73)</f>
        <v>#N/A</v>
      </c>
      <c r="H74" t="e">
        <f t="shared" si="10"/>
        <v>#N/A</v>
      </c>
      <c r="I74" t="e">
        <f t="shared" ca="1" si="11"/>
        <v>#N/A</v>
      </c>
      <c r="J74" t="e">
        <f t="shared" ca="1" si="12"/>
        <v>#N/A</v>
      </c>
      <c r="K74" s="2" t="str">
        <f t="shared" ca="1" si="13"/>
        <v>-</v>
      </c>
      <c r="L74" s="2" t="e">
        <f t="shared" ca="1" si="14"/>
        <v>#N/A</v>
      </c>
      <c r="M74" s="2" t="e">
        <f t="shared" ca="1" si="16"/>
        <v>#N/A</v>
      </c>
      <c r="N74" s="2" t="e">
        <f t="shared" ca="1" si="17"/>
        <v>#N/A</v>
      </c>
      <c r="O74" s="3">
        <f ca="1">'データ（他）'!C69</f>
        <v>45450</v>
      </c>
    </row>
    <row r="75" spans="1:15" x14ac:dyDescent="0.4">
      <c r="A75" s="3">
        <f ca="1">'データ（他）'!C70</f>
        <v>45451</v>
      </c>
      <c r="B75" s="18" t="str">
        <f>IF(予測シート!C73="","",予測シート!C73)</f>
        <v/>
      </c>
      <c r="C75" s="19">
        <f>IF(予測地域=北茨城,'データ（気象）'!T71)+IF(予測地域=大子,'データ（気象）'!U71)+IF(予測地域=常陸大宮,'データ（気象）'!V71)+IF(予測地域=日立,'データ（気象）'!W71)+IF(予測地域=笠間,'データ（気象）'!X71)+IF(予測地域=水戸,'データ（気象）'!Y71)+IF(予測地域=古河,'データ（気象）'!Z71)+IF(予測地域=下館,'データ（気象）'!AA71)+IF(予測地域=下妻,'データ（気象）'!AB71)+IF(予測地域=鉾田,'データ（気象）'!AC71)+IF(予測地域=つくば館野,'データ（気象）'!AD71)+IF(予測地域=土浦,'データ（気象）'!AE71)+IF(予測地域=鹿嶋,'データ（気象）'!AF71)+IF(予測地域=龍ケ崎,'データ（気象）'!AG71)+IF(予測地域=我孫子,'データ（気象）'!AH71)+IF(予測地域=小山,'データ（気象）'!AI71)</f>
        <v>0</v>
      </c>
      <c r="D75" s="19">
        <f t="shared" si="15"/>
        <v>0</v>
      </c>
      <c r="E75" s="19">
        <f>IF(予測地域=北茨城,'データ（気象）'!B71)+IF(予測地域=大子,'データ（気象）'!C71)+IF(予測地域=常陸大宮,'データ（気象）'!D71)+IF(予測地域=日立,'データ（気象）'!E71)+IF(予測地域=笠間,'データ（気象）'!F71)+IF(予測地域=水戸,'データ（気象）'!G71)+IF(予測地域=古河,'データ（気象）'!H71)+IF(予測地域=下館,'データ（気象）'!I71)+IF(予測地域=下妻,'データ（気象）'!J71)+IF(予測地域=鉾田,'データ（気象）'!K71)+IF(予測地域=つくば館野,'データ（気象）'!L71)+IF(予測地域=土浦,'データ（気象）'!M71)+IF(予測地域=鹿嶋,'データ（気象）'!N71)+IF(予測地域=龍ケ崎,'データ（気象）'!O71)+IF(予測地域=我孫子,'データ（気象）'!P71)+IF(予測地域=小山,'データ（気象）'!Q71)</f>
        <v>0</v>
      </c>
      <c r="F75" s="19" t="e">
        <f t="shared" si="9"/>
        <v>#N/A</v>
      </c>
      <c r="G75" s="19" t="e">
        <f ca="1">IF(A75&lt;移植日前日,0)+IF(計算用!A75=移植日前日,dvs_tp)+IF(A75&gt;移植日前日,F75+G74)</f>
        <v>#N/A</v>
      </c>
      <c r="H75" t="e">
        <f t="shared" si="10"/>
        <v>#N/A</v>
      </c>
      <c r="I75" t="e">
        <f t="shared" ca="1" si="11"/>
        <v>#N/A</v>
      </c>
      <c r="J75" t="e">
        <f t="shared" ca="1" si="12"/>
        <v>#N/A</v>
      </c>
      <c r="K75" s="2" t="str">
        <f t="shared" ca="1" si="13"/>
        <v>-</v>
      </c>
      <c r="L75" s="2" t="e">
        <f t="shared" ca="1" si="14"/>
        <v>#N/A</v>
      </c>
      <c r="M75" s="2" t="e">
        <f t="shared" ca="1" si="16"/>
        <v>#N/A</v>
      </c>
      <c r="N75" s="2" t="e">
        <f t="shared" ca="1" si="17"/>
        <v>#N/A</v>
      </c>
      <c r="O75" s="3">
        <f ca="1">'データ（他）'!C70</f>
        <v>45451</v>
      </c>
    </row>
    <row r="76" spans="1:15" x14ac:dyDescent="0.4">
      <c r="A76" s="3">
        <f ca="1">'データ（他）'!C71</f>
        <v>45452</v>
      </c>
      <c r="B76" s="18" t="str">
        <f>IF(予測シート!C74="","",予測シート!C74)</f>
        <v/>
      </c>
      <c r="C76" s="19">
        <f>IF(予測地域=北茨城,'データ（気象）'!T72)+IF(予測地域=大子,'データ（気象）'!U72)+IF(予測地域=常陸大宮,'データ（気象）'!V72)+IF(予測地域=日立,'データ（気象）'!W72)+IF(予測地域=笠間,'データ（気象）'!X72)+IF(予測地域=水戸,'データ（気象）'!Y72)+IF(予測地域=古河,'データ（気象）'!Z72)+IF(予測地域=下館,'データ（気象）'!AA72)+IF(予測地域=下妻,'データ（気象）'!AB72)+IF(予測地域=鉾田,'データ（気象）'!AC72)+IF(予測地域=つくば館野,'データ（気象）'!AD72)+IF(予測地域=土浦,'データ（気象）'!AE72)+IF(予測地域=鹿嶋,'データ（気象）'!AF72)+IF(予測地域=龍ケ崎,'データ（気象）'!AG72)+IF(予測地域=我孫子,'データ（気象）'!AH72)+IF(予測地域=小山,'データ（気象）'!AI72)</f>
        <v>0</v>
      </c>
      <c r="D76" s="19">
        <f t="shared" si="15"/>
        <v>0</v>
      </c>
      <c r="E76" s="19">
        <f>IF(予測地域=北茨城,'データ（気象）'!B72)+IF(予測地域=大子,'データ（気象）'!C72)+IF(予測地域=常陸大宮,'データ（気象）'!D72)+IF(予測地域=日立,'データ（気象）'!E72)+IF(予測地域=笠間,'データ（気象）'!F72)+IF(予測地域=水戸,'データ（気象）'!G72)+IF(予測地域=古河,'データ（気象）'!H72)+IF(予測地域=下館,'データ（気象）'!I72)+IF(予測地域=下妻,'データ（気象）'!J72)+IF(予測地域=鉾田,'データ（気象）'!K72)+IF(予測地域=つくば館野,'データ（気象）'!L72)+IF(予測地域=土浦,'データ（気象）'!M72)+IF(予測地域=鹿嶋,'データ（気象）'!N72)+IF(予測地域=龍ケ崎,'データ（気象）'!O72)+IF(予測地域=我孫子,'データ（気象）'!P72)+IF(予測地域=小山,'データ（気象）'!Q72)</f>
        <v>0</v>
      </c>
      <c r="F76" s="19" t="e">
        <f t="shared" si="9"/>
        <v>#N/A</v>
      </c>
      <c r="G76" s="19" t="e">
        <f ca="1">IF(A76&lt;移植日前日,0)+IF(計算用!A76=移植日前日,dvs_tp)+IF(A76&gt;移植日前日,F76+G75)</f>
        <v>#N/A</v>
      </c>
      <c r="H76" t="e">
        <f t="shared" si="10"/>
        <v>#N/A</v>
      </c>
      <c r="I76" t="e">
        <f t="shared" ca="1" si="11"/>
        <v>#N/A</v>
      </c>
      <c r="J76" t="e">
        <f t="shared" ca="1" si="12"/>
        <v>#N/A</v>
      </c>
      <c r="K76" s="2" t="str">
        <f t="shared" ca="1" si="13"/>
        <v>-</v>
      </c>
      <c r="L76" s="2" t="e">
        <f t="shared" ca="1" si="14"/>
        <v>#N/A</v>
      </c>
      <c r="M76" s="2" t="e">
        <f t="shared" ca="1" si="16"/>
        <v>#N/A</v>
      </c>
      <c r="N76" s="2" t="e">
        <f t="shared" ca="1" si="17"/>
        <v>#N/A</v>
      </c>
      <c r="O76" s="3">
        <f ca="1">'データ（他）'!C71</f>
        <v>45452</v>
      </c>
    </row>
    <row r="77" spans="1:15" x14ac:dyDescent="0.4">
      <c r="A77" s="3">
        <f ca="1">'データ（他）'!C72</f>
        <v>45453</v>
      </c>
      <c r="B77" s="18" t="str">
        <f>IF(予測シート!C75="","",予測シート!C75)</f>
        <v/>
      </c>
      <c r="C77" s="19">
        <f>IF(予測地域=北茨城,'データ（気象）'!T73)+IF(予測地域=大子,'データ（気象）'!U73)+IF(予測地域=常陸大宮,'データ（気象）'!V73)+IF(予測地域=日立,'データ（気象）'!W73)+IF(予測地域=笠間,'データ（気象）'!X73)+IF(予測地域=水戸,'データ（気象）'!Y73)+IF(予測地域=古河,'データ（気象）'!Z73)+IF(予測地域=下館,'データ（気象）'!AA73)+IF(予測地域=下妻,'データ（気象）'!AB73)+IF(予測地域=鉾田,'データ（気象）'!AC73)+IF(予測地域=つくば館野,'データ（気象）'!AD73)+IF(予測地域=土浦,'データ（気象）'!AE73)+IF(予測地域=鹿嶋,'データ（気象）'!AF73)+IF(予測地域=龍ケ崎,'データ（気象）'!AG73)+IF(予測地域=我孫子,'データ（気象）'!AH73)+IF(予測地域=小山,'データ（気象）'!AI73)</f>
        <v>0</v>
      </c>
      <c r="D77" s="19">
        <f t="shared" si="15"/>
        <v>0</v>
      </c>
      <c r="E77" s="19">
        <f>IF(予測地域=北茨城,'データ（気象）'!B73)+IF(予測地域=大子,'データ（気象）'!C73)+IF(予測地域=常陸大宮,'データ（気象）'!D73)+IF(予測地域=日立,'データ（気象）'!E73)+IF(予測地域=笠間,'データ（気象）'!F73)+IF(予測地域=水戸,'データ（気象）'!G73)+IF(予測地域=古河,'データ（気象）'!H73)+IF(予測地域=下館,'データ（気象）'!I73)+IF(予測地域=下妻,'データ（気象）'!J73)+IF(予測地域=鉾田,'データ（気象）'!K73)+IF(予測地域=つくば館野,'データ（気象）'!L73)+IF(予測地域=土浦,'データ（気象）'!M73)+IF(予測地域=鹿嶋,'データ（気象）'!N73)+IF(予測地域=龍ケ崎,'データ（気象）'!O73)+IF(予測地域=我孫子,'データ（気象）'!P73)+IF(予測地域=小山,'データ（気象）'!Q73)</f>
        <v>0</v>
      </c>
      <c r="F77" s="19" t="e">
        <f t="shared" si="9"/>
        <v>#N/A</v>
      </c>
      <c r="G77" s="19" t="e">
        <f ca="1">IF(A77&lt;移植日前日,0)+IF(計算用!A77=移植日前日,dvs_tp)+IF(A77&gt;移植日前日,F77+G76)</f>
        <v>#N/A</v>
      </c>
      <c r="H77" t="e">
        <f t="shared" si="10"/>
        <v>#N/A</v>
      </c>
      <c r="I77" t="e">
        <f t="shared" ca="1" si="11"/>
        <v>#N/A</v>
      </c>
      <c r="J77" t="e">
        <f t="shared" ca="1" si="12"/>
        <v>#N/A</v>
      </c>
      <c r="K77" s="2" t="str">
        <f t="shared" ca="1" si="13"/>
        <v>-</v>
      </c>
      <c r="L77" s="2" t="e">
        <f t="shared" ca="1" si="14"/>
        <v>#N/A</v>
      </c>
      <c r="M77" s="2" t="e">
        <f t="shared" ca="1" si="16"/>
        <v>#N/A</v>
      </c>
      <c r="N77" s="2" t="e">
        <f t="shared" ca="1" si="17"/>
        <v>#N/A</v>
      </c>
      <c r="O77" s="3">
        <f ca="1">'データ（他）'!C72</f>
        <v>45453</v>
      </c>
    </row>
    <row r="78" spans="1:15" x14ac:dyDescent="0.4">
      <c r="A78" s="3">
        <f ca="1">'データ（他）'!C73</f>
        <v>45454</v>
      </c>
      <c r="B78" s="18" t="str">
        <f>IF(予測シート!C76="","",予測シート!C76)</f>
        <v/>
      </c>
      <c r="C78" s="19">
        <f>IF(予測地域=北茨城,'データ（気象）'!T74)+IF(予測地域=大子,'データ（気象）'!U74)+IF(予測地域=常陸大宮,'データ（気象）'!V74)+IF(予測地域=日立,'データ（気象）'!W74)+IF(予測地域=笠間,'データ（気象）'!X74)+IF(予測地域=水戸,'データ（気象）'!Y74)+IF(予測地域=古河,'データ（気象）'!Z74)+IF(予測地域=下館,'データ（気象）'!AA74)+IF(予測地域=下妻,'データ（気象）'!AB74)+IF(予測地域=鉾田,'データ（気象）'!AC74)+IF(予測地域=つくば館野,'データ（気象）'!AD74)+IF(予測地域=土浦,'データ（気象）'!AE74)+IF(予測地域=鹿嶋,'データ（気象）'!AF74)+IF(予測地域=龍ケ崎,'データ（気象）'!AG74)+IF(予測地域=我孫子,'データ（気象）'!AH74)+IF(予測地域=小山,'データ（気象）'!AI74)</f>
        <v>0</v>
      </c>
      <c r="D78" s="19">
        <f t="shared" si="15"/>
        <v>0</v>
      </c>
      <c r="E78" s="19">
        <f>IF(予測地域=北茨城,'データ（気象）'!B74)+IF(予測地域=大子,'データ（気象）'!C74)+IF(予測地域=常陸大宮,'データ（気象）'!D74)+IF(予測地域=日立,'データ（気象）'!E74)+IF(予測地域=笠間,'データ（気象）'!F74)+IF(予測地域=水戸,'データ（気象）'!G74)+IF(予測地域=古河,'データ（気象）'!H74)+IF(予測地域=下館,'データ（気象）'!I74)+IF(予測地域=下妻,'データ（気象）'!J74)+IF(予測地域=鉾田,'データ（気象）'!K74)+IF(予測地域=つくば館野,'データ（気象）'!L74)+IF(予測地域=土浦,'データ（気象）'!M74)+IF(予測地域=鹿嶋,'データ（気象）'!N74)+IF(予測地域=龍ケ崎,'データ（気象）'!O74)+IF(予測地域=我孫子,'データ（気象）'!P74)+IF(予測地域=小山,'データ（気象）'!Q74)</f>
        <v>0</v>
      </c>
      <c r="F78" s="19" t="e">
        <f t="shared" si="9"/>
        <v>#N/A</v>
      </c>
      <c r="G78" s="19" t="e">
        <f ca="1">IF(A78&lt;移植日前日,0)+IF(計算用!A78=移植日前日,dvs_tp)+IF(A78&gt;移植日前日,F78+G77)</f>
        <v>#N/A</v>
      </c>
      <c r="H78" t="e">
        <f t="shared" si="10"/>
        <v>#N/A</v>
      </c>
      <c r="I78" t="e">
        <f t="shared" ca="1" si="11"/>
        <v>#N/A</v>
      </c>
      <c r="J78" t="e">
        <f t="shared" ca="1" si="12"/>
        <v>#N/A</v>
      </c>
      <c r="K78" s="2" t="str">
        <f t="shared" ca="1" si="13"/>
        <v>-</v>
      </c>
      <c r="L78" s="2" t="e">
        <f t="shared" ca="1" si="14"/>
        <v>#N/A</v>
      </c>
      <c r="M78" s="2" t="e">
        <f t="shared" ca="1" si="16"/>
        <v>#N/A</v>
      </c>
      <c r="N78" s="2" t="e">
        <f t="shared" ca="1" si="17"/>
        <v>#N/A</v>
      </c>
      <c r="O78" s="3">
        <f ca="1">'データ（他）'!C73</f>
        <v>45454</v>
      </c>
    </row>
    <row r="79" spans="1:15" x14ac:dyDescent="0.4">
      <c r="A79" s="3">
        <f ca="1">'データ（他）'!C74</f>
        <v>45455</v>
      </c>
      <c r="B79" s="18" t="str">
        <f>IF(予測シート!C77="","",予測シート!C77)</f>
        <v/>
      </c>
      <c r="C79" s="19">
        <f>IF(予測地域=北茨城,'データ（気象）'!T75)+IF(予測地域=大子,'データ（気象）'!U75)+IF(予測地域=常陸大宮,'データ（気象）'!V75)+IF(予測地域=日立,'データ（気象）'!W75)+IF(予測地域=笠間,'データ（気象）'!X75)+IF(予測地域=水戸,'データ（気象）'!Y75)+IF(予測地域=古河,'データ（気象）'!Z75)+IF(予測地域=下館,'データ（気象）'!AA75)+IF(予測地域=下妻,'データ（気象）'!AB75)+IF(予測地域=鉾田,'データ（気象）'!AC75)+IF(予測地域=つくば館野,'データ（気象）'!AD75)+IF(予測地域=土浦,'データ（気象）'!AE75)+IF(予測地域=鹿嶋,'データ（気象）'!AF75)+IF(予測地域=龍ケ崎,'データ（気象）'!AG75)+IF(予測地域=我孫子,'データ（気象）'!AH75)+IF(予測地域=小山,'データ（気象）'!AI75)</f>
        <v>0</v>
      </c>
      <c r="D79" s="19">
        <f t="shared" si="15"/>
        <v>0</v>
      </c>
      <c r="E79" s="19">
        <f>IF(予測地域=北茨城,'データ（気象）'!B75)+IF(予測地域=大子,'データ（気象）'!C75)+IF(予測地域=常陸大宮,'データ（気象）'!D75)+IF(予測地域=日立,'データ（気象）'!E75)+IF(予測地域=笠間,'データ（気象）'!F75)+IF(予測地域=水戸,'データ（気象）'!G75)+IF(予測地域=古河,'データ（気象）'!H75)+IF(予測地域=下館,'データ（気象）'!I75)+IF(予測地域=下妻,'データ（気象）'!J75)+IF(予測地域=鉾田,'データ（気象）'!K75)+IF(予測地域=つくば館野,'データ（気象）'!L75)+IF(予測地域=土浦,'データ（気象）'!M75)+IF(予測地域=鹿嶋,'データ（気象）'!N75)+IF(予測地域=龍ケ崎,'データ（気象）'!O75)+IF(予測地域=我孫子,'データ（気象）'!P75)+IF(予測地域=小山,'データ（気象）'!Q75)</f>
        <v>0</v>
      </c>
      <c r="F79" s="19" t="e">
        <f t="shared" si="9"/>
        <v>#N/A</v>
      </c>
      <c r="G79" s="19" t="e">
        <f ca="1">IF(A79&lt;移植日前日,0)+IF(計算用!A79=移植日前日,dvs_tp)+IF(A79&gt;移植日前日,F79+G78)</f>
        <v>#N/A</v>
      </c>
      <c r="H79" t="e">
        <f t="shared" si="10"/>
        <v>#N/A</v>
      </c>
      <c r="I79" t="e">
        <f t="shared" ca="1" si="11"/>
        <v>#N/A</v>
      </c>
      <c r="J79" t="e">
        <f t="shared" ca="1" si="12"/>
        <v>#N/A</v>
      </c>
      <c r="K79" s="2" t="str">
        <f t="shared" ca="1" si="13"/>
        <v>-</v>
      </c>
      <c r="L79" s="2" t="e">
        <f t="shared" ca="1" si="14"/>
        <v>#N/A</v>
      </c>
      <c r="M79" s="2" t="e">
        <f t="shared" ca="1" si="16"/>
        <v>#N/A</v>
      </c>
      <c r="N79" s="2" t="e">
        <f t="shared" ca="1" si="17"/>
        <v>#N/A</v>
      </c>
      <c r="O79" s="3">
        <f ca="1">'データ（他）'!C74</f>
        <v>45455</v>
      </c>
    </row>
    <row r="80" spans="1:15" x14ac:dyDescent="0.4">
      <c r="A80" s="3">
        <f ca="1">'データ（他）'!C75</f>
        <v>45456</v>
      </c>
      <c r="B80" s="18" t="str">
        <f>IF(予測シート!C78="","",予測シート!C78)</f>
        <v/>
      </c>
      <c r="C80" s="19">
        <f>IF(予測地域=北茨城,'データ（気象）'!T76)+IF(予測地域=大子,'データ（気象）'!U76)+IF(予測地域=常陸大宮,'データ（気象）'!V76)+IF(予測地域=日立,'データ（気象）'!W76)+IF(予測地域=笠間,'データ（気象）'!X76)+IF(予測地域=水戸,'データ（気象）'!Y76)+IF(予測地域=古河,'データ（気象）'!Z76)+IF(予測地域=下館,'データ（気象）'!AA76)+IF(予測地域=下妻,'データ（気象）'!AB76)+IF(予測地域=鉾田,'データ（気象）'!AC76)+IF(予測地域=つくば館野,'データ（気象）'!AD76)+IF(予測地域=土浦,'データ（気象）'!AE76)+IF(予測地域=鹿嶋,'データ（気象）'!AF76)+IF(予測地域=龍ケ崎,'データ（気象）'!AG76)+IF(予測地域=我孫子,'データ（気象）'!AH76)+IF(予測地域=小山,'データ（気象）'!AI76)</f>
        <v>0</v>
      </c>
      <c r="D80" s="19">
        <f t="shared" si="15"/>
        <v>0</v>
      </c>
      <c r="E80" s="19">
        <f>IF(予測地域=北茨城,'データ（気象）'!B76)+IF(予測地域=大子,'データ（気象）'!C76)+IF(予測地域=常陸大宮,'データ（気象）'!D76)+IF(予測地域=日立,'データ（気象）'!E76)+IF(予測地域=笠間,'データ（気象）'!F76)+IF(予測地域=水戸,'データ（気象）'!G76)+IF(予測地域=古河,'データ（気象）'!H76)+IF(予測地域=下館,'データ（気象）'!I76)+IF(予測地域=下妻,'データ（気象）'!J76)+IF(予測地域=鉾田,'データ（気象）'!K76)+IF(予測地域=つくば館野,'データ（気象）'!L76)+IF(予測地域=土浦,'データ（気象）'!M76)+IF(予測地域=鹿嶋,'データ（気象）'!N76)+IF(予測地域=龍ケ崎,'データ（気象）'!O76)+IF(予測地域=我孫子,'データ（気象）'!P76)+IF(予測地域=小山,'データ（気象）'!Q76)</f>
        <v>0</v>
      </c>
      <c r="F80" s="19" t="e">
        <f t="shared" si="9"/>
        <v>#N/A</v>
      </c>
      <c r="G80" s="19" t="e">
        <f ca="1">IF(A80&lt;移植日前日,0)+IF(計算用!A80=移植日前日,dvs_tp)+IF(A80&gt;移植日前日,F80+G79)</f>
        <v>#N/A</v>
      </c>
      <c r="H80" t="e">
        <f t="shared" si="10"/>
        <v>#N/A</v>
      </c>
      <c r="I80" t="e">
        <f t="shared" ca="1" si="11"/>
        <v>#N/A</v>
      </c>
      <c r="J80" t="e">
        <f t="shared" ca="1" si="12"/>
        <v>#N/A</v>
      </c>
      <c r="K80" s="2" t="str">
        <f t="shared" ca="1" si="13"/>
        <v>-</v>
      </c>
      <c r="L80" s="2" t="e">
        <f t="shared" ca="1" si="14"/>
        <v>#N/A</v>
      </c>
      <c r="M80" s="2" t="e">
        <f t="shared" ca="1" si="16"/>
        <v>#N/A</v>
      </c>
      <c r="N80" s="2" t="e">
        <f t="shared" ca="1" si="17"/>
        <v>#N/A</v>
      </c>
      <c r="O80" s="3">
        <f ca="1">'データ（他）'!C75</f>
        <v>45456</v>
      </c>
    </row>
    <row r="81" spans="1:15" x14ac:dyDescent="0.4">
      <c r="A81" s="3">
        <f ca="1">'データ（他）'!C76</f>
        <v>45457</v>
      </c>
      <c r="B81" s="18" t="str">
        <f>IF(予測シート!C79="","",予測シート!C79)</f>
        <v/>
      </c>
      <c r="C81" s="19">
        <f>IF(予測地域=北茨城,'データ（気象）'!T77)+IF(予測地域=大子,'データ（気象）'!U77)+IF(予測地域=常陸大宮,'データ（気象）'!V77)+IF(予測地域=日立,'データ（気象）'!W77)+IF(予測地域=笠間,'データ（気象）'!X77)+IF(予測地域=水戸,'データ（気象）'!Y77)+IF(予測地域=古河,'データ（気象）'!Z77)+IF(予測地域=下館,'データ（気象）'!AA77)+IF(予測地域=下妻,'データ（気象）'!AB77)+IF(予測地域=鉾田,'データ（気象）'!AC77)+IF(予測地域=つくば館野,'データ（気象）'!AD77)+IF(予測地域=土浦,'データ（気象）'!AE77)+IF(予測地域=鹿嶋,'データ（気象）'!AF77)+IF(予測地域=龍ケ崎,'データ（気象）'!AG77)+IF(予測地域=我孫子,'データ（気象）'!AH77)+IF(予測地域=小山,'データ（気象）'!AI77)</f>
        <v>0</v>
      </c>
      <c r="D81" s="19">
        <f t="shared" si="15"/>
        <v>0</v>
      </c>
      <c r="E81" s="19">
        <f>IF(予測地域=北茨城,'データ（気象）'!B77)+IF(予測地域=大子,'データ（気象）'!C77)+IF(予測地域=常陸大宮,'データ（気象）'!D77)+IF(予測地域=日立,'データ（気象）'!E77)+IF(予測地域=笠間,'データ（気象）'!F77)+IF(予測地域=水戸,'データ（気象）'!G77)+IF(予測地域=古河,'データ（気象）'!H77)+IF(予測地域=下館,'データ（気象）'!I77)+IF(予測地域=下妻,'データ（気象）'!J77)+IF(予測地域=鉾田,'データ（気象）'!K77)+IF(予測地域=つくば館野,'データ（気象）'!L77)+IF(予測地域=土浦,'データ（気象）'!M77)+IF(予測地域=鹿嶋,'データ（気象）'!N77)+IF(予測地域=龍ケ崎,'データ（気象）'!O77)+IF(予測地域=我孫子,'データ（気象）'!P77)+IF(予測地域=小山,'データ（気象）'!Q77)</f>
        <v>0</v>
      </c>
      <c r="F81" s="19" t="e">
        <f t="shared" si="9"/>
        <v>#N/A</v>
      </c>
      <c r="G81" s="19" t="e">
        <f ca="1">IF(A81&lt;移植日前日,0)+IF(計算用!A81=移植日前日,dvs_tp)+IF(A81&gt;移植日前日,F81+G80)</f>
        <v>#N/A</v>
      </c>
      <c r="H81" t="e">
        <f t="shared" si="10"/>
        <v>#N/A</v>
      </c>
      <c r="I81" t="e">
        <f t="shared" ca="1" si="11"/>
        <v>#N/A</v>
      </c>
      <c r="J81" t="e">
        <f t="shared" ca="1" si="12"/>
        <v>#N/A</v>
      </c>
      <c r="K81" s="2" t="str">
        <f t="shared" ca="1" si="13"/>
        <v>-</v>
      </c>
      <c r="L81" s="2" t="e">
        <f t="shared" ca="1" si="14"/>
        <v>#N/A</v>
      </c>
      <c r="M81" s="2" t="e">
        <f t="shared" ca="1" si="16"/>
        <v>#N/A</v>
      </c>
      <c r="N81" s="2" t="e">
        <f t="shared" ca="1" si="17"/>
        <v>#N/A</v>
      </c>
      <c r="O81" s="3">
        <f ca="1">'データ（他）'!C76</f>
        <v>45457</v>
      </c>
    </row>
    <row r="82" spans="1:15" x14ac:dyDescent="0.4">
      <c r="A82" s="3">
        <f ca="1">'データ（他）'!C77</f>
        <v>45458</v>
      </c>
      <c r="B82" s="18" t="str">
        <f>IF(予測シート!C80="","",予測シート!C80)</f>
        <v/>
      </c>
      <c r="C82" s="19">
        <f>IF(予測地域=北茨城,'データ（気象）'!T78)+IF(予測地域=大子,'データ（気象）'!U78)+IF(予測地域=常陸大宮,'データ（気象）'!V78)+IF(予測地域=日立,'データ（気象）'!W78)+IF(予測地域=笠間,'データ（気象）'!X78)+IF(予測地域=水戸,'データ（気象）'!Y78)+IF(予測地域=古河,'データ（気象）'!Z78)+IF(予測地域=下館,'データ（気象）'!AA78)+IF(予測地域=下妻,'データ（気象）'!AB78)+IF(予測地域=鉾田,'データ（気象）'!AC78)+IF(予測地域=つくば館野,'データ（気象）'!AD78)+IF(予測地域=土浦,'データ（気象）'!AE78)+IF(予測地域=鹿嶋,'データ（気象）'!AF78)+IF(予測地域=龍ケ崎,'データ（気象）'!AG78)+IF(予測地域=我孫子,'データ（気象）'!AH78)+IF(予測地域=小山,'データ（気象）'!AI78)</f>
        <v>0</v>
      </c>
      <c r="D82" s="19">
        <f t="shared" si="15"/>
        <v>0</v>
      </c>
      <c r="E82" s="19">
        <f>IF(予測地域=北茨城,'データ（気象）'!B78)+IF(予測地域=大子,'データ（気象）'!C78)+IF(予測地域=常陸大宮,'データ（気象）'!D78)+IF(予測地域=日立,'データ（気象）'!E78)+IF(予測地域=笠間,'データ（気象）'!F78)+IF(予測地域=水戸,'データ（気象）'!G78)+IF(予測地域=古河,'データ（気象）'!H78)+IF(予測地域=下館,'データ（気象）'!I78)+IF(予測地域=下妻,'データ（気象）'!J78)+IF(予測地域=鉾田,'データ（気象）'!K78)+IF(予測地域=つくば館野,'データ（気象）'!L78)+IF(予測地域=土浦,'データ（気象）'!M78)+IF(予測地域=鹿嶋,'データ（気象）'!N78)+IF(予測地域=龍ケ崎,'データ（気象）'!O78)+IF(予測地域=我孫子,'データ（気象）'!P78)+IF(予測地域=小山,'データ（気象）'!Q78)</f>
        <v>0</v>
      </c>
      <c r="F82" s="19" t="e">
        <f t="shared" si="9"/>
        <v>#N/A</v>
      </c>
      <c r="G82" s="19" t="e">
        <f ca="1">IF(A82&lt;移植日前日,0)+IF(計算用!A82=移植日前日,dvs_tp)+IF(A82&gt;移植日前日,F82+G81)</f>
        <v>#N/A</v>
      </c>
      <c r="H82" t="e">
        <f t="shared" si="10"/>
        <v>#N/A</v>
      </c>
      <c r="I82" t="e">
        <f t="shared" ca="1" si="11"/>
        <v>#N/A</v>
      </c>
      <c r="J82" t="e">
        <f t="shared" ca="1" si="12"/>
        <v>#N/A</v>
      </c>
      <c r="K82" s="2" t="str">
        <f t="shared" ca="1" si="13"/>
        <v>-</v>
      </c>
      <c r="L82" s="2" t="e">
        <f t="shared" ca="1" si="14"/>
        <v>#N/A</v>
      </c>
      <c r="M82" s="2" t="e">
        <f t="shared" ca="1" si="16"/>
        <v>#N/A</v>
      </c>
      <c r="N82" s="2" t="e">
        <f t="shared" ca="1" si="17"/>
        <v>#N/A</v>
      </c>
      <c r="O82" s="3">
        <f ca="1">'データ（他）'!C77</f>
        <v>45458</v>
      </c>
    </row>
    <row r="83" spans="1:15" x14ac:dyDescent="0.4">
      <c r="A83" s="3">
        <f ca="1">'データ（他）'!C78</f>
        <v>45459</v>
      </c>
      <c r="B83" s="18" t="str">
        <f>IF(予測シート!C81="","",予測シート!C81)</f>
        <v/>
      </c>
      <c r="C83" s="19">
        <f>IF(予測地域=北茨城,'データ（気象）'!T79)+IF(予測地域=大子,'データ（気象）'!U79)+IF(予測地域=常陸大宮,'データ（気象）'!V79)+IF(予測地域=日立,'データ（気象）'!W79)+IF(予測地域=笠間,'データ（気象）'!X79)+IF(予測地域=水戸,'データ（気象）'!Y79)+IF(予測地域=古河,'データ（気象）'!Z79)+IF(予測地域=下館,'データ（気象）'!AA79)+IF(予測地域=下妻,'データ（気象）'!AB79)+IF(予測地域=鉾田,'データ（気象）'!AC79)+IF(予測地域=つくば館野,'データ（気象）'!AD79)+IF(予測地域=土浦,'データ（気象）'!AE79)+IF(予測地域=鹿嶋,'データ（気象）'!AF79)+IF(予測地域=龍ケ崎,'データ（気象）'!AG79)+IF(予測地域=我孫子,'データ（気象）'!AH79)+IF(予測地域=小山,'データ（気象）'!AI79)</f>
        <v>0</v>
      </c>
      <c r="D83" s="19">
        <f t="shared" si="15"/>
        <v>0</v>
      </c>
      <c r="E83" s="19">
        <f>IF(予測地域=北茨城,'データ（気象）'!B79)+IF(予測地域=大子,'データ（気象）'!C79)+IF(予測地域=常陸大宮,'データ（気象）'!D79)+IF(予測地域=日立,'データ（気象）'!E79)+IF(予測地域=笠間,'データ（気象）'!F79)+IF(予測地域=水戸,'データ（気象）'!G79)+IF(予測地域=古河,'データ（気象）'!H79)+IF(予測地域=下館,'データ（気象）'!I79)+IF(予測地域=下妻,'データ（気象）'!J79)+IF(予測地域=鉾田,'データ（気象）'!K79)+IF(予測地域=つくば館野,'データ（気象）'!L79)+IF(予測地域=土浦,'データ（気象）'!M79)+IF(予測地域=鹿嶋,'データ（気象）'!N79)+IF(予測地域=龍ケ崎,'データ（気象）'!O79)+IF(予測地域=我孫子,'データ（気象）'!P79)+IF(予測地域=小山,'データ（気象）'!Q79)</f>
        <v>0</v>
      </c>
      <c r="F83" s="19" t="e">
        <f t="shared" si="9"/>
        <v>#N/A</v>
      </c>
      <c r="G83" s="19" t="e">
        <f ca="1">IF(A83&lt;移植日前日,0)+IF(計算用!A83=移植日前日,dvs_tp)+IF(A83&gt;移植日前日,F83+G82)</f>
        <v>#N/A</v>
      </c>
      <c r="H83" t="e">
        <f t="shared" si="10"/>
        <v>#N/A</v>
      </c>
      <c r="I83" t="e">
        <f t="shared" ca="1" si="11"/>
        <v>#N/A</v>
      </c>
      <c r="J83" t="e">
        <f t="shared" ca="1" si="12"/>
        <v>#N/A</v>
      </c>
      <c r="K83" s="2" t="str">
        <f t="shared" ca="1" si="13"/>
        <v>-</v>
      </c>
      <c r="L83" s="2" t="e">
        <f t="shared" ca="1" si="14"/>
        <v>#N/A</v>
      </c>
      <c r="M83" s="2" t="e">
        <f t="shared" ca="1" si="16"/>
        <v>#N/A</v>
      </c>
      <c r="N83" s="2" t="e">
        <f t="shared" ca="1" si="17"/>
        <v>#N/A</v>
      </c>
      <c r="O83" s="3">
        <f ca="1">'データ（他）'!C78</f>
        <v>45459</v>
      </c>
    </row>
    <row r="84" spans="1:15" x14ac:dyDescent="0.4">
      <c r="A84" s="3">
        <f ca="1">'データ（他）'!C79</f>
        <v>45460</v>
      </c>
      <c r="B84" s="18" t="str">
        <f>IF(予測シート!C82="","",予測シート!C82)</f>
        <v/>
      </c>
      <c r="C84" s="19">
        <f>IF(予測地域=北茨城,'データ（気象）'!T80)+IF(予測地域=大子,'データ（気象）'!U80)+IF(予測地域=常陸大宮,'データ（気象）'!V80)+IF(予測地域=日立,'データ（気象）'!W80)+IF(予測地域=笠間,'データ（気象）'!X80)+IF(予測地域=水戸,'データ（気象）'!Y80)+IF(予測地域=古河,'データ（気象）'!Z80)+IF(予測地域=下館,'データ（気象）'!AA80)+IF(予測地域=下妻,'データ（気象）'!AB80)+IF(予測地域=鉾田,'データ（気象）'!AC80)+IF(予測地域=つくば館野,'データ（気象）'!AD80)+IF(予測地域=土浦,'データ（気象）'!AE80)+IF(予測地域=鹿嶋,'データ（気象）'!AF80)+IF(予測地域=龍ケ崎,'データ（気象）'!AG80)+IF(予測地域=我孫子,'データ（気象）'!AH80)+IF(予測地域=小山,'データ（気象）'!AI80)</f>
        <v>0</v>
      </c>
      <c r="D84" s="19">
        <f t="shared" si="15"/>
        <v>0</v>
      </c>
      <c r="E84" s="19">
        <f>IF(予測地域=北茨城,'データ（気象）'!B80)+IF(予測地域=大子,'データ（気象）'!C80)+IF(予測地域=常陸大宮,'データ（気象）'!D80)+IF(予測地域=日立,'データ（気象）'!E80)+IF(予測地域=笠間,'データ（気象）'!F80)+IF(予測地域=水戸,'データ（気象）'!G80)+IF(予測地域=古河,'データ（気象）'!H80)+IF(予測地域=下館,'データ（気象）'!I80)+IF(予測地域=下妻,'データ（気象）'!J80)+IF(予測地域=鉾田,'データ（気象）'!K80)+IF(予測地域=つくば館野,'データ（気象）'!L80)+IF(予測地域=土浦,'データ（気象）'!M80)+IF(予測地域=鹿嶋,'データ（気象）'!N80)+IF(予測地域=龍ケ崎,'データ（気象）'!O80)+IF(予測地域=我孫子,'データ（気象）'!P80)+IF(予測地域=小山,'データ（気象）'!Q80)</f>
        <v>0</v>
      </c>
      <c r="F84" s="19" t="e">
        <f t="shared" si="9"/>
        <v>#N/A</v>
      </c>
      <c r="G84" s="19" t="e">
        <f ca="1">IF(A84&lt;移植日前日,0)+IF(計算用!A84=移植日前日,dvs_tp)+IF(A84&gt;移植日前日,F84+G83)</f>
        <v>#N/A</v>
      </c>
      <c r="H84" t="e">
        <f t="shared" si="10"/>
        <v>#N/A</v>
      </c>
      <c r="I84" t="e">
        <f t="shared" ca="1" si="11"/>
        <v>#N/A</v>
      </c>
      <c r="J84" t="e">
        <f t="shared" ca="1" si="12"/>
        <v>#N/A</v>
      </c>
      <c r="K84" s="2" t="str">
        <f t="shared" ca="1" si="13"/>
        <v>-</v>
      </c>
      <c r="L84" s="2" t="e">
        <f t="shared" ca="1" si="14"/>
        <v>#N/A</v>
      </c>
      <c r="M84" s="2" t="e">
        <f t="shared" ca="1" si="16"/>
        <v>#N/A</v>
      </c>
      <c r="N84" s="2" t="e">
        <f t="shared" ca="1" si="17"/>
        <v>#N/A</v>
      </c>
      <c r="O84" s="3">
        <f ca="1">'データ（他）'!C79</f>
        <v>45460</v>
      </c>
    </row>
    <row r="85" spans="1:15" x14ac:dyDescent="0.4">
      <c r="A85" s="3">
        <f ca="1">'データ（他）'!C80</f>
        <v>45461</v>
      </c>
      <c r="B85" s="18" t="str">
        <f>IF(予測シート!C83="","",予測シート!C83)</f>
        <v/>
      </c>
      <c r="C85" s="19">
        <f>IF(予測地域=北茨城,'データ（気象）'!T81)+IF(予測地域=大子,'データ（気象）'!U81)+IF(予測地域=常陸大宮,'データ（気象）'!V81)+IF(予測地域=日立,'データ（気象）'!W81)+IF(予測地域=笠間,'データ（気象）'!X81)+IF(予測地域=水戸,'データ（気象）'!Y81)+IF(予測地域=古河,'データ（気象）'!Z81)+IF(予測地域=下館,'データ（気象）'!AA81)+IF(予測地域=下妻,'データ（気象）'!AB81)+IF(予測地域=鉾田,'データ（気象）'!AC81)+IF(予測地域=つくば館野,'データ（気象）'!AD81)+IF(予測地域=土浦,'データ（気象）'!AE81)+IF(予測地域=鹿嶋,'データ（気象）'!AF81)+IF(予測地域=龍ケ崎,'データ（気象）'!AG81)+IF(予測地域=我孫子,'データ（気象）'!AH81)+IF(予測地域=小山,'データ（気象）'!AI81)</f>
        <v>0</v>
      </c>
      <c r="D85" s="19">
        <f t="shared" si="15"/>
        <v>0</v>
      </c>
      <c r="E85" s="19">
        <f>IF(予測地域=北茨城,'データ（気象）'!B81)+IF(予測地域=大子,'データ（気象）'!C81)+IF(予測地域=常陸大宮,'データ（気象）'!D81)+IF(予測地域=日立,'データ（気象）'!E81)+IF(予測地域=笠間,'データ（気象）'!F81)+IF(予測地域=水戸,'データ（気象）'!G81)+IF(予測地域=古河,'データ（気象）'!H81)+IF(予測地域=下館,'データ（気象）'!I81)+IF(予測地域=下妻,'データ（気象）'!J81)+IF(予測地域=鉾田,'データ（気象）'!K81)+IF(予測地域=つくば館野,'データ（気象）'!L81)+IF(予測地域=土浦,'データ（気象）'!M81)+IF(予測地域=鹿嶋,'データ（気象）'!N81)+IF(予測地域=龍ケ崎,'データ（気象）'!O81)+IF(予測地域=我孫子,'データ（気象）'!P81)+IF(予測地域=小山,'データ（気象）'!Q81)</f>
        <v>0</v>
      </c>
      <c r="F85" s="19" t="e">
        <f t="shared" si="9"/>
        <v>#N/A</v>
      </c>
      <c r="G85" s="19" t="e">
        <f ca="1">IF(A85&lt;移植日前日,0)+IF(計算用!A85=移植日前日,dvs_tp)+IF(A85&gt;移植日前日,F85+G84)</f>
        <v>#N/A</v>
      </c>
      <c r="H85" t="e">
        <f t="shared" si="10"/>
        <v>#N/A</v>
      </c>
      <c r="I85" t="e">
        <f t="shared" ca="1" si="11"/>
        <v>#N/A</v>
      </c>
      <c r="J85" t="e">
        <f t="shared" ca="1" si="12"/>
        <v>#N/A</v>
      </c>
      <c r="K85" s="2" t="str">
        <f t="shared" ca="1" si="13"/>
        <v>-</v>
      </c>
      <c r="L85" s="2" t="e">
        <f t="shared" ca="1" si="14"/>
        <v>#N/A</v>
      </c>
      <c r="M85" s="2" t="e">
        <f t="shared" ca="1" si="16"/>
        <v>#N/A</v>
      </c>
      <c r="N85" s="2" t="e">
        <f t="shared" ca="1" si="17"/>
        <v>#N/A</v>
      </c>
      <c r="O85" s="3">
        <f ca="1">'データ（他）'!C80</f>
        <v>45461</v>
      </c>
    </row>
    <row r="86" spans="1:15" x14ac:dyDescent="0.4">
      <c r="A86" s="3">
        <f ca="1">'データ（他）'!C81</f>
        <v>45462</v>
      </c>
      <c r="B86" s="18" t="str">
        <f>IF(予測シート!C84="","",予測シート!C84)</f>
        <v/>
      </c>
      <c r="C86" s="19">
        <f>IF(予測地域=北茨城,'データ（気象）'!T82)+IF(予測地域=大子,'データ（気象）'!U82)+IF(予測地域=常陸大宮,'データ（気象）'!V82)+IF(予測地域=日立,'データ（気象）'!W82)+IF(予測地域=笠間,'データ（気象）'!X82)+IF(予測地域=水戸,'データ（気象）'!Y82)+IF(予測地域=古河,'データ（気象）'!Z82)+IF(予測地域=下館,'データ（気象）'!AA82)+IF(予測地域=下妻,'データ（気象）'!AB82)+IF(予測地域=鉾田,'データ（気象）'!AC82)+IF(予測地域=つくば館野,'データ（気象）'!AD82)+IF(予測地域=土浦,'データ（気象）'!AE82)+IF(予測地域=鹿嶋,'データ（気象）'!AF82)+IF(予測地域=龍ケ崎,'データ（気象）'!AG82)+IF(予測地域=我孫子,'データ（気象）'!AH82)+IF(予測地域=小山,'データ（気象）'!AI82)</f>
        <v>0</v>
      </c>
      <c r="D86" s="19">
        <f t="shared" si="15"/>
        <v>0</v>
      </c>
      <c r="E86" s="19">
        <f>IF(予測地域=北茨城,'データ（気象）'!B82)+IF(予測地域=大子,'データ（気象）'!C82)+IF(予測地域=常陸大宮,'データ（気象）'!D82)+IF(予測地域=日立,'データ（気象）'!E82)+IF(予測地域=笠間,'データ（気象）'!F82)+IF(予測地域=水戸,'データ（気象）'!G82)+IF(予測地域=古河,'データ（気象）'!H82)+IF(予測地域=下館,'データ（気象）'!I82)+IF(予測地域=下妻,'データ（気象）'!J82)+IF(予測地域=鉾田,'データ（気象）'!K82)+IF(予測地域=つくば館野,'データ（気象）'!L82)+IF(予測地域=土浦,'データ（気象）'!M82)+IF(予測地域=鹿嶋,'データ（気象）'!N82)+IF(予測地域=龍ケ崎,'データ（気象）'!O82)+IF(予測地域=我孫子,'データ（気象）'!P82)+IF(予測地域=小山,'データ（気象）'!Q82)</f>
        <v>0</v>
      </c>
      <c r="F86" s="19" t="e">
        <f t="shared" si="9"/>
        <v>#N/A</v>
      </c>
      <c r="G86" s="19" t="e">
        <f ca="1">IF(A86&lt;移植日前日,0)+IF(計算用!A86=移植日前日,dvs_tp)+IF(A86&gt;移植日前日,F86+G85)</f>
        <v>#N/A</v>
      </c>
      <c r="H86" t="e">
        <f t="shared" si="10"/>
        <v>#N/A</v>
      </c>
      <c r="I86" t="e">
        <f t="shared" ca="1" si="11"/>
        <v>#N/A</v>
      </c>
      <c r="J86" t="e">
        <f t="shared" ca="1" si="12"/>
        <v>#N/A</v>
      </c>
      <c r="K86" s="2" t="str">
        <f t="shared" ca="1" si="13"/>
        <v>-</v>
      </c>
      <c r="L86" s="2" t="e">
        <f t="shared" ca="1" si="14"/>
        <v>#N/A</v>
      </c>
      <c r="M86" s="2" t="e">
        <f t="shared" ca="1" si="16"/>
        <v>#N/A</v>
      </c>
      <c r="N86" s="2" t="e">
        <f t="shared" ca="1" si="17"/>
        <v>#N/A</v>
      </c>
      <c r="O86" s="3">
        <f ca="1">'データ（他）'!C81</f>
        <v>45462</v>
      </c>
    </row>
    <row r="87" spans="1:15" x14ac:dyDescent="0.4">
      <c r="A87" s="3">
        <f ca="1">'データ（他）'!C82</f>
        <v>45463</v>
      </c>
      <c r="B87" s="18" t="str">
        <f>IF(予測シート!C85="","",予測シート!C85)</f>
        <v/>
      </c>
      <c r="C87" s="19">
        <f>IF(予測地域=北茨城,'データ（気象）'!T83)+IF(予測地域=大子,'データ（気象）'!U83)+IF(予測地域=常陸大宮,'データ（気象）'!V83)+IF(予測地域=日立,'データ（気象）'!W83)+IF(予測地域=笠間,'データ（気象）'!X83)+IF(予測地域=水戸,'データ（気象）'!Y83)+IF(予測地域=古河,'データ（気象）'!Z83)+IF(予測地域=下館,'データ（気象）'!AA83)+IF(予測地域=下妻,'データ（気象）'!AB83)+IF(予測地域=鉾田,'データ（気象）'!AC83)+IF(予測地域=つくば館野,'データ（気象）'!AD83)+IF(予測地域=土浦,'データ（気象）'!AE83)+IF(予測地域=鹿嶋,'データ（気象）'!AF83)+IF(予測地域=龍ケ崎,'データ（気象）'!AG83)+IF(予測地域=我孫子,'データ（気象）'!AH83)+IF(予測地域=小山,'データ（気象）'!AI83)</f>
        <v>0</v>
      </c>
      <c r="D87" s="19">
        <f t="shared" si="15"/>
        <v>0</v>
      </c>
      <c r="E87" s="19">
        <f>IF(予測地域=北茨城,'データ（気象）'!B83)+IF(予測地域=大子,'データ（気象）'!C83)+IF(予測地域=常陸大宮,'データ（気象）'!D83)+IF(予測地域=日立,'データ（気象）'!E83)+IF(予測地域=笠間,'データ（気象）'!F83)+IF(予測地域=水戸,'データ（気象）'!G83)+IF(予測地域=古河,'データ（気象）'!H83)+IF(予測地域=下館,'データ（気象）'!I83)+IF(予測地域=下妻,'データ（気象）'!J83)+IF(予測地域=鉾田,'データ（気象）'!K83)+IF(予測地域=つくば館野,'データ（気象）'!L83)+IF(予測地域=土浦,'データ（気象）'!M83)+IF(予測地域=鹿嶋,'データ（気象）'!N83)+IF(予測地域=龍ケ崎,'データ（気象）'!O83)+IF(予測地域=我孫子,'データ（気象）'!P83)+IF(予測地域=小山,'データ（気象）'!Q83)</f>
        <v>0</v>
      </c>
      <c r="F87" s="19" t="e">
        <f t="shared" si="9"/>
        <v>#N/A</v>
      </c>
      <c r="G87" s="19" t="e">
        <f ca="1">IF(A87&lt;移植日前日,0)+IF(計算用!A87=移植日前日,dvs_tp)+IF(A87&gt;移植日前日,F87+G86)</f>
        <v>#N/A</v>
      </c>
      <c r="H87" t="e">
        <f t="shared" si="10"/>
        <v>#N/A</v>
      </c>
      <c r="I87" t="e">
        <f t="shared" ca="1" si="11"/>
        <v>#N/A</v>
      </c>
      <c r="J87" t="e">
        <f t="shared" ca="1" si="12"/>
        <v>#N/A</v>
      </c>
      <c r="K87" s="2" t="str">
        <f t="shared" ca="1" si="13"/>
        <v>-</v>
      </c>
      <c r="L87" s="2" t="e">
        <f t="shared" ca="1" si="14"/>
        <v>#N/A</v>
      </c>
      <c r="M87" s="2" t="e">
        <f t="shared" ca="1" si="16"/>
        <v>#N/A</v>
      </c>
      <c r="N87" s="2" t="e">
        <f t="shared" ca="1" si="17"/>
        <v>#N/A</v>
      </c>
      <c r="O87" s="3">
        <f ca="1">'データ（他）'!C82</f>
        <v>45463</v>
      </c>
    </row>
    <row r="88" spans="1:15" x14ac:dyDescent="0.4">
      <c r="A88" s="3">
        <f ca="1">'データ（他）'!C83</f>
        <v>45464</v>
      </c>
      <c r="B88" s="18" t="str">
        <f>IF(予測シート!C86="","",予測シート!C86)</f>
        <v/>
      </c>
      <c r="C88" s="19">
        <f>IF(予測地域=北茨城,'データ（気象）'!T84)+IF(予測地域=大子,'データ（気象）'!U84)+IF(予測地域=常陸大宮,'データ（気象）'!V84)+IF(予測地域=日立,'データ（気象）'!W84)+IF(予測地域=笠間,'データ（気象）'!X84)+IF(予測地域=水戸,'データ（気象）'!Y84)+IF(予測地域=古河,'データ（気象）'!Z84)+IF(予測地域=下館,'データ（気象）'!AA84)+IF(予測地域=下妻,'データ（気象）'!AB84)+IF(予測地域=鉾田,'データ（気象）'!AC84)+IF(予測地域=つくば館野,'データ（気象）'!AD84)+IF(予測地域=土浦,'データ（気象）'!AE84)+IF(予測地域=鹿嶋,'データ（気象）'!AF84)+IF(予測地域=龍ケ崎,'データ（気象）'!AG84)+IF(予測地域=我孫子,'データ（気象）'!AH84)+IF(予測地域=小山,'データ（気象）'!AI84)</f>
        <v>0</v>
      </c>
      <c r="D88" s="19">
        <f t="shared" si="15"/>
        <v>0</v>
      </c>
      <c r="E88" s="19">
        <f>IF(予測地域=北茨城,'データ（気象）'!B84)+IF(予測地域=大子,'データ（気象）'!C84)+IF(予測地域=常陸大宮,'データ（気象）'!D84)+IF(予測地域=日立,'データ（気象）'!E84)+IF(予測地域=笠間,'データ（気象）'!F84)+IF(予測地域=水戸,'データ（気象）'!G84)+IF(予測地域=古河,'データ（気象）'!H84)+IF(予測地域=下館,'データ（気象）'!I84)+IF(予測地域=下妻,'データ（気象）'!J84)+IF(予測地域=鉾田,'データ（気象）'!K84)+IF(予測地域=つくば館野,'データ（気象）'!L84)+IF(予測地域=土浦,'データ（気象）'!M84)+IF(予測地域=鹿嶋,'データ（気象）'!N84)+IF(予測地域=龍ケ崎,'データ（気象）'!O84)+IF(予測地域=我孫子,'データ（気象）'!P84)+IF(予測地域=小山,'データ（気象）'!Q84)</f>
        <v>0</v>
      </c>
      <c r="F88" s="19" t="e">
        <f t="shared" si="9"/>
        <v>#N/A</v>
      </c>
      <c r="G88" s="19" t="e">
        <f ca="1">IF(A88&lt;移植日前日,0)+IF(計算用!A88=移植日前日,dvs_tp)+IF(A88&gt;移植日前日,F88+G87)</f>
        <v>#N/A</v>
      </c>
      <c r="H88" t="e">
        <f t="shared" si="10"/>
        <v>#N/A</v>
      </c>
      <c r="I88" t="e">
        <f t="shared" ca="1" si="11"/>
        <v>#N/A</v>
      </c>
      <c r="J88" t="e">
        <f t="shared" ca="1" si="12"/>
        <v>#N/A</v>
      </c>
      <c r="K88" s="2" t="str">
        <f t="shared" ca="1" si="13"/>
        <v>-</v>
      </c>
      <c r="L88" s="2" t="e">
        <f t="shared" ca="1" si="14"/>
        <v>#N/A</v>
      </c>
      <c r="M88" s="2" t="e">
        <f t="shared" ca="1" si="16"/>
        <v>#N/A</v>
      </c>
      <c r="N88" s="2" t="e">
        <f t="shared" ca="1" si="17"/>
        <v>#N/A</v>
      </c>
      <c r="O88" s="3">
        <f ca="1">'データ（他）'!C83</f>
        <v>45464</v>
      </c>
    </row>
    <row r="89" spans="1:15" x14ac:dyDescent="0.4">
      <c r="A89" s="3">
        <f ca="1">'データ（他）'!C84</f>
        <v>45465</v>
      </c>
      <c r="B89" s="18" t="str">
        <f>IF(予測シート!C87="","",予測シート!C87)</f>
        <v/>
      </c>
      <c r="C89" s="19">
        <f>IF(予測地域=北茨城,'データ（気象）'!T85)+IF(予測地域=大子,'データ（気象）'!U85)+IF(予測地域=常陸大宮,'データ（気象）'!V85)+IF(予測地域=日立,'データ（気象）'!W85)+IF(予測地域=笠間,'データ（気象）'!X85)+IF(予測地域=水戸,'データ（気象）'!Y85)+IF(予測地域=古河,'データ（気象）'!Z85)+IF(予測地域=下館,'データ（気象）'!AA85)+IF(予測地域=下妻,'データ（気象）'!AB85)+IF(予測地域=鉾田,'データ（気象）'!AC85)+IF(予測地域=つくば館野,'データ（気象）'!AD85)+IF(予測地域=土浦,'データ（気象）'!AE85)+IF(予測地域=鹿嶋,'データ（気象）'!AF85)+IF(予測地域=龍ケ崎,'データ（気象）'!AG85)+IF(予測地域=我孫子,'データ（気象）'!AH85)+IF(予測地域=小山,'データ（気象）'!AI85)</f>
        <v>0</v>
      </c>
      <c r="D89" s="19">
        <f t="shared" si="15"/>
        <v>0</v>
      </c>
      <c r="E89" s="19">
        <f>IF(予測地域=北茨城,'データ（気象）'!B85)+IF(予測地域=大子,'データ（気象）'!C85)+IF(予測地域=常陸大宮,'データ（気象）'!D85)+IF(予測地域=日立,'データ（気象）'!E85)+IF(予測地域=笠間,'データ（気象）'!F85)+IF(予測地域=水戸,'データ（気象）'!G85)+IF(予測地域=古河,'データ（気象）'!H85)+IF(予測地域=下館,'データ（気象）'!I85)+IF(予測地域=下妻,'データ（気象）'!J85)+IF(予測地域=鉾田,'データ（気象）'!K85)+IF(予測地域=つくば館野,'データ（気象）'!L85)+IF(予測地域=土浦,'データ（気象）'!M85)+IF(予測地域=鹿嶋,'データ（気象）'!N85)+IF(予測地域=龍ケ崎,'データ（気象）'!O85)+IF(予測地域=我孫子,'データ（気象）'!P85)+IF(予測地域=小山,'データ（気象）'!Q85)</f>
        <v>0</v>
      </c>
      <c r="F89" s="19" t="e">
        <f t="shared" si="9"/>
        <v>#N/A</v>
      </c>
      <c r="G89" s="19" t="e">
        <f ca="1">IF(A89&lt;移植日前日,0)+IF(計算用!A89=移植日前日,dvs_tp)+IF(A89&gt;移植日前日,F89+G88)</f>
        <v>#N/A</v>
      </c>
      <c r="H89" t="e">
        <f t="shared" si="10"/>
        <v>#N/A</v>
      </c>
      <c r="I89" t="e">
        <f t="shared" ca="1" si="11"/>
        <v>#N/A</v>
      </c>
      <c r="J89" t="e">
        <f t="shared" ca="1" si="12"/>
        <v>#N/A</v>
      </c>
      <c r="K89" s="2" t="str">
        <f t="shared" ca="1" si="13"/>
        <v>-</v>
      </c>
      <c r="L89" s="2" t="e">
        <f t="shared" ca="1" si="14"/>
        <v>#N/A</v>
      </c>
      <c r="M89" s="2" t="e">
        <f t="shared" ca="1" si="16"/>
        <v>#N/A</v>
      </c>
      <c r="N89" s="2" t="e">
        <f t="shared" ca="1" si="17"/>
        <v>#N/A</v>
      </c>
      <c r="O89" s="3">
        <f ca="1">'データ（他）'!C84</f>
        <v>45465</v>
      </c>
    </row>
    <row r="90" spans="1:15" x14ac:dyDescent="0.4">
      <c r="A90" s="3">
        <f ca="1">'データ（他）'!C85</f>
        <v>45466</v>
      </c>
      <c r="B90" s="18" t="str">
        <f>IF(予測シート!C88="","",予測シート!C88)</f>
        <v/>
      </c>
      <c r="C90" s="19">
        <f>IF(予測地域=北茨城,'データ（気象）'!T86)+IF(予測地域=大子,'データ（気象）'!U86)+IF(予測地域=常陸大宮,'データ（気象）'!V86)+IF(予測地域=日立,'データ（気象）'!W86)+IF(予測地域=笠間,'データ（気象）'!X86)+IF(予測地域=水戸,'データ（気象）'!Y86)+IF(予測地域=古河,'データ（気象）'!Z86)+IF(予測地域=下館,'データ（気象）'!AA86)+IF(予測地域=下妻,'データ（気象）'!AB86)+IF(予測地域=鉾田,'データ（気象）'!AC86)+IF(予測地域=つくば館野,'データ（気象）'!AD86)+IF(予測地域=土浦,'データ（気象）'!AE86)+IF(予測地域=鹿嶋,'データ（気象）'!AF86)+IF(予測地域=龍ケ崎,'データ（気象）'!AG86)+IF(予測地域=我孫子,'データ（気象）'!AH86)+IF(予測地域=小山,'データ（気象）'!AI86)</f>
        <v>0</v>
      </c>
      <c r="D90" s="19">
        <f t="shared" si="15"/>
        <v>0</v>
      </c>
      <c r="E90" s="19">
        <f>IF(予測地域=北茨城,'データ（気象）'!B86)+IF(予測地域=大子,'データ（気象）'!C86)+IF(予測地域=常陸大宮,'データ（気象）'!D86)+IF(予測地域=日立,'データ（気象）'!E86)+IF(予測地域=笠間,'データ（気象）'!F86)+IF(予測地域=水戸,'データ（気象）'!G86)+IF(予測地域=古河,'データ（気象）'!H86)+IF(予測地域=下館,'データ（気象）'!I86)+IF(予測地域=下妻,'データ（気象）'!J86)+IF(予測地域=鉾田,'データ（気象）'!K86)+IF(予測地域=つくば館野,'データ（気象）'!L86)+IF(予測地域=土浦,'データ（気象）'!M86)+IF(予測地域=鹿嶋,'データ（気象）'!N86)+IF(予測地域=龍ケ崎,'データ（気象）'!O86)+IF(予測地域=我孫子,'データ（気象）'!P86)+IF(予測地域=小山,'データ（気象）'!Q86)</f>
        <v>0</v>
      </c>
      <c r="F90" s="19" t="e">
        <f t="shared" si="9"/>
        <v>#N/A</v>
      </c>
      <c r="G90" s="19" t="e">
        <f ca="1">IF(A90&lt;移植日前日,0)+IF(計算用!A90=移植日前日,dvs_tp)+IF(A90&gt;移植日前日,F90+G89)</f>
        <v>#N/A</v>
      </c>
      <c r="H90" t="e">
        <f t="shared" si="10"/>
        <v>#N/A</v>
      </c>
      <c r="I90" t="e">
        <f t="shared" ca="1" si="11"/>
        <v>#N/A</v>
      </c>
      <c r="J90" t="e">
        <f t="shared" ca="1" si="12"/>
        <v>#N/A</v>
      </c>
      <c r="K90" s="2" t="str">
        <f t="shared" ca="1" si="13"/>
        <v>-</v>
      </c>
      <c r="L90" s="2" t="e">
        <f t="shared" ca="1" si="14"/>
        <v>#N/A</v>
      </c>
      <c r="M90" s="2" t="e">
        <f t="shared" ca="1" si="16"/>
        <v>#N/A</v>
      </c>
      <c r="N90" s="2" t="e">
        <f t="shared" ca="1" si="17"/>
        <v>#N/A</v>
      </c>
      <c r="O90" s="3">
        <f ca="1">'データ（他）'!C85</f>
        <v>45466</v>
      </c>
    </row>
    <row r="91" spans="1:15" x14ac:dyDescent="0.4">
      <c r="A91" s="3">
        <f ca="1">'データ（他）'!C86</f>
        <v>45467</v>
      </c>
      <c r="B91" s="18" t="str">
        <f>IF(予測シート!C89="","",予測シート!C89)</f>
        <v/>
      </c>
      <c r="C91" s="19">
        <f>IF(予測地域=北茨城,'データ（気象）'!T87)+IF(予測地域=大子,'データ（気象）'!U87)+IF(予測地域=常陸大宮,'データ（気象）'!V87)+IF(予測地域=日立,'データ（気象）'!W87)+IF(予測地域=笠間,'データ（気象）'!X87)+IF(予測地域=水戸,'データ（気象）'!Y87)+IF(予測地域=古河,'データ（気象）'!Z87)+IF(予測地域=下館,'データ（気象）'!AA87)+IF(予測地域=下妻,'データ（気象）'!AB87)+IF(予測地域=鉾田,'データ（気象）'!AC87)+IF(予測地域=つくば館野,'データ（気象）'!AD87)+IF(予測地域=土浦,'データ（気象）'!AE87)+IF(予測地域=鹿嶋,'データ（気象）'!AF87)+IF(予測地域=龍ケ崎,'データ（気象）'!AG87)+IF(予測地域=我孫子,'データ（気象）'!AH87)+IF(予測地域=小山,'データ（気象）'!AI87)</f>
        <v>0</v>
      </c>
      <c r="D91" s="19">
        <f t="shared" si="15"/>
        <v>0</v>
      </c>
      <c r="E91" s="19">
        <f>IF(予測地域=北茨城,'データ（気象）'!B87)+IF(予測地域=大子,'データ（気象）'!C87)+IF(予測地域=常陸大宮,'データ（気象）'!D87)+IF(予測地域=日立,'データ（気象）'!E87)+IF(予測地域=笠間,'データ（気象）'!F87)+IF(予測地域=水戸,'データ（気象）'!G87)+IF(予測地域=古河,'データ（気象）'!H87)+IF(予測地域=下館,'データ（気象）'!I87)+IF(予測地域=下妻,'データ（気象）'!J87)+IF(予測地域=鉾田,'データ（気象）'!K87)+IF(予測地域=つくば館野,'データ（気象）'!L87)+IF(予測地域=土浦,'データ（気象）'!M87)+IF(予測地域=鹿嶋,'データ（気象）'!N87)+IF(予測地域=龍ケ崎,'データ（気象）'!O87)+IF(予測地域=我孫子,'データ（気象）'!P87)+IF(予測地域=小山,'データ（気象）'!Q87)</f>
        <v>0</v>
      </c>
      <c r="F91" s="19" t="e">
        <f t="shared" si="9"/>
        <v>#N/A</v>
      </c>
      <c r="G91" s="19" t="e">
        <f ca="1">IF(A91&lt;移植日前日,0)+IF(計算用!A91=移植日前日,dvs_tp)+IF(A91&gt;移植日前日,F91+G90)</f>
        <v>#N/A</v>
      </c>
      <c r="H91" t="e">
        <f t="shared" si="10"/>
        <v>#N/A</v>
      </c>
      <c r="I91" t="e">
        <f t="shared" ca="1" si="11"/>
        <v>#N/A</v>
      </c>
      <c r="J91" t="e">
        <f t="shared" ca="1" si="12"/>
        <v>#N/A</v>
      </c>
      <c r="K91" s="2" t="str">
        <f t="shared" ca="1" si="13"/>
        <v>-</v>
      </c>
      <c r="L91" s="2" t="e">
        <f t="shared" ca="1" si="14"/>
        <v>#N/A</v>
      </c>
      <c r="M91" s="2" t="e">
        <f t="shared" ca="1" si="16"/>
        <v>#N/A</v>
      </c>
      <c r="N91" s="2" t="e">
        <f t="shared" ca="1" si="17"/>
        <v>#N/A</v>
      </c>
      <c r="O91" s="3">
        <f ca="1">'データ（他）'!C86</f>
        <v>45467</v>
      </c>
    </row>
    <row r="92" spans="1:15" x14ac:dyDescent="0.4">
      <c r="A92" s="3">
        <f ca="1">'データ（他）'!C87</f>
        <v>45468</v>
      </c>
      <c r="B92" s="18" t="str">
        <f>IF(予測シート!C90="","",予測シート!C90)</f>
        <v/>
      </c>
      <c r="C92" s="19">
        <f>IF(予測地域=北茨城,'データ（気象）'!T88)+IF(予測地域=大子,'データ（気象）'!U88)+IF(予測地域=常陸大宮,'データ（気象）'!V88)+IF(予測地域=日立,'データ（気象）'!W88)+IF(予測地域=笠間,'データ（気象）'!X88)+IF(予測地域=水戸,'データ（気象）'!Y88)+IF(予測地域=古河,'データ（気象）'!Z88)+IF(予測地域=下館,'データ（気象）'!AA88)+IF(予測地域=下妻,'データ（気象）'!AB88)+IF(予測地域=鉾田,'データ（気象）'!AC88)+IF(予測地域=つくば館野,'データ（気象）'!AD88)+IF(予測地域=土浦,'データ（気象）'!AE88)+IF(予測地域=鹿嶋,'データ（気象）'!AF88)+IF(予測地域=龍ケ崎,'データ（気象）'!AG88)+IF(予測地域=我孫子,'データ（気象）'!AH88)+IF(予測地域=小山,'データ（気象）'!AI88)</f>
        <v>0</v>
      </c>
      <c r="D92" s="19">
        <f t="shared" si="15"/>
        <v>0</v>
      </c>
      <c r="E92" s="19">
        <f>IF(予測地域=北茨城,'データ（気象）'!B88)+IF(予測地域=大子,'データ（気象）'!C88)+IF(予測地域=常陸大宮,'データ（気象）'!D88)+IF(予測地域=日立,'データ（気象）'!E88)+IF(予測地域=笠間,'データ（気象）'!F88)+IF(予測地域=水戸,'データ（気象）'!G88)+IF(予測地域=古河,'データ（気象）'!H88)+IF(予測地域=下館,'データ（気象）'!I88)+IF(予測地域=下妻,'データ（気象）'!J88)+IF(予測地域=鉾田,'データ（気象）'!K88)+IF(予測地域=つくば館野,'データ（気象）'!L88)+IF(予測地域=土浦,'データ（気象）'!M88)+IF(予測地域=鹿嶋,'データ（気象）'!N88)+IF(予測地域=龍ケ崎,'データ（気象）'!O88)+IF(予測地域=我孫子,'データ（気象）'!P88)+IF(予測地域=小山,'データ（気象）'!Q88)</f>
        <v>0</v>
      </c>
      <c r="F92" s="19" t="e">
        <f t="shared" si="9"/>
        <v>#N/A</v>
      </c>
      <c r="G92" s="19" t="e">
        <f ca="1">IF(A92&lt;移植日前日,0)+IF(計算用!A92=移植日前日,dvs_tp)+IF(A92&gt;移植日前日,F92+G91)</f>
        <v>#N/A</v>
      </c>
      <c r="H92" t="e">
        <f t="shared" si="10"/>
        <v>#N/A</v>
      </c>
      <c r="I92" t="e">
        <f t="shared" ca="1" si="11"/>
        <v>#N/A</v>
      </c>
      <c r="J92" t="e">
        <f t="shared" ca="1" si="12"/>
        <v>#N/A</v>
      </c>
      <c r="K92" s="2" t="str">
        <f t="shared" ca="1" si="13"/>
        <v>-</v>
      </c>
      <c r="L92" s="2" t="e">
        <f t="shared" ca="1" si="14"/>
        <v>#N/A</v>
      </c>
      <c r="M92" s="2" t="e">
        <f t="shared" ca="1" si="16"/>
        <v>#N/A</v>
      </c>
      <c r="N92" s="2" t="e">
        <f t="shared" ca="1" si="17"/>
        <v>#N/A</v>
      </c>
      <c r="O92" s="3">
        <f ca="1">'データ（他）'!C87</f>
        <v>45468</v>
      </c>
    </row>
    <row r="93" spans="1:15" x14ac:dyDescent="0.4">
      <c r="A93" s="3">
        <f ca="1">'データ（他）'!C88</f>
        <v>45469</v>
      </c>
      <c r="B93" s="18" t="str">
        <f>IF(予測シート!C91="","",予測シート!C91)</f>
        <v/>
      </c>
      <c r="C93" s="19">
        <f>IF(予測地域=北茨城,'データ（気象）'!T89)+IF(予測地域=大子,'データ（気象）'!U89)+IF(予測地域=常陸大宮,'データ（気象）'!V89)+IF(予測地域=日立,'データ（気象）'!W89)+IF(予測地域=笠間,'データ（気象）'!X89)+IF(予測地域=水戸,'データ（気象）'!Y89)+IF(予測地域=古河,'データ（気象）'!Z89)+IF(予測地域=下館,'データ（気象）'!AA89)+IF(予測地域=下妻,'データ（気象）'!AB89)+IF(予測地域=鉾田,'データ（気象）'!AC89)+IF(予測地域=つくば館野,'データ（気象）'!AD89)+IF(予測地域=土浦,'データ（気象）'!AE89)+IF(予測地域=鹿嶋,'データ（気象）'!AF89)+IF(予測地域=龍ケ崎,'データ（気象）'!AG89)+IF(予測地域=我孫子,'データ（気象）'!AH89)+IF(予測地域=小山,'データ（気象）'!AI89)</f>
        <v>0</v>
      </c>
      <c r="D93" s="19">
        <f t="shared" si="15"/>
        <v>0</v>
      </c>
      <c r="E93" s="19">
        <f>IF(予測地域=北茨城,'データ（気象）'!B89)+IF(予測地域=大子,'データ（気象）'!C89)+IF(予測地域=常陸大宮,'データ（気象）'!D89)+IF(予測地域=日立,'データ（気象）'!E89)+IF(予測地域=笠間,'データ（気象）'!F89)+IF(予測地域=水戸,'データ（気象）'!G89)+IF(予測地域=古河,'データ（気象）'!H89)+IF(予測地域=下館,'データ（気象）'!I89)+IF(予測地域=下妻,'データ（気象）'!J89)+IF(予測地域=鉾田,'データ（気象）'!K89)+IF(予測地域=つくば館野,'データ（気象）'!L89)+IF(予測地域=土浦,'データ（気象）'!M89)+IF(予測地域=鹿嶋,'データ（気象）'!N89)+IF(予測地域=龍ケ崎,'データ（気象）'!O89)+IF(予測地域=我孫子,'データ（気象）'!P89)+IF(予測地域=小山,'データ（気象）'!Q89)</f>
        <v>0</v>
      </c>
      <c r="F93" s="19" t="e">
        <f t="shared" si="9"/>
        <v>#N/A</v>
      </c>
      <c r="G93" s="19" t="e">
        <f ca="1">IF(A93&lt;移植日前日,0)+IF(計算用!A93=移植日前日,dvs_tp)+IF(A93&gt;移植日前日,F93+G92)</f>
        <v>#N/A</v>
      </c>
      <c r="H93" t="e">
        <f t="shared" si="10"/>
        <v>#N/A</v>
      </c>
      <c r="I93" t="e">
        <f t="shared" ca="1" si="11"/>
        <v>#N/A</v>
      </c>
      <c r="J93" t="e">
        <f t="shared" ca="1" si="12"/>
        <v>#N/A</v>
      </c>
      <c r="K93" s="2" t="str">
        <f t="shared" ca="1" si="13"/>
        <v>-</v>
      </c>
      <c r="L93" s="2" t="e">
        <f t="shared" ca="1" si="14"/>
        <v>#N/A</v>
      </c>
      <c r="M93" s="2" t="e">
        <f t="shared" ca="1" si="16"/>
        <v>#N/A</v>
      </c>
      <c r="N93" s="2" t="e">
        <f t="shared" ca="1" si="17"/>
        <v>#N/A</v>
      </c>
      <c r="O93" s="3">
        <f ca="1">'データ（他）'!C88</f>
        <v>45469</v>
      </c>
    </row>
    <row r="94" spans="1:15" x14ac:dyDescent="0.4">
      <c r="A94" s="3">
        <f ca="1">'データ（他）'!C89</f>
        <v>45470</v>
      </c>
      <c r="B94" s="18" t="str">
        <f>IF(予測シート!C92="","",予測シート!C92)</f>
        <v/>
      </c>
      <c r="C94" s="19">
        <f>IF(予測地域=北茨城,'データ（気象）'!T90)+IF(予測地域=大子,'データ（気象）'!U90)+IF(予測地域=常陸大宮,'データ（気象）'!V90)+IF(予測地域=日立,'データ（気象）'!W90)+IF(予測地域=笠間,'データ（気象）'!X90)+IF(予測地域=水戸,'データ（気象）'!Y90)+IF(予測地域=古河,'データ（気象）'!Z90)+IF(予測地域=下館,'データ（気象）'!AA90)+IF(予測地域=下妻,'データ（気象）'!AB90)+IF(予測地域=鉾田,'データ（気象）'!AC90)+IF(予測地域=つくば館野,'データ（気象）'!AD90)+IF(予測地域=土浦,'データ（気象）'!AE90)+IF(予測地域=鹿嶋,'データ（気象）'!AF90)+IF(予測地域=龍ケ崎,'データ（気象）'!AG90)+IF(予測地域=我孫子,'データ（気象）'!AH90)+IF(予測地域=小山,'データ（気象）'!AI90)</f>
        <v>0</v>
      </c>
      <c r="D94" s="19">
        <f t="shared" si="15"/>
        <v>0</v>
      </c>
      <c r="E94" s="19">
        <f>IF(予測地域=北茨城,'データ（気象）'!B90)+IF(予測地域=大子,'データ（気象）'!C90)+IF(予測地域=常陸大宮,'データ（気象）'!D90)+IF(予測地域=日立,'データ（気象）'!E90)+IF(予測地域=笠間,'データ（気象）'!F90)+IF(予測地域=水戸,'データ（気象）'!G90)+IF(予測地域=古河,'データ（気象）'!H90)+IF(予測地域=下館,'データ（気象）'!I90)+IF(予測地域=下妻,'データ（気象）'!J90)+IF(予測地域=鉾田,'データ（気象）'!K90)+IF(予測地域=つくば館野,'データ（気象）'!L90)+IF(予測地域=土浦,'データ（気象）'!M90)+IF(予測地域=鹿嶋,'データ（気象）'!N90)+IF(予測地域=龍ケ崎,'データ（気象）'!O90)+IF(予測地域=我孫子,'データ（気象）'!P90)+IF(予測地域=小山,'データ（気象）'!Q90)</f>
        <v>0</v>
      </c>
      <c r="F94" s="19" t="e">
        <f t="shared" si="9"/>
        <v>#N/A</v>
      </c>
      <c r="G94" s="19" t="e">
        <f ca="1">IF(A94&lt;移植日前日,0)+IF(計算用!A94=移植日前日,dvs_tp)+IF(A94&gt;移植日前日,F94+G93)</f>
        <v>#N/A</v>
      </c>
      <c r="H94" t="e">
        <f t="shared" si="10"/>
        <v>#N/A</v>
      </c>
      <c r="I94" t="e">
        <f t="shared" ca="1" si="11"/>
        <v>#N/A</v>
      </c>
      <c r="J94" t="e">
        <f t="shared" ca="1" si="12"/>
        <v>#N/A</v>
      </c>
      <c r="K94" s="2" t="str">
        <f t="shared" ca="1" si="13"/>
        <v>-</v>
      </c>
      <c r="L94" s="2" t="e">
        <f t="shared" ca="1" si="14"/>
        <v>#N/A</v>
      </c>
      <c r="M94" s="2" t="e">
        <f t="shared" ca="1" si="16"/>
        <v>#N/A</v>
      </c>
      <c r="N94" s="2" t="e">
        <f t="shared" ca="1" si="17"/>
        <v>#N/A</v>
      </c>
      <c r="O94" s="3">
        <f ca="1">'データ（他）'!C89</f>
        <v>45470</v>
      </c>
    </row>
    <row r="95" spans="1:15" x14ac:dyDescent="0.4">
      <c r="A95" s="3">
        <f ca="1">'データ（他）'!C90</f>
        <v>45471</v>
      </c>
      <c r="B95" s="18" t="str">
        <f>IF(予測シート!C93="","",予測シート!C93)</f>
        <v/>
      </c>
      <c r="C95" s="19">
        <f>IF(予測地域=北茨城,'データ（気象）'!T91)+IF(予測地域=大子,'データ（気象）'!U91)+IF(予測地域=常陸大宮,'データ（気象）'!V91)+IF(予測地域=日立,'データ（気象）'!W91)+IF(予測地域=笠間,'データ（気象）'!X91)+IF(予測地域=水戸,'データ（気象）'!Y91)+IF(予測地域=古河,'データ（気象）'!Z91)+IF(予測地域=下館,'データ（気象）'!AA91)+IF(予測地域=下妻,'データ（気象）'!AB91)+IF(予測地域=鉾田,'データ（気象）'!AC91)+IF(予測地域=つくば館野,'データ（気象）'!AD91)+IF(予測地域=土浦,'データ（気象）'!AE91)+IF(予測地域=鹿嶋,'データ（気象）'!AF91)+IF(予測地域=龍ケ崎,'データ（気象）'!AG91)+IF(予測地域=我孫子,'データ（気象）'!AH91)+IF(予測地域=小山,'データ（気象）'!AI91)</f>
        <v>0</v>
      </c>
      <c r="D95" s="19">
        <f t="shared" si="15"/>
        <v>0</v>
      </c>
      <c r="E95" s="19">
        <f>IF(予測地域=北茨城,'データ（気象）'!B91)+IF(予測地域=大子,'データ（気象）'!C91)+IF(予測地域=常陸大宮,'データ（気象）'!D91)+IF(予測地域=日立,'データ（気象）'!E91)+IF(予測地域=笠間,'データ（気象）'!F91)+IF(予測地域=水戸,'データ（気象）'!G91)+IF(予測地域=古河,'データ（気象）'!H91)+IF(予測地域=下館,'データ（気象）'!I91)+IF(予測地域=下妻,'データ（気象）'!J91)+IF(予測地域=鉾田,'データ（気象）'!K91)+IF(予測地域=つくば館野,'データ（気象）'!L91)+IF(予測地域=土浦,'データ（気象）'!M91)+IF(予測地域=鹿嶋,'データ（気象）'!N91)+IF(予測地域=龍ケ崎,'データ（気象）'!O91)+IF(予測地域=我孫子,'データ（気象）'!P91)+IF(予測地域=小山,'データ（気象）'!Q91)</f>
        <v>0</v>
      </c>
      <c r="F95" s="19" t="e">
        <f t="shared" si="9"/>
        <v>#N/A</v>
      </c>
      <c r="G95" s="19" t="e">
        <f ca="1">IF(A95&lt;移植日前日,0)+IF(計算用!A95=移植日前日,dvs_tp)+IF(A95&gt;移植日前日,F95+G94)</f>
        <v>#N/A</v>
      </c>
      <c r="H95" t="e">
        <f t="shared" si="10"/>
        <v>#N/A</v>
      </c>
      <c r="I95" t="e">
        <f t="shared" ca="1" si="11"/>
        <v>#N/A</v>
      </c>
      <c r="J95" t="e">
        <f t="shared" ca="1" si="12"/>
        <v>#N/A</v>
      </c>
      <c r="K95" s="2" t="str">
        <f t="shared" ca="1" si="13"/>
        <v>-</v>
      </c>
      <c r="L95" s="2" t="e">
        <f t="shared" ca="1" si="14"/>
        <v>#N/A</v>
      </c>
      <c r="M95" s="2" t="e">
        <f t="shared" ca="1" si="16"/>
        <v>#N/A</v>
      </c>
      <c r="N95" s="2" t="e">
        <f t="shared" ca="1" si="17"/>
        <v>#N/A</v>
      </c>
      <c r="O95" s="3">
        <f ca="1">'データ（他）'!C90</f>
        <v>45471</v>
      </c>
    </row>
    <row r="96" spans="1:15" x14ac:dyDescent="0.4">
      <c r="A96" s="3">
        <f ca="1">'データ（他）'!C91</f>
        <v>45472</v>
      </c>
      <c r="B96" s="18" t="str">
        <f>IF(予測シート!C94="","",予測シート!C94)</f>
        <v/>
      </c>
      <c r="C96" s="19">
        <f>IF(予測地域=北茨城,'データ（気象）'!T92)+IF(予測地域=大子,'データ（気象）'!U92)+IF(予測地域=常陸大宮,'データ（気象）'!V92)+IF(予測地域=日立,'データ（気象）'!W92)+IF(予測地域=笠間,'データ（気象）'!X92)+IF(予測地域=水戸,'データ（気象）'!Y92)+IF(予測地域=古河,'データ（気象）'!Z92)+IF(予測地域=下館,'データ（気象）'!AA92)+IF(予測地域=下妻,'データ（気象）'!AB92)+IF(予測地域=鉾田,'データ（気象）'!AC92)+IF(予測地域=つくば館野,'データ（気象）'!AD92)+IF(予測地域=土浦,'データ（気象）'!AE92)+IF(予測地域=鹿嶋,'データ（気象）'!AF92)+IF(予測地域=龍ケ崎,'データ（気象）'!AG92)+IF(予測地域=我孫子,'データ（気象）'!AH92)+IF(予測地域=小山,'データ（気象）'!AI92)</f>
        <v>0</v>
      </c>
      <c r="D96" s="19">
        <f t="shared" si="15"/>
        <v>0</v>
      </c>
      <c r="E96" s="19">
        <f>IF(予測地域=北茨城,'データ（気象）'!B92)+IF(予測地域=大子,'データ（気象）'!C92)+IF(予測地域=常陸大宮,'データ（気象）'!D92)+IF(予測地域=日立,'データ（気象）'!E92)+IF(予測地域=笠間,'データ（気象）'!F92)+IF(予測地域=水戸,'データ（気象）'!G92)+IF(予測地域=古河,'データ（気象）'!H92)+IF(予測地域=下館,'データ（気象）'!I92)+IF(予測地域=下妻,'データ（気象）'!J92)+IF(予測地域=鉾田,'データ（気象）'!K92)+IF(予測地域=つくば館野,'データ（気象）'!L92)+IF(予測地域=土浦,'データ（気象）'!M92)+IF(予測地域=鹿嶋,'データ（気象）'!N92)+IF(予測地域=龍ケ崎,'データ（気象）'!O92)+IF(予測地域=我孫子,'データ（気象）'!P92)+IF(予測地域=小山,'データ（気象）'!Q92)</f>
        <v>0</v>
      </c>
      <c r="F96" s="19" t="e">
        <f t="shared" si="9"/>
        <v>#N/A</v>
      </c>
      <c r="G96" s="19" t="e">
        <f ca="1">IF(A96&lt;移植日前日,0)+IF(計算用!A96=移植日前日,dvs_tp)+IF(A96&gt;移植日前日,F96+G95)</f>
        <v>#N/A</v>
      </c>
      <c r="H96" t="e">
        <f t="shared" si="10"/>
        <v>#N/A</v>
      </c>
      <c r="I96" t="e">
        <f t="shared" ca="1" si="11"/>
        <v>#N/A</v>
      </c>
      <c r="J96" t="e">
        <f t="shared" ca="1" si="12"/>
        <v>#N/A</v>
      </c>
      <c r="K96" s="2" t="str">
        <f t="shared" ca="1" si="13"/>
        <v>-</v>
      </c>
      <c r="L96" s="2" t="e">
        <f t="shared" ca="1" si="14"/>
        <v>#N/A</v>
      </c>
      <c r="M96" s="2" t="e">
        <f t="shared" ca="1" si="16"/>
        <v>#N/A</v>
      </c>
      <c r="N96" s="2" t="e">
        <f t="shared" ca="1" si="17"/>
        <v>#N/A</v>
      </c>
      <c r="O96" s="3">
        <f ca="1">'データ（他）'!C91</f>
        <v>45472</v>
      </c>
    </row>
    <row r="97" spans="1:15" x14ac:dyDescent="0.4">
      <c r="A97" s="3">
        <f ca="1">'データ（他）'!C92</f>
        <v>45473</v>
      </c>
      <c r="B97" s="18" t="str">
        <f>IF(予測シート!C95="","",予測シート!C95)</f>
        <v/>
      </c>
      <c r="C97" s="19">
        <f>IF(予測地域=北茨城,'データ（気象）'!T93)+IF(予測地域=大子,'データ（気象）'!U93)+IF(予測地域=常陸大宮,'データ（気象）'!V93)+IF(予測地域=日立,'データ（気象）'!W93)+IF(予測地域=笠間,'データ（気象）'!X93)+IF(予測地域=水戸,'データ（気象）'!Y93)+IF(予測地域=古河,'データ（気象）'!Z93)+IF(予測地域=下館,'データ（気象）'!AA93)+IF(予測地域=下妻,'データ（気象）'!AB93)+IF(予測地域=鉾田,'データ（気象）'!AC93)+IF(予測地域=つくば館野,'データ（気象）'!AD93)+IF(予測地域=土浦,'データ（気象）'!AE93)+IF(予測地域=鹿嶋,'データ（気象）'!AF93)+IF(予測地域=龍ケ崎,'データ（気象）'!AG93)+IF(予測地域=我孫子,'データ（気象）'!AH93)+IF(予測地域=小山,'データ（気象）'!AI93)</f>
        <v>0</v>
      </c>
      <c r="D97" s="19">
        <f t="shared" si="15"/>
        <v>0</v>
      </c>
      <c r="E97" s="19">
        <f>IF(予測地域=北茨城,'データ（気象）'!B93)+IF(予測地域=大子,'データ（気象）'!C93)+IF(予測地域=常陸大宮,'データ（気象）'!D93)+IF(予測地域=日立,'データ（気象）'!E93)+IF(予測地域=笠間,'データ（気象）'!F93)+IF(予測地域=水戸,'データ（気象）'!G93)+IF(予測地域=古河,'データ（気象）'!H93)+IF(予測地域=下館,'データ（気象）'!I93)+IF(予測地域=下妻,'データ（気象）'!J93)+IF(予測地域=鉾田,'データ（気象）'!K93)+IF(予測地域=つくば館野,'データ（気象）'!L93)+IF(予測地域=土浦,'データ（気象）'!M93)+IF(予測地域=鹿嶋,'データ（気象）'!N93)+IF(予測地域=龍ケ崎,'データ（気象）'!O93)+IF(予測地域=我孫子,'データ（気象）'!P93)+IF(予測地域=小山,'データ（気象）'!Q93)</f>
        <v>0</v>
      </c>
      <c r="F97" s="19" t="e">
        <f t="shared" si="9"/>
        <v>#N/A</v>
      </c>
      <c r="G97" s="19" t="e">
        <f ca="1">IF(A97&lt;移植日前日,0)+IF(計算用!A97=移植日前日,dvs_tp)+IF(A97&gt;移植日前日,F97+G96)</f>
        <v>#N/A</v>
      </c>
      <c r="H97" t="e">
        <f t="shared" si="10"/>
        <v>#N/A</v>
      </c>
      <c r="I97" t="e">
        <f t="shared" ca="1" si="11"/>
        <v>#N/A</v>
      </c>
      <c r="J97" t="e">
        <f t="shared" ca="1" si="12"/>
        <v>#N/A</v>
      </c>
      <c r="K97" s="2" t="str">
        <f t="shared" ca="1" si="13"/>
        <v>-</v>
      </c>
      <c r="L97" s="2" t="e">
        <f t="shared" ca="1" si="14"/>
        <v>#N/A</v>
      </c>
      <c r="M97" s="2" t="e">
        <f t="shared" ca="1" si="16"/>
        <v>#N/A</v>
      </c>
      <c r="N97" s="2" t="e">
        <f t="shared" ca="1" si="17"/>
        <v>#N/A</v>
      </c>
      <c r="O97" s="3">
        <f ca="1">'データ（他）'!C92</f>
        <v>45473</v>
      </c>
    </row>
    <row r="98" spans="1:15" x14ac:dyDescent="0.4">
      <c r="A98" s="3">
        <f ca="1">'データ（他）'!C93</f>
        <v>45474</v>
      </c>
      <c r="B98" s="18" t="str">
        <f>IF(予測シート!C96="","",予測シート!C96)</f>
        <v/>
      </c>
      <c r="C98" s="19">
        <f>IF(予測地域=北茨城,'データ（気象）'!T94)+IF(予測地域=大子,'データ（気象）'!U94)+IF(予測地域=常陸大宮,'データ（気象）'!V94)+IF(予測地域=日立,'データ（気象）'!W94)+IF(予測地域=笠間,'データ（気象）'!X94)+IF(予測地域=水戸,'データ（気象）'!Y94)+IF(予測地域=古河,'データ（気象）'!Z94)+IF(予測地域=下館,'データ（気象）'!AA94)+IF(予測地域=下妻,'データ（気象）'!AB94)+IF(予測地域=鉾田,'データ（気象）'!AC94)+IF(予測地域=つくば館野,'データ（気象）'!AD94)+IF(予測地域=土浦,'データ（気象）'!AE94)+IF(予測地域=鹿嶋,'データ（気象）'!AF94)+IF(予測地域=龍ケ崎,'データ（気象）'!AG94)+IF(予測地域=我孫子,'データ（気象）'!AH94)+IF(予測地域=小山,'データ（気象）'!AI94)</f>
        <v>0</v>
      </c>
      <c r="D98" s="19">
        <f t="shared" si="15"/>
        <v>0</v>
      </c>
      <c r="E98" s="19">
        <f>IF(予測地域=北茨城,'データ（気象）'!B94)+IF(予測地域=大子,'データ（気象）'!C94)+IF(予測地域=常陸大宮,'データ（気象）'!D94)+IF(予測地域=日立,'データ（気象）'!E94)+IF(予測地域=笠間,'データ（気象）'!F94)+IF(予測地域=水戸,'データ（気象）'!G94)+IF(予測地域=古河,'データ（気象）'!H94)+IF(予測地域=下館,'データ（気象）'!I94)+IF(予測地域=下妻,'データ（気象）'!J94)+IF(予測地域=鉾田,'データ（気象）'!K94)+IF(予測地域=つくば館野,'データ（気象）'!L94)+IF(予測地域=土浦,'データ（気象）'!M94)+IF(予測地域=鹿嶋,'データ（気象）'!N94)+IF(予測地域=龍ケ崎,'データ（気象）'!O94)+IF(予測地域=我孫子,'データ（気象）'!P94)+IF(予測地域=小山,'データ（気象）'!Q94)</f>
        <v>0</v>
      </c>
      <c r="F98" s="19" t="e">
        <f t="shared" si="9"/>
        <v>#N/A</v>
      </c>
      <c r="G98" s="19" t="e">
        <f ca="1">IF(A98&lt;移植日前日,0)+IF(計算用!A98=移植日前日,dvs_tp)+IF(A98&gt;移植日前日,F98+G97)</f>
        <v>#N/A</v>
      </c>
      <c r="H98" t="e">
        <f t="shared" si="10"/>
        <v>#N/A</v>
      </c>
      <c r="I98" t="e">
        <f t="shared" ca="1" si="11"/>
        <v>#N/A</v>
      </c>
      <c r="J98" t="e">
        <f t="shared" ca="1" si="12"/>
        <v>#N/A</v>
      </c>
      <c r="K98" s="2" t="str">
        <f t="shared" ca="1" si="13"/>
        <v>-</v>
      </c>
      <c r="L98" s="2" t="e">
        <f t="shared" ca="1" si="14"/>
        <v>#N/A</v>
      </c>
      <c r="M98" s="2" t="e">
        <f t="shared" ca="1" si="16"/>
        <v>#N/A</v>
      </c>
      <c r="N98" s="2" t="e">
        <f t="shared" ca="1" si="17"/>
        <v>#N/A</v>
      </c>
      <c r="O98" s="3">
        <f ca="1">'データ（他）'!C93</f>
        <v>45474</v>
      </c>
    </row>
    <row r="99" spans="1:15" x14ac:dyDescent="0.4">
      <c r="A99" s="3">
        <f ca="1">'データ（他）'!C94</f>
        <v>45475</v>
      </c>
      <c r="B99" s="18" t="str">
        <f>IF(予測シート!C97="","",予測シート!C97)</f>
        <v/>
      </c>
      <c r="C99" s="19">
        <f>IF(予測地域=北茨城,'データ（気象）'!T95)+IF(予測地域=大子,'データ（気象）'!U95)+IF(予測地域=常陸大宮,'データ（気象）'!V95)+IF(予測地域=日立,'データ（気象）'!W95)+IF(予測地域=笠間,'データ（気象）'!X95)+IF(予測地域=水戸,'データ（気象）'!Y95)+IF(予測地域=古河,'データ（気象）'!Z95)+IF(予測地域=下館,'データ（気象）'!AA95)+IF(予測地域=下妻,'データ（気象）'!AB95)+IF(予測地域=鉾田,'データ（気象）'!AC95)+IF(予測地域=つくば館野,'データ（気象）'!AD95)+IF(予測地域=土浦,'データ（気象）'!AE95)+IF(予測地域=鹿嶋,'データ（気象）'!AF95)+IF(予測地域=龍ケ崎,'データ（気象）'!AG95)+IF(予測地域=我孫子,'データ（気象）'!AH95)+IF(予測地域=小山,'データ（気象）'!AI95)</f>
        <v>0</v>
      </c>
      <c r="D99" s="19">
        <f t="shared" si="15"/>
        <v>0</v>
      </c>
      <c r="E99" s="19">
        <f>IF(予測地域=北茨城,'データ（気象）'!B95)+IF(予測地域=大子,'データ（気象）'!C95)+IF(予測地域=常陸大宮,'データ（気象）'!D95)+IF(予測地域=日立,'データ（気象）'!E95)+IF(予測地域=笠間,'データ（気象）'!F95)+IF(予測地域=水戸,'データ（気象）'!G95)+IF(予測地域=古河,'データ（気象）'!H95)+IF(予測地域=下館,'データ（気象）'!I95)+IF(予測地域=下妻,'データ（気象）'!J95)+IF(予測地域=鉾田,'データ（気象）'!K95)+IF(予測地域=つくば館野,'データ（気象）'!L95)+IF(予測地域=土浦,'データ（気象）'!M95)+IF(予測地域=鹿嶋,'データ（気象）'!N95)+IF(予測地域=龍ケ崎,'データ（気象）'!O95)+IF(予測地域=我孫子,'データ（気象）'!P95)+IF(予測地域=小山,'データ（気象）'!Q95)</f>
        <v>0</v>
      </c>
      <c r="F99" s="19" t="e">
        <f t="shared" si="9"/>
        <v>#N/A</v>
      </c>
      <c r="G99" s="19" t="e">
        <f ca="1">IF(A99&lt;移植日前日,0)+IF(計算用!A99=移植日前日,dvs_tp)+IF(A99&gt;移植日前日,F99+G98)</f>
        <v>#N/A</v>
      </c>
      <c r="H99" t="e">
        <f t="shared" si="10"/>
        <v>#N/A</v>
      </c>
      <c r="I99" t="e">
        <f t="shared" ca="1" si="11"/>
        <v>#N/A</v>
      </c>
      <c r="J99" t="e">
        <f t="shared" ca="1" si="12"/>
        <v>#N/A</v>
      </c>
      <c r="K99" s="2" t="str">
        <f t="shared" ca="1" si="13"/>
        <v>-</v>
      </c>
      <c r="L99" s="2" t="e">
        <f t="shared" ca="1" si="14"/>
        <v>#N/A</v>
      </c>
      <c r="M99" s="2" t="e">
        <f t="shared" ca="1" si="16"/>
        <v>#N/A</v>
      </c>
      <c r="N99" s="2" t="e">
        <f t="shared" ca="1" si="17"/>
        <v>#N/A</v>
      </c>
      <c r="O99" s="3">
        <f ca="1">'データ（他）'!C94</f>
        <v>45475</v>
      </c>
    </row>
    <row r="100" spans="1:15" x14ac:dyDescent="0.4">
      <c r="A100" s="3">
        <f ca="1">'データ（他）'!C95</f>
        <v>45476</v>
      </c>
      <c r="B100" s="18" t="str">
        <f>IF(予測シート!C98="","",予測シート!C98)</f>
        <v/>
      </c>
      <c r="C100" s="19">
        <f>IF(予測地域=北茨城,'データ（気象）'!T96)+IF(予測地域=大子,'データ（気象）'!U96)+IF(予測地域=常陸大宮,'データ（気象）'!V96)+IF(予測地域=日立,'データ（気象）'!W96)+IF(予測地域=笠間,'データ（気象）'!X96)+IF(予測地域=水戸,'データ（気象）'!Y96)+IF(予測地域=古河,'データ（気象）'!Z96)+IF(予測地域=下館,'データ（気象）'!AA96)+IF(予測地域=下妻,'データ（気象）'!AB96)+IF(予測地域=鉾田,'データ（気象）'!AC96)+IF(予測地域=つくば館野,'データ（気象）'!AD96)+IF(予測地域=土浦,'データ（気象）'!AE96)+IF(予測地域=鹿嶋,'データ（気象）'!AF96)+IF(予測地域=龍ケ崎,'データ（気象）'!AG96)+IF(予測地域=我孫子,'データ（気象）'!AH96)+IF(予測地域=小山,'データ（気象）'!AI96)</f>
        <v>0</v>
      </c>
      <c r="D100" s="19">
        <f t="shared" si="15"/>
        <v>0</v>
      </c>
      <c r="E100" s="19">
        <f>IF(予測地域=北茨城,'データ（気象）'!B96)+IF(予測地域=大子,'データ（気象）'!C96)+IF(予測地域=常陸大宮,'データ（気象）'!D96)+IF(予測地域=日立,'データ（気象）'!E96)+IF(予測地域=笠間,'データ（気象）'!F96)+IF(予測地域=水戸,'データ（気象）'!G96)+IF(予測地域=古河,'データ（気象）'!H96)+IF(予測地域=下館,'データ（気象）'!I96)+IF(予測地域=下妻,'データ（気象）'!J96)+IF(予測地域=鉾田,'データ（気象）'!K96)+IF(予測地域=つくば館野,'データ（気象）'!L96)+IF(予測地域=土浦,'データ（気象）'!M96)+IF(予測地域=鹿嶋,'データ（気象）'!N96)+IF(予測地域=龍ケ崎,'データ（気象）'!O96)+IF(予測地域=我孫子,'データ（気象）'!P96)+IF(予測地域=小山,'データ（気象）'!Q96)</f>
        <v>0</v>
      </c>
      <c r="F100" s="19" t="e">
        <f t="shared" si="9"/>
        <v>#N/A</v>
      </c>
      <c r="G100" s="19" t="e">
        <f ca="1">IF(A100&lt;移植日前日,0)+IF(計算用!A100=移植日前日,dvs_tp)+IF(A100&gt;移植日前日,F100+G99)</f>
        <v>#N/A</v>
      </c>
      <c r="H100" t="e">
        <f t="shared" si="10"/>
        <v>#N/A</v>
      </c>
      <c r="I100" t="e">
        <f t="shared" ca="1" si="11"/>
        <v>#N/A</v>
      </c>
      <c r="J100" t="e">
        <f t="shared" ca="1" si="12"/>
        <v>#N/A</v>
      </c>
      <c r="K100" s="2" t="str">
        <f t="shared" ca="1" si="13"/>
        <v>-</v>
      </c>
      <c r="L100" s="2" t="e">
        <f t="shared" ca="1" si="14"/>
        <v>#N/A</v>
      </c>
      <c r="M100" s="2" t="e">
        <f t="shared" ca="1" si="16"/>
        <v>#N/A</v>
      </c>
      <c r="N100" s="2" t="e">
        <f t="shared" ca="1" si="17"/>
        <v>#N/A</v>
      </c>
      <c r="O100" s="3">
        <f ca="1">'データ（他）'!C95</f>
        <v>45476</v>
      </c>
    </row>
    <row r="101" spans="1:15" x14ac:dyDescent="0.4">
      <c r="A101" s="3">
        <f ca="1">'データ（他）'!C96</f>
        <v>45477</v>
      </c>
      <c r="B101" s="18" t="str">
        <f>IF(予測シート!C99="","",予測シート!C99)</f>
        <v/>
      </c>
      <c r="C101" s="19">
        <f>IF(予測地域=北茨城,'データ（気象）'!T97)+IF(予測地域=大子,'データ（気象）'!U97)+IF(予測地域=常陸大宮,'データ（気象）'!V97)+IF(予測地域=日立,'データ（気象）'!W97)+IF(予測地域=笠間,'データ（気象）'!X97)+IF(予測地域=水戸,'データ（気象）'!Y97)+IF(予測地域=古河,'データ（気象）'!Z97)+IF(予測地域=下館,'データ（気象）'!AA97)+IF(予測地域=下妻,'データ（気象）'!AB97)+IF(予測地域=鉾田,'データ（気象）'!AC97)+IF(予測地域=つくば館野,'データ（気象）'!AD97)+IF(予測地域=土浦,'データ（気象）'!AE97)+IF(予測地域=鹿嶋,'データ（気象）'!AF97)+IF(予測地域=龍ケ崎,'データ（気象）'!AG97)+IF(予測地域=我孫子,'データ（気象）'!AH97)+IF(予測地域=小山,'データ（気象）'!AI97)</f>
        <v>0</v>
      </c>
      <c r="D101" s="19">
        <f t="shared" si="15"/>
        <v>0</v>
      </c>
      <c r="E101" s="19">
        <f>IF(予測地域=北茨城,'データ（気象）'!B97)+IF(予測地域=大子,'データ（気象）'!C97)+IF(予測地域=常陸大宮,'データ（気象）'!D97)+IF(予測地域=日立,'データ（気象）'!E97)+IF(予測地域=笠間,'データ（気象）'!F97)+IF(予測地域=水戸,'データ（気象）'!G97)+IF(予測地域=古河,'データ（気象）'!H97)+IF(予測地域=下館,'データ（気象）'!I97)+IF(予測地域=下妻,'データ（気象）'!J97)+IF(予測地域=鉾田,'データ（気象）'!K97)+IF(予測地域=つくば館野,'データ（気象）'!L97)+IF(予測地域=土浦,'データ（気象）'!M97)+IF(予測地域=鹿嶋,'データ（気象）'!N97)+IF(予測地域=龍ケ崎,'データ（気象）'!O97)+IF(予測地域=我孫子,'データ（気象）'!P97)+IF(予測地域=小山,'データ（気象）'!Q97)</f>
        <v>0</v>
      </c>
      <c r="F101" s="19" t="e">
        <f t="shared" si="9"/>
        <v>#N/A</v>
      </c>
      <c r="G101" s="19" t="e">
        <f ca="1">IF(A101&lt;移植日前日,0)+IF(計算用!A101=移植日前日,dvs_tp)+IF(A101&gt;移植日前日,F101+G100)</f>
        <v>#N/A</v>
      </c>
      <c r="H101" t="e">
        <f t="shared" si="10"/>
        <v>#N/A</v>
      </c>
      <c r="I101" t="e">
        <f t="shared" ca="1" si="11"/>
        <v>#N/A</v>
      </c>
      <c r="J101" t="e">
        <f t="shared" ca="1" si="12"/>
        <v>#N/A</v>
      </c>
      <c r="K101" s="2" t="str">
        <f t="shared" ca="1" si="13"/>
        <v>-</v>
      </c>
      <c r="L101" s="2" t="e">
        <f t="shared" ca="1" si="14"/>
        <v>#N/A</v>
      </c>
      <c r="M101" s="2" t="e">
        <f t="shared" ca="1" si="16"/>
        <v>#N/A</v>
      </c>
      <c r="N101" s="2" t="e">
        <f t="shared" ca="1" si="17"/>
        <v>#N/A</v>
      </c>
      <c r="O101" s="3">
        <f ca="1">'データ（他）'!C96</f>
        <v>45477</v>
      </c>
    </row>
    <row r="102" spans="1:15" x14ac:dyDescent="0.4">
      <c r="A102" s="3">
        <f ca="1">'データ（他）'!C97</f>
        <v>45478</v>
      </c>
      <c r="B102" s="18" t="str">
        <f>IF(予測シート!C100="","",予測シート!C100)</f>
        <v/>
      </c>
      <c r="C102" s="19">
        <f>IF(予測地域=北茨城,'データ（気象）'!T98)+IF(予測地域=大子,'データ（気象）'!U98)+IF(予測地域=常陸大宮,'データ（気象）'!V98)+IF(予測地域=日立,'データ（気象）'!W98)+IF(予測地域=笠間,'データ（気象）'!X98)+IF(予測地域=水戸,'データ（気象）'!Y98)+IF(予測地域=古河,'データ（気象）'!Z98)+IF(予測地域=下館,'データ（気象）'!AA98)+IF(予測地域=下妻,'データ（気象）'!AB98)+IF(予測地域=鉾田,'データ（気象）'!AC98)+IF(予測地域=つくば館野,'データ（気象）'!AD98)+IF(予測地域=土浦,'データ（気象）'!AE98)+IF(予測地域=鹿嶋,'データ（気象）'!AF98)+IF(予測地域=龍ケ崎,'データ（気象）'!AG98)+IF(予測地域=我孫子,'データ（気象）'!AH98)+IF(予測地域=小山,'データ（気象）'!AI98)</f>
        <v>0</v>
      </c>
      <c r="D102" s="19">
        <f t="shared" si="15"/>
        <v>0</v>
      </c>
      <c r="E102" s="19">
        <f>IF(予測地域=北茨城,'データ（気象）'!B98)+IF(予測地域=大子,'データ（気象）'!C98)+IF(予測地域=常陸大宮,'データ（気象）'!D98)+IF(予測地域=日立,'データ（気象）'!E98)+IF(予測地域=笠間,'データ（気象）'!F98)+IF(予測地域=水戸,'データ（気象）'!G98)+IF(予測地域=古河,'データ（気象）'!H98)+IF(予測地域=下館,'データ（気象）'!I98)+IF(予測地域=下妻,'データ（気象）'!J98)+IF(予測地域=鉾田,'データ（気象）'!K98)+IF(予測地域=つくば館野,'データ（気象）'!L98)+IF(予測地域=土浦,'データ（気象）'!M98)+IF(予測地域=鹿嶋,'データ（気象）'!N98)+IF(予測地域=龍ケ崎,'データ（気象）'!O98)+IF(予測地域=我孫子,'データ（気象）'!P98)+IF(予測地域=小山,'データ（気象）'!Q98)</f>
        <v>0</v>
      </c>
      <c r="F102" s="19" t="e">
        <f t="shared" si="9"/>
        <v>#N/A</v>
      </c>
      <c r="G102" s="19" t="e">
        <f ca="1">IF(A102&lt;移植日前日,0)+IF(計算用!A102=移植日前日,dvs_tp)+IF(A102&gt;移植日前日,F102+G101)</f>
        <v>#N/A</v>
      </c>
      <c r="H102" t="e">
        <f t="shared" si="10"/>
        <v>#N/A</v>
      </c>
      <c r="I102" t="e">
        <f t="shared" ca="1" si="11"/>
        <v>#N/A</v>
      </c>
      <c r="J102" t="e">
        <f t="shared" ca="1" si="12"/>
        <v>#N/A</v>
      </c>
      <c r="K102" s="2" t="str">
        <f t="shared" ca="1" si="13"/>
        <v>-</v>
      </c>
      <c r="L102" s="2" t="e">
        <f t="shared" ca="1" si="14"/>
        <v>#N/A</v>
      </c>
      <c r="M102" s="2" t="e">
        <f t="shared" ca="1" si="16"/>
        <v>#N/A</v>
      </c>
      <c r="N102" s="2" t="e">
        <f t="shared" ca="1" si="17"/>
        <v>#N/A</v>
      </c>
      <c r="O102" s="3">
        <f ca="1">'データ（他）'!C97</f>
        <v>45478</v>
      </c>
    </row>
    <row r="103" spans="1:15" x14ac:dyDescent="0.4">
      <c r="A103" s="3">
        <f ca="1">'データ（他）'!C98</f>
        <v>45479</v>
      </c>
      <c r="B103" s="18" t="str">
        <f>IF(予測シート!C101="","",予測シート!C101)</f>
        <v/>
      </c>
      <c r="C103" s="19">
        <f>IF(予測地域=北茨城,'データ（気象）'!T99)+IF(予測地域=大子,'データ（気象）'!U99)+IF(予測地域=常陸大宮,'データ（気象）'!V99)+IF(予測地域=日立,'データ（気象）'!W99)+IF(予測地域=笠間,'データ（気象）'!X99)+IF(予測地域=水戸,'データ（気象）'!Y99)+IF(予測地域=古河,'データ（気象）'!Z99)+IF(予測地域=下館,'データ（気象）'!AA99)+IF(予測地域=下妻,'データ（気象）'!AB99)+IF(予測地域=鉾田,'データ（気象）'!AC99)+IF(予測地域=つくば館野,'データ（気象）'!AD99)+IF(予測地域=土浦,'データ（気象）'!AE99)+IF(予測地域=鹿嶋,'データ（気象）'!AF99)+IF(予測地域=龍ケ崎,'データ（気象）'!AG99)+IF(予測地域=我孫子,'データ（気象）'!AH99)+IF(予測地域=小山,'データ（気象）'!AI99)</f>
        <v>0</v>
      </c>
      <c r="D103" s="19">
        <f t="shared" si="15"/>
        <v>0</v>
      </c>
      <c r="E103" s="19">
        <f>IF(予測地域=北茨城,'データ（気象）'!B99)+IF(予測地域=大子,'データ（気象）'!C99)+IF(予測地域=常陸大宮,'データ（気象）'!D99)+IF(予測地域=日立,'データ（気象）'!E99)+IF(予測地域=笠間,'データ（気象）'!F99)+IF(予測地域=水戸,'データ（気象）'!G99)+IF(予測地域=古河,'データ（気象）'!H99)+IF(予測地域=下館,'データ（気象）'!I99)+IF(予測地域=下妻,'データ（気象）'!J99)+IF(予測地域=鉾田,'データ（気象）'!K99)+IF(予測地域=つくば館野,'データ（気象）'!L99)+IF(予測地域=土浦,'データ（気象）'!M99)+IF(予測地域=鹿嶋,'データ（気象）'!N99)+IF(予測地域=龍ケ崎,'データ（気象）'!O99)+IF(予測地域=我孫子,'データ（気象）'!P99)+IF(予測地域=小山,'データ（気象）'!Q99)</f>
        <v>0</v>
      </c>
      <c r="F103" s="19" t="e">
        <f t="shared" si="9"/>
        <v>#N/A</v>
      </c>
      <c r="G103" s="19" t="e">
        <f ca="1">IF(A103&lt;移植日前日,0)+IF(計算用!A103=移植日前日,dvs_tp)+IF(A103&gt;移植日前日,F103+G102)</f>
        <v>#N/A</v>
      </c>
      <c r="H103" t="e">
        <f t="shared" si="10"/>
        <v>#N/A</v>
      </c>
      <c r="I103" t="e">
        <f t="shared" ca="1" si="11"/>
        <v>#N/A</v>
      </c>
      <c r="J103" t="e">
        <f t="shared" ca="1" si="12"/>
        <v>#N/A</v>
      </c>
      <c r="K103" s="2" t="str">
        <f t="shared" ca="1" si="13"/>
        <v>-</v>
      </c>
      <c r="L103" s="2" t="e">
        <f t="shared" ca="1" si="14"/>
        <v>#N/A</v>
      </c>
      <c r="M103" s="2" t="e">
        <f t="shared" ca="1" si="16"/>
        <v>#N/A</v>
      </c>
      <c r="N103" s="2" t="e">
        <f t="shared" ca="1" si="17"/>
        <v>#N/A</v>
      </c>
      <c r="O103" s="3">
        <f ca="1">'データ（他）'!C98</f>
        <v>45479</v>
      </c>
    </row>
    <row r="104" spans="1:15" x14ac:dyDescent="0.4">
      <c r="A104" s="3">
        <f ca="1">'データ（他）'!C99</f>
        <v>45480</v>
      </c>
      <c r="B104" s="18" t="str">
        <f>IF(予測シート!C102="","",予測シート!C102)</f>
        <v/>
      </c>
      <c r="C104" s="19">
        <f>IF(予測地域=北茨城,'データ（気象）'!T100)+IF(予測地域=大子,'データ（気象）'!U100)+IF(予測地域=常陸大宮,'データ（気象）'!V100)+IF(予測地域=日立,'データ（気象）'!W100)+IF(予測地域=笠間,'データ（気象）'!X100)+IF(予測地域=水戸,'データ（気象）'!Y100)+IF(予測地域=古河,'データ（気象）'!Z100)+IF(予測地域=下館,'データ（気象）'!AA100)+IF(予測地域=下妻,'データ（気象）'!AB100)+IF(予測地域=鉾田,'データ（気象）'!AC100)+IF(予測地域=つくば館野,'データ（気象）'!AD100)+IF(予測地域=土浦,'データ（気象）'!AE100)+IF(予測地域=鹿嶋,'データ（気象）'!AF100)+IF(予測地域=龍ケ崎,'データ（気象）'!AG100)+IF(予測地域=我孫子,'データ（気象）'!AH100)+IF(予測地域=小山,'データ（気象）'!AI100)</f>
        <v>0</v>
      </c>
      <c r="D104" s="19">
        <f t="shared" si="15"/>
        <v>0</v>
      </c>
      <c r="E104" s="19">
        <f>IF(予測地域=北茨城,'データ（気象）'!B100)+IF(予測地域=大子,'データ（気象）'!C100)+IF(予測地域=常陸大宮,'データ（気象）'!D100)+IF(予測地域=日立,'データ（気象）'!E100)+IF(予測地域=笠間,'データ（気象）'!F100)+IF(予測地域=水戸,'データ（気象）'!G100)+IF(予測地域=古河,'データ（気象）'!H100)+IF(予測地域=下館,'データ（気象）'!I100)+IF(予測地域=下妻,'データ（気象）'!J100)+IF(予測地域=鉾田,'データ（気象）'!K100)+IF(予測地域=つくば館野,'データ（気象）'!L100)+IF(予測地域=土浦,'データ（気象）'!M100)+IF(予測地域=鹿嶋,'データ（気象）'!N100)+IF(予測地域=龍ケ崎,'データ（気象）'!O100)+IF(予測地域=我孫子,'データ（気象）'!P100)+IF(予測地域=小山,'データ（気象）'!Q100)</f>
        <v>0</v>
      </c>
      <c r="F104" s="19" t="e">
        <f t="shared" si="9"/>
        <v>#N/A</v>
      </c>
      <c r="G104" s="19" t="e">
        <f ca="1">IF(A104&lt;移植日前日,0)+IF(計算用!A104=移植日前日,dvs_tp)+IF(A104&gt;移植日前日,F104+G103)</f>
        <v>#N/A</v>
      </c>
      <c r="H104" t="e">
        <f t="shared" si="10"/>
        <v>#N/A</v>
      </c>
      <c r="I104" t="e">
        <f t="shared" ca="1" si="11"/>
        <v>#N/A</v>
      </c>
      <c r="J104" t="e">
        <f t="shared" ca="1" si="12"/>
        <v>#N/A</v>
      </c>
      <c r="K104" s="2" t="str">
        <f t="shared" ca="1" si="13"/>
        <v>-</v>
      </c>
      <c r="L104" s="2" t="e">
        <f t="shared" ca="1" si="14"/>
        <v>#N/A</v>
      </c>
      <c r="M104" s="2" t="e">
        <f t="shared" ca="1" si="16"/>
        <v>#N/A</v>
      </c>
      <c r="N104" s="2" t="e">
        <f t="shared" ca="1" si="17"/>
        <v>#N/A</v>
      </c>
      <c r="O104" s="3">
        <f ca="1">'データ（他）'!C99</f>
        <v>45480</v>
      </c>
    </row>
    <row r="105" spans="1:15" x14ac:dyDescent="0.4">
      <c r="A105" s="3">
        <f ca="1">'データ（他）'!C100</f>
        <v>45481</v>
      </c>
      <c r="B105" s="18" t="str">
        <f>IF(予測シート!C103="","",予測シート!C103)</f>
        <v/>
      </c>
      <c r="C105" s="19">
        <f>IF(予測地域=北茨城,'データ（気象）'!T101)+IF(予測地域=大子,'データ（気象）'!U101)+IF(予測地域=常陸大宮,'データ（気象）'!V101)+IF(予測地域=日立,'データ（気象）'!W101)+IF(予測地域=笠間,'データ（気象）'!X101)+IF(予測地域=水戸,'データ（気象）'!Y101)+IF(予測地域=古河,'データ（気象）'!Z101)+IF(予測地域=下館,'データ（気象）'!AA101)+IF(予測地域=下妻,'データ（気象）'!AB101)+IF(予測地域=鉾田,'データ（気象）'!AC101)+IF(予測地域=つくば館野,'データ（気象）'!AD101)+IF(予測地域=土浦,'データ（気象）'!AE101)+IF(予測地域=鹿嶋,'データ（気象）'!AF101)+IF(予測地域=龍ケ崎,'データ（気象）'!AG101)+IF(予測地域=我孫子,'データ（気象）'!AH101)+IF(予測地域=小山,'データ（気象）'!AI101)</f>
        <v>0</v>
      </c>
      <c r="D105" s="19">
        <f t="shared" si="15"/>
        <v>0</v>
      </c>
      <c r="E105" s="19">
        <f>IF(予測地域=北茨城,'データ（気象）'!B101)+IF(予測地域=大子,'データ（気象）'!C101)+IF(予測地域=常陸大宮,'データ（気象）'!D101)+IF(予測地域=日立,'データ（気象）'!E101)+IF(予測地域=笠間,'データ（気象）'!F101)+IF(予測地域=水戸,'データ（気象）'!G101)+IF(予測地域=古河,'データ（気象）'!H101)+IF(予測地域=下館,'データ（気象）'!I101)+IF(予測地域=下妻,'データ（気象）'!J101)+IF(予測地域=鉾田,'データ（気象）'!K101)+IF(予測地域=つくば館野,'データ（気象）'!L101)+IF(予測地域=土浦,'データ（気象）'!M101)+IF(予測地域=鹿嶋,'データ（気象）'!N101)+IF(予測地域=龍ケ崎,'データ（気象）'!O101)+IF(予測地域=我孫子,'データ（気象）'!P101)+IF(予測地域=小山,'データ（気象）'!Q101)</f>
        <v>0</v>
      </c>
      <c r="F105" s="19" t="e">
        <f t="shared" si="9"/>
        <v>#N/A</v>
      </c>
      <c r="G105" s="19" t="e">
        <f ca="1">IF(A105&lt;移植日前日,0)+IF(計算用!A105=移植日前日,dvs_tp)+IF(A105&gt;移植日前日,F105+G104)</f>
        <v>#N/A</v>
      </c>
      <c r="H105" t="e">
        <f t="shared" si="10"/>
        <v>#N/A</v>
      </c>
      <c r="I105" t="e">
        <f t="shared" ca="1" si="11"/>
        <v>#N/A</v>
      </c>
      <c r="J105" t="e">
        <f t="shared" ca="1" si="12"/>
        <v>#N/A</v>
      </c>
      <c r="K105" s="2" t="str">
        <f t="shared" ca="1" si="13"/>
        <v>-</v>
      </c>
      <c r="L105" s="2" t="e">
        <f t="shared" ca="1" si="14"/>
        <v>#N/A</v>
      </c>
      <c r="M105" s="2" t="e">
        <f t="shared" ca="1" si="16"/>
        <v>#N/A</v>
      </c>
      <c r="N105" s="2" t="e">
        <f t="shared" ca="1" si="17"/>
        <v>#N/A</v>
      </c>
      <c r="O105" s="3">
        <f ca="1">'データ（他）'!C100</f>
        <v>45481</v>
      </c>
    </row>
    <row r="106" spans="1:15" x14ac:dyDescent="0.4">
      <c r="A106" s="3">
        <f ca="1">'データ（他）'!C101</f>
        <v>45482</v>
      </c>
      <c r="B106" s="18" t="str">
        <f>IF(予測シート!C104="","",予測シート!C104)</f>
        <v/>
      </c>
      <c r="C106" s="19">
        <f>IF(予測地域=北茨城,'データ（気象）'!T102)+IF(予測地域=大子,'データ（気象）'!U102)+IF(予測地域=常陸大宮,'データ（気象）'!V102)+IF(予測地域=日立,'データ（気象）'!W102)+IF(予測地域=笠間,'データ（気象）'!X102)+IF(予測地域=水戸,'データ（気象）'!Y102)+IF(予測地域=古河,'データ（気象）'!Z102)+IF(予測地域=下館,'データ（気象）'!AA102)+IF(予測地域=下妻,'データ（気象）'!AB102)+IF(予測地域=鉾田,'データ（気象）'!AC102)+IF(予測地域=つくば館野,'データ（気象）'!AD102)+IF(予測地域=土浦,'データ（気象）'!AE102)+IF(予測地域=鹿嶋,'データ（気象）'!AF102)+IF(予測地域=龍ケ崎,'データ（気象）'!AG102)+IF(予測地域=我孫子,'データ（気象）'!AH102)+IF(予測地域=小山,'データ（気象）'!AI102)</f>
        <v>0</v>
      </c>
      <c r="D106" s="19">
        <f t="shared" si="15"/>
        <v>0</v>
      </c>
      <c r="E106" s="19">
        <f>IF(予測地域=北茨城,'データ（気象）'!B102)+IF(予測地域=大子,'データ（気象）'!C102)+IF(予測地域=常陸大宮,'データ（気象）'!D102)+IF(予測地域=日立,'データ（気象）'!E102)+IF(予測地域=笠間,'データ（気象）'!F102)+IF(予測地域=水戸,'データ（気象）'!G102)+IF(予測地域=古河,'データ（気象）'!H102)+IF(予測地域=下館,'データ（気象）'!I102)+IF(予測地域=下妻,'データ（気象）'!J102)+IF(予測地域=鉾田,'データ（気象）'!K102)+IF(予測地域=つくば館野,'データ（気象）'!L102)+IF(予測地域=土浦,'データ（気象）'!M102)+IF(予測地域=鹿嶋,'データ（気象）'!N102)+IF(予測地域=龍ケ崎,'データ（気象）'!O102)+IF(予測地域=我孫子,'データ（気象）'!P102)+IF(予測地域=小山,'データ（気象）'!Q102)</f>
        <v>0</v>
      </c>
      <c r="F106" s="19" t="e">
        <f t="shared" si="9"/>
        <v>#N/A</v>
      </c>
      <c r="G106" s="19" t="e">
        <f ca="1">IF(A106&lt;移植日前日,0)+IF(計算用!A106=移植日前日,dvs_tp)+IF(A106&gt;移植日前日,F106+G105)</f>
        <v>#N/A</v>
      </c>
      <c r="H106" t="e">
        <f t="shared" si="10"/>
        <v>#N/A</v>
      </c>
      <c r="I106" t="e">
        <f t="shared" ca="1" si="11"/>
        <v>#N/A</v>
      </c>
      <c r="J106" t="e">
        <f t="shared" ca="1" si="12"/>
        <v>#N/A</v>
      </c>
      <c r="K106" s="2" t="str">
        <f t="shared" ca="1" si="13"/>
        <v>-</v>
      </c>
      <c r="L106" s="2" t="e">
        <f t="shared" ca="1" si="14"/>
        <v>#N/A</v>
      </c>
      <c r="M106" s="2" t="e">
        <f t="shared" ca="1" si="16"/>
        <v>#N/A</v>
      </c>
      <c r="N106" s="2" t="e">
        <f t="shared" ca="1" si="17"/>
        <v>#N/A</v>
      </c>
      <c r="O106" s="3">
        <f ca="1">'データ（他）'!C101</f>
        <v>45482</v>
      </c>
    </row>
    <row r="107" spans="1:15" x14ac:dyDescent="0.4">
      <c r="A107" s="3">
        <f ca="1">'データ（他）'!C102</f>
        <v>45483</v>
      </c>
      <c r="B107" s="18" t="str">
        <f>IF(予測シート!C105="","",予測シート!C105)</f>
        <v/>
      </c>
      <c r="C107" s="19">
        <f>IF(予測地域=北茨城,'データ（気象）'!T103)+IF(予測地域=大子,'データ（気象）'!U103)+IF(予測地域=常陸大宮,'データ（気象）'!V103)+IF(予測地域=日立,'データ（気象）'!W103)+IF(予測地域=笠間,'データ（気象）'!X103)+IF(予測地域=水戸,'データ（気象）'!Y103)+IF(予測地域=古河,'データ（気象）'!Z103)+IF(予測地域=下館,'データ（気象）'!AA103)+IF(予測地域=下妻,'データ（気象）'!AB103)+IF(予測地域=鉾田,'データ（気象）'!AC103)+IF(予測地域=つくば館野,'データ（気象）'!AD103)+IF(予測地域=土浦,'データ（気象）'!AE103)+IF(予測地域=鹿嶋,'データ（気象）'!AF103)+IF(予測地域=龍ケ崎,'データ（気象）'!AG103)+IF(予測地域=我孫子,'データ（気象）'!AH103)+IF(予測地域=小山,'データ（気象）'!AI103)</f>
        <v>0</v>
      </c>
      <c r="D107" s="19">
        <f t="shared" si="15"/>
        <v>0</v>
      </c>
      <c r="E107" s="19">
        <f>IF(予測地域=北茨城,'データ（気象）'!B103)+IF(予測地域=大子,'データ（気象）'!C103)+IF(予測地域=常陸大宮,'データ（気象）'!D103)+IF(予測地域=日立,'データ（気象）'!E103)+IF(予測地域=笠間,'データ（気象）'!F103)+IF(予測地域=水戸,'データ（気象）'!G103)+IF(予測地域=古河,'データ（気象）'!H103)+IF(予測地域=下館,'データ（気象）'!I103)+IF(予測地域=下妻,'データ（気象）'!J103)+IF(予測地域=鉾田,'データ（気象）'!K103)+IF(予測地域=つくば館野,'データ（気象）'!L103)+IF(予測地域=土浦,'データ（気象）'!M103)+IF(予測地域=鹿嶋,'データ（気象）'!N103)+IF(予測地域=龍ケ崎,'データ（気象）'!O103)+IF(予測地域=我孫子,'データ（気象）'!P103)+IF(予測地域=小山,'データ（気象）'!Q103)</f>
        <v>0</v>
      </c>
      <c r="F107" s="19" t="e">
        <f t="shared" si="9"/>
        <v>#N/A</v>
      </c>
      <c r="G107" s="19" t="e">
        <f ca="1">IF(A107&lt;移植日前日,0)+IF(計算用!A107=移植日前日,dvs_tp)+IF(A107&gt;移植日前日,F107+G106)</f>
        <v>#N/A</v>
      </c>
      <c r="H107" t="e">
        <f t="shared" si="10"/>
        <v>#N/A</v>
      </c>
      <c r="I107" t="e">
        <f t="shared" ca="1" si="11"/>
        <v>#N/A</v>
      </c>
      <c r="J107" t="e">
        <f t="shared" ca="1" si="12"/>
        <v>#N/A</v>
      </c>
      <c r="K107" s="2" t="str">
        <f t="shared" ca="1" si="13"/>
        <v>-</v>
      </c>
      <c r="L107" s="2" t="e">
        <f t="shared" ca="1" si="14"/>
        <v>#N/A</v>
      </c>
      <c r="M107" s="2" t="e">
        <f t="shared" ca="1" si="16"/>
        <v>#N/A</v>
      </c>
      <c r="N107" s="2" t="e">
        <f t="shared" ca="1" si="17"/>
        <v>#N/A</v>
      </c>
      <c r="O107" s="3">
        <f ca="1">'データ（他）'!C102</f>
        <v>45483</v>
      </c>
    </row>
    <row r="108" spans="1:15" x14ac:dyDescent="0.4">
      <c r="A108" s="3">
        <f ca="1">'データ（他）'!C103</f>
        <v>45484</v>
      </c>
      <c r="B108" s="18" t="str">
        <f>IF(予測シート!C106="","",予測シート!C106)</f>
        <v/>
      </c>
      <c r="C108" s="19">
        <f>IF(予測地域=北茨城,'データ（気象）'!T104)+IF(予測地域=大子,'データ（気象）'!U104)+IF(予測地域=常陸大宮,'データ（気象）'!V104)+IF(予測地域=日立,'データ（気象）'!W104)+IF(予測地域=笠間,'データ（気象）'!X104)+IF(予測地域=水戸,'データ（気象）'!Y104)+IF(予測地域=古河,'データ（気象）'!Z104)+IF(予測地域=下館,'データ（気象）'!AA104)+IF(予測地域=下妻,'データ（気象）'!AB104)+IF(予測地域=鉾田,'データ（気象）'!AC104)+IF(予測地域=つくば館野,'データ（気象）'!AD104)+IF(予測地域=土浦,'データ（気象）'!AE104)+IF(予測地域=鹿嶋,'データ（気象）'!AF104)+IF(予測地域=龍ケ崎,'データ（気象）'!AG104)+IF(予測地域=我孫子,'データ（気象）'!AH104)+IF(予測地域=小山,'データ（気象）'!AI104)</f>
        <v>0</v>
      </c>
      <c r="D108" s="19">
        <f t="shared" si="15"/>
        <v>0</v>
      </c>
      <c r="E108" s="19">
        <f>IF(予測地域=北茨城,'データ（気象）'!B104)+IF(予測地域=大子,'データ（気象）'!C104)+IF(予測地域=常陸大宮,'データ（気象）'!D104)+IF(予測地域=日立,'データ（気象）'!E104)+IF(予測地域=笠間,'データ（気象）'!F104)+IF(予測地域=水戸,'データ（気象）'!G104)+IF(予測地域=古河,'データ（気象）'!H104)+IF(予測地域=下館,'データ（気象）'!I104)+IF(予測地域=下妻,'データ（気象）'!J104)+IF(予測地域=鉾田,'データ（気象）'!K104)+IF(予測地域=つくば館野,'データ（気象）'!L104)+IF(予測地域=土浦,'データ（気象）'!M104)+IF(予測地域=鹿嶋,'データ（気象）'!N104)+IF(予測地域=龍ケ崎,'データ（気象）'!O104)+IF(予測地域=我孫子,'データ（気象）'!P104)+IF(予測地域=小山,'データ（気象）'!Q104)</f>
        <v>0</v>
      </c>
      <c r="F108" s="19" t="e">
        <f t="shared" si="9"/>
        <v>#N/A</v>
      </c>
      <c r="G108" s="19" t="e">
        <f ca="1">IF(A108&lt;移植日前日,0)+IF(計算用!A108=移植日前日,dvs_tp)+IF(A108&gt;移植日前日,F108+G107)</f>
        <v>#N/A</v>
      </c>
      <c r="H108" t="e">
        <f t="shared" si="10"/>
        <v>#N/A</v>
      </c>
      <c r="I108" t="e">
        <f t="shared" ca="1" si="11"/>
        <v>#N/A</v>
      </c>
      <c r="J108" t="e">
        <f t="shared" ca="1" si="12"/>
        <v>#N/A</v>
      </c>
      <c r="K108" s="2" t="str">
        <f t="shared" ca="1" si="13"/>
        <v>-</v>
      </c>
      <c r="L108" s="2" t="e">
        <f t="shared" ca="1" si="14"/>
        <v>#N/A</v>
      </c>
      <c r="M108" s="2" t="e">
        <f t="shared" ca="1" si="16"/>
        <v>#N/A</v>
      </c>
      <c r="N108" s="2" t="e">
        <f t="shared" ca="1" si="17"/>
        <v>#N/A</v>
      </c>
      <c r="O108" s="3">
        <f ca="1">'データ（他）'!C103</f>
        <v>45484</v>
      </c>
    </row>
    <row r="109" spans="1:15" x14ac:dyDescent="0.4">
      <c r="A109" s="3">
        <f ca="1">'データ（他）'!C104</f>
        <v>45485</v>
      </c>
      <c r="B109" s="18" t="str">
        <f>IF(予測シート!C107="","",予測シート!C107)</f>
        <v/>
      </c>
      <c r="C109" s="19">
        <f>IF(予測地域=北茨城,'データ（気象）'!T105)+IF(予測地域=大子,'データ（気象）'!U105)+IF(予測地域=常陸大宮,'データ（気象）'!V105)+IF(予測地域=日立,'データ（気象）'!W105)+IF(予測地域=笠間,'データ（気象）'!X105)+IF(予測地域=水戸,'データ（気象）'!Y105)+IF(予測地域=古河,'データ（気象）'!Z105)+IF(予測地域=下館,'データ（気象）'!AA105)+IF(予測地域=下妻,'データ（気象）'!AB105)+IF(予測地域=鉾田,'データ（気象）'!AC105)+IF(予測地域=つくば館野,'データ（気象）'!AD105)+IF(予測地域=土浦,'データ（気象）'!AE105)+IF(予測地域=鹿嶋,'データ（気象）'!AF105)+IF(予測地域=龍ケ崎,'データ（気象）'!AG105)+IF(予測地域=我孫子,'データ（気象）'!AH105)+IF(予測地域=小山,'データ（気象）'!AI105)</f>
        <v>0</v>
      </c>
      <c r="D109" s="19">
        <f t="shared" si="15"/>
        <v>0</v>
      </c>
      <c r="E109" s="19">
        <f>IF(予測地域=北茨城,'データ（気象）'!B105)+IF(予測地域=大子,'データ（気象）'!C105)+IF(予測地域=常陸大宮,'データ（気象）'!D105)+IF(予測地域=日立,'データ（気象）'!E105)+IF(予測地域=笠間,'データ（気象）'!F105)+IF(予測地域=水戸,'データ（気象）'!G105)+IF(予測地域=古河,'データ（気象）'!H105)+IF(予測地域=下館,'データ（気象）'!I105)+IF(予測地域=下妻,'データ（気象）'!J105)+IF(予測地域=鉾田,'データ（気象）'!K105)+IF(予測地域=つくば館野,'データ（気象）'!L105)+IF(予測地域=土浦,'データ（気象）'!M105)+IF(予測地域=鹿嶋,'データ（気象）'!N105)+IF(予測地域=龍ケ崎,'データ（気象）'!O105)+IF(予測地域=我孫子,'データ（気象）'!P105)+IF(予測地域=小山,'データ（気象）'!Q105)</f>
        <v>0</v>
      </c>
      <c r="F109" s="19" t="e">
        <f t="shared" si="9"/>
        <v>#N/A</v>
      </c>
      <c r="G109" s="19" t="e">
        <f ca="1">IF(A109&lt;移植日前日,0)+IF(計算用!A109=移植日前日,dvs_tp)+IF(A109&gt;移植日前日,F109+G108)</f>
        <v>#N/A</v>
      </c>
      <c r="H109" t="e">
        <f t="shared" si="10"/>
        <v>#N/A</v>
      </c>
      <c r="I109" t="e">
        <f t="shared" ca="1" si="11"/>
        <v>#N/A</v>
      </c>
      <c r="J109" t="e">
        <f t="shared" ca="1" si="12"/>
        <v>#N/A</v>
      </c>
      <c r="K109" s="2" t="str">
        <f t="shared" ca="1" si="13"/>
        <v>-</v>
      </c>
      <c r="L109" s="2" t="e">
        <f t="shared" ca="1" si="14"/>
        <v>#N/A</v>
      </c>
      <c r="M109" s="2" t="e">
        <f t="shared" ca="1" si="16"/>
        <v>#N/A</v>
      </c>
      <c r="N109" s="2" t="e">
        <f t="shared" ca="1" si="17"/>
        <v>#N/A</v>
      </c>
      <c r="O109" s="3">
        <f ca="1">'データ（他）'!C104</f>
        <v>45485</v>
      </c>
    </row>
    <row r="110" spans="1:15" x14ac:dyDescent="0.4">
      <c r="A110" s="3">
        <f ca="1">'データ（他）'!C105</f>
        <v>45486</v>
      </c>
      <c r="B110" s="18" t="str">
        <f>IF(予測シート!C108="","",予測シート!C108)</f>
        <v/>
      </c>
      <c r="C110" s="19">
        <f>IF(予測地域=北茨城,'データ（気象）'!T106)+IF(予測地域=大子,'データ（気象）'!U106)+IF(予測地域=常陸大宮,'データ（気象）'!V106)+IF(予測地域=日立,'データ（気象）'!W106)+IF(予測地域=笠間,'データ（気象）'!X106)+IF(予測地域=水戸,'データ（気象）'!Y106)+IF(予測地域=古河,'データ（気象）'!Z106)+IF(予測地域=下館,'データ（気象）'!AA106)+IF(予測地域=下妻,'データ（気象）'!AB106)+IF(予測地域=鉾田,'データ（気象）'!AC106)+IF(予測地域=つくば館野,'データ（気象）'!AD106)+IF(予測地域=土浦,'データ（気象）'!AE106)+IF(予測地域=鹿嶋,'データ（気象）'!AF106)+IF(予測地域=龍ケ崎,'データ（気象）'!AG106)+IF(予測地域=我孫子,'データ（気象）'!AH106)+IF(予測地域=小山,'データ（気象）'!AI106)</f>
        <v>0</v>
      </c>
      <c r="D110" s="19">
        <f t="shared" si="15"/>
        <v>0</v>
      </c>
      <c r="E110" s="19">
        <f>IF(予測地域=北茨城,'データ（気象）'!B106)+IF(予測地域=大子,'データ（気象）'!C106)+IF(予測地域=常陸大宮,'データ（気象）'!D106)+IF(予測地域=日立,'データ（気象）'!E106)+IF(予測地域=笠間,'データ（気象）'!F106)+IF(予測地域=水戸,'データ（気象）'!G106)+IF(予測地域=古河,'データ（気象）'!H106)+IF(予測地域=下館,'データ（気象）'!I106)+IF(予測地域=下妻,'データ（気象）'!J106)+IF(予測地域=鉾田,'データ（気象）'!K106)+IF(予測地域=つくば館野,'データ（気象）'!L106)+IF(予測地域=土浦,'データ（気象）'!M106)+IF(予測地域=鹿嶋,'データ（気象）'!N106)+IF(予測地域=龍ケ崎,'データ（気象）'!O106)+IF(予測地域=我孫子,'データ（気象）'!P106)+IF(予測地域=小山,'データ（気象）'!Q106)</f>
        <v>0</v>
      </c>
      <c r="F110" s="19" t="e">
        <f t="shared" si="9"/>
        <v>#N/A</v>
      </c>
      <c r="G110" s="19" t="e">
        <f ca="1">IF(A110&lt;移植日前日,0)+IF(計算用!A110=移植日前日,dvs_tp)+IF(A110&gt;移植日前日,F110+G109)</f>
        <v>#N/A</v>
      </c>
      <c r="H110" t="e">
        <f t="shared" si="10"/>
        <v>#N/A</v>
      </c>
      <c r="I110" t="e">
        <f t="shared" ca="1" si="11"/>
        <v>#N/A</v>
      </c>
      <c r="J110" t="e">
        <f t="shared" ca="1" si="12"/>
        <v>#N/A</v>
      </c>
      <c r="K110" s="2" t="str">
        <f t="shared" ca="1" si="13"/>
        <v>-</v>
      </c>
      <c r="L110" s="2" t="e">
        <f t="shared" ca="1" si="14"/>
        <v>#N/A</v>
      </c>
      <c r="M110" s="2" t="e">
        <f t="shared" ca="1" si="16"/>
        <v>#N/A</v>
      </c>
      <c r="N110" s="2" t="e">
        <f t="shared" ca="1" si="17"/>
        <v>#N/A</v>
      </c>
      <c r="O110" s="3">
        <f ca="1">'データ（他）'!C105</f>
        <v>45486</v>
      </c>
    </row>
    <row r="111" spans="1:15" x14ac:dyDescent="0.4">
      <c r="A111" s="3">
        <f ca="1">'データ（他）'!C106</f>
        <v>45487</v>
      </c>
      <c r="B111" s="18" t="str">
        <f>IF(予測シート!C109="","",予測シート!C109)</f>
        <v/>
      </c>
      <c r="C111" s="19">
        <f>IF(予測地域=北茨城,'データ（気象）'!T107)+IF(予測地域=大子,'データ（気象）'!U107)+IF(予測地域=常陸大宮,'データ（気象）'!V107)+IF(予測地域=日立,'データ（気象）'!W107)+IF(予測地域=笠間,'データ（気象）'!X107)+IF(予測地域=水戸,'データ（気象）'!Y107)+IF(予測地域=古河,'データ（気象）'!Z107)+IF(予測地域=下館,'データ（気象）'!AA107)+IF(予測地域=下妻,'データ（気象）'!AB107)+IF(予測地域=鉾田,'データ（気象）'!AC107)+IF(予測地域=つくば館野,'データ（気象）'!AD107)+IF(予測地域=土浦,'データ（気象）'!AE107)+IF(予測地域=鹿嶋,'データ（気象）'!AF107)+IF(予測地域=龍ケ崎,'データ（気象）'!AG107)+IF(予測地域=我孫子,'データ（気象）'!AH107)+IF(予測地域=小山,'データ（気象）'!AI107)</f>
        <v>0</v>
      </c>
      <c r="D111" s="19">
        <f t="shared" si="15"/>
        <v>0</v>
      </c>
      <c r="E111" s="19">
        <f>IF(予測地域=北茨城,'データ（気象）'!B107)+IF(予測地域=大子,'データ（気象）'!C107)+IF(予測地域=常陸大宮,'データ（気象）'!D107)+IF(予測地域=日立,'データ（気象）'!E107)+IF(予測地域=笠間,'データ（気象）'!F107)+IF(予測地域=水戸,'データ（気象）'!G107)+IF(予測地域=古河,'データ（気象）'!H107)+IF(予測地域=下館,'データ（気象）'!I107)+IF(予測地域=下妻,'データ（気象）'!J107)+IF(予測地域=鉾田,'データ（気象）'!K107)+IF(予測地域=つくば館野,'データ（気象）'!L107)+IF(予測地域=土浦,'データ（気象）'!M107)+IF(予測地域=鹿嶋,'データ（気象）'!N107)+IF(予測地域=龍ケ崎,'データ（気象）'!O107)+IF(予測地域=我孫子,'データ（気象）'!P107)+IF(予測地域=小山,'データ（気象）'!Q107)</f>
        <v>0</v>
      </c>
      <c r="F111" s="19" t="e">
        <f t="shared" si="9"/>
        <v>#N/A</v>
      </c>
      <c r="G111" s="19" t="e">
        <f ca="1">IF(A111&lt;移植日前日,0)+IF(計算用!A111=移植日前日,dvs_tp)+IF(A111&gt;移植日前日,F111+G110)</f>
        <v>#N/A</v>
      </c>
      <c r="H111" t="e">
        <f t="shared" si="10"/>
        <v>#N/A</v>
      </c>
      <c r="I111" t="e">
        <f t="shared" ca="1" si="11"/>
        <v>#N/A</v>
      </c>
      <c r="J111" t="e">
        <f t="shared" ca="1" si="12"/>
        <v>#N/A</v>
      </c>
      <c r="K111" s="2" t="str">
        <f t="shared" ca="1" si="13"/>
        <v>-</v>
      </c>
      <c r="L111" s="2" t="e">
        <f t="shared" ca="1" si="14"/>
        <v>#N/A</v>
      </c>
      <c r="M111" s="2" t="e">
        <f t="shared" ca="1" si="16"/>
        <v>#N/A</v>
      </c>
      <c r="N111" s="2" t="e">
        <f t="shared" ca="1" si="17"/>
        <v>#N/A</v>
      </c>
      <c r="O111" s="3">
        <f ca="1">'データ（他）'!C106</f>
        <v>45487</v>
      </c>
    </row>
    <row r="112" spans="1:15" x14ac:dyDescent="0.4">
      <c r="A112" s="3">
        <f ca="1">'データ（他）'!C107</f>
        <v>45488</v>
      </c>
      <c r="B112" s="18" t="str">
        <f>IF(予測シート!C110="","",予測シート!C110)</f>
        <v/>
      </c>
      <c r="C112" s="19">
        <f>IF(予測地域=北茨城,'データ（気象）'!T108)+IF(予測地域=大子,'データ（気象）'!U108)+IF(予測地域=常陸大宮,'データ（気象）'!V108)+IF(予測地域=日立,'データ（気象）'!W108)+IF(予測地域=笠間,'データ（気象）'!X108)+IF(予測地域=水戸,'データ（気象）'!Y108)+IF(予測地域=古河,'データ（気象）'!Z108)+IF(予測地域=下館,'データ（気象）'!AA108)+IF(予測地域=下妻,'データ（気象）'!AB108)+IF(予測地域=鉾田,'データ（気象）'!AC108)+IF(予測地域=つくば館野,'データ（気象）'!AD108)+IF(予測地域=土浦,'データ（気象）'!AE108)+IF(予測地域=鹿嶋,'データ（気象）'!AF108)+IF(予測地域=龍ケ崎,'データ（気象）'!AG108)+IF(予測地域=我孫子,'データ（気象）'!AH108)+IF(予測地域=小山,'データ（気象）'!AI108)</f>
        <v>0</v>
      </c>
      <c r="D112" s="19">
        <f t="shared" si="15"/>
        <v>0</v>
      </c>
      <c r="E112" s="19">
        <f>IF(予測地域=北茨城,'データ（気象）'!B108)+IF(予測地域=大子,'データ（気象）'!C108)+IF(予測地域=常陸大宮,'データ（気象）'!D108)+IF(予測地域=日立,'データ（気象）'!E108)+IF(予測地域=笠間,'データ（気象）'!F108)+IF(予測地域=水戸,'データ（気象）'!G108)+IF(予測地域=古河,'データ（気象）'!H108)+IF(予測地域=下館,'データ（気象）'!I108)+IF(予測地域=下妻,'データ（気象）'!J108)+IF(予測地域=鉾田,'データ（気象）'!K108)+IF(予測地域=つくば館野,'データ（気象）'!L108)+IF(予測地域=土浦,'データ（気象）'!M108)+IF(予測地域=鹿嶋,'データ（気象）'!N108)+IF(予測地域=龍ケ崎,'データ（気象）'!O108)+IF(予測地域=我孫子,'データ（気象）'!P108)+IF(予測地域=小山,'データ（気象）'!Q108)</f>
        <v>0</v>
      </c>
      <c r="F112" s="19" t="e">
        <f t="shared" si="9"/>
        <v>#N/A</v>
      </c>
      <c r="G112" s="19" t="e">
        <f ca="1">IF(A112&lt;移植日前日,0)+IF(計算用!A112=移植日前日,dvs_tp)+IF(A112&gt;移植日前日,F112+G111)</f>
        <v>#N/A</v>
      </c>
      <c r="H112" t="e">
        <f t="shared" si="10"/>
        <v>#N/A</v>
      </c>
      <c r="I112" t="e">
        <f t="shared" ca="1" si="11"/>
        <v>#N/A</v>
      </c>
      <c r="J112" t="e">
        <f t="shared" ca="1" si="12"/>
        <v>#N/A</v>
      </c>
      <c r="K112" s="2" t="str">
        <f t="shared" ca="1" si="13"/>
        <v>-</v>
      </c>
      <c r="L112" s="2" t="e">
        <f t="shared" ca="1" si="14"/>
        <v>#N/A</v>
      </c>
      <c r="M112" s="2" t="e">
        <f t="shared" ca="1" si="16"/>
        <v>#N/A</v>
      </c>
      <c r="N112" s="2" t="e">
        <f t="shared" ca="1" si="17"/>
        <v>#N/A</v>
      </c>
      <c r="O112" s="3">
        <f ca="1">'データ（他）'!C107</f>
        <v>45488</v>
      </c>
    </row>
    <row r="113" spans="1:15" x14ac:dyDescent="0.4">
      <c r="A113" s="3">
        <f ca="1">'データ（他）'!C108</f>
        <v>45489</v>
      </c>
      <c r="B113" s="18" t="str">
        <f>IF(予測シート!C111="","",予測シート!C111)</f>
        <v/>
      </c>
      <c r="C113" s="19">
        <f>IF(予測地域=北茨城,'データ（気象）'!T109)+IF(予測地域=大子,'データ（気象）'!U109)+IF(予測地域=常陸大宮,'データ（気象）'!V109)+IF(予測地域=日立,'データ（気象）'!W109)+IF(予測地域=笠間,'データ（気象）'!X109)+IF(予測地域=水戸,'データ（気象）'!Y109)+IF(予測地域=古河,'データ（気象）'!Z109)+IF(予測地域=下館,'データ（気象）'!AA109)+IF(予測地域=下妻,'データ（気象）'!AB109)+IF(予測地域=鉾田,'データ（気象）'!AC109)+IF(予測地域=つくば館野,'データ（気象）'!AD109)+IF(予測地域=土浦,'データ（気象）'!AE109)+IF(予測地域=鹿嶋,'データ（気象）'!AF109)+IF(予測地域=龍ケ崎,'データ（気象）'!AG109)+IF(予測地域=我孫子,'データ（気象）'!AH109)+IF(予測地域=小山,'データ（気象）'!AI109)</f>
        <v>0</v>
      </c>
      <c r="D113" s="19">
        <f t="shared" si="15"/>
        <v>0</v>
      </c>
      <c r="E113" s="19">
        <f>IF(予測地域=北茨城,'データ（気象）'!B109)+IF(予測地域=大子,'データ（気象）'!C109)+IF(予測地域=常陸大宮,'データ（気象）'!D109)+IF(予測地域=日立,'データ（気象）'!E109)+IF(予測地域=笠間,'データ（気象）'!F109)+IF(予測地域=水戸,'データ（気象）'!G109)+IF(予測地域=古河,'データ（気象）'!H109)+IF(予測地域=下館,'データ（気象）'!I109)+IF(予測地域=下妻,'データ（気象）'!J109)+IF(予測地域=鉾田,'データ（気象）'!K109)+IF(予測地域=つくば館野,'データ（気象）'!L109)+IF(予測地域=土浦,'データ（気象）'!M109)+IF(予測地域=鹿嶋,'データ（気象）'!N109)+IF(予測地域=龍ケ崎,'データ（気象）'!O109)+IF(予測地域=我孫子,'データ（気象）'!P109)+IF(予測地域=小山,'データ（気象）'!Q109)</f>
        <v>0</v>
      </c>
      <c r="F113" s="19" t="e">
        <f t="shared" si="9"/>
        <v>#N/A</v>
      </c>
      <c r="G113" s="19" t="e">
        <f ca="1">IF(A113&lt;移植日前日,0)+IF(計算用!A113=移植日前日,dvs_tp)+IF(A113&gt;移植日前日,F113+G112)</f>
        <v>#N/A</v>
      </c>
      <c r="H113" t="e">
        <f t="shared" si="10"/>
        <v>#N/A</v>
      </c>
      <c r="I113" t="e">
        <f t="shared" ca="1" si="11"/>
        <v>#N/A</v>
      </c>
      <c r="J113" t="e">
        <f t="shared" ca="1" si="12"/>
        <v>#N/A</v>
      </c>
      <c r="K113" s="2" t="str">
        <f t="shared" ca="1" si="13"/>
        <v>-</v>
      </c>
      <c r="L113" s="2" t="e">
        <f t="shared" ca="1" si="14"/>
        <v>#N/A</v>
      </c>
      <c r="M113" s="2" t="e">
        <f t="shared" ca="1" si="16"/>
        <v>#N/A</v>
      </c>
      <c r="N113" s="2" t="e">
        <f t="shared" ca="1" si="17"/>
        <v>#N/A</v>
      </c>
      <c r="O113" s="3">
        <f ca="1">'データ（他）'!C108</f>
        <v>45489</v>
      </c>
    </row>
    <row r="114" spans="1:15" x14ac:dyDescent="0.4">
      <c r="A114" s="3">
        <f ca="1">'データ（他）'!C109</f>
        <v>45490</v>
      </c>
      <c r="B114" s="18" t="str">
        <f>IF(予測シート!C112="","",予測シート!C112)</f>
        <v/>
      </c>
      <c r="C114" s="19">
        <f>IF(予測地域=北茨城,'データ（気象）'!T110)+IF(予測地域=大子,'データ（気象）'!U110)+IF(予測地域=常陸大宮,'データ（気象）'!V110)+IF(予測地域=日立,'データ（気象）'!W110)+IF(予測地域=笠間,'データ（気象）'!X110)+IF(予測地域=水戸,'データ（気象）'!Y110)+IF(予測地域=古河,'データ（気象）'!Z110)+IF(予測地域=下館,'データ（気象）'!AA110)+IF(予測地域=下妻,'データ（気象）'!AB110)+IF(予測地域=鉾田,'データ（気象）'!AC110)+IF(予測地域=つくば館野,'データ（気象）'!AD110)+IF(予測地域=土浦,'データ（気象）'!AE110)+IF(予測地域=鹿嶋,'データ（気象）'!AF110)+IF(予測地域=龍ケ崎,'データ（気象）'!AG110)+IF(予測地域=我孫子,'データ（気象）'!AH110)+IF(予測地域=小山,'データ（気象）'!AI110)</f>
        <v>0</v>
      </c>
      <c r="D114" s="19">
        <f t="shared" si="15"/>
        <v>0</v>
      </c>
      <c r="E114" s="19">
        <f>IF(予測地域=北茨城,'データ（気象）'!B110)+IF(予測地域=大子,'データ（気象）'!C110)+IF(予測地域=常陸大宮,'データ（気象）'!D110)+IF(予測地域=日立,'データ（気象）'!E110)+IF(予測地域=笠間,'データ（気象）'!F110)+IF(予測地域=水戸,'データ（気象）'!G110)+IF(予測地域=古河,'データ（気象）'!H110)+IF(予測地域=下館,'データ（気象）'!I110)+IF(予測地域=下妻,'データ（気象）'!J110)+IF(予測地域=鉾田,'データ（気象）'!K110)+IF(予測地域=つくば館野,'データ（気象）'!L110)+IF(予測地域=土浦,'データ（気象）'!M110)+IF(予測地域=鹿嶋,'データ（気象）'!N110)+IF(予測地域=龍ケ崎,'データ（気象）'!O110)+IF(予測地域=我孫子,'データ（気象）'!P110)+IF(予測地域=小山,'データ（気象）'!Q110)</f>
        <v>0</v>
      </c>
      <c r="F114" s="19" t="e">
        <f t="shared" si="9"/>
        <v>#N/A</v>
      </c>
      <c r="G114" s="19" t="e">
        <f ca="1">IF(A114&lt;移植日前日,0)+IF(計算用!A114=移植日前日,dvs_tp)+IF(A114&gt;移植日前日,F114+G113)</f>
        <v>#N/A</v>
      </c>
      <c r="H114" t="e">
        <f t="shared" si="10"/>
        <v>#N/A</v>
      </c>
      <c r="I114" t="e">
        <f t="shared" ca="1" si="11"/>
        <v>#N/A</v>
      </c>
      <c r="J114" t="e">
        <f t="shared" ca="1" si="12"/>
        <v>#N/A</v>
      </c>
      <c r="K114" s="2" t="str">
        <f t="shared" ca="1" si="13"/>
        <v>-</v>
      </c>
      <c r="L114" s="2" t="e">
        <f t="shared" ca="1" si="14"/>
        <v>#N/A</v>
      </c>
      <c r="M114" s="2" t="e">
        <f t="shared" ca="1" si="16"/>
        <v>#N/A</v>
      </c>
      <c r="N114" s="2" t="e">
        <f t="shared" ca="1" si="17"/>
        <v>#N/A</v>
      </c>
      <c r="O114" s="3">
        <f ca="1">'データ（他）'!C109</f>
        <v>45490</v>
      </c>
    </row>
    <row r="115" spans="1:15" x14ac:dyDescent="0.4">
      <c r="A115" s="3">
        <f ca="1">'データ（他）'!C110</f>
        <v>45491</v>
      </c>
      <c r="B115" s="18" t="str">
        <f>IF(予測シート!C113="","",予測シート!C113)</f>
        <v/>
      </c>
      <c r="C115" s="19">
        <f>IF(予測地域=北茨城,'データ（気象）'!T111)+IF(予測地域=大子,'データ（気象）'!U111)+IF(予測地域=常陸大宮,'データ（気象）'!V111)+IF(予測地域=日立,'データ（気象）'!W111)+IF(予測地域=笠間,'データ（気象）'!X111)+IF(予測地域=水戸,'データ（気象）'!Y111)+IF(予測地域=古河,'データ（気象）'!Z111)+IF(予測地域=下館,'データ（気象）'!AA111)+IF(予測地域=下妻,'データ（気象）'!AB111)+IF(予測地域=鉾田,'データ（気象）'!AC111)+IF(予測地域=つくば館野,'データ（気象）'!AD111)+IF(予測地域=土浦,'データ（気象）'!AE111)+IF(予測地域=鹿嶋,'データ（気象）'!AF111)+IF(予測地域=龍ケ崎,'データ（気象）'!AG111)+IF(予測地域=我孫子,'データ（気象）'!AH111)+IF(予測地域=小山,'データ（気象）'!AI111)</f>
        <v>0</v>
      </c>
      <c r="D115" s="19">
        <f t="shared" si="15"/>
        <v>0</v>
      </c>
      <c r="E115" s="19">
        <f>IF(予測地域=北茨城,'データ（気象）'!B111)+IF(予測地域=大子,'データ（気象）'!C111)+IF(予測地域=常陸大宮,'データ（気象）'!D111)+IF(予測地域=日立,'データ（気象）'!E111)+IF(予測地域=笠間,'データ（気象）'!F111)+IF(予測地域=水戸,'データ（気象）'!G111)+IF(予測地域=古河,'データ（気象）'!H111)+IF(予測地域=下館,'データ（気象）'!I111)+IF(予測地域=下妻,'データ（気象）'!J111)+IF(予測地域=鉾田,'データ（気象）'!K111)+IF(予測地域=つくば館野,'データ（気象）'!L111)+IF(予測地域=土浦,'データ（気象）'!M111)+IF(予測地域=鹿嶋,'データ（気象）'!N111)+IF(予測地域=龍ケ崎,'データ（気象）'!O111)+IF(予測地域=我孫子,'データ（気象）'!P111)+IF(予測地域=小山,'データ（気象）'!Q111)</f>
        <v>0</v>
      </c>
      <c r="F115" s="19" t="e">
        <f t="shared" si="9"/>
        <v>#N/A</v>
      </c>
      <c r="G115" s="19" t="e">
        <f ca="1">IF(A115&lt;移植日前日,0)+IF(計算用!A115=移植日前日,dvs_tp)+IF(A115&gt;移植日前日,F115+G114)</f>
        <v>#N/A</v>
      </c>
      <c r="H115" t="e">
        <f t="shared" si="10"/>
        <v>#N/A</v>
      </c>
      <c r="I115" t="e">
        <f t="shared" ca="1" si="11"/>
        <v>#N/A</v>
      </c>
      <c r="J115" t="e">
        <f t="shared" ca="1" si="12"/>
        <v>#N/A</v>
      </c>
      <c r="K115" s="2" t="str">
        <f t="shared" ca="1" si="13"/>
        <v>-</v>
      </c>
      <c r="L115" s="2" t="e">
        <f t="shared" ca="1" si="14"/>
        <v>#N/A</v>
      </c>
      <c r="M115" s="2" t="e">
        <f t="shared" ca="1" si="16"/>
        <v>#N/A</v>
      </c>
      <c r="N115" s="2" t="e">
        <f t="shared" ca="1" si="17"/>
        <v>#N/A</v>
      </c>
      <c r="O115" s="3">
        <f ca="1">'データ（他）'!C110</f>
        <v>45491</v>
      </c>
    </row>
    <row r="116" spans="1:15" x14ac:dyDescent="0.4">
      <c r="A116" s="3">
        <f ca="1">'データ（他）'!C111</f>
        <v>45492</v>
      </c>
      <c r="B116" s="18" t="str">
        <f>IF(予測シート!C114="","",予測シート!C114)</f>
        <v/>
      </c>
      <c r="C116" s="19">
        <f>IF(予測地域=北茨城,'データ（気象）'!T112)+IF(予測地域=大子,'データ（気象）'!U112)+IF(予測地域=常陸大宮,'データ（気象）'!V112)+IF(予測地域=日立,'データ（気象）'!W112)+IF(予測地域=笠間,'データ（気象）'!X112)+IF(予測地域=水戸,'データ（気象）'!Y112)+IF(予測地域=古河,'データ（気象）'!Z112)+IF(予測地域=下館,'データ（気象）'!AA112)+IF(予測地域=下妻,'データ（気象）'!AB112)+IF(予測地域=鉾田,'データ（気象）'!AC112)+IF(予測地域=つくば館野,'データ（気象）'!AD112)+IF(予測地域=土浦,'データ（気象）'!AE112)+IF(予測地域=鹿嶋,'データ（気象）'!AF112)+IF(予測地域=龍ケ崎,'データ（気象）'!AG112)+IF(予測地域=我孫子,'データ（気象）'!AH112)+IF(予測地域=小山,'データ（気象）'!AI112)</f>
        <v>0</v>
      </c>
      <c r="D116" s="19">
        <f t="shared" si="15"/>
        <v>0</v>
      </c>
      <c r="E116" s="19">
        <f>IF(予測地域=北茨城,'データ（気象）'!B112)+IF(予測地域=大子,'データ（気象）'!C112)+IF(予測地域=常陸大宮,'データ（気象）'!D112)+IF(予測地域=日立,'データ（気象）'!E112)+IF(予測地域=笠間,'データ（気象）'!F112)+IF(予測地域=水戸,'データ（気象）'!G112)+IF(予測地域=古河,'データ（気象）'!H112)+IF(予測地域=下館,'データ（気象）'!I112)+IF(予測地域=下妻,'データ（気象）'!J112)+IF(予測地域=鉾田,'データ（気象）'!K112)+IF(予測地域=つくば館野,'データ（気象）'!L112)+IF(予測地域=土浦,'データ（気象）'!M112)+IF(予測地域=鹿嶋,'データ（気象）'!N112)+IF(予測地域=龍ケ崎,'データ（気象）'!O112)+IF(予測地域=我孫子,'データ（気象）'!P112)+IF(予測地域=小山,'データ（気象）'!Q112)</f>
        <v>0</v>
      </c>
      <c r="F116" s="19" t="e">
        <f t="shared" si="9"/>
        <v>#N/A</v>
      </c>
      <c r="G116" s="19" t="e">
        <f ca="1">IF(A116&lt;移植日前日,0)+IF(計算用!A116=移植日前日,dvs_tp)+IF(A116&gt;移植日前日,F116+G115)</f>
        <v>#N/A</v>
      </c>
      <c r="H116" t="e">
        <f t="shared" si="10"/>
        <v>#N/A</v>
      </c>
      <c r="I116" t="e">
        <f t="shared" ca="1" si="11"/>
        <v>#N/A</v>
      </c>
      <c r="J116" t="e">
        <f t="shared" ca="1" si="12"/>
        <v>#N/A</v>
      </c>
      <c r="K116" s="2" t="str">
        <f t="shared" ca="1" si="13"/>
        <v>-</v>
      </c>
      <c r="L116" s="2" t="e">
        <f t="shared" ca="1" si="14"/>
        <v>#N/A</v>
      </c>
      <c r="M116" s="2" t="e">
        <f t="shared" ca="1" si="16"/>
        <v>#N/A</v>
      </c>
      <c r="N116" s="2" t="e">
        <f t="shared" ca="1" si="17"/>
        <v>#N/A</v>
      </c>
      <c r="O116" s="3">
        <f ca="1">'データ（他）'!C111</f>
        <v>45492</v>
      </c>
    </row>
    <row r="117" spans="1:15" x14ac:dyDescent="0.4">
      <c r="A117" s="3">
        <f ca="1">'データ（他）'!C112</f>
        <v>45493</v>
      </c>
      <c r="B117" s="18" t="str">
        <f>IF(予測シート!C115="","",予測シート!C115)</f>
        <v/>
      </c>
      <c r="C117" s="19">
        <f>IF(予測地域=北茨城,'データ（気象）'!T113)+IF(予測地域=大子,'データ（気象）'!U113)+IF(予測地域=常陸大宮,'データ（気象）'!V113)+IF(予測地域=日立,'データ（気象）'!W113)+IF(予測地域=笠間,'データ（気象）'!X113)+IF(予測地域=水戸,'データ（気象）'!Y113)+IF(予測地域=古河,'データ（気象）'!Z113)+IF(予測地域=下館,'データ（気象）'!AA113)+IF(予測地域=下妻,'データ（気象）'!AB113)+IF(予測地域=鉾田,'データ（気象）'!AC113)+IF(予測地域=つくば館野,'データ（気象）'!AD113)+IF(予測地域=土浦,'データ（気象）'!AE113)+IF(予測地域=鹿嶋,'データ（気象）'!AF113)+IF(予測地域=龍ケ崎,'データ（気象）'!AG113)+IF(予測地域=我孫子,'データ（気象）'!AH113)+IF(予測地域=小山,'データ（気象）'!AI113)</f>
        <v>0</v>
      </c>
      <c r="D117" s="19">
        <f t="shared" si="15"/>
        <v>0</v>
      </c>
      <c r="E117" s="19">
        <f>IF(予測地域=北茨城,'データ（気象）'!B113)+IF(予測地域=大子,'データ（気象）'!C113)+IF(予測地域=常陸大宮,'データ（気象）'!D113)+IF(予測地域=日立,'データ（気象）'!E113)+IF(予測地域=笠間,'データ（気象）'!F113)+IF(予測地域=水戸,'データ（気象）'!G113)+IF(予測地域=古河,'データ（気象）'!H113)+IF(予測地域=下館,'データ（気象）'!I113)+IF(予測地域=下妻,'データ（気象）'!J113)+IF(予測地域=鉾田,'データ（気象）'!K113)+IF(予測地域=つくば館野,'データ（気象）'!L113)+IF(予測地域=土浦,'データ（気象）'!M113)+IF(予測地域=鹿嶋,'データ（気象）'!N113)+IF(予測地域=龍ケ崎,'データ（気象）'!O113)+IF(予測地域=我孫子,'データ（気象）'!P113)+IF(予測地域=小山,'データ（気象）'!Q113)</f>
        <v>0</v>
      </c>
      <c r="F117" s="19" t="e">
        <f t="shared" si="9"/>
        <v>#N/A</v>
      </c>
      <c r="G117" s="19" t="e">
        <f ca="1">IF(A117&lt;移植日前日,0)+IF(計算用!A117=移植日前日,dvs_tp)+IF(A117&gt;移植日前日,F117+G116)</f>
        <v>#N/A</v>
      </c>
      <c r="H117" t="e">
        <f t="shared" si="10"/>
        <v>#N/A</v>
      </c>
      <c r="I117" t="e">
        <f t="shared" ca="1" si="11"/>
        <v>#N/A</v>
      </c>
      <c r="J117" t="e">
        <f t="shared" ca="1" si="12"/>
        <v>#N/A</v>
      </c>
      <c r="K117" s="2" t="str">
        <f t="shared" ca="1" si="13"/>
        <v>-</v>
      </c>
      <c r="L117" s="2" t="e">
        <f t="shared" ca="1" si="14"/>
        <v>#N/A</v>
      </c>
      <c r="M117" s="2" t="e">
        <f t="shared" ca="1" si="16"/>
        <v>#N/A</v>
      </c>
      <c r="N117" s="2" t="e">
        <f t="shared" ca="1" si="17"/>
        <v>#N/A</v>
      </c>
      <c r="O117" s="3">
        <f ca="1">'データ（他）'!C112</f>
        <v>45493</v>
      </c>
    </row>
    <row r="118" spans="1:15" x14ac:dyDescent="0.4">
      <c r="A118" s="3">
        <f ca="1">'データ（他）'!C113</f>
        <v>45494</v>
      </c>
      <c r="B118" s="18" t="str">
        <f>IF(予測シート!C116="","",予測シート!C116)</f>
        <v/>
      </c>
      <c r="C118" s="19">
        <f>IF(予測地域=北茨城,'データ（気象）'!T114)+IF(予測地域=大子,'データ（気象）'!U114)+IF(予測地域=常陸大宮,'データ（気象）'!V114)+IF(予測地域=日立,'データ（気象）'!W114)+IF(予測地域=笠間,'データ（気象）'!X114)+IF(予測地域=水戸,'データ（気象）'!Y114)+IF(予測地域=古河,'データ（気象）'!Z114)+IF(予測地域=下館,'データ（気象）'!AA114)+IF(予測地域=下妻,'データ（気象）'!AB114)+IF(予測地域=鉾田,'データ（気象）'!AC114)+IF(予測地域=つくば館野,'データ（気象）'!AD114)+IF(予測地域=土浦,'データ（気象）'!AE114)+IF(予測地域=鹿嶋,'データ（気象）'!AF114)+IF(予測地域=龍ケ崎,'データ（気象）'!AG114)+IF(予測地域=我孫子,'データ（気象）'!AH114)+IF(予測地域=小山,'データ（気象）'!AI114)</f>
        <v>0</v>
      </c>
      <c r="D118" s="19">
        <f t="shared" si="15"/>
        <v>0</v>
      </c>
      <c r="E118" s="19">
        <f>IF(予測地域=北茨城,'データ（気象）'!B114)+IF(予測地域=大子,'データ（気象）'!C114)+IF(予測地域=常陸大宮,'データ（気象）'!D114)+IF(予測地域=日立,'データ（気象）'!E114)+IF(予測地域=笠間,'データ（気象）'!F114)+IF(予測地域=水戸,'データ（気象）'!G114)+IF(予測地域=古河,'データ（気象）'!H114)+IF(予測地域=下館,'データ（気象）'!I114)+IF(予測地域=下妻,'データ（気象）'!J114)+IF(予測地域=鉾田,'データ（気象）'!K114)+IF(予測地域=つくば館野,'データ（気象）'!L114)+IF(予測地域=土浦,'データ（気象）'!M114)+IF(予測地域=鹿嶋,'データ（気象）'!N114)+IF(予測地域=龍ケ崎,'データ（気象）'!O114)+IF(予測地域=我孫子,'データ（気象）'!P114)+IF(予測地域=小山,'データ（気象）'!Q114)</f>
        <v>0</v>
      </c>
      <c r="F118" s="19" t="e">
        <f t="shared" si="9"/>
        <v>#N/A</v>
      </c>
      <c r="G118" s="19" t="e">
        <f ca="1">IF(A118&lt;移植日前日,0)+IF(計算用!A118=移植日前日,dvs_tp)+IF(A118&gt;移植日前日,F118+G117)</f>
        <v>#N/A</v>
      </c>
      <c r="H118" t="e">
        <f t="shared" si="10"/>
        <v>#N/A</v>
      </c>
      <c r="I118" t="e">
        <f t="shared" ca="1" si="11"/>
        <v>#N/A</v>
      </c>
      <c r="J118" t="e">
        <f t="shared" ca="1" si="12"/>
        <v>#N/A</v>
      </c>
      <c r="K118" s="2" t="str">
        <f t="shared" ca="1" si="13"/>
        <v>-</v>
      </c>
      <c r="L118" s="2" t="e">
        <f t="shared" ca="1" si="14"/>
        <v>#N/A</v>
      </c>
      <c r="M118" s="2" t="e">
        <f t="shared" ca="1" si="16"/>
        <v>#N/A</v>
      </c>
      <c r="N118" s="2" t="e">
        <f t="shared" ca="1" si="17"/>
        <v>#N/A</v>
      </c>
      <c r="O118" s="3">
        <f ca="1">'データ（他）'!C113</f>
        <v>45494</v>
      </c>
    </row>
    <row r="119" spans="1:15" x14ac:dyDescent="0.4">
      <c r="A119" s="3">
        <f ca="1">'データ（他）'!C114</f>
        <v>45495</v>
      </c>
      <c r="B119" s="18" t="str">
        <f>IF(予測シート!C117="","",予測シート!C117)</f>
        <v/>
      </c>
      <c r="C119" s="19">
        <f>IF(予測地域=北茨城,'データ（気象）'!T115)+IF(予測地域=大子,'データ（気象）'!U115)+IF(予測地域=常陸大宮,'データ（気象）'!V115)+IF(予測地域=日立,'データ（気象）'!W115)+IF(予測地域=笠間,'データ（気象）'!X115)+IF(予測地域=水戸,'データ（気象）'!Y115)+IF(予測地域=古河,'データ（気象）'!Z115)+IF(予測地域=下館,'データ（気象）'!AA115)+IF(予測地域=下妻,'データ（気象）'!AB115)+IF(予測地域=鉾田,'データ（気象）'!AC115)+IF(予測地域=つくば館野,'データ（気象）'!AD115)+IF(予測地域=土浦,'データ（気象）'!AE115)+IF(予測地域=鹿嶋,'データ（気象）'!AF115)+IF(予測地域=龍ケ崎,'データ（気象）'!AG115)+IF(予測地域=我孫子,'データ（気象）'!AH115)+IF(予測地域=小山,'データ（気象）'!AI115)</f>
        <v>0</v>
      </c>
      <c r="D119" s="19">
        <f t="shared" si="15"/>
        <v>0</v>
      </c>
      <c r="E119" s="19">
        <f>IF(予測地域=北茨城,'データ（気象）'!B115)+IF(予測地域=大子,'データ（気象）'!C115)+IF(予測地域=常陸大宮,'データ（気象）'!D115)+IF(予測地域=日立,'データ（気象）'!E115)+IF(予測地域=笠間,'データ（気象）'!F115)+IF(予測地域=水戸,'データ（気象）'!G115)+IF(予測地域=古河,'データ（気象）'!H115)+IF(予測地域=下館,'データ（気象）'!I115)+IF(予測地域=下妻,'データ（気象）'!J115)+IF(予測地域=鉾田,'データ（気象）'!K115)+IF(予測地域=つくば館野,'データ（気象）'!L115)+IF(予測地域=土浦,'データ（気象）'!M115)+IF(予測地域=鹿嶋,'データ（気象）'!N115)+IF(予測地域=龍ケ崎,'データ（気象）'!O115)+IF(予測地域=我孫子,'データ（気象）'!P115)+IF(予測地域=小山,'データ（気象）'!Q115)</f>
        <v>0</v>
      </c>
      <c r="F119" s="19" t="e">
        <f t="shared" si="9"/>
        <v>#N/A</v>
      </c>
      <c r="G119" s="19" t="e">
        <f ca="1">IF(A119&lt;移植日前日,0)+IF(計算用!A119=移植日前日,dvs_tp)+IF(A119&gt;移植日前日,F119+G118)</f>
        <v>#N/A</v>
      </c>
      <c r="H119" t="e">
        <f t="shared" si="10"/>
        <v>#N/A</v>
      </c>
      <c r="I119" t="e">
        <f t="shared" ca="1" si="11"/>
        <v>#N/A</v>
      </c>
      <c r="J119" t="e">
        <f t="shared" ca="1" si="12"/>
        <v>#N/A</v>
      </c>
      <c r="K119" s="2" t="str">
        <f t="shared" ca="1" si="13"/>
        <v>-</v>
      </c>
      <c r="L119" s="2" t="e">
        <f t="shared" ca="1" si="14"/>
        <v>#N/A</v>
      </c>
      <c r="M119" s="2" t="e">
        <f t="shared" ca="1" si="16"/>
        <v>#N/A</v>
      </c>
      <c r="N119" s="2" t="e">
        <f t="shared" ca="1" si="17"/>
        <v>#N/A</v>
      </c>
      <c r="O119" s="3">
        <f ca="1">'データ（他）'!C114</f>
        <v>45495</v>
      </c>
    </row>
    <row r="120" spans="1:15" x14ac:dyDescent="0.4">
      <c r="A120" s="3">
        <f ca="1">'データ（他）'!C115</f>
        <v>45496</v>
      </c>
      <c r="B120" s="18" t="str">
        <f>IF(予測シート!C118="","",予測シート!C118)</f>
        <v/>
      </c>
      <c r="C120" s="19">
        <f>IF(予測地域=北茨城,'データ（気象）'!T116)+IF(予測地域=大子,'データ（気象）'!U116)+IF(予測地域=常陸大宮,'データ（気象）'!V116)+IF(予測地域=日立,'データ（気象）'!W116)+IF(予測地域=笠間,'データ（気象）'!X116)+IF(予測地域=水戸,'データ（気象）'!Y116)+IF(予測地域=古河,'データ（気象）'!Z116)+IF(予測地域=下館,'データ（気象）'!AA116)+IF(予測地域=下妻,'データ（気象）'!AB116)+IF(予測地域=鉾田,'データ（気象）'!AC116)+IF(予測地域=つくば館野,'データ（気象）'!AD116)+IF(予測地域=土浦,'データ（気象）'!AE116)+IF(予測地域=鹿嶋,'データ（気象）'!AF116)+IF(予測地域=龍ケ崎,'データ（気象）'!AG116)+IF(予測地域=我孫子,'データ（気象）'!AH116)+IF(予測地域=小山,'データ（気象）'!AI116)</f>
        <v>0</v>
      </c>
      <c r="D120" s="19">
        <f t="shared" si="15"/>
        <v>0</v>
      </c>
      <c r="E120" s="19">
        <f>IF(予測地域=北茨城,'データ（気象）'!B116)+IF(予測地域=大子,'データ（気象）'!C116)+IF(予測地域=常陸大宮,'データ（気象）'!D116)+IF(予測地域=日立,'データ（気象）'!E116)+IF(予測地域=笠間,'データ（気象）'!F116)+IF(予測地域=水戸,'データ（気象）'!G116)+IF(予測地域=古河,'データ（気象）'!H116)+IF(予測地域=下館,'データ（気象）'!I116)+IF(予測地域=下妻,'データ（気象）'!J116)+IF(予測地域=鉾田,'データ（気象）'!K116)+IF(予測地域=つくば館野,'データ（気象）'!L116)+IF(予測地域=土浦,'データ（気象）'!M116)+IF(予測地域=鹿嶋,'データ（気象）'!N116)+IF(予測地域=龍ケ崎,'データ（気象）'!O116)+IF(予測地域=我孫子,'データ（気象）'!P116)+IF(予測地域=小山,'データ（気象）'!Q116)</f>
        <v>0</v>
      </c>
      <c r="F120" s="19" t="e">
        <f t="shared" si="9"/>
        <v>#N/A</v>
      </c>
      <c r="G120" s="19" t="e">
        <f ca="1">IF(A120&lt;移植日前日,0)+IF(計算用!A120=移植日前日,dvs_tp)+IF(A120&gt;移植日前日,F120+G119)</f>
        <v>#N/A</v>
      </c>
      <c r="H120" t="e">
        <f t="shared" si="10"/>
        <v>#N/A</v>
      </c>
      <c r="I120" t="e">
        <f t="shared" ca="1" si="11"/>
        <v>#N/A</v>
      </c>
      <c r="J120" t="e">
        <f t="shared" ca="1" si="12"/>
        <v>#N/A</v>
      </c>
      <c r="K120" s="2" t="str">
        <f t="shared" ca="1" si="13"/>
        <v>-</v>
      </c>
      <c r="L120" s="2" t="e">
        <f t="shared" ca="1" si="14"/>
        <v>#N/A</v>
      </c>
      <c r="M120" s="2" t="e">
        <f t="shared" ca="1" si="16"/>
        <v>#N/A</v>
      </c>
      <c r="N120" s="2" t="e">
        <f t="shared" ca="1" si="17"/>
        <v>#N/A</v>
      </c>
      <c r="O120" s="3">
        <f ca="1">'データ（他）'!C115</f>
        <v>45496</v>
      </c>
    </row>
    <row r="121" spans="1:15" x14ac:dyDescent="0.4">
      <c r="A121" s="3">
        <f ca="1">'データ（他）'!C116</f>
        <v>45497</v>
      </c>
      <c r="B121" s="18" t="str">
        <f>IF(予測シート!C119="","",予測シート!C119)</f>
        <v/>
      </c>
      <c r="C121" s="19">
        <f>IF(予測地域=北茨城,'データ（気象）'!T117)+IF(予測地域=大子,'データ（気象）'!U117)+IF(予測地域=常陸大宮,'データ（気象）'!V117)+IF(予測地域=日立,'データ（気象）'!W117)+IF(予測地域=笠間,'データ（気象）'!X117)+IF(予測地域=水戸,'データ（気象）'!Y117)+IF(予測地域=古河,'データ（気象）'!Z117)+IF(予測地域=下館,'データ（気象）'!AA117)+IF(予測地域=下妻,'データ（気象）'!AB117)+IF(予測地域=鉾田,'データ（気象）'!AC117)+IF(予測地域=つくば館野,'データ（気象）'!AD117)+IF(予測地域=土浦,'データ（気象）'!AE117)+IF(予測地域=鹿嶋,'データ（気象）'!AF117)+IF(予測地域=龍ケ崎,'データ（気象）'!AG117)+IF(予測地域=我孫子,'データ（気象）'!AH117)+IF(予測地域=小山,'データ（気象）'!AI117)</f>
        <v>0</v>
      </c>
      <c r="D121" s="19">
        <f t="shared" si="15"/>
        <v>0</v>
      </c>
      <c r="E121" s="19">
        <f>IF(予測地域=北茨城,'データ（気象）'!B117)+IF(予測地域=大子,'データ（気象）'!C117)+IF(予測地域=常陸大宮,'データ（気象）'!D117)+IF(予測地域=日立,'データ（気象）'!E117)+IF(予測地域=笠間,'データ（気象）'!F117)+IF(予測地域=水戸,'データ（気象）'!G117)+IF(予測地域=古河,'データ（気象）'!H117)+IF(予測地域=下館,'データ（気象）'!I117)+IF(予測地域=下妻,'データ（気象）'!J117)+IF(予測地域=鉾田,'データ（気象）'!K117)+IF(予測地域=つくば館野,'データ（気象）'!L117)+IF(予測地域=土浦,'データ（気象）'!M117)+IF(予測地域=鹿嶋,'データ（気象）'!N117)+IF(予測地域=龍ケ崎,'データ（気象）'!O117)+IF(予測地域=我孫子,'データ（気象）'!P117)+IF(予測地域=小山,'データ（気象）'!Q117)</f>
        <v>0</v>
      </c>
      <c r="F121" s="19" t="e">
        <f t="shared" si="9"/>
        <v>#N/A</v>
      </c>
      <c r="G121" s="19" t="e">
        <f ca="1">IF(A121&lt;移植日前日,0)+IF(計算用!A121=移植日前日,dvs_tp)+IF(A121&gt;移植日前日,F121+G120)</f>
        <v>#N/A</v>
      </c>
      <c r="H121" t="e">
        <f t="shared" si="10"/>
        <v>#N/A</v>
      </c>
      <c r="I121" t="e">
        <f t="shared" ca="1" si="11"/>
        <v>#N/A</v>
      </c>
      <c r="J121" t="e">
        <f t="shared" ca="1" si="12"/>
        <v>#N/A</v>
      </c>
      <c r="K121" s="2" t="str">
        <f t="shared" ca="1" si="13"/>
        <v>-</v>
      </c>
      <c r="L121" s="2" t="e">
        <f t="shared" ca="1" si="14"/>
        <v>#N/A</v>
      </c>
      <c r="M121" s="2" t="e">
        <f t="shared" ca="1" si="16"/>
        <v>#N/A</v>
      </c>
      <c r="N121" s="2" t="e">
        <f t="shared" ca="1" si="17"/>
        <v>#N/A</v>
      </c>
      <c r="O121" s="3">
        <f ca="1">'データ（他）'!C116</f>
        <v>45497</v>
      </c>
    </row>
    <row r="122" spans="1:15" x14ac:dyDescent="0.4">
      <c r="A122" s="3">
        <f ca="1">'データ（他）'!C117</f>
        <v>45498</v>
      </c>
      <c r="B122" s="18" t="str">
        <f>IF(予測シート!C120="","",予測シート!C120)</f>
        <v/>
      </c>
      <c r="C122" s="19">
        <f>IF(予測地域=北茨城,'データ（気象）'!T118)+IF(予測地域=大子,'データ（気象）'!U118)+IF(予測地域=常陸大宮,'データ（気象）'!V118)+IF(予測地域=日立,'データ（気象）'!W118)+IF(予測地域=笠間,'データ（気象）'!X118)+IF(予測地域=水戸,'データ（気象）'!Y118)+IF(予測地域=古河,'データ（気象）'!Z118)+IF(予測地域=下館,'データ（気象）'!AA118)+IF(予測地域=下妻,'データ（気象）'!AB118)+IF(予測地域=鉾田,'データ（気象）'!AC118)+IF(予測地域=つくば館野,'データ（気象）'!AD118)+IF(予測地域=土浦,'データ（気象）'!AE118)+IF(予測地域=鹿嶋,'データ（気象）'!AF118)+IF(予測地域=龍ケ崎,'データ（気象）'!AG118)+IF(予測地域=我孫子,'データ（気象）'!AH118)+IF(予測地域=小山,'データ（気象）'!AI118)</f>
        <v>0</v>
      </c>
      <c r="D122" s="19">
        <f t="shared" si="15"/>
        <v>0</v>
      </c>
      <c r="E122" s="19">
        <f>IF(予測地域=北茨城,'データ（気象）'!B118)+IF(予測地域=大子,'データ（気象）'!C118)+IF(予測地域=常陸大宮,'データ（気象）'!D118)+IF(予測地域=日立,'データ（気象）'!E118)+IF(予測地域=笠間,'データ（気象）'!F118)+IF(予測地域=水戸,'データ（気象）'!G118)+IF(予測地域=古河,'データ（気象）'!H118)+IF(予測地域=下館,'データ（気象）'!I118)+IF(予測地域=下妻,'データ（気象）'!J118)+IF(予測地域=鉾田,'データ（気象）'!K118)+IF(予測地域=つくば館野,'データ（気象）'!L118)+IF(予測地域=土浦,'データ（気象）'!M118)+IF(予測地域=鹿嶋,'データ（気象）'!N118)+IF(予測地域=龍ケ崎,'データ（気象）'!O118)+IF(予測地域=我孫子,'データ（気象）'!P118)+IF(予測地域=小山,'データ（気象）'!Q118)</f>
        <v>0</v>
      </c>
      <c r="F122" s="19" t="e">
        <f t="shared" si="9"/>
        <v>#N/A</v>
      </c>
      <c r="G122" s="19" t="e">
        <f ca="1">IF(A122&lt;移植日前日,0)+IF(計算用!A122=移植日前日,dvs_tp)+IF(A122&gt;移植日前日,F122+G121)</f>
        <v>#N/A</v>
      </c>
      <c r="H122" t="e">
        <f t="shared" si="10"/>
        <v>#N/A</v>
      </c>
      <c r="I122" t="e">
        <f t="shared" ca="1" si="11"/>
        <v>#N/A</v>
      </c>
      <c r="J122" t="e">
        <f t="shared" ca="1" si="12"/>
        <v>#N/A</v>
      </c>
      <c r="K122" s="2" t="str">
        <f t="shared" ca="1" si="13"/>
        <v>-</v>
      </c>
      <c r="L122" s="2" t="e">
        <f t="shared" ca="1" si="14"/>
        <v>#N/A</v>
      </c>
      <c r="M122" s="2" t="e">
        <f t="shared" ca="1" si="16"/>
        <v>#N/A</v>
      </c>
      <c r="N122" s="2" t="e">
        <f t="shared" ca="1" si="17"/>
        <v>#N/A</v>
      </c>
      <c r="O122" s="3">
        <f ca="1">'データ（他）'!C117</f>
        <v>45498</v>
      </c>
    </row>
    <row r="123" spans="1:15" x14ac:dyDescent="0.4">
      <c r="A123" s="3">
        <f ca="1">'データ（他）'!C118</f>
        <v>45499</v>
      </c>
      <c r="B123" s="18" t="str">
        <f>IF(予測シート!C121="","",予測シート!C121)</f>
        <v/>
      </c>
      <c r="C123" s="19">
        <f>IF(予測地域=北茨城,'データ（気象）'!T119)+IF(予測地域=大子,'データ（気象）'!U119)+IF(予測地域=常陸大宮,'データ（気象）'!V119)+IF(予測地域=日立,'データ（気象）'!W119)+IF(予測地域=笠間,'データ（気象）'!X119)+IF(予測地域=水戸,'データ（気象）'!Y119)+IF(予測地域=古河,'データ（気象）'!Z119)+IF(予測地域=下館,'データ（気象）'!AA119)+IF(予測地域=下妻,'データ（気象）'!AB119)+IF(予測地域=鉾田,'データ（気象）'!AC119)+IF(予測地域=つくば館野,'データ（気象）'!AD119)+IF(予測地域=土浦,'データ（気象）'!AE119)+IF(予測地域=鹿嶋,'データ（気象）'!AF119)+IF(予測地域=龍ケ崎,'データ（気象）'!AG119)+IF(予測地域=我孫子,'データ（気象）'!AH119)+IF(予測地域=小山,'データ（気象）'!AI119)</f>
        <v>0</v>
      </c>
      <c r="D123" s="19">
        <f t="shared" si="15"/>
        <v>0</v>
      </c>
      <c r="E123" s="19">
        <f>IF(予測地域=北茨城,'データ（気象）'!B119)+IF(予測地域=大子,'データ（気象）'!C119)+IF(予測地域=常陸大宮,'データ（気象）'!D119)+IF(予測地域=日立,'データ（気象）'!E119)+IF(予測地域=笠間,'データ（気象）'!F119)+IF(予測地域=水戸,'データ（気象）'!G119)+IF(予測地域=古河,'データ（気象）'!H119)+IF(予測地域=下館,'データ（気象）'!I119)+IF(予測地域=下妻,'データ（気象）'!J119)+IF(予測地域=鉾田,'データ（気象）'!K119)+IF(予測地域=つくば館野,'データ（気象）'!L119)+IF(予測地域=土浦,'データ（気象）'!M119)+IF(予測地域=鹿嶋,'データ（気象）'!N119)+IF(予測地域=龍ケ崎,'データ（気象）'!O119)+IF(予測地域=我孫子,'データ（気象）'!P119)+IF(予測地域=小山,'データ（気象）'!Q119)</f>
        <v>0</v>
      </c>
      <c r="F123" s="19" t="e">
        <f t="shared" si="9"/>
        <v>#N/A</v>
      </c>
      <c r="G123" s="19" t="e">
        <f ca="1">IF(A123&lt;移植日前日,0)+IF(計算用!A123=移植日前日,dvs_tp)+IF(A123&gt;移植日前日,F123+G122)</f>
        <v>#N/A</v>
      </c>
      <c r="H123" t="e">
        <f t="shared" si="10"/>
        <v>#N/A</v>
      </c>
      <c r="I123" t="e">
        <f t="shared" ca="1" si="11"/>
        <v>#N/A</v>
      </c>
      <c r="J123" t="e">
        <f t="shared" ca="1" si="12"/>
        <v>#N/A</v>
      </c>
      <c r="K123" s="2" t="str">
        <f t="shared" ca="1" si="13"/>
        <v>-</v>
      </c>
      <c r="L123" s="2" t="e">
        <f t="shared" ca="1" si="14"/>
        <v>#N/A</v>
      </c>
      <c r="M123" s="2" t="e">
        <f t="shared" ca="1" si="16"/>
        <v>#N/A</v>
      </c>
      <c r="N123" s="2" t="e">
        <f t="shared" ca="1" si="17"/>
        <v>#N/A</v>
      </c>
      <c r="O123" s="3">
        <f ca="1">'データ（他）'!C118</f>
        <v>45499</v>
      </c>
    </row>
    <row r="124" spans="1:15" x14ac:dyDescent="0.4">
      <c r="A124" s="3">
        <f ca="1">'データ（他）'!C119</f>
        <v>45500</v>
      </c>
      <c r="B124" s="18" t="str">
        <f>IF(予測シート!C122="","",予測シート!C122)</f>
        <v/>
      </c>
      <c r="C124" s="19">
        <f>IF(予測地域=北茨城,'データ（気象）'!T120)+IF(予測地域=大子,'データ（気象）'!U120)+IF(予測地域=常陸大宮,'データ（気象）'!V120)+IF(予測地域=日立,'データ（気象）'!W120)+IF(予測地域=笠間,'データ（気象）'!X120)+IF(予測地域=水戸,'データ（気象）'!Y120)+IF(予測地域=古河,'データ（気象）'!Z120)+IF(予測地域=下館,'データ（気象）'!AA120)+IF(予測地域=下妻,'データ（気象）'!AB120)+IF(予測地域=鉾田,'データ（気象）'!AC120)+IF(予測地域=つくば館野,'データ（気象）'!AD120)+IF(予測地域=土浦,'データ（気象）'!AE120)+IF(予測地域=鹿嶋,'データ（気象）'!AF120)+IF(予測地域=龍ケ崎,'データ（気象）'!AG120)+IF(予測地域=我孫子,'データ（気象）'!AH120)+IF(予測地域=小山,'データ（気象）'!AI120)</f>
        <v>0</v>
      </c>
      <c r="D124" s="19">
        <f t="shared" si="15"/>
        <v>0</v>
      </c>
      <c r="E124" s="19">
        <f>IF(予測地域=北茨城,'データ（気象）'!B120)+IF(予測地域=大子,'データ（気象）'!C120)+IF(予測地域=常陸大宮,'データ（気象）'!D120)+IF(予測地域=日立,'データ（気象）'!E120)+IF(予測地域=笠間,'データ（気象）'!F120)+IF(予測地域=水戸,'データ（気象）'!G120)+IF(予測地域=古河,'データ（気象）'!H120)+IF(予測地域=下館,'データ（気象）'!I120)+IF(予測地域=下妻,'データ（気象）'!J120)+IF(予測地域=鉾田,'データ（気象）'!K120)+IF(予測地域=つくば館野,'データ（気象）'!L120)+IF(予測地域=土浦,'データ（気象）'!M120)+IF(予測地域=鹿嶋,'データ（気象）'!N120)+IF(予測地域=龍ケ崎,'データ（気象）'!O120)+IF(予測地域=我孫子,'データ（気象）'!P120)+IF(予測地域=小山,'データ（気象）'!Q120)</f>
        <v>0</v>
      </c>
      <c r="F124" s="19" t="e">
        <f t="shared" si="9"/>
        <v>#N/A</v>
      </c>
      <c r="G124" s="19" t="e">
        <f ca="1">IF(A124&lt;移植日前日,0)+IF(計算用!A124=移植日前日,dvs_tp)+IF(A124&gt;移植日前日,F124+G123)</f>
        <v>#N/A</v>
      </c>
      <c r="H124" t="e">
        <f t="shared" si="10"/>
        <v>#N/A</v>
      </c>
      <c r="I124" t="e">
        <f t="shared" ca="1" si="11"/>
        <v>#N/A</v>
      </c>
      <c r="J124" t="e">
        <f t="shared" ca="1" si="12"/>
        <v>#N/A</v>
      </c>
      <c r="K124" s="2" t="str">
        <f t="shared" ca="1" si="13"/>
        <v>-</v>
      </c>
      <c r="L124" s="2" t="e">
        <f t="shared" ca="1" si="14"/>
        <v>#N/A</v>
      </c>
      <c r="M124" s="2" t="e">
        <f t="shared" ca="1" si="16"/>
        <v>#N/A</v>
      </c>
      <c r="N124" s="2" t="e">
        <f t="shared" ca="1" si="17"/>
        <v>#N/A</v>
      </c>
      <c r="O124" s="3">
        <f ca="1">'データ（他）'!C119</f>
        <v>45500</v>
      </c>
    </row>
    <row r="125" spans="1:15" x14ac:dyDescent="0.4">
      <c r="A125" s="3">
        <f ca="1">'データ（他）'!C120</f>
        <v>45501</v>
      </c>
      <c r="B125" s="18" t="str">
        <f>IF(予測シート!C123="","",予測シート!C123)</f>
        <v/>
      </c>
      <c r="C125" s="19">
        <f>IF(予測地域=北茨城,'データ（気象）'!T121)+IF(予測地域=大子,'データ（気象）'!U121)+IF(予測地域=常陸大宮,'データ（気象）'!V121)+IF(予測地域=日立,'データ（気象）'!W121)+IF(予測地域=笠間,'データ（気象）'!X121)+IF(予測地域=水戸,'データ（気象）'!Y121)+IF(予測地域=古河,'データ（気象）'!Z121)+IF(予測地域=下館,'データ（気象）'!AA121)+IF(予測地域=下妻,'データ（気象）'!AB121)+IF(予測地域=鉾田,'データ（気象）'!AC121)+IF(予測地域=つくば館野,'データ（気象）'!AD121)+IF(予測地域=土浦,'データ（気象）'!AE121)+IF(予測地域=鹿嶋,'データ（気象）'!AF121)+IF(予測地域=龍ケ崎,'データ（気象）'!AG121)+IF(予測地域=我孫子,'データ（気象）'!AH121)+IF(予測地域=小山,'データ（気象）'!AI121)</f>
        <v>0</v>
      </c>
      <c r="D125" s="19">
        <f t="shared" si="15"/>
        <v>0</v>
      </c>
      <c r="E125" s="19">
        <f>IF(予測地域=北茨城,'データ（気象）'!B121)+IF(予測地域=大子,'データ（気象）'!C121)+IF(予測地域=常陸大宮,'データ（気象）'!D121)+IF(予測地域=日立,'データ（気象）'!E121)+IF(予測地域=笠間,'データ（気象）'!F121)+IF(予測地域=水戸,'データ（気象）'!G121)+IF(予測地域=古河,'データ（気象）'!H121)+IF(予測地域=下館,'データ（気象）'!I121)+IF(予測地域=下妻,'データ（気象）'!J121)+IF(予測地域=鉾田,'データ（気象）'!K121)+IF(予測地域=つくば館野,'データ（気象）'!L121)+IF(予測地域=土浦,'データ（気象）'!M121)+IF(予測地域=鹿嶋,'データ（気象）'!N121)+IF(予測地域=龍ケ崎,'データ（気象）'!O121)+IF(予測地域=我孫子,'データ（気象）'!P121)+IF(予測地域=小山,'データ（気象）'!Q121)</f>
        <v>0</v>
      </c>
      <c r="F125" s="19" t="e">
        <f t="shared" si="9"/>
        <v>#N/A</v>
      </c>
      <c r="G125" s="19" t="e">
        <f ca="1">IF(A125&lt;移植日前日,0)+IF(計算用!A125=移植日前日,dvs_tp)+IF(A125&gt;移植日前日,F125+G124)</f>
        <v>#N/A</v>
      </c>
      <c r="H125" t="e">
        <f t="shared" si="10"/>
        <v>#N/A</v>
      </c>
      <c r="I125" t="e">
        <f t="shared" ca="1" si="11"/>
        <v>#N/A</v>
      </c>
      <c r="J125" t="e">
        <f t="shared" ca="1" si="12"/>
        <v>#N/A</v>
      </c>
      <c r="K125" s="2" t="str">
        <f t="shared" ca="1" si="13"/>
        <v>-</v>
      </c>
      <c r="L125" s="2" t="e">
        <f t="shared" ca="1" si="14"/>
        <v>#N/A</v>
      </c>
      <c r="M125" s="2" t="e">
        <f t="shared" ca="1" si="16"/>
        <v>#N/A</v>
      </c>
      <c r="N125" s="2" t="e">
        <f t="shared" ca="1" si="17"/>
        <v>#N/A</v>
      </c>
      <c r="O125" s="3">
        <f ca="1">'データ（他）'!C120</f>
        <v>45501</v>
      </c>
    </row>
    <row r="126" spans="1:15" x14ac:dyDescent="0.4">
      <c r="A126" s="3">
        <f ca="1">'データ（他）'!C121</f>
        <v>45502</v>
      </c>
      <c r="B126" s="18" t="str">
        <f>IF(予測シート!C124="","",予測シート!C124)</f>
        <v/>
      </c>
      <c r="C126" s="19">
        <f>IF(予測地域=北茨城,'データ（気象）'!T122)+IF(予測地域=大子,'データ（気象）'!U122)+IF(予測地域=常陸大宮,'データ（気象）'!V122)+IF(予測地域=日立,'データ（気象）'!W122)+IF(予測地域=笠間,'データ（気象）'!X122)+IF(予測地域=水戸,'データ（気象）'!Y122)+IF(予測地域=古河,'データ（気象）'!Z122)+IF(予測地域=下館,'データ（気象）'!AA122)+IF(予測地域=下妻,'データ（気象）'!AB122)+IF(予測地域=鉾田,'データ（気象）'!AC122)+IF(予測地域=つくば館野,'データ（気象）'!AD122)+IF(予測地域=土浦,'データ（気象）'!AE122)+IF(予測地域=鹿嶋,'データ（気象）'!AF122)+IF(予測地域=龍ケ崎,'データ（気象）'!AG122)+IF(予測地域=我孫子,'データ（気象）'!AH122)+IF(予測地域=小山,'データ（気象）'!AI122)</f>
        <v>0</v>
      </c>
      <c r="D126" s="19">
        <f t="shared" si="15"/>
        <v>0</v>
      </c>
      <c r="E126" s="19">
        <f>IF(予測地域=北茨城,'データ（気象）'!B122)+IF(予測地域=大子,'データ（気象）'!C122)+IF(予測地域=常陸大宮,'データ（気象）'!D122)+IF(予測地域=日立,'データ（気象）'!E122)+IF(予測地域=笠間,'データ（気象）'!F122)+IF(予測地域=水戸,'データ（気象）'!G122)+IF(予測地域=古河,'データ（気象）'!H122)+IF(予測地域=下館,'データ（気象）'!I122)+IF(予測地域=下妻,'データ（気象）'!J122)+IF(予測地域=鉾田,'データ（気象）'!K122)+IF(予測地域=つくば館野,'データ（気象）'!L122)+IF(予測地域=土浦,'データ（気象）'!M122)+IF(予測地域=鹿嶋,'データ（気象）'!N122)+IF(予測地域=龍ケ崎,'データ（気象）'!O122)+IF(予測地域=我孫子,'データ（気象）'!P122)+IF(予測地域=小山,'データ（気象）'!Q122)</f>
        <v>0</v>
      </c>
      <c r="F126" s="19" t="e">
        <f t="shared" si="9"/>
        <v>#N/A</v>
      </c>
      <c r="G126" s="19" t="e">
        <f ca="1">IF(A126&lt;移植日前日,0)+IF(計算用!A126=移植日前日,dvs_tp)+IF(A126&gt;移植日前日,F126+G125)</f>
        <v>#N/A</v>
      </c>
      <c r="H126" t="e">
        <f t="shared" si="10"/>
        <v>#N/A</v>
      </c>
      <c r="I126" t="e">
        <f t="shared" ca="1" si="11"/>
        <v>#N/A</v>
      </c>
      <c r="J126" t="e">
        <f t="shared" ca="1" si="12"/>
        <v>#N/A</v>
      </c>
      <c r="K126" s="2" t="str">
        <f t="shared" ca="1" si="13"/>
        <v>-</v>
      </c>
      <c r="L126" s="2" t="e">
        <f t="shared" ca="1" si="14"/>
        <v>#N/A</v>
      </c>
      <c r="M126" s="2" t="e">
        <f t="shared" ca="1" si="16"/>
        <v>#N/A</v>
      </c>
      <c r="N126" s="2" t="e">
        <f t="shared" ca="1" si="17"/>
        <v>#N/A</v>
      </c>
      <c r="O126" s="3">
        <f ca="1">'データ（他）'!C121</f>
        <v>45502</v>
      </c>
    </row>
    <row r="127" spans="1:15" x14ac:dyDescent="0.4">
      <c r="A127" s="3">
        <f ca="1">'データ（他）'!C122</f>
        <v>45503</v>
      </c>
      <c r="B127" s="18" t="str">
        <f>IF(予測シート!C125="","",予測シート!C125)</f>
        <v/>
      </c>
      <c r="C127" s="19">
        <f>IF(予測地域=北茨城,'データ（気象）'!T123)+IF(予測地域=大子,'データ（気象）'!U123)+IF(予測地域=常陸大宮,'データ（気象）'!V123)+IF(予測地域=日立,'データ（気象）'!W123)+IF(予測地域=笠間,'データ（気象）'!X123)+IF(予測地域=水戸,'データ（気象）'!Y123)+IF(予測地域=古河,'データ（気象）'!Z123)+IF(予測地域=下館,'データ（気象）'!AA123)+IF(予測地域=下妻,'データ（気象）'!AB123)+IF(予測地域=鉾田,'データ（気象）'!AC123)+IF(予測地域=つくば館野,'データ（気象）'!AD123)+IF(予測地域=土浦,'データ（気象）'!AE123)+IF(予測地域=鹿嶋,'データ（気象）'!AF123)+IF(予測地域=龍ケ崎,'データ（気象）'!AG123)+IF(予測地域=我孫子,'データ（気象）'!AH123)+IF(予測地域=小山,'データ（気象）'!AI123)</f>
        <v>0</v>
      </c>
      <c r="D127" s="19">
        <f t="shared" si="15"/>
        <v>0</v>
      </c>
      <c r="E127" s="19">
        <f>IF(予測地域=北茨城,'データ（気象）'!B123)+IF(予測地域=大子,'データ（気象）'!C123)+IF(予測地域=常陸大宮,'データ（気象）'!D123)+IF(予測地域=日立,'データ（気象）'!E123)+IF(予測地域=笠間,'データ（気象）'!F123)+IF(予測地域=水戸,'データ（気象）'!G123)+IF(予測地域=古河,'データ（気象）'!H123)+IF(予測地域=下館,'データ（気象）'!I123)+IF(予測地域=下妻,'データ（気象）'!J123)+IF(予測地域=鉾田,'データ（気象）'!K123)+IF(予測地域=つくば館野,'データ（気象）'!L123)+IF(予測地域=土浦,'データ（気象）'!M123)+IF(予測地域=鹿嶋,'データ（気象）'!N123)+IF(予測地域=龍ケ崎,'データ（気象）'!O123)+IF(予測地域=我孫子,'データ（気象）'!P123)+IF(予測地域=小山,'データ（気象）'!Q123)</f>
        <v>0</v>
      </c>
      <c r="F127" s="19" t="e">
        <f t="shared" si="9"/>
        <v>#N/A</v>
      </c>
      <c r="G127" s="19" t="e">
        <f ca="1">IF(A127&lt;移植日前日,0)+IF(計算用!A127=移植日前日,dvs_tp)+IF(A127&gt;移植日前日,F127+G126)</f>
        <v>#N/A</v>
      </c>
      <c r="H127" t="e">
        <f t="shared" si="10"/>
        <v>#N/A</v>
      </c>
      <c r="I127" t="e">
        <f t="shared" ca="1" si="11"/>
        <v>#N/A</v>
      </c>
      <c r="J127" t="e">
        <f t="shared" ca="1" si="12"/>
        <v>#N/A</v>
      </c>
      <c r="K127" s="2" t="str">
        <f t="shared" ca="1" si="13"/>
        <v>-</v>
      </c>
      <c r="L127" s="2" t="e">
        <f t="shared" ca="1" si="14"/>
        <v>#N/A</v>
      </c>
      <c r="M127" s="2" t="e">
        <f t="shared" ca="1" si="16"/>
        <v>#N/A</v>
      </c>
      <c r="N127" s="2" t="e">
        <f t="shared" ca="1" si="17"/>
        <v>#N/A</v>
      </c>
      <c r="O127" s="3">
        <f ca="1">'データ（他）'!C122</f>
        <v>45503</v>
      </c>
    </row>
    <row r="128" spans="1:15" x14ac:dyDescent="0.4">
      <c r="A128" s="3">
        <f ca="1">'データ（他）'!C123</f>
        <v>45504</v>
      </c>
      <c r="B128" s="18" t="str">
        <f>IF(予測シート!C126="","",予測シート!C126)</f>
        <v/>
      </c>
      <c r="C128" s="19">
        <f>IF(予測地域=北茨城,'データ（気象）'!T124)+IF(予測地域=大子,'データ（気象）'!U124)+IF(予測地域=常陸大宮,'データ（気象）'!V124)+IF(予測地域=日立,'データ（気象）'!W124)+IF(予測地域=笠間,'データ（気象）'!X124)+IF(予測地域=水戸,'データ（気象）'!Y124)+IF(予測地域=古河,'データ（気象）'!Z124)+IF(予測地域=下館,'データ（気象）'!AA124)+IF(予測地域=下妻,'データ（気象）'!AB124)+IF(予測地域=鉾田,'データ（気象）'!AC124)+IF(予測地域=つくば館野,'データ（気象）'!AD124)+IF(予測地域=土浦,'データ（気象）'!AE124)+IF(予測地域=鹿嶋,'データ（気象）'!AF124)+IF(予測地域=龍ケ崎,'データ（気象）'!AG124)+IF(予測地域=我孫子,'データ（気象）'!AH124)+IF(予測地域=小山,'データ（気象）'!AI124)</f>
        <v>0</v>
      </c>
      <c r="D128" s="19">
        <f t="shared" si="15"/>
        <v>0</v>
      </c>
      <c r="E128" s="19">
        <f>IF(予測地域=北茨城,'データ（気象）'!B124)+IF(予測地域=大子,'データ（気象）'!C124)+IF(予測地域=常陸大宮,'データ（気象）'!D124)+IF(予測地域=日立,'データ（気象）'!E124)+IF(予測地域=笠間,'データ（気象）'!F124)+IF(予測地域=水戸,'データ（気象）'!G124)+IF(予測地域=古河,'データ（気象）'!H124)+IF(予測地域=下館,'データ（気象）'!I124)+IF(予測地域=下妻,'データ（気象）'!J124)+IF(予測地域=鉾田,'データ（気象）'!K124)+IF(予測地域=つくば館野,'データ（気象）'!L124)+IF(予測地域=土浦,'データ（気象）'!M124)+IF(予測地域=鹿嶋,'データ（気象）'!N124)+IF(予測地域=龍ケ崎,'データ（気象）'!O124)+IF(予測地域=我孫子,'データ（気象）'!P124)+IF(予測地域=小山,'データ（気象）'!Q124)</f>
        <v>0</v>
      </c>
      <c r="F128" s="19" t="e">
        <f t="shared" si="9"/>
        <v>#N/A</v>
      </c>
      <c r="G128" s="19" t="e">
        <f ca="1">IF(A128&lt;移植日前日,0)+IF(計算用!A128=移植日前日,dvs_tp)+IF(A128&gt;移植日前日,F128+G127)</f>
        <v>#N/A</v>
      </c>
      <c r="H128" t="e">
        <f t="shared" si="10"/>
        <v>#N/A</v>
      </c>
      <c r="I128" t="e">
        <f t="shared" ca="1" si="11"/>
        <v>#N/A</v>
      </c>
      <c r="J128" t="e">
        <f t="shared" ca="1" si="12"/>
        <v>#N/A</v>
      </c>
      <c r="K128" s="2" t="str">
        <f t="shared" ca="1" si="13"/>
        <v>-</v>
      </c>
      <c r="L128" s="2" t="e">
        <f t="shared" ca="1" si="14"/>
        <v>#N/A</v>
      </c>
      <c r="M128" s="2" t="e">
        <f t="shared" ca="1" si="16"/>
        <v>#N/A</v>
      </c>
      <c r="N128" s="2" t="e">
        <f t="shared" ca="1" si="17"/>
        <v>#N/A</v>
      </c>
      <c r="O128" s="3">
        <f ca="1">'データ（他）'!C123</f>
        <v>45504</v>
      </c>
    </row>
    <row r="129" spans="1:15" x14ac:dyDescent="0.4">
      <c r="A129" s="3">
        <f ca="1">'データ（他）'!C124</f>
        <v>45505</v>
      </c>
      <c r="B129" s="18" t="str">
        <f>IF(予測シート!C127="","",予測シート!C127)</f>
        <v/>
      </c>
      <c r="C129" s="19">
        <f>IF(予測地域=北茨城,'データ（気象）'!T125)+IF(予測地域=大子,'データ（気象）'!U125)+IF(予測地域=常陸大宮,'データ（気象）'!V125)+IF(予測地域=日立,'データ（気象）'!W125)+IF(予測地域=笠間,'データ（気象）'!X125)+IF(予測地域=水戸,'データ（気象）'!Y125)+IF(予測地域=古河,'データ（気象）'!Z125)+IF(予測地域=下館,'データ（気象）'!AA125)+IF(予測地域=下妻,'データ（気象）'!AB125)+IF(予測地域=鉾田,'データ（気象）'!AC125)+IF(予測地域=つくば館野,'データ（気象）'!AD125)+IF(予測地域=土浦,'データ（気象）'!AE125)+IF(予測地域=鹿嶋,'データ（気象）'!AF125)+IF(予測地域=龍ケ崎,'データ（気象）'!AG125)+IF(予測地域=我孫子,'データ（気象）'!AH125)+IF(予測地域=小山,'データ（気象）'!AI125)</f>
        <v>0</v>
      </c>
      <c r="D129" s="19">
        <f t="shared" si="15"/>
        <v>0</v>
      </c>
      <c r="E129" s="19">
        <f>IF(予測地域=北茨城,'データ（気象）'!B125)+IF(予測地域=大子,'データ（気象）'!C125)+IF(予測地域=常陸大宮,'データ（気象）'!D125)+IF(予測地域=日立,'データ（気象）'!E125)+IF(予測地域=笠間,'データ（気象）'!F125)+IF(予測地域=水戸,'データ（気象）'!G125)+IF(予測地域=古河,'データ（気象）'!H125)+IF(予測地域=下館,'データ（気象）'!I125)+IF(予測地域=下妻,'データ（気象）'!J125)+IF(予測地域=鉾田,'データ（気象）'!K125)+IF(予測地域=つくば館野,'データ（気象）'!L125)+IF(予測地域=土浦,'データ（気象）'!M125)+IF(予測地域=鹿嶋,'データ（気象）'!N125)+IF(予測地域=龍ケ崎,'データ（気象）'!O125)+IF(予測地域=我孫子,'データ（気象）'!P125)+IF(予測地域=小山,'データ（気象）'!Q125)</f>
        <v>0</v>
      </c>
      <c r="F129" s="19" t="e">
        <f t="shared" si="9"/>
        <v>#N/A</v>
      </c>
      <c r="G129" s="19" t="e">
        <f ca="1">IF(A129&lt;移植日前日,0)+IF(計算用!A129=移植日前日,dvs_tp)+IF(A129&gt;移植日前日,F129+G128)</f>
        <v>#N/A</v>
      </c>
      <c r="H129" t="e">
        <f t="shared" si="10"/>
        <v>#N/A</v>
      </c>
      <c r="I129" t="e">
        <f t="shared" ca="1" si="11"/>
        <v>#N/A</v>
      </c>
      <c r="J129" t="e">
        <f t="shared" ca="1" si="12"/>
        <v>#N/A</v>
      </c>
      <c r="K129" s="2" t="str">
        <f t="shared" ca="1" si="13"/>
        <v>-</v>
      </c>
      <c r="L129" s="2" t="e">
        <f t="shared" ca="1" si="14"/>
        <v>#N/A</v>
      </c>
      <c r="M129" s="2" t="e">
        <f t="shared" ca="1" si="16"/>
        <v>#N/A</v>
      </c>
      <c r="N129" s="2" t="e">
        <f t="shared" ca="1" si="17"/>
        <v>#N/A</v>
      </c>
      <c r="O129" s="3">
        <f ca="1">'データ（他）'!C124</f>
        <v>45505</v>
      </c>
    </row>
    <row r="130" spans="1:15" x14ac:dyDescent="0.4">
      <c r="A130" s="3">
        <f ca="1">'データ（他）'!C125</f>
        <v>45506</v>
      </c>
      <c r="B130" s="18" t="str">
        <f>IF(予測シート!C128="","",予測シート!C128)</f>
        <v/>
      </c>
      <c r="C130" s="19">
        <f>IF(予測地域=北茨城,'データ（気象）'!T126)+IF(予測地域=大子,'データ（気象）'!U126)+IF(予測地域=常陸大宮,'データ（気象）'!V126)+IF(予測地域=日立,'データ（気象）'!W126)+IF(予測地域=笠間,'データ（気象）'!X126)+IF(予測地域=水戸,'データ（気象）'!Y126)+IF(予測地域=古河,'データ（気象）'!Z126)+IF(予測地域=下館,'データ（気象）'!AA126)+IF(予測地域=下妻,'データ（気象）'!AB126)+IF(予測地域=鉾田,'データ（気象）'!AC126)+IF(予測地域=つくば館野,'データ（気象）'!AD126)+IF(予測地域=土浦,'データ（気象）'!AE126)+IF(予測地域=鹿嶋,'データ（気象）'!AF126)+IF(予測地域=龍ケ崎,'データ（気象）'!AG126)+IF(予測地域=我孫子,'データ（気象）'!AH126)+IF(予測地域=小山,'データ（気象）'!AI126)</f>
        <v>0</v>
      </c>
      <c r="D130" s="19">
        <f t="shared" si="15"/>
        <v>0</v>
      </c>
      <c r="E130" s="19">
        <f>IF(予測地域=北茨城,'データ（気象）'!B126)+IF(予測地域=大子,'データ（気象）'!C126)+IF(予測地域=常陸大宮,'データ（気象）'!D126)+IF(予測地域=日立,'データ（気象）'!E126)+IF(予測地域=笠間,'データ（気象）'!F126)+IF(予測地域=水戸,'データ（気象）'!G126)+IF(予測地域=古河,'データ（気象）'!H126)+IF(予測地域=下館,'データ（気象）'!I126)+IF(予測地域=下妻,'データ（気象）'!J126)+IF(予測地域=鉾田,'データ（気象）'!K126)+IF(予測地域=つくば館野,'データ（気象）'!L126)+IF(予測地域=土浦,'データ（気象）'!M126)+IF(予測地域=鹿嶋,'データ（気象）'!N126)+IF(予測地域=龍ケ崎,'データ（気象）'!O126)+IF(予測地域=我孫子,'データ（気象）'!P126)+IF(予測地域=小山,'データ（気象）'!Q126)</f>
        <v>0</v>
      </c>
      <c r="F130" s="19" t="e">
        <f t="shared" si="9"/>
        <v>#N/A</v>
      </c>
      <c r="G130" s="19" t="e">
        <f ca="1">IF(A130&lt;移植日前日,0)+IF(計算用!A130=移植日前日,dvs_tp)+IF(A130&gt;移植日前日,F130+G129)</f>
        <v>#N/A</v>
      </c>
      <c r="H130" t="e">
        <f t="shared" si="10"/>
        <v>#N/A</v>
      </c>
      <c r="I130" t="e">
        <f t="shared" ca="1" si="11"/>
        <v>#N/A</v>
      </c>
      <c r="J130" t="e">
        <f t="shared" ca="1" si="12"/>
        <v>#N/A</v>
      </c>
      <c r="K130" s="2" t="str">
        <f t="shared" ca="1" si="13"/>
        <v>-</v>
      </c>
      <c r="L130" s="2" t="e">
        <f t="shared" ca="1" si="14"/>
        <v>#N/A</v>
      </c>
      <c r="M130" s="2" t="e">
        <f t="shared" ca="1" si="16"/>
        <v>#N/A</v>
      </c>
      <c r="N130" s="2" t="e">
        <f t="shared" ca="1" si="17"/>
        <v>#N/A</v>
      </c>
      <c r="O130" s="3">
        <f ca="1">'データ（他）'!C125</f>
        <v>45506</v>
      </c>
    </row>
    <row r="131" spans="1:15" x14ac:dyDescent="0.4">
      <c r="A131" s="3">
        <f ca="1">'データ（他）'!C126</f>
        <v>45507</v>
      </c>
      <c r="B131" s="18" t="str">
        <f>IF(予測シート!C129="","",予測シート!C129)</f>
        <v/>
      </c>
      <c r="C131" s="19">
        <f>IF(予測地域=北茨城,'データ（気象）'!T127)+IF(予測地域=大子,'データ（気象）'!U127)+IF(予測地域=常陸大宮,'データ（気象）'!V127)+IF(予測地域=日立,'データ（気象）'!W127)+IF(予測地域=笠間,'データ（気象）'!X127)+IF(予測地域=水戸,'データ（気象）'!Y127)+IF(予測地域=古河,'データ（気象）'!Z127)+IF(予測地域=下館,'データ（気象）'!AA127)+IF(予測地域=下妻,'データ（気象）'!AB127)+IF(予測地域=鉾田,'データ（気象）'!AC127)+IF(予測地域=つくば館野,'データ（気象）'!AD127)+IF(予測地域=土浦,'データ（気象）'!AE127)+IF(予測地域=鹿嶋,'データ（気象）'!AF127)+IF(予測地域=龍ケ崎,'データ（気象）'!AG127)+IF(予測地域=我孫子,'データ（気象）'!AH127)+IF(予測地域=小山,'データ（気象）'!AI127)</f>
        <v>0</v>
      </c>
      <c r="D131" s="19">
        <f t="shared" si="15"/>
        <v>0</v>
      </c>
      <c r="E131" s="19">
        <f>IF(予測地域=北茨城,'データ（気象）'!B127)+IF(予測地域=大子,'データ（気象）'!C127)+IF(予測地域=常陸大宮,'データ（気象）'!D127)+IF(予測地域=日立,'データ（気象）'!E127)+IF(予測地域=笠間,'データ（気象）'!F127)+IF(予測地域=水戸,'データ（気象）'!G127)+IF(予測地域=古河,'データ（気象）'!H127)+IF(予測地域=下館,'データ（気象）'!I127)+IF(予測地域=下妻,'データ（気象）'!J127)+IF(予測地域=鉾田,'データ（気象）'!K127)+IF(予測地域=つくば館野,'データ（気象）'!L127)+IF(予測地域=土浦,'データ（気象）'!M127)+IF(予測地域=鹿嶋,'データ（気象）'!N127)+IF(予測地域=龍ケ崎,'データ（気象）'!O127)+IF(予測地域=我孫子,'データ（気象）'!P127)+IF(予測地域=小山,'データ（気象）'!Q127)</f>
        <v>0</v>
      </c>
      <c r="F131" s="19" t="e">
        <f t="shared" si="9"/>
        <v>#N/A</v>
      </c>
      <c r="G131" s="19" t="e">
        <f ca="1">IF(A131&lt;移植日前日,0)+IF(計算用!A131=移植日前日,dvs_tp)+IF(A131&gt;移植日前日,F131+G130)</f>
        <v>#N/A</v>
      </c>
      <c r="H131" t="e">
        <f t="shared" si="10"/>
        <v>#N/A</v>
      </c>
      <c r="I131" t="e">
        <f t="shared" ca="1" si="11"/>
        <v>#N/A</v>
      </c>
      <c r="J131" t="e">
        <f t="shared" ca="1" si="12"/>
        <v>#N/A</v>
      </c>
      <c r="K131" s="2" t="str">
        <f t="shared" ca="1" si="13"/>
        <v>-</v>
      </c>
      <c r="L131" s="2" t="e">
        <f t="shared" ca="1" si="14"/>
        <v>#N/A</v>
      </c>
      <c r="M131" s="2" t="e">
        <f t="shared" ca="1" si="16"/>
        <v>#N/A</v>
      </c>
      <c r="N131" s="2" t="e">
        <f t="shared" ca="1" si="17"/>
        <v>#N/A</v>
      </c>
      <c r="O131" s="3">
        <f ca="1">'データ（他）'!C126</f>
        <v>45507</v>
      </c>
    </row>
    <row r="132" spans="1:15" x14ac:dyDescent="0.4">
      <c r="A132" s="3">
        <f ca="1">'データ（他）'!C127</f>
        <v>45508</v>
      </c>
      <c r="B132" s="18" t="str">
        <f>IF(予測シート!C130="","",予測シート!C130)</f>
        <v/>
      </c>
      <c r="C132" s="19">
        <f>IF(予測地域=北茨城,'データ（気象）'!T128)+IF(予測地域=大子,'データ（気象）'!U128)+IF(予測地域=常陸大宮,'データ（気象）'!V128)+IF(予測地域=日立,'データ（気象）'!W128)+IF(予測地域=笠間,'データ（気象）'!X128)+IF(予測地域=水戸,'データ（気象）'!Y128)+IF(予測地域=古河,'データ（気象）'!Z128)+IF(予測地域=下館,'データ（気象）'!AA128)+IF(予測地域=下妻,'データ（気象）'!AB128)+IF(予測地域=鉾田,'データ（気象）'!AC128)+IF(予測地域=つくば館野,'データ（気象）'!AD128)+IF(予測地域=土浦,'データ（気象）'!AE128)+IF(予測地域=鹿嶋,'データ（気象）'!AF128)+IF(予測地域=龍ケ崎,'データ（気象）'!AG128)+IF(予測地域=我孫子,'データ（気象）'!AH128)+IF(予測地域=小山,'データ（気象）'!AI128)</f>
        <v>0</v>
      </c>
      <c r="D132" s="19">
        <f t="shared" si="15"/>
        <v>0</v>
      </c>
      <c r="E132" s="19">
        <f>IF(予測地域=北茨城,'データ（気象）'!B128)+IF(予測地域=大子,'データ（気象）'!C128)+IF(予測地域=常陸大宮,'データ（気象）'!D128)+IF(予測地域=日立,'データ（気象）'!E128)+IF(予測地域=笠間,'データ（気象）'!F128)+IF(予測地域=水戸,'データ（気象）'!G128)+IF(予測地域=古河,'データ（気象）'!H128)+IF(予測地域=下館,'データ（気象）'!I128)+IF(予測地域=下妻,'データ（気象）'!J128)+IF(予測地域=鉾田,'データ（気象）'!K128)+IF(予測地域=つくば館野,'データ（気象）'!L128)+IF(予測地域=土浦,'データ（気象）'!M128)+IF(予測地域=鹿嶋,'データ（気象）'!N128)+IF(予測地域=龍ケ崎,'データ（気象）'!O128)+IF(予測地域=我孫子,'データ（気象）'!P128)+IF(予測地域=小山,'データ（気象）'!Q128)</f>
        <v>0</v>
      </c>
      <c r="F132" s="19" t="e">
        <f t="shared" si="9"/>
        <v>#N/A</v>
      </c>
      <c r="G132" s="19" t="e">
        <f ca="1">IF(A132&lt;移植日前日,0)+IF(計算用!A132=移植日前日,dvs_tp)+IF(A132&gt;移植日前日,F132+G131)</f>
        <v>#N/A</v>
      </c>
      <c r="H132" t="e">
        <f t="shared" si="10"/>
        <v>#N/A</v>
      </c>
      <c r="I132" t="e">
        <f t="shared" ca="1" si="11"/>
        <v>#N/A</v>
      </c>
      <c r="J132" t="e">
        <f t="shared" ca="1" si="12"/>
        <v>#N/A</v>
      </c>
      <c r="K132" s="2" t="str">
        <f t="shared" ca="1" si="13"/>
        <v>-</v>
      </c>
      <c r="L132" s="2" t="e">
        <f t="shared" ca="1" si="14"/>
        <v>#N/A</v>
      </c>
      <c r="M132" s="2" t="e">
        <f t="shared" ca="1" si="16"/>
        <v>#N/A</v>
      </c>
      <c r="N132" s="2" t="e">
        <f t="shared" ca="1" si="17"/>
        <v>#N/A</v>
      </c>
      <c r="O132" s="3">
        <f ca="1">'データ（他）'!C127</f>
        <v>45508</v>
      </c>
    </row>
    <row r="133" spans="1:15" x14ac:dyDescent="0.4">
      <c r="A133" s="3">
        <f ca="1">'データ（他）'!C128</f>
        <v>45509</v>
      </c>
      <c r="B133" s="18" t="str">
        <f>IF(予測シート!C131="","",予測シート!C131)</f>
        <v/>
      </c>
      <c r="C133" s="19">
        <f>IF(予測地域=北茨城,'データ（気象）'!T129)+IF(予測地域=大子,'データ（気象）'!U129)+IF(予測地域=常陸大宮,'データ（気象）'!V129)+IF(予測地域=日立,'データ（気象）'!W129)+IF(予測地域=笠間,'データ（気象）'!X129)+IF(予測地域=水戸,'データ（気象）'!Y129)+IF(予測地域=古河,'データ（気象）'!Z129)+IF(予測地域=下館,'データ（気象）'!AA129)+IF(予測地域=下妻,'データ（気象）'!AB129)+IF(予測地域=鉾田,'データ（気象）'!AC129)+IF(予測地域=つくば館野,'データ（気象）'!AD129)+IF(予測地域=土浦,'データ（気象）'!AE129)+IF(予測地域=鹿嶋,'データ（気象）'!AF129)+IF(予測地域=龍ケ崎,'データ（気象）'!AG129)+IF(予測地域=我孫子,'データ（気象）'!AH129)+IF(予測地域=小山,'データ（気象）'!AI129)</f>
        <v>0</v>
      </c>
      <c r="D133" s="19">
        <f t="shared" si="15"/>
        <v>0</v>
      </c>
      <c r="E133" s="19">
        <f>IF(予測地域=北茨城,'データ（気象）'!B129)+IF(予測地域=大子,'データ（気象）'!C129)+IF(予測地域=常陸大宮,'データ（気象）'!D129)+IF(予測地域=日立,'データ（気象）'!E129)+IF(予測地域=笠間,'データ（気象）'!F129)+IF(予測地域=水戸,'データ（気象）'!G129)+IF(予測地域=古河,'データ（気象）'!H129)+IF(予測地域=下館,'データ（気象）'!I129)+IF(予測地域=下妻,'データ（気象）'!J129)+IF(予測地域=鉾田,'データ（気象）'!K129)+IF(予測地域=つくば館野,'データ（気象）'!L129)+IF(予測地域=土浦,'データ（気象）'!M129)+IF(予測地域=鹿嶋,'データ（気象）'!N129)+IF(予測地域=龍ケ崎,'データ（気象）'!O129)+IF(予測地域=我孫子,'データ（気象）'!P129)+IF(予測地域=小山,'データ（気象）'!Q129)</f>
        <v>0</v>
      </c>
      <c r="F133" s="19" t="e">
        <f t="shared" si="9"/>
        <v>#N/A</v>
      </c>
      <c r="G133" s="19" t="e">
        <f ca="1">IF(A133&lt;移植日前日,0)+IF(計算用!A133=移植日前日,dvs_tp)+IF(A133&gt;移植日前日,F133+G132)</f>
        <v>#N/A</v>
      </c>
      <c r="H133" t="e">
        <f t="shared" si="10"/>
        <v>#N/A</v>
      </c>
      <c r="I133" t="e">
        <f t="shared" ca="1" si="11"/>
        <v>#N/A</v>
      </c>
      <c r="J133" t="e">
        <f t="shared" ca="1" si="12"/>
        <v>#N/A</v>
      </c>
      <c r="K133" s="2" t="str">
        <f t="shared" ca="1" si="13"/>
        <v>-</v>
      </c>
      <c r="L133" s="2" t="e">
        <f t="shared" ca="1" si="14"/>
        <v>#N/A</v>
      </c>
      <c r="M133" s="2" t="e">
        <f t="shared" ca="1" si="16"/>
        <v>#N/A</v>
      </c>
      <c r="N133" s="2" t="e">
        <f t="shared" ca="1" si="17"/>
        <v>#N/A</v>
      </c>
      <c r="O133" s="3">
        <f ca="1">'データ（他）'!C128</f>
        <v>45509</v>
      </c>
    </row>
    <row r="134" spans="1:15" x14ac:dyDescent="0.4">
      <c r="A134" s="3">
        <f ca="1">'データ（他）'!C129</f>
        <v>45510</v>
      </c>
      <c r="B134" s="18" t="str">
        <f>IF(予測シート!C132="","",予測シート!C132)</f>
        <v/>
      </c>
      <c r="C134" s="19">
        <f>IF(予測地域=北茨城,'データ（気象）'!T130)+IF(予測地域=大子,'データ（気象）'!U130)+IF(予測地域=常陸大宮,'データ（気象）'!V130)+IF(予測地域=日立,'データ（気象）'!W130)+IF(予測地域=笠間,'データ（気象）'!X130)+IF(予測地域=水戸,'データ（気象）'!Y130)+IF(予測地域=古河,'データ（気象）'!Z130)+IF(予測地域=下館,'データ（気象）'!AA130)+IF(予測地域=下妻,'データ（気象）'!AB130)+IF(予測地域=鉾田,'データ（気象）'!AC130)+IF(予測地域=つくば館野,'データ（気象）'!AD130)+IF(予測地域=土浦,'データ（気象）'!AE130)+IF(予測地域=鹿嶋,'データ（気象）'!AF130)+IF(予測地域=龍ケ崎,'データ（気象）'!AG130)+IF(予測地域=我孫子,'データ（気象）'!AH130)+IF(予測地域=小山,'データ（気象）'!AI130)</f>
        <v>0</v>
      </c>
      <c r="D134" s="19">
        <f t="shared" si="15"/>
        <v>0</v>
      </c>
      <c r="E134" s="19">
        <f>IF(予測地域=北茨城,'データ（気象）'!B130)+IF(予測地域=大子,'データ（気象）'!C130)+IF(予測地域=常陸大宮,'データ（気象）'!D130)+IF(予測地域=日立,'データ（気象）'!E130)+IF(予測地域=笠間,'データ（気象）'!F130)+IF(予測地域=水戸,'データ（気象）'!G130)+IF(予測地域=古河,'データ（気象）'!H130)+IF(予測地域=下館,'データ（気象）'!I130)+IF(予測地域=下妻,'データ（気象）'!J130)+IF(予測地域=鉾田,'データ（気象）'!K130)+IF(予測地域=つくば館野,'データ（気象）'!L130)+IF(予測地域=土浦,'データ（気象）'!M130)+IF(予測地域=鹿嶋,'データ（気象）'!N130)+IF(予測地域=龍ケ崎,'データ（気象）'!O130)+IF(予測地域=我孫子,'データ（気象）'!P130)+IF(予測地域=小山,'データ（気象）'!Q130)</f>
        <v>0</v>
      </c>
      <c r="F134" s="19" t="e">
        <f t="shared" si="9"/>
        <v>#N/A</v>
      </c>
      <c r="G134" s="19" t="e">
        <f ca="1">IF(A134&lt;移植日前日,0)+IF(計算用!A134=移植日前日,dvs_tp)+IF(A134&gt;移植日前日,F134+G133)</f>
        <v>#N/A</v>
      </c>
      <c r="H134" t="e">
        <f t="shared" si="10"/>
        <v>#N/A</v>
      </c>
      <c r="I134" t="e">
        <f t="shared" ca="1" si="11"/>
        <v>#N/A</v>
      </c>
      <c r="J134" t="e">
        <f t="shared" ca="1" si="12"/>
        <v>#N/A</v>
      </c>
      <c r="K134" s="2" t="str">
        <f t="shared" ca="1" si="13"/>
        <v>-</v>
      </c>
      <c r="L134" s="2" t="e">
        <f t="shared" ca="1" si="14"/>
        <v>#N/A</v>
      </c>
      <c r="M134" s="2" t="e">
        <f t="shared" ca="1" si="16"/>
        <v>#N/A</v>
      </c>
      <c r="N134" s="2" t="e">
        <f t="shared" ca="1" si="17"/>
        <v>#N/A</v>
      </c>
      <c r="O134" s="3">
        <f ca="1">'データ（他）'!C129</f>
        <v>45510</v>
      </c>
    </row>
    <row r="135" spans="1:15" x14ac:dyDescent="0.4">
      <c r="A135" s="3">
        <f ca="1">'データ（他）'!C130</f>
        <v>45511</v>
      </c>
      <c r="B135" s="18" t="str">
        <f>IF(予測シート!C133="","",予測シート!C133)</f>
        <v/>
      </c>
      <c r="C135" s="19">
        <f>IF(予測地域=北茨城,'データ（気象）'!T131)+IF(予測地域=大子,'データ（気象）'!U131)+IF(予測地域=常陸大宮,'データ（気象）'!V131)+IF(予測地域=日立,'データ（気象）'!W131)+IF(予測地域=笠間,'データ（気象）'!X131)+IF(予測地域=水戸,'データ（気象）'!Y131)+IF(予測地域=古河,'データ（気象）'!Z131)+IF(予測地域=下館,'データ（気象）'!AA131)+IF(予測地域=下妻,'データ（気象）'!AB131)+IF(予測地域=鉾田,'データ（気象）'!AC131)+IF(予測地域=つくば館野,'データ（気象）'!AD131)+IF(予測地域=土浦,'データ（気象）'!AE131)+IF(予測地域=鹿嶋,'データ（気象）'!AF131)+IF(予測地域=龍ケ崎,'データ（気象）'!AG131)+IF(予測地域=我孫子,'データ（気象）'!AH131)+IF(予測地域=小山,'データ（気象）'!AI131)</f>
        <v>0</v>
      </c>
      <c r="D135" s="19">
        <f t="shared" si="15"/>
        <v>0</v>
      </c>
      <c r="E135" s="19">
        <f>IF(予測地域=北茨城,'データ（気象）'!B131)+IF(予測地域=大子,'データ（気象）'!C131)+IF(予測地域=常陸大宮,'データ（気象）'!D131)+IF(予測地域=日立,'データ（気象）'!E131)+IF(予測地域=笠間,'データ（気象）'!F131)+IF(予測地域=水戸,'データ（気象）'!G131)+IF(予測地域=古河,'データ（気象）'!H131)+IF(予測地域=下館,'データ（気象）'!I131)+IF(予測地域=下妻,'データ（気象）'!J131)+IF(予測地域=鉾田,'データ（気象）'!K131)+IF(予測地域=つくば館野,'データ（気象）'!L131)+IF(予測地域=土浦,'データ（気象）'!M131)+IF(予測地域=鹿嶋,'データ（気象）'!N131)+IF(予測地域=龍ケ崎,'データ（気象）'!O131)+IF(予測地域=我孫子,'データ（気象）'!P131)+IF(予測地域=小山,'データ（気象）'!Q131)</f>
        <v>0</v>
      </c>
      <c r="F135" s="19" t="e">
        <f t="shared" ref="F135:F198" si="18">(1/gv)*(1-EXP(b*(E135-lc)))/(1+EXP(-a*(D135-th)))</f>
        <v>#N/A</v>
      </c>
      <c r="G135" s="19" t="e">
        <f ca="1">IF(A135&lt;移植日前日,0)+IF(計算用!A135=移植日前日,dvs_tp)+IF(A135&gt;移植日前日,F135+G134)</f>
        <v>#N/A</v>
      </c>
      <c r="H135" t="e">
        <f t="shared" ref="H135:H198" si="19">(IF(D135&gt;tb,D135-tb,0))/tsum</f>
        <v>#N/A</v>
      </c>
      <c r="I135" t="e">
        <f t="shared" ref="I135:I198" ca="1" si="20">IF(A135&lt;予測出穂期前日,0)+IF(A135=予測出穂期前日,1)+IF(A135&gt;予測出穂期前日,H135+I134)</f>
        <v>#N/A</v>
      </c>
      <c r="J135" t="e">
        <f t="shared" ref="J135:J198" ca="1" si="21">IF(A135&lt;実測出穂期前日,0)+IF(A135=実測出穂期前日,1)+IF(A135&gt;実測出穂期前日,H135+J134)</f>
        <v>#N/A</v>
      </c>
      <c r="K135" s="2" t="str">
        <f t="shared" ref="K135:K198" ca="1" si="22">IF(A135=移植日,"◎","-")</f>
        <v>-</v>
      </c>
      <c r="L135" s="2" t="e">
        <f t="shared" ref="L135:L198" ca="1" si="23">IF(AND(G135&gt;=1,G134&lt;1),"◎","-")</f>
        <v>#N/A</v>
      </c>
      <c r="M135" s="2" t="e">
        <f t="shared" ca="1" si="16"/>
        <v>#N/A</v>
      </c>
      <c r="N135" s="2" t="e">
        <f t="shared" ca="1" si="17"/>
        <v>#N/A</v>
      </c>
      <c r="O135" s="3">
        <f ca="1">'データ（他）'!C130</f>
        <v>45511</v>
      </c>
    </row>
    <row r="136" spans="1:15" x14ac:dyDescent="0.4">
      <c r="A136" s="3">
        <f ca="1">'データ（他）'!C131</f>
        <v>45512</v>
      </c>
      <c r="B136" s="18" t="str">
        <f>IF(予測シート!C134="","",予測シート!C134)</f>
        <v/>
      </c>
      <c r="C136" s="19">
        <f>IF(予測地域=北茨城,'データ（気象）'!T132)+IF(予測地域=大子,'データ（気象）'!U132)+IF(予測地域=常陸大宮,'データ（気象）'!V132)+IF(予測地域=日立,'データ（気象）'!W132)+IF(予測地域=笠間,'データ（気象）'!X132)+IF(予測地域=水戸,'データ（気象）'!Y132)+IF(予測地域=古河,'データ（気象）'!Z132)+IF(予測地域=下館,'データ（気象）'!AA132)+IF(予測地域=下妻,'データ（気象）'!AB132)+IF(予測地域=鉾田,'データ（気象）'!AC132)+IF(予測地域=つくば館野,'データ（気象）'!AD132)+IF(予測地域=土浦,'データ（気象）'!AE132)+IF(予測地域=鹿嶋,'データ（気象）'!AF132)+IF(予測地域=龍ケ崎,'データ（気象）'!AG132)+IF(予測地域=我孫子,'データ（気象）'!AH132)+IF(予測地域=小山,'データ（気象）'!AI132)</f>
        <v>0</v>
      </c>
      <c r="D136" s="19">
        <f t="shared" ref="D136:D199" si="24">IF(B136="",C136,B136)</f>
        <v>0</v>
      </c>
      <c r="E136" s="19">
        <f>IF(予測地域=北茨城,'データ（気象）'!B132)+IF(予測地域=大子,'データ（気象）'!C132)+IF(予測地域=常陸大宮,'データ（気象）'!D132)+IF(予測地域=日立,'データ（気象）'!E132)+IF(予測地域=笠間,'データ（気象）'!F132)+IF(予測地域=水戸,'データ（気象）'!G132)+IF(予測地域=古河,'データ（気象）'!H132)+IF(予測地域=下館,'データ（気象）'!I132)+IF(予測地域=下妻,'データ（気象）'!J132)+IF(予測地域=鉾田,'データ（気象）'!K132)+IF(予測地域=つくば館野,'データ（気象）'!L132)+IF(予測地域=土浦,'データ（気象）'!M132)+IF(予測地域=鹿嶋,'データ（気象）'!N132)+IF(予測地域=龍ケ崎,'データ（気象）'!O132)+IF(予測地域=我孫子,'データ（気象）'!P132)+IF(予測地域=小山,'データ（気象）'!Q132)</f>
        <v>0</v>
      </c>
      <c r="F136" s="19" t="e">
        <f t="shared" si="18"/>
        <v>#N/A</v>
      </c>
      <c r="G136" s="19" t="e">
        <f ca="1">IF(A136&lt;移植日前日,0)+IF(計算用!A136=移植日前日,dvs_tp)+IF(A136&gt;移植日前日,F136+G135)</f>
        <v>#N/A</v>
      </c>
      <c r="H136" t="e">
        <f t="shared" si="19"/>
        <v>#N/A</v>
      </c>
      <c r="I136" t="e">
        <f t="shared" ca="1" si="20"/>
        <v>#N/A</v>
      </c>
      <c r="J136" t="e">
        <f t="shared" ca="1" si="21"/>
        <v>#N/A</v>
      </c>
      <c r="K136" s="2" t="str">
        <f t="shared" ca="1" si="22"/>
        <v>-</v>
      </c>
      <c r="L136" s="2" t="e">
        <f t="shared" ca="1" si="23"/>
        <v>#N/A</v>
      </c>
      <c r="M136" s="2" t="e">
        <f t="shared" ref="M136:M199" ca="1" si="25">IF(AND(I136&gt;=2,I135&lt;2),"◎","-")</f>
        <v>#N/A</v>
      </c>
      <c r="N136" s="2" t="e">
        <f t="shared" ref="N136:N199" ca="1" si="26">IF(AND(J136&gt;=2,J135&lt;2),"◎","-")</f>
        <v>#N/A</v>
      </c>
      <c r="O136" s="3">
        <f ca="1">'データ（他）'!C131</f>
        <v>45512</v>
      </c>
    </row>
    <row r="137" spans="1:15" x14ac:dyDescent="0.4">
      <c r="A137" s="3">
        <f ca="1">'データ（他）'!C132</f>
        <v>45513</v>
      </c>
      <c r="B137" s="18" t="str">
        <f>IF(予測シート!C135="","",予測シート!C135)</f>
        <v/>
      </c>
      <c r="C137" s="19">
        <f>IF(予測地域=北茨城,'データ（気象）'!T133)+IF(予測地域=大子,'データ（気象）'!U133)+IF(予測地域=常陸大宮,'データ（気象）'!V133)+IF(予測地域=日立,'データ（気象）'!W133)+IF(予測地域=笠間,'データ（気象）'!X133)+IF(予測地域=水戸,'データ（気象）'!Y133)+IF(予測地域=古河,'データ（気象）'!Z133)+IF(予測地域=下館,'データ（気象）'!AA133)+IF(予測地域=下妻,'データ（気象）'!AB133)+IF(予測地域=鉾田,'データ（気象）'!AC133)+IF(予測地域=つくば館野,'データ（気象）'!AD133)+IF(予測地域=土浦,'データ（気象）'!AE133)+IF(予測地域=鹿嶋,'データ（気象）'!AF133)+IF(予測地域=龍ケ崎,'データ（気象）'!AG133)+IF(予測地域=我孫子,'データ（気象）'!AH133)+IF(予測地域=小山,'データ（気象）'!AI133)</f>
        <v>0</v>
      </c>
      <c r="D137" s="19">
        <f t="shared" si="24"/>
        <v>0</v>
      </c>
      <c r="E137" s="19">
        <f>IF(予測地域=北茨城,'データ（気象）'!B133)+IF(予測地域=大子,'データ（気象）'!C133)+IF(予測地域=常陸大宮,'データ（気象）'!D133)+IF(予測地域=日立,'データ（気象）'!E133)+IF(予測地域=笠間,'データ（気象）'!F133)+IF(予測地域=水戸,'データ（気象）'!G133)+IF(予測地域=古河,'データ（気象）'!H133)+IF(予測地域=下館,'データ（気象）'!I133)+IF(予測地域=下妻,'データ（気象）'!J133)+IF(予測地域=鉾田,'データ（気象）'!K133)+IF(予測地域=つくば館野,'データ（気象）'!L133)+IF(予測地域=土浦,'データ（気象）'!M133)+IF(予測地域=鹿嶋,'データ（気象）'!N133)+IF(予測地域=龍ケ崎,'データ（気象）'!O133)+IF(予測地域=我孫子,'データ（気象）'!P133)+IF(予測地域=小山,'データ（気象）'!Q133)</f>
        <v>0</v>
      </c>
      <c r="F137" s="19" t="e">
        <f t="shared" si="18"/>
        <v>#N/A</v>
      </c>
      <c r="G137" s="19" t="e">
        <f ca="1">IF(A137&lt;移植日前日,0)+IF(計算用!A137=移植日前日,dvs_tp)+IF(A137&gt;移植日前日,F137+G136)</f>
        <v>#N/A</v>
      </c>
      <c r="H137" t="e">
        <f t="shared" si="19"/>
        <v>#N/A</v>
      </c>
      <c r="I137" t="e">
        <f t="shared" ca="1" si="20"/>
        <v>#N/A</v>
      </c>
      <c r="J137" t="e">
        <f t="shared" ca="1" si="21"/>
        <v>#N/A</v>
      </c>
      <c r="K137" s="2" t="str">
        <f t="shared" ca="1" si="22"/>
        <v>-</v>
      </c>
      <c r="L137" s="2" t="e">
        <f t="shared" ca="1" si="23"/>
        <v>#N/A</v>
      </c>
      <c r="M137" s="2" t="e">
        <f t="shared" ca="1" si="25"/>
        <v>#N/A</v>
      </c>
      <c r="N137" s="2" t="e">
        <f t="shared" ca="1" si="26"/>
        <v>#N/A</v>
      </c>
      <c r="O137" s="3">
        <f ca="1">'データ（他）'!C132</f>
        <v>45513</v>
      </c>
    </row>
    <row r="138" spans="1:15" x14ac:dyDescent="0.4">
      <c r="A138" s="3">
        <f ca="1">'データ（他）'!C133</f>
        <v>45514</v>
      </c>
      <c r="B138" s="18" t="str">
        <f>IF(予測シート!C136="","",予測シート!C136)</f>
        <v/>
      </c>
      <c r="C138" s="19">
        <f>IF(予測地域=北茨城,'データ（気象）'!T134)+IF(予測地域=大子,'データ（気象）'!U134)+IF(予測地域=常陸大宮,'データ（気象）'!V134)+IF(予測地域=日立,'データ（気象）'!W134)+IF(予測地域=笠間,'データ（気象）'!X134)+IF(予測地域=水戸,'データ（気象）'!Y134)+IF(予測地域=古河,'データ（気象）'!Z134)+IF(予測地域=下館,'データ（気象）'!AA134)+IF(予測地域=下妻,'データ（気象）'!AB134)+IF(予測地域=鉾田,'データ（気象）'!AC134)+IF(予測地域=つくば館野,'データ（気象）'!AD134)+IF(予測地域=土浦,'データ（気象）'!AE134)+IF(予測地域=鹿嶋,'データ（気象）'!AF134)+IF(予測地域=龍ケ崎,'データ（気象）'!AG134)+IF(予測地域=我孫子,'データ（気象）'!AH134)+IF(予測地域=小山,'データ（気象）'!AI134)</f>
        <v>0</v>
      </c>
      <c r="D138" s="19">
        <f t="shared" si="24"/>
        <v>0</v>
      </c>
      <c r="E138" s="19">
        <f>IF(予測地域=北茨城,'データ（気象）'!B134)+IF(予測地域=大子,'データ（気象）'!C134)+IF(予測地域=常陸大宮,'データ（気象）'!D134)+IF(予測地域=日立,'データ（気象）'!E134)+IF(予測地域=笠間,'データ（気象）'!F134)+IF(予測地域=水戸,'データ（気象）'!G134)+IF(予測地域=古河,'データ（気象）'!H134)+IF(予測地域=下館,'データ（気象）'!I134)+IF(予測地域=下妻,'データ（気象）'!J134)+IF(予測地域=鉾田,'データ（気象）'!K134)+IF(予測地域=つくば館野,'データ（気象）'!L134)+IF(予測地域=土浦,'データ（気象）'!M134)+IF(予測地域=鹿嶋,'データ（気象）'!N134)+IF(予測地域=龍ケ崎,'データ（気象）'!O134)+IF(予測地域=我孫子,'データ（気象）'!P134)+IF(予測地域=小山,'データ（気象）'!Q134)</f>
        <v>0</v>
      </c>
      <c r="F138" s="19" t="e">
        <f t="shared" si="18"/>
        <v>#N/A</v>
      </c>
      <c r="G138" s="19" t="e">
        <f ca="1">IF(A138&lt;移植日前日,0)+IF(計算用!A138=移植日前日,dvs_tp)+IF(A138&gt;移植日前日,F138+G137)</f>
        <v>#N/A</v>
      </c>
      <c r="H138" t="e">
        <f t="shared" si="19"/>
        <v>#N/A</v>
      </c>
      <c r="I138" t="e">
        <f t="shared" ca="1" si="20"/>
        <v>#N/A</v>
      </c>
      <c r="J138" t="e">
        <f t="shared" ca="1" si="21"/>
        <v>#N/A</v>
      </c>
      <c r="K138" s="2" t="str">
        <f t="shared" ca="1" si="22"/>
        <v>-</v>
      </c>
      <c r="L138" s="2" t="e">
        <f t="shared" ca="1" si="23"/>
        <v>#N/A</v>
      </c>
      <c r="M138" s="2" t="e">
        <f t="shared" ca="1" si="25"/>
        <v>#N/A</v>
      </c>
      <c r="N138" s="2" t="e">
        <f t="shared" ca="1" si="26"/>
        <v>#N/A</v>
      </c>
      <c r="O138" s="3">
        <f ca="1">'データ（他）'!C133</f>
        <v>45514</v>
      </c>
    </row>
    <row r="139" spans="1:15" x14ac:dyDescent="0.4">
      <c r="A139" s="3">
        <f ca="1">'データ（他）'!C134</f>
        <v>45515</v>
      </c>
      <c r="B139" s="18" t="str">
        <f>IF(予測シート!C137="","",予測シート!C137)</f>
        <v/>
      </c>
      <c r="C139" s="19">
        <f>IF(予測地域=北茨城,'データ（気象）'!T135)+IF(予測地域=大子,'データ（気象）'!U135)+IF(予測地域=常陸大宮,'データ（気象）'!V135)+IF(予測地域=日立,'データ（気象）'!W135)+IF(予測地域=笠間,'データ（気象）'!X135)+IF(予測地域=水戸,'データ（気象）'!Y135)+IF(予測地域=古河,'データ（気象）'!Z135)+IF(予測地域=下館,'データ（気象）'!AA135)+IF(予測地域=下妻,'データ（気象）'!AB135)+IF(予測地域=鉾田,'データ（気象）'!AC135)+IF(予測地域=つくば館野,'データ（気象）'!AD135)+IF(予測地域=土浦,'データ（気象）'!AE135)+IF(予測地域=鹿嶋,'データ（気象）'!AF135)+IF(予測地域=龍ケ崎,'データ（気象）'!AG135)+IF(予測地域=我孫子,'データ（気象）'!AH135)+IF(予測地域=小山,'データ（気象）'!AI135)</f>
        <v>0</v>
      </c>
      <c r="D139" s="19">
        <f t="shared" si="24"/>
        <v>0</v>
      </c>
      <c r="E139" s="19">
        <f>IF(予測地域=北茨城,'データ（気象）'!B135)+IF(予測地域=大子,'データ（気象）'!C135)+IF(予測地域=常陸大宮,'データ（気象）'!D135)+IF(予測地域=日立,'データ（気象）'!E135)+IF(予測地域=笠間,'データ（気象）'!F135)+IF(予測地域=水戸,'データ（気象）'!G135)+IF(予測地域=古河,'データ（気象）'!H135)+IF(予測地域=下館,'データ（気象）'!I135)+IF(予測地域=下妻,'データ（気象）'!J135)+IF(予測地域=鉾田,'データ（気象）'!K135)+IF(予測地域=つくば館野,'データ（気象）'!L135)+IF(予測地域=土浦,'データ（気象）'!M135)+IF(予測地域=鹿嶋,'データ（気象）'!N135)+IF(予測地域=龍ケ崎,'データ（気象）'!O135)+IF(予測地域=我孫子,'データ（気象）'!P135)+IF(予測地域=小山,'データ（気象）'!Q135)</f>
        <v>0</v>
      </c>
      <c r="F139" s="19" t="e">
        <f t="shared" si="18"/>
        <v>#N/A</v>
      </c>
      <c r="G139" s="19" t="e">
        <f ca="1">IF(A139&lt;移植日前日,0)+IF(計算用!A139=移植日前日,dvs_tp)+IF(A139&gt;移植日前日,F139+G138)</f>
        <v>#N/A</v>
      </c>
      <c r="H139" t="e">
        <f t="shared" si="19"/>
        <v>#N/A</v>
      </c>
      <c r="I139" t="e">
        <f t="shared" ca="1" si="20"/>
        <v>#N/A</v>
      </c>
      <c r="J139" t="e">
        <f t="shared" ca="1" si="21"/>
        <v>#N/A</v>
      </c>
      <c r="K139" s="2" t="str">
        <f t="shared" ca="1" si="22"/>
        <v>-</v>
      </c>
      <c r="L139" s="2" t="e">
        <f t="shared" ca="1" si="23"/>
        <v>#N/A</v>
      </c>
      <c r="M139" s="2" t="e">
        <f t="shared" ca="1" si="25"/>
        <v>#N/A</v>
      </c>
      <c r="N139" s="2" t="e">
        <f t="shared" ca="1" si="26"/>
        <v>#N/A</v>
      </c>
      <c r="O139" s="3">
        <f ca="1">'データ（他）'!C134</f>
        <v>45515</v>
      </c>
    </row>
    <row r="140" spans="1:15" x14ac:dyDescent="0.4">
      <c r="A140" s="3">
        <f ca="1">'データ（他）'!C135</f>
        <v>45516</v>
      </c>
      <c r="B140" s="18" t="str">
        <f>IF(予測シート!C138="","",予測シート!C138)</f>
        <v/>
      </c>
      <c r="C140" s="19">
        <f>IF(予測地域=北茨城,'データ（気象）'!T136)+IF(予測地域=大子,'データ（気象）'!U136)+IF(予測地域=常陸大宮,'データ（気象）'!V136)+IF(予測地域=日立,'データ（気象）'!W136)+IF(予測地域=笠間,'データ（気象）'!X136)+IF(予測地域=水戸,'データ（気象）'!Y136)+IF(予測地域=古河,'データ（気象）'!Z136)+IF(予測地域=下館,'データ（気象）'!AA136)+IF(予測地域=下妻,'データ（気象）'!AB136)+IF(予測地域=鉾田,'データ（気象）'!AC136)+IF(予測地域=つくば館野,'データ（気象）'!AD136)+IF(予測地域=土浦,'データ（気象）'!AE136)+IF(予測地域=鹿嶋,'データ（気象）'!AF136)+IF(予測地域=龍ケ崎,'データ（気象）'!AG136)+IF(予測地域=我孫子,'データ（気象）'!AH136)+IF(予測地域=小山,'データ（気象）'!AI136)</f>
        <v>0</v>
      </c>
      <c r="D140" s="19">
        <f t="shared" si="24"/>
        <v>0</v>
      </c>
      <c r="E140" s="19">
        <f>IF(予測地域=北茨城,'データ（気象）'!B136)+IF(予測地域=大子,'データ（気象）'!C136)+IF(予測地域=常陸大宮,'データ（気象）'!D136)+IF(予測地域=日立,'データ（気象）'!E136)+IF(予測地域=笠間,'データ（気象）'!F136)+IF(予測地域=水戸,'データ（気象）'!G136)+IF(予測地域=古河,'データ（気象）'!H136)+IF(予測地域=下館,'データ（気象）'!I136)+IF(予測地域=下妻,'データ（気象）'!J136)+IF(予測地域=鉾田,'データ（気象）'!K136)+IF(予測地域=つくば館野,'データ（気象）'!L136)+IF(予測地域=土浦,'データ（気象）'!M136)+IF(予測地域=鹿嶋,'データ（気象）'!N136)+IF(予測地域=龍ケ崎,'データ（気象）'!O136)+IF(予測地域=我孫子,'データ（気象）'!P136)+IF(予測地域=小山,'データ（気象）'!Q136)</f>
        <v>0</v>
      </c>
      <c r="F140" s="19" t="e">
        <f t="shared" si="18"/>
        <v>#N/A</v>
      </c>
      <c r="G140" s="19" t="e">
        <f ca="1">IF(A140&lt;移植日前日,0)+IF(計算用!A140=移植日前日,dvs_tp)+IF(A140&gt;移植日前日,F140+G139)</f>
        <v>#N/A</v>
      </c>
      <c r="H140" t="e">
        <f t="shared" si="19"/>
        <v>#N/A</v>
      </c>
      <c r="I140" t="e">
        <f t="shared" ca="1" si="20"/>
        <v>#N/A</v>
      </c>
      <c r="J140" t="e">
        <f t="shared" ca="1" si="21"/>
        <v>#N/A</v>
      </c>
      <c r="K140" s="2" t="str">
        <f t="shared" ca="1" si="22"/>
        <v>-</v>
      </c>
      <c r="L140" s="2" t="e">
        <f t="shared" ca="1" si="23"/>
        <v>#N/A</v>
      </c>
      <c r="M140" s="2" t="e">
        <f t="shared" ca="1" si="25"/>
        <v>#N/A</v>
      </c>
      <c r="N140" s="2" t="e">
        <f t="shared" ca="1" si="26"/>
        <v>#N/A</v>
      </c>
      <c r="O140" s="3">
        <f ca="1">'データ（他）'!C135</f>
        <v>45516</v>
      </c>
    </row>
    <row r="141" spans="1:15" x14ac:dyDescent="0.4">
      <c r="A141" s="3">
        <f ca="1">'データ（他）'!C136</f>
        <v>45517</v>
      </c>
      <c r="B141" s="18" t="str">
        <f>IF(予測シート!C139="","",予測シート!C139)</f>
        <v/>
      </c>
      <c r="C141" s="19">
        <f>IF(予測地域=北茨城,'データ（気象）'!T137)+IF(予測地域=大子,'データ（気象）'!U137)+IF(予測地域=常陸大宮,'データ（気象）'!V137)+IF(予測地域=日立,'データ（気象）'!W137)+IF(予測地域=笠間,'データ（気象）'!X137)+IF(予測地域=水戸,'データ（気象）'!Y137)+IF(予測地域=古河,'データ（気象）'!Z137)+IF(予測地域=下館,'データ（気象）'!AA137)+IF(予測地域=下妻,'データ（気象）'!AB137)+IF(予測地域=鉾田,'データ（気象）'!AC137)+IF(予測地域=つくば館野,'データ（気象）'!AD137)+IF(予測地域=土浦,'データ（気象）'!AE137)+IF(予測地域=鹿嶋,'データ（気象）'!AF137)+IF(予測地域=龍ケ崎,'データ（気象）'!AG137)+IF(予測地域=我孫子,'データ（気象）'!AH137)+IF(予測地域=小山,'データ（気象）'!AI137)</f>
        <v>0</v>
      </c>
      <c r="D141" s="19">
        <f t="shared" si="24"/>
        <v>0</v>
      </c>
      <c r="E141" s="19">
        <f>IF(予測地域=北茨城,'データ（気象）'!B137)+IF(予測地域=大子,'データ（気象）'!C137)+IF(予測地域=常陸大宮,'データ（気象）'!D137)+IF(予測地域=日立,'データ（気象）'!E137)+IF(予測地域=笠間,'データ（気象）'!F137)+IF(予測地域=水戸,'データ（気象）'!G137)+IF(予測地域=古河,'データ（気象）'!H137)+IF(予測地域=下館,'データ（気象）'!I137)+IF(予測地域=下妻,'データ（気象）'!J137)+IF(予測地域=鉾田,'データ（気象）'!K137)+IF(予測地域=つくば館野,'データ（気象）'!L137)+IF(予測地域=土浦,'データ（気象）'!M137)+IF(予測地域=鹿嶋,'データ（気象）'!N137)+IF(予測地域=龍ケ崎,'データ（気象）'!O137)+IF(予測地域=我孫子,'データ（気象）'!P137)+IF(予測地域=小山,'データ（気象）'!Q137)</f>
        <v>0</v>
      </c>
      <c r="F141" s="19" t="e">
        <f t="shared" si="18"/>
        <v>#N/A</v>
      </c>
      <c r="G141" s="19" t="e">
        <f ca="1">IF(A141&lt;移植日前日,0)+IF(計算用!A141=移植日前日,dvs_tp)+IF(A141&gt;移植日前日,F141+G140)</f>
        <v>#N/A</v>
      </c>
      <c r="H141" t="e">
        <f t="shared" si="19"/>
        <v>#N/A</v>
      </c>
      <c r="I141" t="e">
        <f t="shared" ca="1" si="20"/>
        <v>#N/A</v>
      </c>
      <c r="J141" t="e">
        <f t="shared" ca="1" si="21"/>
        <v>#N/A</v>
      </c>
      <c r="K141" s="2" t="str">
        <f t="shared" ca="1" si="22"/>
        <v>-</v>
      </c>
      <c r="L141" s="2" t="e">
        <f t="shared" ca="1" si="23"/>
        <v>#N/A</v>
      </c>
      <c r="M141" s="2" t="e">
        <f t="shared" ca="1" si="25"/>
        <v>#N/A</v>
      </c>
      <c r="N141" s="2" t="e">
        <f t="shared" ca="1" si="26"/>
        <v>#N/A</v>
      </c>
      <c r="O141" s="3">
        <f ca="1">'データ（他）'!C136</f>
        <v>45517</v>
      </c>
    </row>
    <row r="142" spans="1:15" x14ac:dyDescent="0.4">
      <c r="A142" s="3">
        <f ca="1">'データ（他）'!C137</f>
        <v>45518</v>
      </c>
      <c r="B142" s="18" t="str">
        <f>IF(予測シート!C140="","",予測シート!C140)</f>
        <v/>
      </c>
      <c r="C142" s="19">
        <f>IF(予測地域=北茨城,'データ（気象）'!T138)+IF(予測地域=大子,'データ（気象）'!U138)+IF(予測地域=常陸大宮,'データ（気象）'!V138)+IF(予測地域=日立,'データ（気象）'!W138)+IF(予測地域=笠間,'データ（気象）'!X138)+IF(予測地域=水戸,'データ（気象）'!Y138)+IF(予測地域=古河,'データ（気象）'!Z138)+IF(予測地域=下館,'データ（気象）'!AA138)+IF(予測地域=下妻,'データ（気象）'!AB138)+IF(予測地域=鉾田,'データ（気象）'!AC138)+IF(予測地域=つくば館野,'データ（気象）'!AD138)+IF(予測地域=土浦,'データ（気象）'!AE138)+IF(予測地域=鹿嶋,'データ（気象）'!AF138)+IF(予測地域=龍ケ崎,'データ（気象）'!AG138)+IF(予測地域=我孫子,'データ（気象）'!AH138)+IF(予測地域=小山,'データ（気象）'!AI138)</f>
        <v>0</v>
      </c>
      <c r="D142" s="19">
        <f t="shared" si="24"/>
        <v>0</v>
      </c>
      <c r="E142" s="19">
        <f>IF(予測地域=北茨城,'データ（気象）'!B138)+IF(予測地域=大子,'データ（気象）'!C138)+IF(予測地域=常陸大宮,'データ（気象）'!D138)+IF(予測地域=日立,'データ（気象）'!E138)+IF(予測地域=笠間,'データ（気象）'!F138)+IF(予測地域=水戸,'データ（気象）'!G138)+IF(予測地域=古河,'データ（気象）'!H138)+IF(予測地域=下館,'データ（気象）'!I138)+IF(予測地域=下妻,'データ（気象）'!J138)+IF(予測地域=鉾田,'データ（気象）'!K138)+IF(予測地域=つくば館野,'データ（気象）'!L138)+IF(予測地域=土浦,'データ（気象）'!M138)+IF(予測地域=鹿嶋,'データ（気象）'!N138)+IF(予測地域=龍ケ崎,'データ（気象）'!O138)+IF(予測地域=我孫子,'データ（気象）'!P138)+IF(予測地域=小山,'データ（気象）'!Q138)</f>
        <v>0</v>
      </c>
      <c r="F142" s="19" t="e">
        <f t="shared" si="18"/>
        <v>#N/A</v>
      </c>
      <c r="G142" s="19" t="e">
        <f ca="1">IF(A142&lt;移植日前日,0)+IF(計算用!A142=移植日前日,dvs_tp)+IF(A142&gt;移植日前日,F142+G141)</f>
        <v>#N/A</v>
      </c>
      <c r="H142" t="e">
        <f t="shared" si="19"/>
        <v>#N/A</v>
      </c>
      <c r="I142" t="e">
        <f t="shared" ca="1" si="20"/>
        <v>#N/A</v>
      </c>
      <c r="J142" t="e">
        <f t="shared" ca="1" si="21"/>
        <v>#N/A</v>
      </c>
      <c r="K142" s="2" t="str">
        <f t="shared" ca="1" si="22"/>
        <v>-</v>
      </c>
      <c r="L142" s="2" t="e">
        <f t="shared" ca="1" si="23"/>
        <v>#N/A</v>
      </c>
      <c r="M142" s="2" t="e">
        <f t="shared" ca="1" si="25"/>
        <v>#N/A</v>
      </c>
      <c r="N142" s="2" t="e">
        <f t="shared" ca="1" si="26"/>
        <v>#N/A</v>
      </c>
      <c r="O142" s="3">
        <f ca="1">'データ（他）'!C137</f>
        <v>45518</v>
      </c>
    </row>
    <row r="143" spans="1:15" x14ac:dyDescent="0.4">
      <c r="A143" s="3">
        <f ca="1">'データ（他）'!C138</f>
        <v>45519</v>
      </c>
      <c r="B143" s="18" t="str">
        <f>IF(予測シート!C141="","",予測シート!C141)</f>
        <v/>
      </c>
      <c r="C143" s="19">
        <f>IF(予測地域=北茨城,'データ（気象）'!T139)+IF(予測地域=大子,'データ（気象）'!U139)+IF(予測地域=常陸大宮,'データ（気象）'!V139)+IF(予測地域=日立,'データ（気象）'!W139)+IF(予測地域=笠間,'データ（気象）'!X139)+IF(予測地域=水戸,'データ（気象）'!Y139)+IF(予測地域=古河,'データ（気象）'!Z139)+IF(予測地域=下館,'データ（気象）'!AA139)+IF(予測地域=下妻,'データ（気象）'!AB139)+IF(予測地域=鉾田,'データ（気象）'!AC139)+IF(予測地域=つくば館野,'データ（気象）'!AD139)+IF(予測地域=土浦,'データ（気象）'!AE139)+IF(予測地域=鹿嶋,'データ（気象）'!AF139)+IF(予測地域=龍ケ崎,'データ（気象）'!AG139)+IF(予測地域=我孫子,'データ（気象）'!AH139)+IF(予測地域=小山,'データ（気象）'!AI139)</f>
        <v>0</v>
      </c>
      <c r="D143" s="19">
        <f t="shared" si="24"/>
        <v>0</v>
      </c>
      <c r="E143" s="19">
        <f>IF(予測地域=北茨城,'データ（気象）'!B139)+IF(予測地域=大子,'データ（気象）'!C139)+IF(予測地域=常陸大宮,'データ（気象）'!D139)+IF(予測地域=日立,'データ（気象）'!E139)+IF(予測地域=笠間,'データ（気象）'!F139)+IF(予測地域=水戸,'データ（気象）'!G139)+IF(予測地域=古河,'データ（気象）'!H139)+IF(予測地域=下館,'データ（気象）'!I139)+IF(予測地域=下妻,'データ（気象）'!J139)+IF(予測地域=鉾田,'データ（気象）'!K139)+IF(予測地域=つくば館野,'データ（気象）'!L139)+IF(予測地域=土浦,'データ（気象）'!M139)+IF(予測地域=鹿嶋,'データ（気象）'!N139)+IF(予測地域=龍ケ崎,'データ（気象）'!O139)+IF(予測地域=我孫子,'データ（気象）'!P139)+IF(予測地域=小山,'データ（気象）'!Q139)</f>
        <v>0</v>
      </c>
      <c r="F143" s="19" t="e">
        <f t="shared" si="18"/>
        <v>#N/A</v>
      </c>
      <c r="G143" s="19" t="e">
        <f ca="1">IF(A143&lt;移植日前日,0)+IF(計算用!A143=移植日前日,dvs_tp)+IF(A143&gt;移植日前日,F143+G142)</f>
        <v>#N/A</v>
      </c>
      <c r="H143" t="e">
        <f t="shared" si="19"/>
        <v>#N/A</v>
      </c>
      <c r="I143" t="e">
        <f t="shared" ca="1" si="20"/>
        <v>#N/A</v>
      </c>
      <c r="J143" t="e">
        <f t="shared" ca="1" si="21"/>
        <v>#N/A</v>
      </c>
      <c r="K143" s="2" t="str">
        <f t="shared" ca="1" si="22"/>
        <v>-</v>
      </c>
      <c r="L143" s="2" t="e">
        <f t="shared" ca="1" si="23"/>
        <v>#N/A</v>
      </c>
      <c r="M143" s="2" t="e">
        <f t="shared" ca="1" si="25"/>
        <v>#N/A</v>
      </c>
      <c r="N143" s="2" t="e">
        <f t="shared" ca="1" si="26"/>
        <v>#N/A</v>
      </c>
      <c r="O143" s="3">
        <f ca="1">'データ（他）'!C138</f>
        <v>45519</v>
      </c>
    </row>
    <row r="144" spans="1:15" x14ac:dyDescent="0.4">
      <c r="A144" s="3">
        <f ca="1">'データ（他）'!C139</f>
        <v>45520</v>
      </c>
      <c r="B144" s="18" t="str">
        <f>IF(予測シート!C142="","",予測シート!C142)</f>
        <v/>
      </c>
      <c r="C144" s="19">
        <f>IF(予測地域=北茨城,'データ（気象）'!T140)+IF(予測地域=大子,'データ（気象）'!U140)+IF(予測地域=常陸大宮,'データ（気象）'!V140)+IF(予測地域=日立,'データ（気象）'!W140)+IF(予測地域=笠間,'データ（気象）'!X140)+IF(予測地域=水戸,'データ（気象）'!Y140)+IF(予測地域=古河,'データ（気象）'!Z140)+IF(予測地域=下館,'データ（気象）'!AA140)+IF(予測地域=下妻,'データ（気象）'!AB140)+IF(予測地域=鉾田,'データ（気象）'!AC140)+IF(予測地域=つくば館野,'データ（気象）'!AD140)+IF(予測地域=土浦,'データ（気象）'!AE140)+IF(予測地域=鹿嶋,'データ（気象）'!AF140)+IF(予測地域=龍ケ崎,'データ（気象）'!AG140)+IF(予測地域=我孫子,'データ（気象）'!AH140)+IF(予測地域=小山,'データ（気象）'!AI140)</f>
        <v>0</v>
      </c>
      <c r="D144" s="19">
        <f t="shared" si="24"/>
        <v>0</v>
      </c>
      <c r="E144" s="19">
        <f>IF(予測地域=北茨城,'データ（気象）'!B140)+IF(予測地域=大子,'データ（気象）'!C140)+IF(予測地域=常陸大宮,'データ（気象）'!D140)+IF(予測地域=日立,'データ（気象）'!E140)+IF(予測地域=笠間,'データ（気象）'!F140)+IF(予測地域=水戸,'データ（気象）'!G140)+IF(予測地域=古河,'データ（気象）'!H140)+IF(予測地域=下館,'データ（気象）'!I140)+IF(予測地域=下妻,'データ（気象）'!J140)+IF(予測地域=鉾田,'データ（気象）'!K140)+IF(予測地域=つくば館野,'データ（気象）'!L140)+IF(予測地域=土浦,'データ（気象）'!M140)+IF(予測地域=鹿嶋,'データ（気象）'!N140)+IF(予測地域=龍ケ崎,'データ（気象）'!O140)+IF(予測地域=我孫子,'データ（気象）'!P140)+IF(予測地域=小山,'データ（気象）'!Q140)</f>
        <v>0</v>
      </c>
      <c r="F144" s="19" t="e">
        <f t="shared" si="18"/>
        <v>#N/A</v>
      </c>
      <c r="G144" s="19" t="e">
        <f ca="1">IF(A144&lt;移植日前日,0)+IF(計算用!A144=移植日前日,dvs_tp)+IF(A144&gt;移植日前日,F144+G143)</f>
        <v>#N/A</v>
      </c>
      <c r="H144" t="e">
        <f t="shared" si="19"/>
        <v>#N/A</v>
      </c>
      <c r="I144" t="e">
        <f t="shared" ca="1" si="20"/>
        <v>#N/A</v>
      </c>
      <c r="J144" t="e">
        <f t="shared" ca="1" si="21"/>
        <v>#N/A</v>
      </c>
      <c r="K144" s="2" t="str">
        <f t="shared" ca="1" si="22"/>
        <v>-</v>
      </c>
      <c r="L144" s="2" t="e">
        <f t="shared" ca="1" si="23"/>
        <v>#N/A</v>
      </c>
      <c r="M144" s="2" t="e">
        <f t="shared" ca="1" si="25"/>
        <v>#N/A</v>
      </c>
      <c r="N144" s="2" t="e">
        <f t="shared" ca="1" si="26"/>
        <v>#N/A</v>
      </c>
      <c r="O144" s="3">
        <f ca="1">'データ（他）'!C139</f>
        <v>45520</v>
      </c>
    </row>
    <row r="145" spans="1:15" x14ac:dyDescent="0.4">
      <c r="A145" s="3">
        <f ca="1">'データ（他）'!C140</f>
        <v>45521</v>
      </c>
      <c r="B145" s="18" t="str">
        <f>IF(予測シート!C143="","",予測シート!C143)</f>
        <v/>
      </c>
      <c r="C145" s="19">
        <f>IF(予測地域=北茨城,'データ（気象）'!T141)+IF(予測地域=大子,'データ（気象）'!U141)+IF(予測地域=常陸大宮,'データ（気象）'!V141)+IF(予測地域=日立,'データ（気象）'!W141)+IF(予測地域=笠間,'データ（気象）'!X141)+IF(予測地域=水戸,'データ（気象）'!Y141)+IF(予測地域=古河,'データ（気象）'!Z141)+IF(予測地域=下館,'データ（気象）'!AA141)+IF(予測地域=下妻,'データ（気象）'!AB141)+IF(予測地域=鉾田,'データ（気象）'!AC141)+IF(予測地域=つくば館野,'データ（気象）'!AD141)+IF(予測地域=土浦,'データ（気象）'!AE141)+IF(予測地域=鹿嶋,'データ（気象）'!AF141)+IF(予測地域=龍ケ崎,'データ（気象）'!AG141)+IF(予測地域=我孫子,'データ（気象）'!AH141)+IF(予測地域=小山,'データ（気象）'!AI141)</f>
        <v>0</v>
      </c>
      <c r="D145" s="19">
        <f t="shared" si="24"/>
        <v>0</v>
      </c>
      <c r="E145" s="19">
        <f>IF(予測地域=北茨城,'データ（気象）'!B141)+IF(予測地域=大子,'データ（気象）'!C141)+IF(予測地域=常陸大宮,'データ（気象）'!D141)+IF(予測地域=日立,'データ（気象）'!E141)+IF(予測地域=笠間,'データ（気象）'!F141)+IF(予測地域=水戸,'データ（気象）'!G141)+IF(予測地域=古河,'データ（気象）'!H141)+IF(予測地域=下館,'データ（気象）'!I141)+IF(予測地域=下妻,'データ（気象）'!J141)+IF(予測地域=鉾田,'データ（気象）'!K141)+IF(予測地域=つくば館野,'データ（気象）'!L141)+IF(予測地域=土浦,'データ（気象）'!M141)+IF(予測地域=鹿嶋,'データ（気象）'!N141)+IF(予測地域=龍ケ崎,'データ（気象）'!O141)+IF(予測地域=我孫子,'データ（気象）'!P141)+IF(予測地域=小山,'データ（気象）'!Q141)</f>
        <v>0</v>
      </c>
      <c r="F145" s="19" t="e">
        <f t="shared" si="18"/>
        <v>#N/A</v>
      </c>
      <c r="G145" s="19" t="e">
        <f ca="1">IF(A145&lt;移植日前日,0)+IF(計算用!A145=移植日前日,dvs_tp)+IF(A145&gt;移植日前日,F145+G144)</f>
        <v>#N/A</v>
      </c>
      <c r="H145" t="e">
        <f t="shared" si="19"/>
        <v>#N/A</v>
      </c>
      <c r="I145" t="e">
        <f t="shared" ca="1" si="20"/>
        <v>#N/A</v>
      </c>
      <c r="J145" t="e">
        <f t="shared" ca="1" si="21"/>
        <v>#N/A</v>
      </c>
      <c r="K145" s="2" t="str">
        <f t="shared" ca="1" si="22"/>
        <v>-</v>
      </c>
      <c r="L145" s="2" t="e">
        <f t="shared" ca="1" si="23"/>
        <v>#N/A</v>
      </c>
      <c r="M145" s="2" t="e">
        <f t="shared" ca="1" si="25"/>
        <v>#N/A</v>
      </c>
      <c r="N145" s="2" t="e">
        <f t="shared" ca="1" si="26"/>
        <v>#N/A</v>
      </c>
      <c r="O145" s="3">
        <f ca="1">'データ（他）'!C140</f>
        <v>45521</v>
      </c>
    </row>
    <row r="146" spans="1:15" x14ac:dyDescent="0.4">
      <c r="A146" s="3">
        <f ca="1">'データ（他）'!C141</f>
        <v>45522</v>
      </c>
      <c r="B146" s="18" t="str">
        <f>IF(予測シート!C144="","",予測シート!C144)</f>
        <v/>
      </c>
      <c r="C146" s="19">
        <f>IF(予測地域=北茨城,'データ（気象）'!T142)+IF(予測地域=大子,'データ（気象）'!U142)+IF(予測地域=常陸大宮,'データ（気象）'!V142)+IF(予測地域=日立,'データ（気象）'!W142)+IF(予測地域=笠間,'データ（気象）'!X142)+IF(予測地域=水戸,'データ（気象）'!Y142)+IF(予測地域=古河,'データ（気象）'!Z142)+IF(予測地域=下館,'データ（気象）'!AA142)+IF(予測地域=下妻,'データ（気象）'!AB142)+IF(予測地域=鉾田,'データ（気象）'!AC142)+IF(予測地域=つくば館野,'データ（気象）'!AD142)+IF(予測地域=土浦,'データ（気象）'!AE142)+IF(予測地域=鹿嶋,'データ（気象）'!AF142)+IF(予測地域=龍ケ崎,'データ（気象）'!AG142)+IF(予測地域=我孫子,'データ（気象）'!AH142)+IF(予測地域=小山,'データ（気象）'!AI142)</f>
        <v>0</v>
      </c>
      <c r="D146" s="19">
        <f t="shared" si="24"/>
        <v>0</v>
      </c>
      <c r="E146" s="19">
        <f>IF(予測地域=北茨城,'データ（気象）'!B142)+IF(予測地域=大子,'データ（気象）'!C142)+IF(予測地域=常陸大宮,'データ（気象）'!D142)+IF(予測地域=日立,'データ（気象）'!E142)+IF(予測地域=笠間,'データ（気象）'!F142)+IF(予測地域=水戸,'データ（気象）'!G142)+IF(予測地域=古河,'データ（気象）'!H142)+IF(予測地域=下館,'データ（気象）'!I142)+IF(予測地域=下妻,'データ（気象）'!J142)+IF(予測地域=鉾田,'データ（気象）'!K142)+IF(予測地域=つくば館野,'データ（気象）'!L142)+IF(予測地域=土浦,'データ（気象）'!M142)+IF(予測地域=鹿嶋,'データ（気象）'!N142)+IF(予測地域=龍ケ崎,'データ（気象）'!O142)+IF(予測地域=我孫子,'データ（気象）'!P142)+IF(予測地域=小山,'データ（気象）'!Q142)</f>
        <v>0</v>
      </c>
      <c r="F146" s="19" t="e">
        <f t="shared" si="18"/>
        <v>#N/A</v>
      </c>
      <c r="G146" s="19" t="e">
        <f ca="1">IF(A146&lt;移植日前日,0)+IF(計算用!A146=移植日前日,dvs_tp)+IF(A146&gt;移植日前日,F146+G145)</f>
        <v>#N/A</v>
      </c>
      <c r="H146" t="e">
        <f t="shared" si="19"/>
        <v>#N/A</v>
      </c>
      <c r="I146" t="e">
        <f t="shared" ca="1" si="20"/>
        <v>#N/A</v>
      </c>
      <c r="J146" t="e">
        <f t="shared" ca="1" si="21"/>
        <v>#N/A</v>
      </c>
      <c r="K146" s="2" t="str">
        <f t="shared" ca="1" si="22"/>
        <v>-</v>
      </c>
      <c r="L146" s="2" t="e">
        <f t="shared" ca="1" si="23"/>
        <v>#N/A</v>
      </c>
      <c r="M146" s="2" t="e">
        <f t="shared" ca="1" si="25"/>
        <v>#N/A</v>
      </c>
      <c r="N146" s="2" t="e">
        <f t="shared" ca="1" si="26"/>
        <v>#N/A</v>
      </c>
      <c r="O146" s="3">
        <f ca="1">'データ（他）'!C141</f>
        <v>45522</v>
      </c>
    </row>
    <row r="147" spans="1:15" x14ac:dyDescent="0.4">
      <c r="A147" s="3">
        <f ca="1">'データ（他）'!C142</f>
        <v>45523</v>
      </c>
      <c r="B147" s="18" t="str">
        <f>IF(予測シート!C145="","",予測シート!C145)</f>
        <v/>
      </c>
      <c r="C147" s="19">
        <f>IF(予測地域=北茨城,'データ（気象）'!T143)+IF(予測地域=大子,'データ（気象）'!U143)+IF(予測地域=常陸大宮,'データ（気象）'!V143)+IF(予測地域=日立,'データ（気象）'!W143)+IF(予測地域=笠間,'データ（気象）'!X143)+IF(予測地域=水戸,'データ（気象）'!Y143)+IF(予測地域=古河,'データ（気象）'!Z143)+IF(予測地域=下館,'データ（気象）'!AA143)+IF(予測地域=下妻,'データ（気象）'!AB143)+IF(予測地域=鉾田,'データ（気象）'!AC143)+IF(予測地域=つくば館野,'データ（気象）'!AD143)+IF(予測地域=土浦,'データ（気象）'!AE143)+IF(予測地域=鹿嶋,'データ（気象）'!AF143)+IF(予測地域=龍ケ崎,'データ（気象）'!AG143)+IF(予測地域=我孫子,'データ（気象）'!AH143)+IF(予測地域=小山,'データ（気象）'!AI143)</f>
        <v>0</v>
      </c>
      <c r="D147" s="19">
        <f t="shared" si="24"/>
        <v>0</v>
      </c>
      <c r="E147" s="19">
        <f>IF(予測地域=北茨城,'データ（気象）'!B143)+IF(予測地域=大子,'データ（気象）'!C143)+IF(予測地域=常陸大宮,'データ（気象）'!D143)+IF(予測地域=日立,'データ（気象）'!E143)+IF(予測地域=笠間,'データ（気象）'!F143)+IF(予測地域=水戸,'データ（気象）'!G143)+IF(予測地域=古河,'データ（気象）'!H143)+IF(予測地域=下館,'データ（気象）'!I143)+IF(予測地域=下妻,'データ（気象）'!J143)+IF(予測地域=鉾田,'データ（気象）'!K143)+IF(予測地域=つくば館野,'データ（気象）'!L143)+IF(予測地域=土浦,'データ（気象）'!M143)+IF(予測地域=鹿嶋,'データ（気象）'!N143)+IF(予測地域=龍ケ崎,'データ（気象）'!O143)+IF(予測地域=我孫子,'データ（気象）'!P143)+IF(予測地域=小山,'データ（気象）'!Q143)</f>
        <v>0</v>
      </c>
      <c r="F147" s="19" t="e">
        <f t="shared" si="18"/>
        <v>#N/A</v>
      </c>
      <c r="G147" s="19" t="e">
        <f ca="1">IF(A147&lt;移植日前日,0)+IF(計算用!A147=移植日前日,dvs_tp)+IF(A147&gt;移植日前日,F147+G146)</f>
        <v>#N/A</v>
      </c>
      <c r="H147" t="e">
        <f t="shared" si="19"/>
        <v>#N/A</v>
      </c>
      <c r="I147" t="e">
        <f t="shared" ca="1" si="20"/>
        <v>#N/A</v>
      </c>
      <c r="J147" t="e">
        <f t="shared" ca="1" si="21"/>
        <v>#N/A</v>
      </c>
      <c r="K147" s="2" t="str">
        <f t="shared" ca="1" si="22"/>
        <v>-</v>
      </c>
      <c r="L147" s="2" t="e">
        <f t="shared" ca="1" si="23"/>
        <v>#N/A</v>
      </c>
      <c r="M147" s="2" t="e">
        <f t="shared" ca="1" si="25"/>
        <v>#N/A</v>
      </c>
      <c r="N147" s="2" t="e">
        <f t="shared" ca="1" si="26"/>
        <v>#N/A</v>
      </c>
      <c r="O147" s="3">
        <f ca="1">'データ（他）'!C142</f>
        <v>45523</v>
      </c>
    </row>
    <row r="148" spans="1:15" x14ac:dyDescent="0.4">
      <c r="A148" s="3">
        <f ca="1">'データ（他）'!C143</f>
        <v>45524</v>
      </c>
      <c r="B148" s="18" t="str">
        <f>IF(予測シート!C146="","",予測シート!C146)</f>
        <v/>
      </c>
      <c r="C148" s="19">
        <f>IF(予測地域=北茨城,'データ（気象）'!T144)+IF(予測地域=大子,'データ（気象）'!U144)+IF(予測地域=常陸大宮,'データ（気象）'!V144)+IF(予測地域=日立,'データ（気象）'!W144)+IF(予測地域=笠間,'データ（気象）'!X144)+IF(予測地域=水戸,'データ（気象）'!Y144)+IF(予測地域=古河,'データ（気象）'!Z144)+IF(予測地域=下館,'データ（気象）'!AA144)+IF(予測地域=下妻,'データ（気象）'!AB144)+IF(予測地域=鉾田,'データ（気象）'!AC144)+IF(予測地域=つくば館野,'データ（気象）'!AD144)+IF(予測地域=土浦,'データ（気象）'!AE144)+IF(予測地域=鹿嶋,'データ（気象）'!AF144)+IF(予測地域=龍ケ崎,'データ（気象）'!AG144)+IF(予測地域=我孫子,'データ（気象）'!AH144)+IF(予測地域=小山,'データ（気象）'!AI144)</f>
        <v>0</v>
      </c>
      <c r="D148" s="19">
        <f t="shared" si="24"/>
        <v>0</v>
      </c>
      <c r="E148" s="19">
        <f>IF(予測地域=北茨城,'データ（気象）'!B144)+IF(予測地域=大子,'データ（気象）'!C144)+IF(予測地域=常陸大宮,'データ（気象）'!D144)+IF(予測地域=日立,'データ（気象）'!E144)+IF(予測地域=笠間,'データ（気象）'!F144)+IF(予測地域=水戸,'データ（気象）'!G144)+IF(予測地域=古河,'データ（気象）'!H144)+IF(予測地域=下館,'データ（気象）'!I144)+IF(予測地域=下妻,'データ（気象）'!J144)+IF(予測地域=鉾田,'データ（気象）'!K144)+IF(予測地域=つくば館野,'データ（気象）'!L144)+IF(予測地域=土浦,'データ（気象）'!M144)+IF(予測地域=鹿嶋,'データ（気象）'!N144)+IF(予測地域=龍ケ崎,'データ（気象）'!O144)+IF(予測地域=我孫子,'データ（気象）'!P144)+IF(予測地域=小山,'データ（気象）'!Q144)</f>
        <v>0</v>
      </c>
      <c r="F148" s="19" t="e">
        <f t="shared" si="18"/>
        <v>#N/A</v>
      </c>
      <c r="G148" s="19" t="e">
        <f ca="1">IF(A148&lt;移植日前日,0)+IF(計算用!A148=移植日前日,dvs_tp)+IF(A148&gt;移植日前日,F148+G147)</f>
        <v>#N/A</v>
      </c>
      <c r="H148" t="e">
        <f t="shared" si="19"/>
        <v>#N/A</v>
      </c>
      <c r="I148" t="e">
        <f t="shared" ca="1" si="20"/>
        <v>#N/A</v>
      </c>
      <c r="J148" t="e">
        <f t="shared" ca="1" si="21"/>
        <v>#N/A</v>
      </c>
      <c r="K148" s="2" t="str">
        <f t="shared" ca="1" si="22"/>
        <v>-</v>
      </c>
      <c r="L148" s="2" t="e">
        <f t="shared" ca="1" si="23"/>
        <v>#N/A</v>
      </c>
      <c r="M148" s="2" t="e">
        <f t="shared" ca="1" si="25"/>
        <v>#N/A</v>
      </c>
      <c r="N148" s="2" t="e">
        <f t="shared" ca="1" si="26"/>
        <v>#N/A</v>
      </c>
      <c r="O148" s="3">
        <f ca="1">'データ（他）'!C143</f>
        <v>45524</v>
      </c>
    </row>
    <row r="149" spans="1:15" x14ac:dyDescent="0.4">
      <c r="A149" s="3">
        <f ca="1">'データ（他）'!C144</f>
        <v>45525</v>
      </c>
      <c r="B149" s="18" t="str">
        <f>IF(予測シート!C147="","",予測シート!C147)</f>
        <v/>
      </c>
      <c r="C149" s="19">
        <f>IF(予測地域=北茨城,'データ（気象）'!T145)+IF(予測地域=大子,'データ（気象）'!U145)+IF(予測地域=常陸大宮,'データ（気象）'!V145)+IF(予測地域=日立,'データ（気象）'!W145)+IF(予測地域=笠間,'データ（気象）'!X145)+IF(予測地域=水戸,'データ（気象）'!Y145)+IF(予測地域=古河,'データ（気象）'!Z145)+IF(予測地域=下館,'データ（気象）'!AA145)+IF(予測地域=下妻,'データ（気象）'!AB145)+IF(予測地域=鉾田,'データ（気象）'!AC145)+IF(予測地域=つくば館野,'データ（気象）'!AD145)+IF(予測地域=土浦,'データ（気象）'!AE145)+IF(予測地域=鹿嶋,'データ（気象）'!AF145)+IF(予測地域=龍ケ崎,'データ（気象）'!AG145)+IF(予測地域=我孫子,'データ（気象）'!AH145)+IF(予測地域=小山,'データ（気象）'!AI145)</f>
        <v>0</v>
      </c>
      <c r="D149" s="19">
        <f t="shared" si="24"/>
        <v>0</v>
      </c>
      <c r="E149" s="19">
        <f>IF(予測地域=北茨城,'データ（気象）'!B145)+IF(予測地域=大子,'データ（気象）'!C145)+IF(予測地域=常陸大宮,'データ（気象）'!D145)+IF(予測地域=日立,'データ（気象）'!E145)+IF(予測地域=笠間,'データ（気象）'!F145)+IF(予測地域=水戸,'データ（気象）'!G145)+IF(予測地域=古河,'データ（気象）'!H145)+IF(予測地域=下館,'データ（気象）'!I145)+IF(予測地域=下妻,'データ（気象）'!J145)+IF(予測地域=鉾田,'データ（気象）'!K145)+IF(予測地域=つくば館野,'データ（気象）'!L145)+IF(予測地域=土浦,'データ（気象）'!M145)+IF(予測地域=鹿嶋,'データ（気象）'!N145)+IF(予測地域=龍ケ崎,'データ（気象）'!O145)+IF(予測地域=我孫子,'データ（気象）'!P145)+IF(予測地域=小山,'データ（気象）'!Q145)</f>
        <v>0</v>
      </c>
      <c r="F149" s="19" t="e">
        <f t="shared" si="18"/>
        <v>#N/A</v>
      </c>
      <c r="G149" s="19" t="e">
        <f ca="1">IF(A149&lt;移植日前日,0)+IF(計算用!A149=移植日前日,dvs_tp)+IF(A149&gt;移植日前日,F149+G148)</f>
        <v>#N/A</v>
      </c>
      <c r="H149" t="e">
        <f t="shared" si="19"/>
        <v>#N/A</v>
      </c>
      <c r="I149" t="e">
        <f t="shared" ca="1" si="20"/>
        <v>#N/A</v>
      </c>
      <c r="J149" t="e">
        <f t="shared" ca="1" si="21"/>
        <v>#N/A</v>
      </c>
      <c r="K149" s="2" t="str">
        <f t="shared" ca="1" si="22"/>
        <v>-</v>
      </c>
      <c r="L149" s="2" t="e">
        <f t="shared" ca="1" si="23"/>
        <v>#N/A</v>
      </c>
      <c r="M149" s="2" t="e">
        <f t="shared" ca="1" si="25"/>
        <v>#N/A</v>
      </c>
      <c r="N149" s="2" t="e">
        <f t="shared" ca="1" si="26"/>
        <v>#N/A</v>
      </c>
      <c r="O149" s="3">
        <f ca="1">'データ（他）'!C144</f>
        <v>45525</v>
      </c>
    </row>
    <row r="150" spans="1:15" x14ac:dyDescent="0.4">
      <c r="A150" s="3">
        <f ca="1">'データ（他）'!C145</f>
        <v>45526</v>
      </c>
      <c r="B150" s="18" t="str">
        <f>IF(予測シート!C148="","",予測シート!C148)</f>
        <v/>
      </c>
      <c r="C150" s="19">
        <f>IF(予測地域=北茨城,'データ（気象）'!T146)+IF(予測地域=大子,'データ（気象）'!U146)+IF(予測地域=常陸大宮,'データ（気象）'!V146)+IF(予測地域=日立,'データ（気象）'!W146)+IF(予測地域=笠間,'データ（気象）'!X146)+IF(予測地域=水戸,'データ（気象）'!Y146)+IF(予測地域=古河,'データ（気象）'!Z146)+IF(予測地域=下館,'データ（気象）'!AA146)+IF(予測地域=下妻,'データ（気象）'!AB146)+IF(予測地域=鉾田,'データ（気象）'!AC146)+IF(予測地域=つくば館野,'データ（気象）'!AD146)+IF(予測地域=土浦,'データ（気象）'!AE146)+IF(予測地域=鹿嶋,'データ（気象）'!AF146)+IF(予測地域=龍ケ崎,'データ（気象）'!AG146)+IF(予測地域=我孫子,'データ（気象）'!AH146)+IF(予測地域=小山,'データ（気象）'!AI146)</f>
        <v>0</v>
      </c>
      <c r="D150" s="19">
        <f t="shared" si="24"/>
        <v>0</v>
      </c>
      <c r="E150" s="19">
        <f>IF(予測地域=北茨城,'データ（気象）'!B146)+IF(予測地域=大子,'データ（気象）'!C146)+IF(予測地域=常陸大宮,'データ（気象）'!D146)+IF(予測地域=日立,'データ（気象）'!E146)+IF(予測地域=笠間,'データ（気象）'!F146)+IF(予測地域=水戸,'データ（気象）'!G146)+IF(予測地域=古河,'データ（気象）'!H146)+IF(予測地域=下館,'データ（気象）'!I146)+IF(予測地域=下妻,'データ（気象）'!J146)+IF(予測地域=鉾田,'データ（気象）'!K146)+IF(予測地域=つくば館野,'データ（気象）'!L146)+IF(予測地域=土浦,'データ（気象）'!M146)+IF(予測地域=鹿嶋,'データ（気象）'!N146)+IF(予測地域=龍ケ崎,'データ（気象）'!O146)+IF(予測地域=我孫子,'データ（気象）'!P146)+IF(予測地域=小山,'データ（気象）'!Q146)</f>
        <v>0</v>
      </c>
      <c r="F150" s="19" t="e">
        <f t="shared" si="18"/>
        <v>#N/A</v>
      </c>
      <c r="G150" s="19" t="e">
        <f ca="1">IF(A150&lt;移植日前日,0)+IF(計算用!A150=移植日前日,dvs_tp)+IF(A150&gt;移植日前日,F150+G149)</f>
        <v>#N/A</v>
      </c>
      <c r="H150" t="e">
        <f t="shared" si="19"/>
        <v>#N/A</v>
      </c>
      <c r="I150" t="e">
        <f t="shared" ca="1" si="20"/>
        <v>#N/A</v>
      </c>
      <c r="J150" t="e">
        <f t="shared" ca="1" si="21"/>
        <v>#N/A</v>
      </c>
      <c r="K150" s="2" t="str">
        <f t="shared" ca="1" si="22"/>
        <v>-</v>
      </c>
      <c r="L150" s="2" t="e">
        <f t="shared" ca="1" si="23"/>
        <v>#N/A</v>
      </c>
      <c r="M150" s="2" t="e">
        <f t="shared" ca="1" si="25"/>
        <v>#N/A</v>
      </c>
      <c r="N150" s="2" t="e">
        <f t="shared" ca="1" si="26"/>
        <v>#N/A</v>
      </c>
      <c r="O150" s="3">
        <f ca="1">'データ（他）'!C145</f>
        <v>45526</v>
      </c>
    </row>
    <row r="151" spans="1:15" x14ac:dyDescent="0.4">
      <c r="A151" s="3">
        <f ca="1">'データ（他）'!C146</f>
        <v>45527</v>
      </c>
      <c r="B151" s="18" t="str">
        <f>IF(予測シート!C149="","",予測シート!C149)</f>
        <v/>
      </c>
      <c r="C151" s="19">
        <f>IF(予測地域=北茨城,'データ（気象）'!T147)+IF(予測地域=大子,'データ（気象）'!U147)+IF(予測地域=常陸大宮,'データ（気象）'!V147)+IF(予測地域=日立,'データ（気象）'!W147)+IF(予測地域=笠間,'データ（気象）'!X147)+IF(予測地域=水戸,'データ（気象）'!Y147)+IF(予測地域=古河,'データ（気象）'!Z147)+IF(予測地域=下館,'データ（気象）'!AA147)+IF(予測地域=下妻,'データ（気象）'!AB147)+IF(予測地域=鉾田,'データ（気象）'!AC147)+IF(予測地域=つくば館野,'データ（気象）'!AD147)+IF(予測地域=土浦,'データ（気象）'!AE147)+IF(予測地域=鹿嶋,'データ（気象）'!AF147)+IF(予測地域=龍ケ崎,'データ（気象）'!AG147)+IF(予測地域=我孫子,'データ（気象）'!AH147)+IF(予測地域=小山,'データ（気象）'!AI147)</f>
        <v>0</v>
      </c>
      <c r="D151" s="19">
        <f t="shared" si="24"/>
        <v>0</v>
      </c>
      <c r="E151" s="19">
        <f>IF(予測地域=北茨城,'データ（気象）'!B147)+IF(予測地域=大子,'データ（気象）'!C147)+IF(予測地域=常陸大宮,'データ（気象）'!D147)+IF(予測地域=日立,'データ（気象）'!E147)+IF(予測地域=笠間,'データ（気象）'!F147)+IF(予測地域=水戸,'データ（気象）'!G147)+IF(予測地域=古河,'データ（気象）'!H147)+IF(予測地域=下館,'データ（気象）'!I147)+IF(予測地域=下妻,'データ（気象）'!J147)+IF(予測地域=鉾田,'データ（気象）'!K147)+IF(予測地域=つくば館野,'データ（気象）'!L147)+IF(予測地域=土浦,'データ（気象）'!M147)+IF(予測地域=鹿嶋,'データ（気象）'!N147)+IF(予測地域=龍ケ崎,'データ（気象）'!O147)+IF(予測地域=我孫子,'データ（気象）'!P147)+IF(予測地域=小山,'データ（気象）'!Q147)</f>
        <v>0</v>
      </c>
      <c r="F151" s="19" t="e">
        <f t="shared" si="18"/>
        <v>#N/A</v>
      </c>
      <c r="G151" s="19" t="e">
        <f ca="1">IF(A151&lt;移植日前日,0)+IF(計算用!A151=移植日前日,dvs_tp)+IF(A151&gt;移植日前日,F151+G150)</f>
        <v>#N/A</v>
      </c>
      <c r="H151" t="e">
        <f t="shared" si="19"/>
        <v>#N/A</v>
      </c>
      <c r="I151" t="e">
        <f t="shared" ca="1" si="20"/>
        <v>#N/A</v>
      </c>
      <c r="J151" t="e">
        <f t="shared" ca="1" si="21"/>
        <v>#N/A</v>
      </c>
      <c r="K151" s="2" t="str">
        <f t="shared" ca="1" si="22"/>
        <v>-</v>
      </c>
      <c r="L151" s="2" t="e">
        <f t="shared" ca="1" si="23"/>
        <v>#N/A</v>
      </c>
      <c r="M151" s="2" t="e">
        <f t="shared" ca="1" si="25"/>
        <v>#N/A</v>
      </c>
      <c r="N151" s="2" t="e">
        <f t="shared" ca="1" si="26"/>
        <v>#N/A</v>
      </c>
      <c r="O151" s="3">
        <f ca="1">'データ（他）'!C146</f>
        <v>45527</v>
      </c>
    </row>
    <row r="152" spans="1:15" x14ac:dyDescent="0.4">
      <c r="A152" s="3">
        <f ca="1">'データ（他）'!C147</f>
        <v>45528</v>
      </c>
      <c r="B152" s="18" t="str">
        <f>IF(予測シート!C150="","",予測シート!C150)</f>
        <v/>
      </c>
      <c r="C152" s="19">
        <f>IF(予測地域=北茨城,'データ（気象）'!T148)+IF(予測地域=大子,'データ（気象）'!U148)+IF(予測地域=常陸大宮,'データ（気象）'!V148)+IF(予測地域=日立,'データ（気象）'!W148)+IF(予測地域=笠間,'データ（気象）'!X148)+IF(予測地域=水戸,'データ（気象）'!Y148)+IF(予測地域=古河,'データ（気象）'!Z148)+IF(予測地域=下館,'データ（気象）'!AA148)+IF(予測地域=下妻,'データ（気象）'!AB148)+IF(予測地域=鉾田,'データ（気象）'!AC148)+IF(予測地域=つくば館野,'データ（気象）'!AD148)+IF(予測地域=土浦,'データ（気象）'!AE148)+IF(予測地域=鹿嶋,'データ（気象）'!AF148)+IF(予測地域=龍ケ崎,'データ（気象）'!AG148)+IF(予測地域=我孫子,'データ（気象）'!AH148)+IF(予測地域=小山,'データ（気象）'!AI148)</f>
        <v>0</v>
      </c>
      <c r="D152" s="19">
        <f t="shared" si="24"/>
        <v>0</v>
      </c>
      <c r="E152" s="19">
        <f>IF(予測地域=北茨城,'データ（気象）'!B148)+IF(予測地域=大子,'データ（気象）'!C148)+IF(予測地域=常陸大宮,'データ（気象）'!D148)+IF(予測地域=日立,'データ（気象）'!E148)+IF(予測地域=笠間,'データ（気象）'!F148)+IF(予測地域=水戸,'データ（気象）'!G148)+IF(予測地域=古河,'データ（気象）'!H148)+IF(予測地域=下館,'データ（気象）'!I148)+IF(予測地域=下妻,'データ（気象）'!J148)+IF(予測地域=鉾田,'データ（気象）'!K148)+IF(予測地域=つくば館野,'データ（気象）'!L148)+IF(予測地域=土浦,'データ（気象）'!M148)+IF(予測地域=鹿嶋,'データ（気象）'!N148)+IF(予測地域=龍ケ崎,'データ（気象）'!O148)+IF(予測地域=我孫子,'データ（気象）'!P148)+IF(予測地域=小山,'データ（気象）'!Q148)</f>
        <v>0</v>
      </c>
      <c r="F152" s="19" t="e">
        <f t="shared" si="18"/>
        <v>#N/A</v>
      </c>
      <c r="G152" s="19" t="e">
        <f ca="1">IF(A152&lt;移植日前日,0)+IF(計算用!A152=移植日前日,dvs_tp)+IF(A152&gt;移植日前日,F152+G151)</f>
        <v>#N/A</v>
      </c>
      <c r="H152" t="e">
        <f t="shared" si="19"/>
        <v>#N/A</v>
      </c>
      <c r="I152" t="e">
        <f t="shared" ca="1" si="20"/>
        <v>#N/A</v>
      </c>
      <c r="J152" t="e">
        <f t="shared" ca="1" si="21"/>
        <v>#N/A</v>
      </c>
      <c r="K152" s="2" t="str">
        <f t="shared" ca="1" si="22"/>
        <v>-</v>
      </c>
      <c r="L152" s="2" t="e">
        <f t="shared" ca="1" si="23"/>
        <v>#N/A</v>
      </c>
      <c r="M152" s="2" t="e">
        <f t="shared" ca="1" si="25"/>
        <v>#N/A</v>
      </c>
      <c r="N152" s="2" t="e">
        <f t="shared" ca="1" si="26"/>
        <v>#N/A</v>
      </c>
      <c r="O152" s="3">
        <f ca="1">'データ（他）'!C147</f>
        <v>45528</v>
      </c>
    </row>
    <row r="153" spans="1:15" x14ac:dyDescent="0.4">
      <c r="A153" s="3">
        <f ca="1">'データ（他）'!C148</f>
        <v>45529</v>
      </c>
      <c r="B153" s="18" t="str">
        <f>IF(予測シート!C151="","",予測シート!C151)</f>
        <v/>
      </c>
      <c r="C153" s="19">
        <f>IF(予測地域=北茨城,'データ（気象）'!T149)+IF(予測地域=大子,'データ（気象）'!U149)+IF(予測地域=常陸大宮,'データ（気象）'!V149)+IF(予測地域=日立,'データ（気象）'!W149)+IF(予測地域=笠間,'データ（気象）'!X149)+IF(予測地域=水戸,'データ（気象）'!Y149)+IF(予測地域=古河,'データ（気象）'!Z149)+IF(予測地域=下館,'データ（気象）'!AA149)+IF(予測地域=下妻,'データ（気象）'!AB149)+IF(予測地域=鉾田,'データ（気象）'!AC149)+IF(予測地域=つくば館野,'データ（気象）'!AD149)+IF(予測地域=土浦,'データ（気象）'!AE149)+IF(予測地域=鹿嶋,'データ（気象）'!AF149)+IF(予測地域=龍ケ崎,'データ（気象）'!AG149)+IF(予測地域=我孫子,'データ（気象）'!AH149)+IF(予測地域=小山,'データ（気象）'!AI149)</f>
        <v>0</v>
      </c>
      <c r="D153" s="19">
        <f t="shared" si="24"/>
        <v>0</v>
      </c>
      <c r="E153" s="19">
        <f>IF(予測地域=北茨城,'データ（気象）'!B149)+IF(予測地域=大子,'データ（気象）'!C149)+IF(予測地域=常陸大宮,'データ（気象）'!D149)+IF(予測地域=日立,'データ（気象）'!E149)+IF(予測地域=笠間,'データ（気象）'!F149)+IF(予測地域=水戸,'データ（気象）'!G149)+IF(予測地域=古河,'データ（気象）'!H149)+IF(予測地域=下館,'データ（気象）'!I149)+IF(予測地域=下妻,'データ（気象）'!J149)+IF(予測地域=鉾田,'データ（気象）'!K149)+IF(予測地域=つくば館野,'データ（気象）'!L149)+IF(予測地域=土浦,'データ（気象）'!M149)+IF(予測地域=鹿嶋,'データ（気象）'!N149)+IF(予測地域=龍ケ崎,'データ（気象）'!O149)+IF(予測地域=我孫子,'データ（気象）'!P149)+IF(予測地域=小山,'データ（気象）'!Q149)</f>
        <v>0</v>
      </c>
      <c r="F153" s="19" t="e">
        <f t="shared" si="18"/>
        <v>#N/A</v>
      </c>
      <c r="G153" s="19" t="e">
        <f ca="1">IF(A153&lt;移植日前日,0)+IF(計算用!A153=移植日前日,dvs_tp)+IF(A153&gt;移植日前日,F153+G152)</f>
        <v>#N/A</v>
      </c>
      <c r="H153" t="e">
        <f t="shared" si="19"/>
        <v>#N/A</v>
      </c>
      <c r="I153" t="e">
        <f t="shared" ca="1" si="20"/>
        <v>#N/A</v>
      </c>
      <c r="J153" t="e">
        <f t="shared" ca="1" si="21"/>
        <v>#N/A</v>
      </c>
      <c r="K153" s="2" t="str">
        <f t="shared" ca="1" si="22"/>
        <v>-</v>
      </c>
      <c r="L153" s="2" t="e">
        <f t="shared" ca="1" si="23"/>
        <v>#N/A</v>
      </c>
      <c r="M153" s="2" t="e">
        <f t="shared" ca="1" si="25"/>
        <v>#N/A</v>
      </c>
      <c r="N153" s="2" t="e">
        <f t="shared" ca="1" si="26"/>
        <v>#N/A</v>
      </c>
      <c r="O153" s="3">
        <f ca="1">'データ（他）'!C148</f>
        <v>45529</v>
      </c>
    </row>
    <row r="154" spans="1:15" x14ac:dyDescent="0.4">
      <c r="A154" s="3">
        <f ca="1">'データ（他）'!C149</f>
        <v>45530</v>
      </c>
      <c r="B154" s="18" t="str">
        <f>IF(予測シート!C152="","",予測シート!C152)</f>
        <v/>
      </c>
      <c r="C154" s="19">
        <f>IF(予測地域=北茨城,'データ（気象）'!T150)+IF(予測地域=大子,'データ（気象）'!U150)+IF(予測地域=常陸大宮,'データ（気象）'!V150)+IF(予測地域=日立,'データ（気象）'!W150)+IF(予測地域=笠間,'データ（気象）'!X150)+IF(予測地域=水戸,'データ（気象）'!Y150)+IF(予測地域=古河,'データ（気象）'!Z150)+IF(予測地域=下館,'データ（気象）'!AA150)+IF(予測地域=下妻,'データ（気象）'!AB150)+IF(予測地域=鉾田,'データ（気象）'!AC150)+IF(予測地域=つくば館野,'データ（気象）'!AD150)+IF(予測地域=土浦,'データ（気象）'!AE150)+IF(予測地域=鹿嶋,'データ（気象）'!AF150)+IF(予測地域=龍ケ崎,'データ（気象）'!AG150)+IF(予測地域=我孫子,'データ（気象）'!AH150)+IF(予測地域=小山,'データ（気象）'!AI150)</f>
        <v>0</v>
      </c>
      <c r="D154" s="19">
        <f t="shared" si="24"/>
        <v>0</v>
      </c>
      <c r="E154" s="19">
        <f>IF(予測地域=北茨城,'データ（気象）'!B150)+IF(予測地域=大子,'データ（気象）'!C150)+IF(予測地域=常陸大宮,'データ（気象）'!D150)+IF(予測地域=日立,'データ（気象）'!E150)+IF(予測地域=笠間,'データ（気象）'!F150)+IF(予測地域=水戸,'データ（気象）'!G150)+IF(予測地域=古河,'データ（気象）'!H150)+IF(予測地域=下館,'データ（気象）'!I150)+IF(予測地域=下妻,'データ（気象）'!J150)+IF(予測地域=鉾田,'データ（気象）'!K150)+IF(予測地域=つくば館野,'データ（気象）'!L150)+IF(予測地域=土浦,'データ（気象）'!M150)+IF(予測地域=鹿嶋,'データ（気象）'!N150)+IF(予測地域=龍ケ崎,'データ（気象）'!O150)+IF(予測地域=我孫子,'データ（気象）'!P150)+IF(予測地域=小山,'データ（気象）'!Q150)</f>
        <v>0</v>
      </c>
      <c r="F154" s="19" t="e">
        <f t="shared" si="18"/>
        <v>#N/A</v>
      </c>
      <c r="G154" s="19" t="e">
        <f ca="1">IF(A154&lt;移植日前日,0)+IF(計算用!A154=移植日前日,dvs_tp)+IF(A154&gt;移植日前日,F154+G153)</f>
        <v>#N/A</v>
      </c>
      <c r="H154" t="e">
        <f t="shared" si="19"/>
        <v>#N/A</v>
      </c>
      <c r="I154" t="e">
        <f t="shared" ca="1" si="20"/>
        <v>#N/A</v>
      </c>
      <c r="J154" t="e">
        <f t="shared" ca="1" si="21"/>
        <v>#N/A</v>
      </c>
      <c r="K154" s="2" t="str">
        <f t="shared" ca="1" si="22"/>
        <v>-</v>
      </c>
      <c r="L154" s="2" t="e">
        <f t="shared" ca="1" si="23"/>
        <v>#N/A</v>
      </c>
      <c r="M154" s="2" t="e">
        <f t="shared" ca="1" si="25"/>
        <v>#N/A</v>
      </c>
      <c r="N154" s="2" t="e">
        <f t="shared" ca="1" si="26"/>
        <v>#N/A</v>
      </c>
      <c r="O154" s="3">
        <f ca="1">'データ（他）'!C149</f>
        <v>45530</v>
      </c>
    </row>
    <row r="155" spans="1:15" x14ac:dyDescent="0.4">
      <c r="A155" s="3">
        <f ca="1">'データ（他）'!C150</f>
        <v>45531</v>
      </c>
      <c r="B155" s="18" t="str">
        <f>IF(予測シート!C153="","",予測シート!C153)</f>
        <v/>
      </c>
      <c r="C155" s="19">
        <f>IF(予測地域=北茨城,'データ（気象）'!T151)+IF(予測地域=大子,'データ（気象）'!U151)+IF(予測地域=常陸大宮,'データ（気象）'!V151)+IF(予測地域=日立,'データ（気象）'!W151)+IF(予測地域=笠間,'データ（気象）'!X151)+IF(予測地域=水戸,'データ（気象）'!Y151)+IF(予測地域=古河,'データ（気象）'!Z151)+IF(予測地域=下館,'データ（気象）'!AA151)+IF(予測地域=下妻,'データ（気象）'!AB151)+IF(予測地域=鉾田,'データ（気象）'!AC151)+IF(予測地域=つくば館野,'データ（気象）'!AD151)+IF(予測地域=土浦,'データ（気象）'!AE151)+IF(予測地域=鹿嶋,'データ（気象）'!AF151)+IF(予測地域=龍ケ崎,'データ（気象）'!AG151)+IF(予測地域=我孫子,'データ（気象）'!AH151)+IF(予測地域=小山,'データ（気象）'!AI151)</f>
        <v>0</v>
      </c>
      <c r="D155" s="19">
        <f t="shared" si="24"/>
        <v>0</v>
      </c>
      <c r="E155" s="19">
        <f>IF(予測地域=北茨城,'データ（気象）'!B151)+IF(予測地域=大子,'データ（気象）'!C151)+IF(予測地域=常陸大宮,'データ（気象）'!D151)+IF(予測地域=日立,'データ（気象）'!E151)+IF(予測地域=笠間,'データ（気象）'!F151)+IF(予測地域=水戸,'データ（気象）'!G151)+IF(予測地域=古河,'データ（気象）'!H151)+IF(予測地域=下館,'データ（気象）'!I151)+IF(予測地域=下妻,'データ（気象）'!J151)+IF(予測地域=鉾田,'データ（気象）'!K151)+IF(予測地域=つくば館野,'データ（気象）'!L151)+IF(予測地域=土浦,'データ（気象）'!M151)+IF(予測地域=鹿嶋,'データ（気象）'!N151)+IF(予測地域=龍ケ崎,'データ（気象）'!O151)+IF(予測地域=我孫子,'データ（気象）'!P151)+IF(予測地域=小山,'データ（気象）'!Q151)</f>
        <v>0</v>
      </c>
      <c r="F155" s="19" t="e">
        <f t="shared" si="18"/>
        <v>#N/A</v>
      </c>
      <c r="G155" s="19" t="e">
        <f ca="1">IF(A155&lt;移植日前日,0)+IF(計算用!A155=移植日前日,dvs_tp)+IF(A155&gt;移植日前日,F155+G154)</f>
        <v>#N/A</v>
      </c>
      <c r="H155" t="e">
        <f t="shared" si="19"/>
        <v>#N/A</v>
      </c>
      <c r="I155" t="e">
        <f t="shared" ca="1" si="20"/>
        <v>#N/A</v>
      </c>
      <c r="J155" t="e">
        <f t="shared" ca="1" si="21"/>
        <v>#N/A</v>
      </c>
      <c r="K155" s="2" t="str">
        <f t="shared" ca="1" si="22"/>
        <v>-</v>
      </c>
      <c r="L155" s="2" t="e">
        <f t="shared" ca="1" si="23"/>
        <v>#N/A</v>
      </c>
      <c r="M155" s="2" t="e">
        <f t="shared" ca="1" si="25"/>
        <v>#N/A</v>
      </c>
      <c r="N155" s="2" t="e">
        <f t="shared" ca="1" si="26"/>
        <v>#N/A</v>
      </c>
      <c r="O155" s="3">
        <f ca="1">'データ（他）'!C150</f>
        <v>45531</v>
      </c>
    </row>
    <row r="156" spans="1:15" x14ac:dyDescent="0.4">
      <c r="A156" s="3">
        <f ca="1">'データ（他）'!C151</f>
        <v>45532</v>
      </c>
      <c r="B156" s="18" t="str">
        <f>IF(予測シート!C154="","",予測シート!C154)</f>
        <v/>
      </c>
      <c r="C156" s="19">
        <f>IF(予測地域=北茨城,'データ（気象）'!T152)+IF(予測地域=大子,'データ（気象）'!U152)+IF(予測地域=常陸大宮,'データ（気象）'!V152)+IF(予測地域=日立,'データ（気象）'!W152)+IF(予測地域=笠間,'データ（気象）'!X152)+IF(予測地域=水戸,'データ（気象）'!Y152)+IF(予測地域=古河,'データ（気象）'!Z152)+IF(予測地域=下館,'データ（気象）'!AA152)+IF(予測地域=下妻,'データ（気象）'!AB152)+IF(予測地域=鉾田,'データ（気象）'!AC152)+IF(予測地域=つくば館野,'データ（気象）'!AD152)+IF(予測地域=土浦,'データ（気象）'!AE152)+IF(予測地域=鹿嶋,'データ（気象）'!AF152)+IF(予測地域=龍ケ崎,'データ（気象）'!AG152)+IF(予測地域=我孫子,'データ（気象）'!AH152)+IF(予測地域=小山,'データ（気象）'!AI152)</f>
        <v>0</v>
      </c>
      <c r="D156" s="19">
        <f t="shared" si="24"/>
        <v>0</v>
      </c>
      <c r="E156" s="19">
        <f>IF(予測地域=北茨城,'データ（気象）'!B152)+IF(予測地域=大子,'データ（気象）'!C152)+IF(予測地域=常陸大宮,'データ（気象）'!D152)+IF(予測地域=日立,'データ（気象）'!E152)+IF(予測地域=笠間,'データ（気象）'!F152)+IF(予測地域=水戸,'データ（気象）'!G152)+IF(予測地域=古河,'データ（気象）'!H152)+IF(予測地域=下館,'データ（気象）'!I152)+IF(予測地域=下妻,'データ（気象）'!J152)+IF(予測地域=鉾田,'データ（気象）'!K152)+IF(予測地域=つくば館野,'データ（気象）'!L152)+IF(予測地域=土浦,'データ（気象）'!M152)+IF(予測地域=鹿嶋,'データ（気象）'!N152)+IF(予測地域=龍ケ崎,'データ（気象）'!O152)+IF(予測地域=我孫子,'データ（気象）'!P152)+IF(予測地域=小山,'データ（気象）'!Q152)</f>
        <v>0</v>
      </c>
      <c r="F156" s="19" t="e">
        <f t="shared" si="18"/>
        <v>#N/A</v>
      </c>
      <c r="G156" s="19" t="e">
        <f ca="1">IF(A156&lt;移植日前日,0)+IF(計算用!A156=移植日前日,dvs_tp)+IF(A156&gt;移植日前日,F156+G155)</f>
        <v>#N/A</v>
      </c>
      <c r="H156" t="e">
        <f t="shared" si="19"/>
        <v>#N/A</v>
      </c>
      <c r="I156" t="e">
        <f t="shared" ca="1" si="20"/>
        <v>#N/A</v>
      </c>
      <c r="J156" t="e">
        <f t="shared" ca="1" si="21"/>
        <v>#N/A</v>
      </c>
      <c r="K156" s="2" t="str">
        <f t="shared" ca="1" si="22"/>
        <v>-</v>
      </c>
      <c r="L156" s="2" t="e">
        <f t="shared" ca="1" si="23"/>
        <v>#N/A</v>
      </c>
      <c r="M156" s="2" t="e">
        <f t="shared" ca="1" si="25"/>
        <v>#N/A</v>
      </c>
      <c r="N156" s="2" t="e">
        <f t="shared" ca="1" si="26"/>
        <v>#N/A</v>
      </c>
      <c r="O156" s="3">
        <f ca="1">'データ（他）'!C151</f>
        <v>45532</v>
      </c>
    </row>
    <row r="157" spans="1:15" x14ac:dyDescent="0.4">
      <c r="A157" s="3">
        <f ca="1">'データ（他）'!C152</f>
        <v>45533</v>
      </c>
      <c r="B157" s="18" t="str">
        <f>IF(予測シート!C155="","",予測シート!C155)</f>
        <v/>
      </c>
      <c r="C157" s="19">
        <f>IF(予測地域=北茨城,'データ（気象）'!T153)+IF(予測地域=大子,'データ（気象）'!U153)+IF(予測地域=常陸大宮,'データ（気象）'!V153)+IF(予測地域=日立,'データ（気象）'!W153)+IF(予測地域=笠間,'データ（気象）'!X153)+IF(予測地域=水戸,'データ（気象）'!Y153)+IF(予測地域=古河,'データ（気象）'!Z153)+IF(予測地域=下館,'データ（気象）'!AA153)+IF(予測地域=下妻,'データ（気象）'!AB153)+IF(予測地域=鉾田,'データ（気象）'!AC153)+IF(予測地域=つくば館野,'データ（気象）'!AD153)+IF(予測地域=土浦,'データ（気象）'!AE153)+IF(予測地域=鹿嶋,'データ（気象）'!AF153)+IF(予測地域=龍ケ崎,'データ（気象）'!AG153)+IF(予測地域=我孫子,'データ（気象）'!AH153)+IF(予測地域=小山,'データ（気象）'!AI153)</f>
        <v>0</v>
      </c>
      <c r="D157" s="19">
        <f t="shared" si="24"/>
        <v>0</v>
      </c>
      <c r="E157" s="19">
        <f>IF(予測地域=北茨城,'データ（気象）'!B153)+IF(予測地域=大子,'データ（気象）'!C153)+IF(予測地域=常陸大宮,'データ（気象）'!D153)+IF(予測地域=日立,'データ（気象）'!E153)+IF(予測地域=笠間,'データ（気象）'!F153)+IF(予測地域=水戸,'データ（気象）'!G153)+IF(予測地域=古河,'データ（気象）'!H153)+IF(予測地域=下館,'データ（気象）'!I153)+IF(予測地域=下妻,'データ（気象）'!J153)+IF(予測地域=鉾田,'データ（気象）'!K153)+IF(予測地域=つくば館野,'データ（気象）'!L153)+IF(予測地域=土浦,'データ（気象）'!M153)+IF(予測地域=鹿嶋,'データ（気象）'!N153)+IF(予測地域=龍ケ崎,'データ（気象）'!O153)+IF(予測地域=我孫子,'データ（気象）'!P153)+IF(予測地域=小山,'データ（気象）'!Q153)</f>
        <v>0</v>
      </c>
      <c r="F157" s="19" t="e">
        <f t="shared" si="18"/>
        <v>#N/A</v>
      </c>
      <c r="G157" s="19" t="e">
        <f ca="1">IF(A157&lt;移植日前日,0)+IF(計算用!A157=移植日前日,dvs_tp)+IF(A157&gt;移植日前日,F157+G156)</f>
        <v>#N/A</v>
      </c>
      <c r="H157" t="e">
        <f t="shared" si="19"/>
        <v>#N/A</v>
      </c>
      <c r="I157" t="e">
        <f t="shared" ca="1" si="20"/>
        <v>#N/A</v>
      </c>
      <c r="J157" t="e">
        <f t="shared" ca="1" si="21"/>
        <v>#N/A</v>
      </c>
      <c r="K157" s="2" t="str">
        <f t="shared" ca="1" si="22"/>
        <v>-</v>
      </c>
      <c r="L157" s="2" t="e">
        <f t="shared" ca="1" si="23"/>
        <v>#N/A</v>
      </c>
      <c r="M157" s="2" t="e">
        <f t="shared" ca="1" si="25"/>
        <v>#N/A</v>
      </c>
      <c r="N157" s="2" t="e">
        <f t="shared" ca="1" si="26"/>
        <v>#N/A</v>
      </c>
      <c r="O157" s="3">
        <f ca="1">'データ（他）'!C152</f>
        <v>45533</v>
      </c>
    </row>
    <row r="158" spans="1:15" x14ac:dyDescent="0.4">
      <c r="A158" s="3">
        <f ca="1">'データ（他）'!C153</f>
        <v>45534</v>
      </c>
      <c r="B158" s="18" t="str">
        <f>IF(予測シート!C156="","",予測シート!C156)</f>
        <v/>
      </c>
      <c r="C158" s="19">
        <f>IF(予測地域=北茨城,'データ（気象）'!T154)+IF(予測地域=大子,'データ（気象）'!U154)+IF(予測地域=常陸大宮,'データ（気象）'!V154)+IF(予測地域=日立,'データ（気象）'!W154)+IF(予測地域=笠間,'データ（気象）'!X154)+IF(予測地域=水戸,'データ（気象）'!Y154)+IF(予測地域=古河,'データ（気象）'!Z154)+IF(予測地域=下館,'データ（気象）'!AA154)+IF(予測地域=下妻,'データ（気象）'!AB154)+IF(予測地域=鉾田,'データ（気象）'!AC154)+IF(予測地域=つくば館野,'データ（気象）'!AD154)+IF(予測地域=土浦,'データ（気象）'!AE154)+IF(予測地域=鹿嶋,'データ（気象）'!AF154)+IF(予測地域=龍ケ崎,'データ（気象）'!AG154)+IF(予測地域=我孫子,'データ（気象）'!AH154)+IF(予測地域=小山,'データ（気象）'!AI154)</f>
        <v>0</v>
      </c>
      <c r="D158" s="19">
        <f t="shared" si="24"/>
        <v>0</v>
      </c>
      <c r="E158" s="19">
        <f>IF(予測地域=北茨城,'データ（気象）'!B154)+IF(予測地域=大子,'データ（気象）'!C154)+IF(予測地域=常陸大宮,'データ（気象）'!D154)+IF(予測地域=日立,'データ（気象）'!E154)+IF(予測地域=笠間,'データ（気象）'!F154)+IF(予測地域=水戸,'データ（気象）'!G154)+IF(予測地域=古河,'データ（気象）'!H154)+IF(予測地域=下館,'データ（気象）'!I154)+IF(予測地域=下妻,'データ（気象）'!J154)+IF(予測地域=鉾田,'データ（気象）'!K154)+IF(予測地域=つくば館野,'データ（気象）'!L154)+IF(予測地域=土浦,'データ（気象）'!M154)+IF(予測地域=鹿嶋,'データ（気象）'!N154)+IF(予測地域=龍ケ崎,'データ（気象）'!O154)+IF(予測地域=我孫子,'データ（気象）'!P154)+IF(予測地域=小山,'データ（気象）'!Q154)</f>
        <v>0</v>
      </c>
      <c r="F158" s="19" t="e">
        <f t="shared" si="18"/>
        <v>#N/A</v>
      </c>
      <c r="G158" s="19" t="e">
        <f ca="1">IF(A158&lt;移植日前日,0)+IF(計算用!A158=移植日前日,dvs_tp)+IF(A158&gt;移植日前日,F158+G157)</f>
        <v>#N/A</v>
      </c>
      <c r="H158" t="e">
        <f t="shared" si="19"/>
        <v>#N/A</v>
      </c>
      <c r="I158" t="e">
        <f t="shared" ca="1" si="20"/>
        <v>#N/A</v>
      </c>
      <c r="J158" t="e">
        <f t="shared" ca="1" si="21"/>
        <v>#N/A</v>
      </c>
      <c r="K158" s="2" t="str">
        <f t="shared" ca="1" si="22"/>
        <v>-</v>
      </c>
      <c r="L158" s="2" t="e">
        <f t="shared" ca="1" si="23"/>
        <v>#N/A</v>
      </c>
      <c r="M158" s="2" t="e">
        <f t="shared" ca="1" si="25"/>
        <v>#N/A</v>
      </c>
      <c r="N158" s="2" t="e">
        <f t="shared" ca="1" si="26"/>
        <v>#N/A</v>
      </c>
      <c r="O158" s="3">
        <f ca="1">'データ（他）'!C153</f>
        <v>45534</v>
      </c>
    </row>
    <row r="159" spans="1:15" x14ac:dyDescent="0.4">
      <c r="A159" s="3">
        <f ca="1">'データ（他）'!C154</f>
        <v>45535</v>
      </c>
      <c r="B159" s="18" t="str">
        <f>IF(予測シート!C157="","",予測シート!C157)</f>
        <v/>
      </c>
      <c r="C159" s="19">
        <f>IF(予測地域=北茨城,'データ（気象）'!T155)+IF(予測地域=大子,'データ（気象）'!U155)+IF(予測地域=常陸大宮,'データ（気象）'!V155)+IF(予測地域=日立,'データ（気象）'!W155)+IF(予測地域=笠間,'データ（気象）'!X155)+IF(予測地域=水戸,'データ（気象）'!Y155)+IF(予測地域=古河,'データ（気象）'!Z155)+IF(予測地域=下館,'データ（気象）'!AA155)+IF(予測地域=下妻,'データ（気象）'!AB155)+IF(予測地域=鉾田,'データ（気象）'!AC155)+IF(予測地域=つくば館野,'データ（気象）'!AD155)+IF(予測地域=土浦,'データ（気象）'!AE155)+IF(予測地域=鹿嶋,'データ（気象）'!AF155)+IF(予測地域=龍ケ崎,'データ（気象）'!AG155)+IF(予測地域=我孫子,'データ（気象）'!AH155)+IF(予測地域=小山,'データ（気象）'!AI155)</f>
        <v>0</v>
      </c>
      <c r="D159" s="19">
        <f t="shared" si="24"/>
        <v>0</v>
      </c>
      <c r="E159" s="19">
        <f>IF(予測地域=北茨城,'データ（気象）'!B155)+IF(予測地域=大子,'データ（気象）'!C155)+IF(予測地域=常陸大宮,'データ（気象）'!D155)+IF(予測地域=日立,'データ（気象）'!E155)+IF(予測地域=笠間,'データ（気象）'!F155)+IF(予測地域=水戸,'データ（気象）'!G155)+IF(予測地域=古河,'データ（気象）'!H155)+IF(予測地域=下館,'データ（気象）'!I155)+IF(予測地域=下妻,'データ（気象）'!J155)+IF(予測地域=鉾田,'データ（気象）'!K155)+IF(予測地域=つくば館野,'データ（気象）'!L155)+IF(予測地域=土浦,'データ（気象）'!M155)+IF(予測地域=鹿嶋,'データ（気象）'!N155)+IF(予測地域=龍ケ崎,'データ（気象）'!O155)+IF(予測地域=我孫子,'データ（気象）'!P155)+IF(予測地域=小山,'データ（気象）'!Q155)</f>
        <v>0</v>
      </c>
      <c r="F159" s="19" t="e">
        <f t="shared" si="18"/>
        <v>#N/A</v>
      </c>
      <c r="G159" s="19" t="e">
        <f ca="1">IF(A159&lt;移植日前日,0)+IF(計算用!A159=移植日前日,dvs_tp)+IF(A159&gt;移植日前日,F159+G158)</f>
        <v>#N/A</v>
      </c>
      <c r="H159" t="e">
        <f t="shared" si="19"/>
        <v>#N/A</v>
      </c>
      <c r="I159" t="e">
        <f t="shared" ca="1" si="20"/>
        <v>#N/A</v>
      </c>
      <c r="J159" t="e">
        <f t="shared" ca="1" si="21"/>
        <v>#N/A</v>
      </c>
      <c r="K159" s="2" t="str">
        <f t="shared" ca="1" si="22"/>
        <v>-</v>
      </c>
      <c r="L159" s="2" t="e">
        <f t="shared" ca="1" si="23"/>
        <v>#N/A</v>
      </c>
      <c r="M159" s="2" t="e">
        <f t="shared" ca="1" si="25"/>
        <v>#N/A</v>
      </c>
      <c r="N159" s="2" t="e">
        <f t="shared" ca="1" si="26"/>
        <v>#N/A</v>
      </c>
      <c r="O159" s="3">
        <f ca="1">'データ（他）'!C154</f>
        <v>45535</v>
      </c>
    </row>
    <row r="160" spans="1:15" x14ac:dyDescent="0.4">
      <c r="A160" s="3">
        <f ca="1">'データ（他）'!C155</f>
        <v>45536</v>
      </c>
      <c r="B160" s="18" t="str">
        <f>IF(予測シート!C158="","",予測シート!C158)</f>
        <v/>
      </c>
      <c r="C160" s="19">
        <f>IF(予測地域=北茨城,'データ（気象）'!T156)+IF(予測地域=大子,'データ（気象）'!U156)+IF(予測地域=常陸大宮,'データ（気象）'!V156)+IF(予測地域=日立,'データ（気象）'!W156)+IF(予測地域=笠間,'データ（気象）'!X156)+IF(予測地域=水戸,'データ（気象）'!Y156)+IF(予測地域=古河,'データ（気象）'!Z156)+IF(予測地域=下館,'データ（気象）'!AA156)+IF(予測地域=下妻,'データ（気象）'!AB156)+IF(予測地域=鉾田,'データ（気象）'!AC156)+IF(予測地域=つくば館野,'データ（気象）'!AD156)+IF(予測地域=土浦,'データ（気象）'!AE156)+IF(予測地域=鹿嶋,'データ（気象）'!AF156)+IF(予測地域=龍ケ崎,'データ（気象）'!AG156)+IF(予測地域=我孫子,'データ（気象）'!AH156)+IF(予測地域=小山,'データ（気象）'!AI156)</f>
        <v>0</v>
      </c>
      <c r="D160" s="19">
        <f t="shared" si="24"/>
        <v>0</v>
      </c>
      <c r="E160" s="19">
        <f>IF(予測地域=北茨城,'データ（気象）'!B156)+IF(予測地域=大子,'データ（気象）'!C156)+IF(予測地域=常陸大宮,'データ（気象）'!D156)+IF(予測地域=日立,'データ（気象）'!E156)+IF(予測地域=笠間,'データ（気象）'!F156)+IF(予測地域=水戸,'データ（気象）'!G156)+IF(予測地域=古河,'データ（気象）'!H156)+IF(予測地域=下館,'データ（気象）'!I156)+IF(予測地域=下妻,'データ（気象）'!J156)+IF(予測地域=鉾田,'データ（気象）'!K156)+IF(予測地域=つくば館野,'データ（気象）'!L156)+IF(予測地域=土浦,'データ（気象）'!M156)+IF(予測地域=鹿嶋,'データ（気象）'!N156)+IF(予測地域=龍ケ崎,'データ（気象）'!O156)+IF(予測地域=我孫子,'データ（気象）'!P156)+IF(予測地域=小山,'データ（気象）'!Q156)</f>
        <v>0</v>
      </c>
      <c r="F160" s="19" t="e">
        <f t="shared" si="18"/>
        <v>#N/A</v>
      </c>
      <c r="G160" s="19" t="e">
        <f ca="1">IF(A160&lt;移植日前日,0)+IF(計算用!A160=移植日前日,dvs_tp)+IF(A160&gt;移植日前日,F160+G159)</f>
        <v>#N/A</v>
      </c>
      <c r="H160" t="e">
        <f t="shared" si="19"/>
        <v>#N/A</v>
      </c>
      <c r="I160" t="e">
        <f t="shared" ca="1" si="20"/>
        <v>#N/A</v>
      </c>
      <c r="J160" t="e">
        <f t="shared" ca="1" si="21"/>
        <v>#N/A</v>
      </c>
      <c r="K160" s="2" t="str">
        <f t="shared" ca="1" si="22"/>
        <v>-</v>
      </c>
      <c r="L160" s="2" t="e">
        <f t="shared" ca="1" si="23"/>
        <v>#N/A</v>
      </c>
      <c r="M160" s="2" t="e">
        <f t="shared" ca="1" si="25"/>
        <v>#N/A</v>
      </c>
      <c r="N160" s="2" t="e">
        <f t="shared" ca="1" si="26"/>
        <v>#N/A</v>
      </c>
      <c r="O160" s="3">
        <f ca="1">'データ（他）'!C155</f>
        <v>45536</v>
      </c>
    </row>
    <row r="161" spans="1:15" x14ac:dyDescent="0.4">
      <c r="A161" s="3">
        <f ca="1">'データ（他）'!C156</f>
        <v>45537</v>
      </c>
      <c r="B161" s="18" t="str">
        <f>IF(予測シート!C159="","",予測シート!C159)</f>
        <v/>
      </c>
      <c r="C161" s="19">
        <f>IF(予測地域=北茨城,'データ（気象）'!T157)+IF(予測地域=大子,'データ（気象）'!U157)+IF(予測地域=常陸大宮,'データ（気象）'!V157)+IF(予測地域=日立,'データ（気象）'!W157)+IF(予測地域=笠間,'データ（気象）'!X157)+IF(予測地域=水戸,'データ（気象）'!Y157)+IF(予測地域=古河,'データ（気象）'!Z157)+IF(予測地域=下館,'データ（気象）'!AA157)+IF(予測地域=下妻,'データ（気象）'!AB157)+IF(予測地域=鉾田,'データ（気象）'!AC157)+IF(予測地域=つくば館野,'データ（気象）'!AD157)+IF(予測地域=土浦,'データ（気象）'!AE157)+IF(予測地域=鹿嶋,'データ（気象）'!AF157)+IF(予測地域=龍ケ崎,'データ（気象）'!AG157)+IF(予測地域=我孫子,'データ（気象）'!AH157)+IF(予測地域=小山,'データ（気象）'!AI157)</f>
        <v>0</v>
      </c>
      <c r="D161" s="19">
        <f t="shared" si="24"/>
        <v>0</v>
      </c>
      <c r="E161" s="19">
        <f>IF(予測地域=北茨城,'データ（気象）'!B157)+IF(予測地域=大子,'データ（気象）'!C157)+IF(予測地域=常陸大宮,'データ（気象）'!D157)+IF(予測地域=日立,'データ（気象）'!E157)+IF(予測地域=笠間,'データ（気象）'!F157)+IF(予測地域=水戸,'データ（気象）'!G157)+IF(予測地域=古河,'データ（気象）'!H157)+IF(予測地域=下館,'データ（気象）'!I157)+IF(予測地域=下妻,'データ（気象）'!J157)+IF(予測地域=鉾田,'データ（気象）'!K157)+IF(予測地域=つくば館野,'データ（気象）'!L157)+IF(予測地域=土浦,'データ（気象）'!M157)+IF(予測地域=鹿嶋,'データ（気象）'!N157)+IF(予測地域=龍ケ崎,'データ（気象）'!O157)+IF(予測地域=我孫子,'データ（気象）'!P157)+IF(予測地域=小山,'データ（気象）'!Q157)</f>
        <v>0</v>
      </c>
      <c r="F161" s="19" t="e">
        <f t="shared" si="18"/>
        <v>#N/A</v>
      </c>
      <c r="G161" s="19" t="e">
        <f ca="1">IF(A161&lt;移植日前日,0)+IF(計算用!A161=移植日前日,dvs_tp)+IF(A161&gt;移植日前日,F161+G160)</f>
        <v>#N/A</v>
      </c>
      <c r="H161" t="e">
        <f t="shared" si="19"/>
        <v>#N/A</v>
      </c>
      <c r="I161" t="e">
        <f t="shared" ca="1" si="20"/>
        <v>#N/A</v>
      </c>
      <c r="J161" t="e">
        <f t="shared" ca="1" si="21"/>
        <v>#N/A</v>
      </c>
      <c r="K161" s="2" t="str">
        <f t="shared" ca="1" si="22"/>
        <v>-</v>
      </c>
      <c r="L161" s="2" t="e">
        <f t="shared" ca="1" si="23"/>
        <v>#N/A</v>
      </c>
      <c r="M161" s="2" t="e">
        <f t="shared" ca="1" si="25"/>
        <v>#N/A</v>
      </c>
      <c r="N161" s="2" t="e">
        <f t="shared" ca="1" si="26"/>
        <v>#N/A</v>
      </c>
      <c r="O161" s="3">
        <f ca="1">'データ（他）'!C156</f>
        <v>45537</v>
      </c>
    </row>
    <row r="162" spans="1:15" x14ac:dyDescent="0.4">
      <c r="A162" s="3">
        <f ca="1">'データ（他）'!C157</f>
        <v>45538</v>
      </c>
      <c r="B162" s="18" t="str">
        <f>IF(予測シート!C160="","",予測シート!C160)</f>
        <v/>
      </c>
      <c r="C162" s="19">
        <f>IF(予測地域=北茨城,'データ（気象）'!T158)+IF(予測地域=大子,'データ（気象）'!U158)+IF(予測地域=常陸大宮,'データ（気象）'!V158)+IF(予測地域=日立,'データ（気象）'!W158)+IF(予測地域=笠間,'データ（気象）'!X158)+IF(予測地域=水戸,'データ（気象）'!Y158)+IF(予測地域=古河,'データ（気象）'!Z158)+IF(予測地域=下館,'データ（気象）'!AA158)+IF(予測地域=下妻,'データ（気象）'!AB158)+IF(予測地域=鉾田,'データ（気象）'!AC158)+IF(予測地域=つくば館野,'データ（気象）'!AD158)+IF(予測地域=土浦,'データ（気象）'!AE158)+IF(予測地域=鹿嶋,'データ（気象）'!AF158)+IF(予測地域=龍ケ崎,'データ（気象）'!AG158)+IF(予測地域=我孫子,'データ（気象）'!AH158)+IF(予測地域=小山,'データ（気象）'!AI158)</f>
        <v>0</v>
      </c>
      <c r="D162" s="19">
        <f t="shared" si="24"/>
        <v>0</v>
      </c>
      <c r="E162" s="19">
        <f>IF(予測地域=北茨城,'データ（気象）'!B158)+IF(予測地域=大子,'データ（気象）'!C158)+IF(予測地域=常陸大宮,'データ（気象）'!D158)+IF(予測地域=日立,'データ（気象）'!E158)+IF(予測地域=笠間,'データ（気象）'!F158)+IF(予測地域=水戸,'データ（気象）'!G158)+IF(予測地域=古河,'データ（気象）'!H158)+IF(予測地域=下館,'データ（気象）'!I158)+IF(予測地域=下妻,'データ（気象）'!J158)+IF(予測地域=鉾田,'データ（気象）'!K158)+IF(予測地域=つくば館野,'データ（気象）'!L158)+IF(予測地域=土浦,'データ（気象）'!M158)+IF(予測地域=鹿嶋,'データ（気象）'!N158)+IF(予測地域=龍ケ崎,'データ（気象）'!O158)+IF(予測地域=我孫子,'データ（気象）'!P158)+IF(予測地域=小山,'データ（気象）'!Q158)</f>
        <v>0</v>
      </c>
      <c r="F162" s="19" t="e">
        <f t="shared" si="18"/>
        <v>#N/A</v>
      </c>
      <c r="G162" s="19" t="e">
        <f ca="1">IF(A162&lt;移植日前日,0)+IF(計算用!A162=移植日前日,dvs_tp)+IF(A162&gt;移植日前日,F162+G161)</f>
        <v>#N/A</v>
      </c>
      <c r="H162" t="e">
        <f t="shared" si="19"/>
        <v>#N/A</v>
      </c>
      <c r="I162" t="e">
        <f t="shared" ca="1" si="20"/>
        <v>#N/A</v>
      </c>
      <c r="J162" t="e">
        <f t="shared" ca="1" si="21"/>
        <v>#N/A</v>
      </c>
      <c r="K162" s="2" t="str">
        <f t="shared" ca="1" si="22"/>
        <v>-</v>
      </c>
      <c r="L162" s="2" t="e">
        <f t="shared" ca="1" si="23"/>
        <v>#N/A</v>
      </c>
      <c r="M162" s="2" t="e">
        <f t="shared" ca="1" si="25"/>
        <v>#N/A</v>
      </c>
      <c r="N162" s="2" t="e">
        <f t="shared" ca="1" si="26"/>
        <v>#N/A</v>
      </c>
      <c r="O162" s="3">
        <f ca="1">'データ（他）'!C157</f>
        <v>45538</v>
      </c>
    </row>
    <row r="163" spans="1:15" x14ac:dyDescent="0.4">
      <c r="A163" s="3">
        <f ca="1">'データ（他）'!C158</f>
        <v>45539</v>
      </c>
      <c r="B163" s="18" t="str">
        <f>IF(予測シート!C161="","",予測シート!C161)</f>
        <v/>
      </c>
      <c r="C163" s="19">
        <f>IF(予測地域=北茨城,'データ（気象）'!T159)+IF(予測地域=大子,'データ（気象）'!U159)+IF(予測地域=常陸大宮,'データ（気象）'!V159)+IF(予測地域=日立,'データ（気象）'!W159)+IF(予測地域=笠間,'データ（気象）'!X159)+IF(予測地域=水戸,'データ（気象）'!Y159)+IF(予測地域=古河,'データ（気象）'!Z159)+IF(予測地域=下館,'データ（気象）'!AA159)+IF(予測地域=下妻,'データ（気象）'!AB159)+IF(予測地域=鉾田,'データ（気象）'!AC159)+IF(予測地域=つくば館野,'データ（気象）'!AD159)+IF(予測地域=土浦,'データ（気象）'!AE159)+IF(予測地域=鹿嶋,'データ（気象）'!AF159)+IF(予測地域=龍ケ崎,'データ（気象）'!AG159)+IF(予測地域=我孫子,'データ（気象）'!AH159)+IF(予測地域=小山,'データ（気象）'!AI159)</f>
        <v>0</v>
      </c>
      <c r="D163" s="19">
        <f t="shared" si="24"/>
        <v>0</v>
      </c>
      <c r="E163" s="19">
        <f>IF(予測地域=北茨城,'データ（気象）'!B159)+IF(予測地域=大子,'データ（気象）'!C159)+IF(予測地域=常陸大宮,'データ（気象）'!D159)+IF(予測地域=日立,'データ（気象）'!E159)+IF(予測地域=笠間,'データ（気象）'!F159)+IF(予測地域=水戸,'データ（気象）'!G159)+IF(予測地域=古河,'データ（気象）'!H159)+IF(予測地域=下館,'データ（気象）'!I159)+IF(予測地域=下妻,'データ（気象）'!J159)+IF(予測地域=鉾田,'データ（気象）'!K159)+IF(予測地域=つくば館野,'データ（気象）'!L159)+IF(予測地域=土浦,'データ（気象）'!M159)+IF(予測地域=鹿嶋,'データ（気象）'!N159)+IF(予測地域=龍ケ崎,'データ（気象）'!O159)+IF(予測地域=我孫子,'データ（気象）'!P159)+IF(予測地域=小山,'データ（気象）'!Q159)</f>
        <v>0</v>
      </c>
      <c r="F163" s="19" t="e">
        <f t="shared" si="18"/>
        <v>#N/A</v>
      </c>
      <c r="G163" s="19" t="e">
        <f ca="1">IF(A163&lt;移植日前日,0)+IF(計算用!A163=移植日前日,dvs_tp)+IF(A163&gt;移植日前日,F163+G162)</f>
        <v>#N/A</v>
      </c>
      <c r="H163" t="e">
        <f t="shared" si="19"/>
        <v>#N/A</v>
      </c>
      <c r="I163" t="e">
        <f t="shared" ca="1" si="20"/>
        <v>#N/A</v>
      </c>
      <c r="J163" t="e">
        <f t="shared" ca="1" si="21"/>
        <v>#N/A</v>
      </c>
      <c r="K163" s="2" t="str">
        <f t="shared" ca="1" si="22"/>
        <v>-</v>
      </c>
      <c r="L163" s="2" t="e">
        <f t="shared" ca="1" si="23"/>
        <v>#N/A</v>
      </c>
      <c r="M163" s="2" t="e">
        <f t="shared" ca="1" si="25"/>
        <v>#N/A</v>
      </c>
      <c r="N163" s="2" t="e">
        <f t="shared" ca="1" si="26"/>
        <v>#N/A</v>
      </c>
      <c r="O163" s="3">
        <f ca="1">'データ（他）'!C158</f>
        <v>45539</v>
      </c>
    </row>
    <row r="164" spans="1:15" x14ac:dyDescent="0.4">
      <c r="A164" s="3">
        <f ca="1">'データ（他）'!C159</f>
        <v>45540</v>
      </c>
      <c r="B164" s="18" t="str">
        <f>IF(予測シート!C162="","",予測シート!C162)</f>
        <v/>
      </c>
      <c r="C164" s="19">
        <f>IF(予測地域=北茨城,'データ（気象）'!T160)+IF(予測地域=大子,'データ（気象）'!U160)+IF(予測地域=常陸大宮,'データ（気象）'!V160)+IF(予測地域=日立,'データ（気象）'!W160)+IF(予測地域=笠間,'データ（気象）'!X160)+IF(予測地域=水戸,'データ（気象）'!Y160)+IF(予測地域=古河,'データ（気象）'!Z160)+IF(予測地域=下館,'データ（気象）'!AA160)+IF(予測地域=下妻,'データ（気象）'!AB160)+IF(予測地域=鉾田,'データ（気象）'!AC160)+IF(予測地域=つくば館野,'データ（気象）'!AD160)+IF(予測地域=土浦,'データ（気象）'!AE160)+IF(予測地域=鹿嶋,'データ（気象）'!AF160)+IF(予測地域=龍ケ崎,'データ（気象）'!AG160)+IF(予測地域=我孫子,'データ（気象）'!AH160)+IF(予測地域=小山,'データ（気象）'!AI160)</f>
        <v>0</v>
      </c>
      <c r="D164" s="19">
        <f t="shared" si="24"/>
        <v>0</v>
      </c>
      <c r="E164" s="19">
        <f>IF(予測地域=北茨城,'データ（気象）'!B160)+IF(予測地域=大子,'データ（気象）'!C160)+IF(予測地域=常陸大宮,'データ（気象）'!D160)+IF(予測地域=日立,'データ（気象）'!E160)+IF(予測地域=笠間,'データ（気象）'!F160)+IF(予測地域=水戸,'データ（気象）'!G160)+IF(予測地域=古河,'データ（気象）'!H160)+IF(予測地域=下館,'データ（気象）'!I160)+IF(予測地域=下妻,'データ（気象）'!J160)+IF(予測地域=鉾田,'データ（気象）'!K160)+IF(予測地域=つくば館野,'データ（気象）'!L160)+IF(予測地域=土浦,'データ（気象）'!M160)+IF(予測地域=鹿嶋,'データ（気象）'!N160)+IF(予測地域=龍ケ崎,'データ（気象）'!O160)+IF(予測地域=我孫子,'データ（気象）'!P160)+IF(予測地域=小山,'データ（気象）'!Q160)</f>
        <v>0</v>
      </c>
      <c r="F164" s="19" t="e">
        <f t="shared" si="18"/>
        <v>#N/A</v>
      </c>
      <c r="G164" s="19" t="e">
        <f ca="1">IF(A164&lt;移植日前日,0)+IF(計算用!A164=移植日前日,dvs_tp)+IF(A164&gt;移植日前日,F164+G163)</f>
        <v>#N/A</v>
      </c>
      <c r="H164" t="e">
        <f t="shared" si="19"/>
        <v>#N/A</v>
      </c>
      <c r="I164" t="e">
        <f t="shared" ca="1" si="20"/>
        <v>#N/A</v>
      </c>
      <c r="J164" t="e">
        <f t="shared" ca="1" si="21"/>
        <v>#N/A</v>
      </c>
      <c r="K164" s="2" t="str">
        <f t="shared" ca="1" si="22"/>
        <v>-</v>
      </c>
      <c r="L164" s="2" t="e">
        <f t="shared" ca="1" si="23"/>
        <v>#N/A</v>
      </c>
      <c r="M164" s="2" t="e">
        <f t="shared" ca="1" si="25"/>
        <v>#N/A</v>
      </c>
      <c r="N164" s="2" t="e">
        <f t="shared" ca="1" si="26"/>
        <v>#N/A</v>
      </c>
      <c r="O164" s="3">
        <f ca="1">'データ（他）'!C159</f>
        <v>45540</v>
      </c>
    </row>
    <row r="165" spans="1:15" x14ac:dyDescent="0.4">
      <c r="A165" s="3">
        <f ca="1">'データ（他）'!C160</f>
        <v>45541</v>
      </c>
      <c r="B165" s="18" t="str">
        <f>IF(予測シート!C163="","",予測シート!C163)</f>
        <v/>
      </c>
      <c r="C165" s="19">
        <f>IF(予測地域=北茨城,'データ（気象）'!T161)+IF(予測地域=大子,'データ（気象）'!U161)+IF(予測地域=常陸大宮,'データ（気象）'!V161)+IF(予測地域=日立,'データ（気象）'!W161)+IF(予測地域=笠間,'データ（気象）'!X161)+IF(予測地域=水戸,'データ（気象）'!Y161)+IF(予測地域=古河,'データ（気象）'!Z161)+IF(予測地域=下館,'データ（気象）'!AA161)+IF(予測地域=下妻,'データ（気象）'!AB161)+IF(予測地域=鉾田,'データ（気象）'!AC161)+IF(予測地域=つくば館野,'データ（気象）'!AD161)+IF(予測地域=土浦,'データ（気象）'!AE161)+IF(予測地域=鹿嶋,'データ（気象）'!AF161)+IF(予測地域=龍ケ崎,'データ（気象）'!AG161)+IF(予測地域=我孫子,'データ（気象）'!AH161)+IF(予測地域=小山,'データ（気象）'!AI161)</f>
        <v>0</v>
      </c>
      <c r="D165" s="19">
        <f t="shared" si="24"/>
        <v>0</v>
      </c>
      <c r="E165" s="19">
        <f>IF(予測地域=北茨城,'データ（気象）'!B161)+IF(予測地域=大子,'データ（気象）'!C161)+IF(予測地域=常陸大宮,'データ（気象）'!D161)+IF(予測地域=日立,'データ（気象）'!E161)+IF(予測地域=笠間,'データ（気象）'!F161)+IF(予測地域=水戸,'データ（気象）'!G161)+IF(予測地域=古河,'データ（気象）'!H161)+IF(予測地域=下館,'データ（気象）'!I161)+IF(予測地域=下妻,'データ（気象）'!J161)+IF(予測地域=鉾田,'データ（気象）'!K161)+IF(予測地域=つくば館野,'データ（気象）'!L161)+IF(予測地域=土浦,'データ（気象）'!M161)+IF(予測地域=鹿嶋,'データ（気象）'!N161)+IF(予測地域=龍ケ崎,'データ（気象）'!O161)+IF(予測地域=我孫子,'データ（気象）'!P161)+IF(予測地域=小山,'データ（気象）'!Q161)</f>
        <v>0</v>
      </c>
      <c r="F165" s="19" t="e">
        <f t="shared" si="18"/>
        <v>#N/A</v>
      </c>
      <c r="G165" s="19" t="e">
        <f ca="1">IF(A165&lt;移植日前日,0)+IF(計算用!A165=移植日前日,dvs_tp)+IF(A165&gt;移植日前日,F165+G164)</f>
        <v>#N/A</v>
      </c>
      <c r="H165" t="e">
        <f t="shared" si="19"/>
        <v>#N/A</v>
      </c>
      <c r="I165" t="e">
        <f t="shared" ca="1" si="20"/>
        <v>#N/A</v>
      </c>
      <c r="J165" t="e">
        <f t="shared" ca="1" si="21"/>
        <v>#N/A</v>
      </c>
      <c r="K165" s="2" t="str">
        <f t="shared" ca="1" si="22"/>
        <v>-</v>
      </c>
      <c r="L165" s="2" t="e">
        <f t="shared" ca="1" si="23"/>
        <v>#N/A</v>
      </c>
      <c r="M165" s="2" t="e">
        <f t="shared" ca="1" si="25"/>
        <v>#N/A</v>
      </c>
      <c r="N165" s="2" t="e">
        <f t="shared" ca="1" si="26"/>
        <v>#N/A</v>
      </c>
      <c r="O165" s="3">
        <f ca="1">'データ（他）'!C160</f>
        <v>45541</v>
      </c>
    </row>
    <row r="166" spans="1:15" x14ac:dyDescent="0.4">
      <c r="A166" s="3">
        <f ca="1">'データ（他）'!C161</f>
        <v>45542</v>
      </c>
      <c r="B166" s="18" t="str">
        <f>IF(予測シート!C164="","",予測シート!C164)</f>
        <v/>
      </c>
      <c r="C166" s="19">
        <f>IF(予測地域=北茨城,'データ（気象）'!T162)+IF(予測地域=大子,'データ（気象）'!U162)+IF(予測地域=常陸大宮,'データ（気象）'!V162)+IF(予測地域=日立,'データ（気象）'!W162)+IF(予測地域=笠間,'データ（気象）'!X162)+IF(予測地域=水戸,'データ（気象）'!Y162)+IF(予測地域=古河,'データ（気象）'!Z162)+IF(予測地域=下館,'データ（気象）'!AA162)+IF(予測地域=下妻,'データ（気象）'!AB162)+IF(予測地域=鉾田,'データ（気象）'!AC162)+IF(予測地域=つくば館野,'データ（気象）'!AD162)+IF(予測地域=土浦,'データ（気象）'!AE162)+IF(予測地域=鹿嶋,'データ（気象）'!AF162)+IF(予測地域=龍ケ崎,'データ（気象）'!AG162)+IF(予測地域=我孫子,'データ（気象）'!AH162)+IF(予測地域=小山,'データ（気象）'!AI162)</f>
        <v>0</v>
      </c>
      <c r="D166" s="19">
        <f t="shared" si="24"/>
        <v>0</v>
      </c>
      <c r="E166" s="19">
        <f>IF(予測地域=北茨城,'データ（気象）'!B162)+IF(予測地域=大子,'データ（気象）'!C162)+IF(予測地域=常陸大宮,'データ（気象）'!D162)+IF(予測地域=日立,'データ（気象）'!E162)+IF(予測地域=笠間,'データ（気象）'!F162)+IF(予測地域=水戸,'データ（気象）'!G162)+IF(予測地域=古河,'データ（気象）'!H162)+IF(予測地域=下館,'データ（気象）'!I162)+IF(予測地域=下妻,'データ（気象）'!J162)+IF(予測地域=鉾田,'データ（気象）'!K162)+IF(予測地域=つくば館野,'データ（気象）'!L162)+IF(予測地域=土浦,'データ（気象）'!M162)+IF(予測地域=鹿嶋,'データ（気象）'!N162)+IF(予測地域=龍ケ崎,'データ（気象）'!O162)+IF(予測地域=我孫子,'データ（気象）'!P162)+IF(予測地域=小山,'データ（気象）'!Q162)</f>
        <v>0</v>
      </c>
      <c r="F166" s="19" t="e">
        <f t="shared" si="18"/>
        <v>#N/A</v>
      </c>
      <c r="G166" s="19" t="e">
        <f ca="1">IF(A166&lt;移植日前日,0)+IF(計算用!A166=移植日前日,dvs_tp)+IF(A166&gt;移植日前日,F166+G165)</f>
        <v>#N/A</v>
      </c>
      <c r="H166" t="e">
        <f t="shared" si="19"/>
        <v>#N/A</v>
      </c>
      <c r="I166" t="e">
        <f t="shared" ca="1" si="20"/>
        <v>#N/A</v>
      </c>
      <c r="J166" t="e">
        <f t="shared" ca="1" si="21"/>
        <v>#N/A</v>
      </c>
      <c r="K166" s="2" t="str">
        <f t="shared" ca="1" si="22"/>
        <v>-</v>
      </c>
      <c r="L166" s="2" t="e">
        <f t="shared" ca="1" si="23"/>
        <v>#N/A</v>
      </c>
      <c r="M166" s="2" t="e">
        <f t="shared" ca="1" si="25"/>
        <v>#N/A</v>
      </c>
      <c r="N166" s="2" t="e">
        <f t="shared" ca="1" si="26"/>
        <v>#N/A</v>
      </c>
      <c r="O166" s="3">
        <f ca="1">'データ（他）'!C161</f>
        <v>45542</v>
      </c>
    </row>
    <row r="167" spans="1:15" x14ac:dyDescent="0.4">
      <c r="A167" s="3">
        <f ca="1">'データ（他）'!C162</f>
        <v>45543</v>
      </c>
      <c r="B167" s="18" t="str">
        <f>IF(予測シート!C165="","",予測シート!C165)</f>
        <v/>
      </c>
      <c r="C167" s="19">
        <f>IF(予測地域=北茨城,'データ（気象）'!T163)+IF(予測地域=大子,'データ（気象）'!U163)+IF(予測地域=常陸大宮,'データ（気象）'!V163)+IF(予測地域=日立,'データ（気象）'!W163)+IF(予測地域=笠間,'データ（気象）'!X163)+IF(予測地域=水戸,'データ（気象）'!Y163)+IF(予測地域=古河,'データ（気象）'!Z163)+IF(予測地域=下館,'データ（気象）'!AA163)+IF(予測地域=下妻,'データ（気象）'!AB163)+IF(予測地域=鉾田,'データ（気象）'!AC163)+IF(予測地域=つくば館野,'データ（気象）'!AD163)+IF(予測地域=土浦,'データ（気象）'!AE163)+IF(予測地域=鹿嶋,'データ（気象）'!AF163)+IF(予測地域=龍ケ崎,'データ（気象）'!AG163)+IF(予測地域=我孫子,'データ（気象）'!AH163)+IF(予測地域=小山,'データ（気象）'!AI163)</f>
        <v>0</v>
      </c>
      <c r="D167" s="19">
        <f t="shared" si="24"/>
        <v>0</v>
      </c>
      <c r="E167" s="19">
        <f>IF(予測地域=北茨城,'データ（気象）'!B163)+IF(予測地域=大子,'データ（気象）'!C163)+IF(予測地域=常陸大宮,'データ（気象）'!D163)+IF(予測地域=日立,'データ（気象）'!E163)+IF(予測地域=笠間,'データ（気象）'!F163)+IF(予測地域=水戸,'データ（気象）'!G163)+IF(予測地域=古河,'データ（気象）'!H163)+IF(予測地域=下館,'データ（気象）'!I163)+IF(予測地域=下妻,'データ（気象）'!J163)+IF(予測地域=鉾田,'データ（気象）'!K163)+IF(予測地域=つくば館野,'データ（気象）'!L163)+IF(予測地域=土浦,'データ（気象）'!M163)+IF(予測地域=鹿嶋,'データ（気象）'!N163)+IF(予測地域=龍ケ崎,'データ（気象）'!O163)+IF(予測地域=我孫子,'データ（気象）'!P163)+IF(予測地域=小山,'データ（気象）'!Q163)</f>
        <v>0</v>
      </c>
      <c r="F167" s="19" t="e">
        <f t="shared" si="18"/>
        <v>#N/A</v>
      </c>
      <c r="G167" s="19" t="e">
        <f ca="1">IF(A167&lt;移植日前日,0)+IF(計算用!A167=移植日前日,dvs_tp)+IF(A167&gt;移植日前日,F167+G166)</f>
        <v>#N/A</v>
      </c>
      <c r="H167" t="e">
        <f t="shared" si="19"/>
        <v>#N/A</v>
      </c>
      <c r="I167" t="e">
        <f t="shared" ca="1" si="20"/>
        <v>#N/A</v>
      </c>
      <c r="J167" t="e">
        <f t="shared" ca="1" si="21"/>
        <v>#N/A</v>
      </c>
      <c r="K167" s="2" t="str">
        <f t="shared" ca="1" si="22"/>
        <v>-</v>
      </c>
      <c r="L167" s="2" t="e">
        <f t="shared" ca="1" si="23"/>
        <v>#N/A</v>
      </c>
      <c r="M167" s="2" t="e">
        <f t="shared" ca="1" si="25"/>
        <v>#N/A</v>
      </c>
      <c r="N167" s="2" t="e">
        <f t="shared" ca="1" si="26"/>
        <v>#N/A</v>
      </c>
      <c r="O167" s="3">
        <f ca="1">'データ（他）'!C162</f>
        <v>45543</v>
      </c>
    </row>
    <row r="168" spans="1:15" x14ac:dyDescent="0.4">
      <c r="A168" s="3">
        <f ca="1">'データ（他）'!C163</f>
        <v>45544</v>
      </c>
      <c r="B168" s="18" t="str">
        <f>IF(予測シート!C166="","",予測シート!C166)</f>
        <v/>
      </c>
      <c r="C168" s="19">
        <f>IF(予測地域=北茨城,'データ（気象）'!T164)+IF(予測地域=大子,'データ（気象）'!U164)+IF(予測地域=常陸大宮,'データ（気象）'!V164)+IF(予測地域=日立,'データ（気象）'!W164)+IF(予測地域=笠間,'データ（気象）'!X164)+IF(予測地域=水戸,'データ（気象）'!Y164)+IF(予測地域=古河,'データ（気象）'!Z164)+IF(予測地域=下館,'データ（気象）'!AA164)+IF(予測地域=下妻,'データ（気象）'!AB164)+IF(予測地域=鉾田,'データ（気象）'!AC164)+IF(予測地域=つくば館野,'データ（気象）'!AD164)+IF(予測地域=土浦,'データ（気象）'!AE164)+IF(予測地域=鹿嶋,'データ（気象）'!AF164)+IF(予測地域=龍ケ崎,'データ（気象）'!AG164)+IF(予測地域=我孫子,'データ（気象）'!AH164)+IF(予測地域=小山,'データ（気象）'!AI164)</f>
        <v>0</v>
      </c>
      <c r="D168" s="19">
        <f t="shared" si="24"/>
        <v>0</v>
      </c>
      <c r="E168" s="19">
        <f>IF(予測地域=北茨城,'データ（気象）'!B164)+IF(予測地域=大子,'データ（気象）'!C164)+IF(予測地域=常陸大宮,'データ（気象）'!D164)+IF(予測地域=日立,'データ（気象）'!E164)+IF(予測地域=笠間,'データ（気象）'!F164)+IF(予測地域=水戸,'データ（気象）'!G164)+IF(予測地域=古河,'データ（気象）'!H164)+IF(予測地域=下館,'データ（気象）'!I164)+IF(予測地域=下妻,'データ（気象）'!J164)+IF(予測地域=鉾田,'データ（気象）'!K164)+IF(予測地域=つくば館野,'データ（気象）'!L164)+IF(予測地域=土浦,'データ（気象）'!M164)+IF(予測地域=鹿嶋,'データ（気象）'!N164)+IF(予測地域=龍ケ崎,'データ（気象）'!O164)+IF(予測地域=我孫子,'データ（気象）'!P164)+IF(予測地域=小山,'データ（気象）'!Q164)</f>
        <v>0</v>
      </c>
      <c r="F168" s="19" t="e">
        <f t="shared" si="18"/>
        <v>#N/A</v>
      </c>
      <c r="G168" s="19" t="e">
        <f ca="1">IF(A168&lt;移植日前日,0)+IF(計算用!A168=移植日前日,dvs_tp)+IF(A168&gt;移植日前日,F168+G167)</f>
        <v>#N/A</v>
      </c>
      <c r="H168" t="e">
        <f t="shared" si="19"/>
        <v>#N/A</v>
      </c>
      <c r="I168" t="e">
        <f t="shared" ca="1" si="20"/>
        <v>#N/A</v>
      </c>
      <c r="J168" t="e">
        <f t="shared" ca="1" si="21"/>
        <v>#N/A</v>
      </c>
      <c r="K168" s="2" t="str">
        <f t="shared" ca="1" si="22"/>
        <v>-</v>
      </c>
      <c r="L168" s="2" t="e">
        <f t="shared" ca="1" si="23"/>
        <v>#N/A</v>
      </c>
      <c r="M168" s="2" t="e">
        <f t="shared" ca="1" si="25"/>
        <v>#N/A</v>
      </c>
      <c r="N168" s="2" t="e">
        <f t="shared" ca="1" si="26"/>
        <v>#N/A</v>
      </c>
      <c r="O168" s="3">
        <f ca="1">'データ（他）'!C163</f>
        <v>45544</v>
      </c>
    </row>
    <row r="169" spans="1:15" x14ac:dyDescent="0.4">
      <c r="A169" s="3">
        <f ca="1">'データ（他）'!C164</f>
        <v>45545</v>
      </c>
      <c r="B169" s="18" t="str">
        <f>IF(予測シート!C167="","",予測シート!C167)</f>
        <v/>
      </c>
      <c r="C169" s="19">
        <f>IF(予測地域=北茨城,'データ（気象）'!T165)+IF(予測地域=大子,'データ（気象）'!U165)+IF(予測地域=常陸大宮,'データ（気象）'!V165)+IF(予測地域=日立,'データ（気象）'!W165)+IF(予測地域=笠間,'データ（気象）'!X165)+IF(予測地域=水戸,'データ（気象）'!Y165)+IF(予測地域=古河,'データ（気象）'!Z165)+IF(予測地域=下館,'データ（気象）'!AA165)+IF(予測地域=下妻,'データ（気象）'!AB165)+IF(予測地域=鉾田,'データ（気象）'!AC165)+IF(予測地域=つくば館野,'データ（気象）'!AD165)+IF(予測地域=土浦,'データ（気象）'!AE165)+IF(予測地域=鹿嶋,'データ（気象）'!AF165)+IF(予測地域=龍ケ崎,'データ（気象）'!AG165)+IF(予測地域=我孫子,'データ（気象）'!AH165)+IF(予測地域=小山,'データ（気象）'!AI165)</f>
        <v>0</v>
      </c>
      <c r="D169" s="19">
        <f t="shared" si="24"/>
        <v>0</v>
      </c>
      <c r="E169" s="19">
        <f>IF(予測地域=北茨城,'データ（気象）'!B165)+IF(予測地域=大子,'データ（気象）'!C165)+IF(予測地域=常陸大宮,'データ（気象）'!D165)+IF(予測地域=日立,'データ（気象）'!E165)+IF(予測地域=笠間,'データ（気象）'!F165)+IF(予測地域=水戸,'データ（気象）'!G165)+IF(予測地域=古河,'データ（気象）'!H165)+IF(予測地域=下館,'データ（気象）'!I165)+IF(予測地域=下妻,'データ（気象）'!J165)+IF(予測地域=鉾田,'データ（気象）'!K165)+IF(予測地域=つくば館野,'データ（気象）'!L165)+IF(予測地域=土浦,'データ（気象）'!M165)+IF(予測地域=鹿嶋,'データ（気象）'!N165)+IF(予測地域=龍ケ崎,'データ（気象）'!O165)+IF(予測地域=我孫子,'データ（気象）'!P165)+IF(予測地域=小山,'データ（気象）'!Q165)</f>
        <v>0</v>
      </c>
      <c r="F169" s="19" t="e">
        <f t="shared" si="18"/>
        <v>#N/A</v>
      </c>
      <c r="G169" s="19" t="e">
        <f ca="1">IF(A169&lt;移植日前日,0)+IF(計算用!A169=移植日前日,dvs_tp)+IF(A169&gt;移植日前日,F169+G168)</f>
        <v>#N/A</v>
      </c>
      <c r="H169" t="e">
        <f t="shared" si="19"/>
        <v>#N/A</v>
      </c>
      <c r="I169" t="e">
        <f t="shared" ca="1" si="20"/>
        <v>#N/A</v>
      </c>
      <c r="J169" t="e">
        <f t="shared" ca="1" si="21"/>
        <v>#N/A</v>
      </c>
      <c r="K169" s="2" t="str">
        <f t="shared" ca="1" si="22"/>
        <v>-</v>
      </c>
      <c r="L169" s="2" t="e">
        <f t="shared" ca="1" si="23"/>
        <v>#N/A</v>
      </c>
      <c r="M169" s="2" t="e">
        <f t="shared" ca="1" si="25"/>
        <v>#N/A</v>
      </c>
      <c r="N169" s="2" t="e">
        <f t="shared" ca="1" si="26"/>
        <v>#N/A</v>
      </c>
      <c r="O169" s="3">
        <f ca="1">'データ（他）'!C164</f>
        <v>45545</v>
      </c>
    </row>
    <row r="170" spans="1:15" x14ac:dyDescent="0.4">
      <c r="A170" s="3">
        <f ca="1">'データ（他）'!C165</f>
        <v>45546</v>
      </c>
      <c r="B170" s="18" t="str">
        <f>IF(予測シート!C168="","",予測シート!C168)</f>
        <v/>
      </c>
      <c r="C170" s="19">
        <f>IF(予測地域=北茨城,'データ（気象）'!T166)+IF(予測地域=大子,'データ（気象）'!U166)+IF(予測地域=常陸大宮,'データ（気象）'!V166)+IF(予測地域=日立,'データ（気象）'!W166)+IF(予測地域=笠間,'データ（気象）'!X166)+IF(予測地域=水戸,'データ（気象）'!Y166)+IF(予測地域=古河,'データ（気象）'!Z166)+IF(予測地域=下館,'データ（気象）'!AA166)+IF(予測地域=下妻,'データ（気象）'!AB166)+IF(予測地域=鉾田,'データ（気象）'!AC166)+IF(予測地域=つくば館野,'データ（気象）'!AD166)+IF(予測地域=土浦,'データ（気象）'!AE166)+IF(予測地域=鹿嶋,'データ（気象）'!AF166)+IF(予測地域=龍ケ崎,'データ（気象）'!AG166)+IF(予測地域=我孫子,'データ（気象）'!AH166)+IF(予測地域=小山,'データ（気象）'!AI166)</f>
        <v>0</v>
      </c>
      <c r="D170" s="19">
        <f t="shared" si="24"/>
        <v>0</v>
      </c>
      <c r="E170" s="19">
        <f>IF(予測地域=北茨城,'データ（気象）'!B166)+IF(予測地域=大子,'データ（気象）'!C166)+IF(予測地域=常陸大宮,'データ（気象）'!D166)+IF(予測地域=日立,'データ（気象）'!E166)+IF(予測地域=笠間,'データ（気象）'!F166)+IF(予測地域=水戸,'データ（気象）'!G166)+IF(予測地域=古河,'データ（気象）'!H166)+IF(予測地域=下館,'データ（気象）'!I166)+IF(予測地域=下妻,'データ（気象）'!J166)+IF(予測地域=鉾田,'データ（気象）'!K166)+IF(予測地域=つくば館野,'データ（気象）'!L166)+IF(予測地域=土浦,'データ（気象）'!M166)+IF(予測地域=鹿嶋,'データ（気象）'!N166)+IF(予測地域=龍ケ崎,'データ（気象）'!O166)+IF(予測地域=我孫子,'データ（気象）'!P166)+IF(予測地域=小山,'データ（気象）'!Q166)</f>
        <v>0</v>
      </c>
      <c r="F170" s="19" t="e">
        <f t="shared" si="18"/>
        <v>#N/A</v>
      </c>
      <c r="G170" s="19" t="e">
        <f ca="1">IF(A170&lt;移植日前日,0)+IF(計算用!A170=移植日前日,dvs_tp)+IF(A170&gt;移植日前日,F170+G169)</f>
        <v>#N/A</v>
      </c>
      <c r="H170" t="e">
        <f t="shared" si="19"/>
        <v>#N/A</v>
      </c>
      <c r="I170" t="e">
        <f t="shared" ca="1" si="20"/>
        <v>#N/A</v>
      </c>
      <c r="J170" t="e">
        <f t="shared" ca="1" si="21"/>
        <v>#N/A</v>
      </c>
      <c r="K170" s="2" t="str">
        <f t="shared" ca="1" si="22"/>
        <v>-</v>
      </c>
      <c r="L170" s="2" t="e">
        <f t="shared" ca="1" si="23"/>
        <v>#N/A</v>
      </c>
      <c r="M170" s="2" t="e">
        <f t="shared" ca="1" si="25"/>
        <v>#N/A</v>
      </c>
      <c r="N170" s="2" t="e">
        <f t="shared" ca="1" si="26"/>
        <v>#N/A</v>
      </c>
      <c r="O170" s="3">
        <f ca="1">'データ（他）'!C165</f>
        <v>45546</v>
      </c>
    </row>
    <row r="171" spans="1:15" x14ac:dyDescent="0.4">
      <c r="A171" s="3">
        <f ca="1">'データ（他）'!C166</f>
        <v>45547</v>
      </c>
      <c r="B171" s="18" t="str">
        <f>IF(予測シート!C169="","",予測シート!C169)</f>
        <v/>
      </c>
      <c r="C171" s="19">
        <f>IF(予測地域=北茨城,'データ（気象）'!T167)+IF(予測地域=大子,'データ（気象）'!U167)+IF(予測地域=常陸大宮,'データ（気象）'!V167)+IF(予測地域=日立,'データ（気象）'!W167)+IF(予測地域=笠間,'データ（気象）'!X167)+IF(予測地域=水戸,'データ（気象）'!Y167)+IF(予測地域=古河,'データ（気象）'!Z167)+IF(予測地域=下館,'データ（気象）'!AA167)+IF(予測地域=下妻,'データ（気象）'!AB167)+IF(予測地域=鉾田,'データ（気象）'!AC167)+IF(予測地域=つくば館野,'データ（気象）'!AD167)+IF(予測地域=土浦,'データ（気象）'!AE167)+IF(予測地域=鹿嶋,'データ（気象）'!AF167)+IF(予測地域=龍ケ崎,'データ（気象）'!AG167)+IF(予測地域=我孫子,'データ（気象）'!AH167)+IF(予測地域=小山,'データ（気象）'!AI167)</f>
        <v>0</v>
      </c>
      <c r="D171" s="19">
        <f t="shared" si="24"/>
        <v>0</v>
      </c>
      <c r="E171" s="19">
        <f>IF(予測地域=北茨城,'データ（気象）'!B167)+IF(予測地域=大子,'データ（気象）'!C167)+IF(予測地域=常陸大宮,'データ（気象）'!D167)+IF(予測地域=日立,'データ（気象）'!E167)+IF(予測地域=笠間,'データ（気象）'!F167)+IF(予測地域=水戸,'データ（気象）'!G167)+IF(予測地域=古河,'データ（気象）'!H167)+IF(予測地域=下館,'データ（気象）'!I167)+IF(予測地域=下妻,'データ（気象）'!J167)+IF(予測地域=鉾田,'データ（気象）'!K167)+IF(予測地域=つくば館野,'データ（気象）'!L167)+IF(予測地域=土浦,'データ（気象）'!M167)+IF(予測地域=鹿嶋,'データ（気象）'!N167)+IF(予測地域=龍ケ崎,'データ（気象）'!O167)+IF(予測地域=我孫子,'データ（気象）'!P167)+IF(予測地域=小山,'データ（気象）'!Q167)</f>
        <v>0</v>
      </c>
      <c r="F171" s="19" t="e">
        <f t="shared" si="18"/>
        <v>#N/A</v>
      </c>
      <c r="G171" s="19" t="e">
        <f ca="1">IF(A171&lt;移植日前日,0)+IF(計算用!A171=移植日前日,dvs_tp)+IF(A171&gt;移植日前日,F171+G170)</f>
        <v>#N/A</v>
      </c>
      <c r="H171" t="e">
        <f t="shared" si="19"/>
        <v>#N/A</v>
      </c>
      <c r="I171" t="e">
        <f t="shared" ca="1" si="20"/>
        <v>#N/A</v>
      </c>
      <c r="J171" t="e">
        <f t="shared" ca="1" si="21"/>
        <v>#N/A</v>
      </c>
      <c r="K171" s="2" t="str">
        <f t="shared" ca="1" si="22"/>
        <v>-</v>
      </c>
      <c r="L171" s="2" t="e">
        <f t="shared" ca="1" si="23"/>
        <v>#N/A</v>
      </c>
      <c r="M171" s="2" t="e">
        <f t="shared" ca="1" si="25"/>
        <v>#N/A</v>
      </c>
      <c r="N171" s="2" t="e">
        <f t="shared" ca="1" si="26"/>
        <v>#N/A</v>
      </c>
      <c r="O171" s="3">
        <f ca="1">'データ（他）'!C166</f>
        <v>45547</v>
      </c>
    </row>
    <row r="172" spans="1:15" x14ac:dyDescent="0.4">
      <c r="A172" s="3">
        <f ca="1">'データ（他）'!C167</f>
        <v>45548</v>
      </c>
      <c r="B172" s="18" t="str">
        <f>IF(予測シート!C170="","",予測シート!C170)</f>
        <v/>
      </c>
      <c r="C172" s="19">
        <f>IF(予測地域=北茨城,'データ（気象）'!T168)+IF(予測地域=大子,'データ（気象）'!U168)+IF(予測地域=常陸大宮,'データ（気象）'!V168)+IF(予測地域=日立,'データ（気象）'!W168)+IF(予測地域=笠間,'データ（気象）'!X168)+IF(予測地域=水戸,'データ（気象）'!Y168)+IF(予測地域=古河,'データ（気象）'!Z168)+IF(予測地域=下館,'データ（気象）'!AA168)+IF(予測地域=下妻,'データ（気象）'!AB168)+IF(予測地域=鉾田,'データ（気象）'!AC168)+IF(予測地域=つくば館野,'データ（気象）'!AD168)+IF(予測地域=土浦,'データ（気象）'!AE168)+IF(予測地域=鹿嶋,'データ（気象）'!AF168)+IF(予測地域=龍ケ崎,'データ（気象）'!AG168)+IF(予測地域=我孫子,'データ（気象）'!AH168)+IF(予測地域=小山,'データ（気象）'!AI168)</f>
        <v>0</v>
      </c>
      <c r="D172" s="19">
        <f t="shared" si="24"/>
        <v>0</v>
      </c>
      <c r="E172" s="19">
        <f>IF(予測地域=北茨城,'データ（気象）'!B168)+IF(予測地域=大子,'データ（気象）'!C168)+IF(予測地域=常陸大宮,'データ（気象）'!D168)+IF(予測地域=日立,'データ（気象）'!E168)+IF(予測地域=笠間,'データ（気象）'!F168)+IF(予測地域=水戸,'データ（気象）'!G168)+IF(予測地域=古河,'データ（気象）'!H168)+IF(予測地域=下館,'データ（気象）'!I168)+IF(予測地域=下妻,'データ（気象）'!J168)+IF(予測地域=鉾田,'データ（気象）'!K168)+IF(予測地域=つくば館野,'データ（気象）'!L168)+IF(予測地域=土浦,'データ（気象）'!M168)+IF(予測地域=鹿嶋,'データ（気象）'!N168)+IF(予測地域=龍ケ崎,'データ（気象）'!O168)+IF(予測地域=我孫子,'データ（気象）'!P168)+IF(予測地域=小山,'データ（気象）'!Q168)</f>
        <v>0</v>
      </c>
      <c r="F172" s="19" t="e">
        <f t="shared" si="18"/>
        <v>#N/A</v>
      </c>
      <c r="G172" s="19" t="e">
        <f ca="1">IF(A172&lt;移植日前日,0)+IF(計算用!A172=移植日前日,dvs_tp)+IF(A172&gt;移植日前日,F172+G171)</f>
        <v>#N/A</v>
      </c>
      <c r="H172" t="e">
        <f t="shared" si="19"/>
        <v>#N/A</v>
      </c>
      <c r="I172" t="e">
        <f t="shared" ca="1" si="20"/>
        <v>#N/A</v>
      </c>
      <c r="J172" t="e">
        <f t="shared" ca="1" si="21"/>
        <v>#N/A</v>
      </c>
      <c r="K172" s="2" t="str">
        <f t="shared" ca="1" si="22"/>
        <v>-</v>
      </c>
      <c r="L172" s="2" t="e">
        <f t="shared" ca="1" si="23"/>
        <v>#N/A</v>
      </c>
      <c r="M172" s="2" t="e">
        <f t="shared" ca="1" si="25"/>
        <v>#N/A</v>
      </c>
      <c r="N172" s="2" t="e">
        <f t="shared" ca="1" si="26"/>
        <v>#N/A</v>
      </c>
      <c r="O172" s="3">
        <f ca="1">'データ（他）'!C167</f>
        <v>45548</v>
      </c>
    </row>
    <row r="173" spans="1:15" x14ac:dyDescent="0.4">
      <c r="A173" s="3">
        <f ca="1">'データ（他）'!C168</f>
        <v>45549</v>
      </c>
      <c r="B173" s="18" t="str">
        <f>IF(予測シート!C171="","",予測シート!C171)</f>
        <v/>
      </c>
      <c r="C173" s="19">
        <f>IF(予測地域=北茨城,'データ（気象）'!T169)+IF(予測地域=大子,'データ（気象）'!U169)+IF(予測地域=常陸大宮,'データ（気象）'!V169)+IF(予測地域=日立,'データ（気象）'!W169)+IF(予測地域=笠間,'データ（気象）'!X169)+IF(予測地域=水戸,'データ（気象）'!Y169)+IF(予測地域=古河,'データ（気象）'!Z169)+IF(予測地域=下館,'データ（気象）'!AA169)+IF(予測地域=下妻,'データ（気象）'!AB169)+IF(予測地域=鉾田,'データ（気象）'!AC169)+IF(予測地域=つくば館野,'データ（気象）'!AD169)+IF(予測地域=土浦,'データ（気象）'!AE169)+IF(予測地域=鹿嶋,'データ（気象）'!AF169)+IF(予測地域=龍ケ崎,'データ（気象）'!AG169)+IF(予測地域=我孫子,'データ（気象）'!AH169)+IF(予測地域=小山,'データ（気象）'!AI169)</f>
        <v>0</v>
      </c>
      <c r="D173" s="19">
        <f t="shared" si="24"/>
        <v>0</v>
      </c>
      <c r="E173" s="19">
        <f>IF(予測地域=北茨城,'データ（気象）'!B169)+IF(予測地域=大子,'データ（気象）'!C169)+IF(予測地域=常陸大宮,'データ（気象）'!D169)+IF(予測地域=日立,'データ（気象）'!E169)+IF(予測地域=笠間,'データ（気象）'!F169)+IF(予測地域=水戸,'データ（気象）'!G169)+IF(予測地域=古河,'データ（気象）'!H169)+IF(予測地域=下館,'データ（気象）'!I169)+IF(予測地域=下妻,'データ（気象）'!J169)+IF(予測地域=鉾田,'データ（気象）'!K169)+IF(予測地域=つくば館野,'データ（気象）'!L169)+IF(予測地域=土浦,'データ（気象）'!M169)+IF(予測地域=鹿嶋,'データ（気象）'!N169)+IF(予測地域=龍ケ崎,'データ（気象）'!O169)+IF(予測地域=我孫子,'データ（気象）'!P169)+IF(予測地域=小山,'データ（気象）'!Q169)</f>
        <v>0</v>
      </c>
      <c r="F173" s="19" t="e">
        <f t="shared" si="18"/>
        <v>#N/A</v>
      </c>
      <c r="G173" s="19" t="e">
        <f ca="1">IF(A173&lt;移植日前日,0)+IF(計算用!A173=移植日前日,dvs_tp)+IF(A173&gt;移植日前日,F173+G172)</f>
        <v>#N/A</v>
      </c>
      <c r="H173" t="e">
        <f t="shared" si="19"/>
        <v>#N/A</v>
      </c>
      <c r="I173" t="e">
        <f t="shared" ca="1" si="20"/>
        <v>#N/A</v>
      </c>
      <c r="J173" t="e">
        <f t="shared" ca="1" si="21"/>
        <v>#N/A</v>
      </c>
      <c r="K173" s="2" t="str">
        <f t="shared" ca="1" si="22"/>
        <v>-</v>
      </c>
      <c r="L173" s="2" t="e">
        <f t="shared" ca="1" si="23"/>
        <v>#N/A</v>
      </c>
      <c r="M173" s="2" t="e">
        <f t="shared" ca="1" si="25"/>
        <v>#N/A</v>
      </c>
      <c r="N173" s="2" t="e">
        <f t="shared" ca="1" si="26"/>
        <v>#N/A</v>
      </c>
      <c r="O173" s="3">
        <f ca="1">'データ（他）'!C168</f>
        <v>45549</v>
      </c>
    </row>
    <row r="174" spans="1:15" x14ac:dyDescent="0.4">
      <c r="A174" s="3">
        <f ca="1">'データ（他）'!C169</f>
        <v>45550</v>
      </c>
      <c r="B174" s="18" t="str">
        <f>IF(予測シート!C172="","",予測シート!C172)</f>
        <v/>
      </c>
      <c r="C174" s="19">
        <f>IF(予測地域=北茨城,'データ（気象）'!T170)+IF(予測地域=大子,'データ（気象）'!U170)+IF(予測地域=常陸大宮,'データ（気象）'!V170)+IF(予測地域=日立,'データ（気象）'!W170)+IF(予測地域=笠間,'データ（気象）'!X170)+IF(予測地域=水戸,'データ（気象）'!Y170)+IF(予測地域=古河,'データ（気象）'!Z170)+IF(予測地域=下館,'データ（気象）'!AA170)+IF(予測地域=下妻,'データ（気象）'!AB170)+IF(予測地域=鉾田,'データ（気象）'!AC170)+IF(予測地域=つくば館野,'データ（気象）'!AD170)+IF(予測地域=土浦,'データ（気象）'!AE170)+IF(予測地域=鹿嶋,'データ（気象）'!AF170)+IF(予測地域=龍ケ崎,'データ（気象）'!AG170)+IF(予測地域=我孫子,'データ（気象）'!AH170)+IF(予測地域=小山,'データ（気象）'!AI170)</f>
        <v>0</v>
      </c>
      <c r="D174" s="19">
        <f t="shared" si="24"/>
        <v>0</v>
      </c>
      <c r="E174" s="19">
        <f>IF(予測地域=北茨城,'データ（気象）'!B170)+IF(予測地域=大子,'データ（気象）'!C170)+IF(予測地域=常陸大宮,'データ（気象）'!D170)+IF(予測地域=日立,'データ（気象）'!E170)+IF(予測地域=笠間,'データ（気象）'!F170)+IF(予測地域=水戸,'データ（気象）'!G170)+IF(予測地域=古河,'データ（気象）'!H170)+IF(予測地域=下館,'データ（気象）'!I170)+IF(予測地域=下妻,'データ（気象）'!J170)+IF(予測地域=鉾田,'データ（気象）'!K170)+IF(予測地域=つくば館野,'データ（気象）'!L170)+IF(予測地域=土浦,'データ（気象）'!M170)+IF(予測地域=鹿嶋,'データ（気象）'!N170)+IF(予測地域=龍ケ崎,'データ（気象）'!O170)+IF(予測地域=我孫子,'データ（気象）'!P170)+IF(予測地域=小山,'データ（気象）'!Q170)</f>
        <v>0</v>
      </c>
      <c r="F174" s="19" t="e">
        <f t="shared" si="18"/>
        <v>#N/A</v>
      </c>
      <c r="G174" s="19" t="e">
        <f ca="1">IF(A174&lt;移植日前日,0)+IF(計算用!A174=移植日前日,dvs_tp)+IF(A174&gt;移植日前日,F174+G173)</f>
        <v>#N/A</v>
      </c>
      <c r="H174" t="e">
        <f t="shared" si="19"/>
        <v>#N/A</v>
      </c>
      <c r="I174" t="e">
        <f t="shared" ca="1" si="20"/>
        <v>#N/A</v>
      </c>
      <c r="J174" t="e">
        <f t="shared" ca="1" si="21"/>
        <v>#N/A</v>
      </c>
      <c r="K174" s="2" t="str">
        <f t="shared" ca="1" si="22"/>
        <v>-</v>
      </c>
      <c r="L174" s="2" t="e">
        <f t="shared" ca="1" si="23"/>
        <v>#N/A</v>
      </c>
      <c r="M174" s="2" t="e">
        <f t="shared" ca="1" si="25"/>
        <v>#N/A</v>
      </c>
      <c r="N174" s="2" t="e">
        <f t="shared" ca="1" si="26"/>
        <v>#N/A</v>
      </c>
      <c r="O174" s="3">
        <f ca="1">'データ（他）'!C169</f>
        <v>45550</v>
      </c>
    </row>
    <row r="175" spans="1:15" x14ac:dyDescent="0.4">
      <c r="A175" s="3">
        <f ca="1">'データ（他）'!C170</f>
        <v>45551</v>
      </c>
      <c r="B175" s="18" t="str">
        <f>IF(予測シート!C173="","",予測シート!C173)</f>
        <v/>
      </c>
      <c r="C175" s="19">
        <f>IF(予測地域=北茨城,'データ（気象）'!T171)+IF(予測地域=大子,'データ（気象）'!U171)+IF(予測地域=常陸大宮,'データ（気象）'!V171)+IF(予測地域=日立,'データ（気象）'!W171)+IF(予測地域=笠間,'データ（気象）'!X171)+IF(予測地域=水戸,'データ（気象）'!Y171)+IF(予測地域=古河,'データ（気象）'!Z171)+IF(予測地域=下館,'データ（気象）'!AA171)+IF(予測地域=下妻,'データ（気象）'!AB171)+IF(予測地域=鉾田,'データ（気象）'!AC171)+IF(予測地域=つくば館野,'データ（気象）'!AD171)+IF(予測地域=土浦,'データ（気象）'!AE171)+IF(予測地域=鹿嶋,'データ（気象）'!AF171)+IF(予測地域=龍ケ崎,'データ（気象）'!AG171)+IF(予測地域=我孫子,'データ（気象）'!AH171)+IF(予測地域=小山,'データ（気象）'!AI171)</f>
        <v>0</v>
      </c>
      <c r="D175" s="19">
        <f t="shared" si="24"/>
        <v>0</v>
      </c>
      <c r="E175" s="19">
        <f>IF(予測地域=北茨城,'データ（気象）'!B171)+IF(予測地域=大子,'データ（気象）'!C171)+IF(予測地域=常陸大宮,'データ（気象）'!D171)+IF(予測地域=日立,'データ（気象）'!E171)+IF(予測地域=笠間,'データ（気象）'!F171)+IF(予測地域=水戸,'データ（気象）'!G171)+IF(予測地域=古河,'データ（気象）'!H171)+IF(予測地域=下館,'データ（気象）'!I171)+IF(予測地域=下妻,'データ（気象）'!J171)+IF(予測地域=鉾田,'データ（気象）'!K171)+IF(予測地域=つくば館野,'データ（気象）'!L171)+IF(予測地域=土浦,'データ（気象）'!M171)+IF(予測地域=鹿嶋,'データ（気象）'!N171)+IF(予測地域=龍ケ崎,'データ（気象）'!O171)+IF(予測地域=我孫子,'データ（気象）'!P171)+IF(予測地域=小山,'データ（気象）'!Q171)</f>
        <v>0</v>
      </c>
      <c r="F175" s="19" t="e">
        <f t="shared" si="18"/>
        <v>#N/A</v>
      </c>
      <c r="G175" s="19" t="e">
        <f ca="1">IF(A175&lt;移植日前日,0)+IF(計算用!A175=移植日前日,dvs_tp)+IF(A175&gt;移植日前日,F175+G174)</f>
        <v>#N/A</v>
      </c>
      <c r="H175" t="e">
        <f t="shared" si="19"/>
        <v>#N/A</v>
      </c>
      <c r="I175" t="e">
        <f t="shared" ca="1" si="20"/>
        <v>#N/A</v>
      </c>
      <c r="J175" t="e">
        <f t="shared" ca="1" si="21"/>
        <v>#N/A</v>
      </c>
      <c r="K175" s="2" t="str">
        <f t="shared" ca="1" si="22"/>
        <v>-</v>
      </c>
      <c r="L175" s="2" t="e">
        <f t="shared" ca="1" si="23"/>
        <v>#N/A</v>
      </c>
      <c r="M175" s="2" t="e">
        <f t="shared" ca="1" si="25"/>
        <v>#N/A</v>
      </c>
      <c r="N175" s="2" t="e">
        <f t="shared" ca="1" si="26"/>
        <v>#N/A</v>
      </c>
      <c r="O175" s="3">
        <f ca="1">'データ（他）'!C170</f>
        <v>45551</v>
      </c>
    </row>
    <row r="176" spans="1:15" x14ac:dyDescent="0.4">
      <c r="A176" s="3">
        <f ca="1">'データ（他）'!C171</f>
        <v>45552</v>
      </c>
      <c r="B176" s="18" t="str">
        <f>IF(予測シート!C174="","",予測シート!C174)</f>
        <v/>
      </c>
      <c r="C176" s="19">
        <f>IF(予測地域=北茨城,'データ（気象）'!T172)+IF(予測地域=大子,'データ（気象）'!U172)+IF(予測地域=常陸大宮,'データ（気象）'!V172)+IF(予測地域=日立,'データ（気象）'!W172)+IF(予測地域=笠間,'データ（気象）'!X172)+IF(予測地域=水戸,'データ（気象）'!Y172)+IF(予測地域=古河,'データ（気象）'!Z172)+IF(予測地域=下館,'データ（気象）'!AA172)+IF(予測地域=下妻,'データ（気象）'!AB172)+IF(予測地域=鉾田,'データ（気象）'!AC172)+IF(予測地域=つくば館野,'データ（気象）'!AD172)+IF(予測地域=土浦,'データ（気象）'!AE172)+IF(予測地域=鹿嶋,'データ（気象）'!AF172)+IF(予測地域=龍ケ崎,'データ（気象）'!AG172)+IF(予測地域=我孫子,'データ（気象）'!AH172)+IF(予測地域=小山,'データ（気象）'!AI172)</f>
        <v>0</v>
      </c>
      <c r="D176" s="19">
        <f t="shared" si="24"/>
        <v>0</v>
      </c>
      <c r="E176" s="19">
        <f>IF(予測地域=北茨城,'データ（気象）'!B172)+IF(予測地域=大子,'データ（気象）'!C172)+IF(予測地域=常陸大宮,'データ（気象）'!D172)+IF(予測地域=日立,'データ（気象）'!E172)+IF(予測地域=笠間,'データ（気象）'!F172)+IF(予測地域=水戸,'データ（気象）'!G172)+IF(予測地域=古河,'データ（気象）'!H172)+IF(予測地域=下館,'データ（気象）'!I172)+IF(予測地域=下妻,'データ（気象）'!J172)+IF(予測地域=鉾田,'データ（気象）'!K172)+IF(予測地域=つくば館野,'データ（気象）'!L172)+IF(予測地域=土浦,'データ（気象）'!M172)+IF(予測地域=鹿嶋,'データ（気象）'!N172)+IF(予測地域=龍ケ崎,'データ（気象）'!O172)+IF(予測地域=我孫子,'データ（気象）'!P172)+IF(予測地域=小山,'データ（気象）'!Q172)</f>
        <v>0</v>
      </c>
      <c r="F176" s="19" t="e">
        <f t="shared" si="18"/>
        <v>#N/A</v>
      </c>
      <c r="G176" s="19" t="e">
        <f ca="1">IF(A176&lt;移植日前日,0)+IF(計算用!A176=移植日前日,dvs_tp)+IF(A176&gt;移植日前日,F176+G175)</f>
        <v>#N/A</v>
      </c>
      <c r="H176" t="e">
        <f t="shared" si="19"/>
        <v>#N/A</v>
      </c>
      <c r="I176" t="e">
        <f t="shared" ca="1" si="20"/>
        <v>#N/A</v>
      </c>
      <c r="J176" t="e">
        <f t="shared" ca="1" si="21"/>
        <v>#N/A</v>
      </c>
      <c r="K176" s="2" t="str">
        <f t="shared" ca="1" si="22"/>
        <v>-</v>
      </c>
      <c r="L176" s="2" t="e">
        <f t="shared" ca="1" si="23"/>
        <v>#N/A</v>
      </c>
      <c r="M176" s="2" t="e">
        <f t="shared" ca="1" si="25"/>
        <v>#N/A</v>
      </c>
      <c r="N176" s="2" t="e">
        <f t="shared" ca="1" si="26"/>
        <v>#N/A</v>
      </c>
      <c r="O176" s="3">
        <f ca="1">'データ（他）'!C171</f>
        <v>45552</v>
      </c>
    </row>
    <row r="177" spans="1:15" x14ac:dyDescent="0.4">
      <c r="A177" s="3">
        <f ca="1">'データ（他）'!C172</f>
        <v>45553</v>
      </c>
      <c r="B177" s="18" t="str">
        <f>IF(予測シート!C175="","",予測シート!C175)</f>
        <v/>
      </c>
      <c r="C177" s="19">
        <f>IF(予測地域=北茨城,'データ（気象）'!T173)+IF(予測地域=大子,'データ（気象）'!U173)+IF(予測地域=常陸大宮,'データ（気象）'!V173)+IF(予測地域=日立,'データ（気象）'!W173)+IF(予測地域=笠間,'データ（気象）'!X173)+IF(予測地域=水戸,'データ（気象）'!Y173)+IF(予測地域=古河,'データ（気象）'!Z173)+IF(予測地域=下館,'データ（気象）'!AA173)+IF(予測地域=下妻,'データ（気象）'!AB173)+IF(予測地域=鉾田,'データ（気象）'!AC173)+IF(予測地域=つくば館野,'データ（気象）'!AD173)+IF(予測地域=土浦,'データ（気象）'!AE173)+IF(予測地域=鹿嶋,'データ（気象）'!AF173)+IF(予測地域=龍ケ崎,'データ（気象）'!AG173)+IF(予測地域=我孫子,'データ（気象）'!AH173)+IF(予測地域=小山,'データ（気象）'!AI173)</f>
        <v>0</v>
      </c>
      <c r="D177" s="19">
        <f t="shared" si="24"/>
        <v>0</v>
      </c>
      <c r="E177" s="19">
        <f>IF(予測地域=北茨城,'データ（気象）'!B173)+IF(予測地域=大子,'データ（気象）'!C173)+IF(予測地域=常陸大宮,'データ（気象）'!D173)+IF(予測地域=日立,'データ（気象）'!E173)+IF(予測地域=笠間,'データ（気象）'!F173)+IF(予測地域=水戸,'データ（気象）'!G173)+IF(予測地域=古河,'データ（気象）'!H173)+IF(予測地域=下館,'データ（気象）'!I173)+IF(予測地域=下妻,'データ（気象）'!J173)+IF(予測地域=鉾田,'データ（気象）'!K173)+IF(予測地域=つくば館野,'データ（気象）'!L173)+IF(予測地域=土浦,'データ（気象）'!M173)+IF(予測地域=鹿嶋,'データ（気象）'!N173)+IF(予測地域=龍ケ崎,'データ（気象）'!O173)+IF(予測地域=我孫子,'データ（気象）'!P173)+IF(予測地域=小山,'データ（気象）'!Q173)</f>
        <v>0</v>
      </c>
      <c r="F177" s="19" t="e">
        <f t="shared" si="18"/>
        <v>#N/A</v>
      </c>
      <c r="G177" s="19" t="e">
        <f ca="1">IF(A177&lt;移植日前日,0)+IF(計算用!A177=移植日前日,dvs_tp)+IF(A177&gt;移植日前日,F177+G176)</f>
        <v>#N/A</v>
      </c>
      <c r="H177" t="e">
        <f t="shared" si="19"/>
        <v>#N/A</v>
      </c>
      <c r="I177" t="e">
        <f t="shared" ca="1" si="20"/>
        <v>#N/A</v>
      </c>
      <c r="J177" t="e">
        <f t="shared" ca="1" si="21"/>
        <v>#N/A</v>
      </c>
      <c r="K177" s="2" t="str">
        <f t="shared" ca="1" si="22"/>
        <v>-</v>
      </c>
      <c r="L177" s="2" t="e">
        <f t="shared" ca="1" si="23"/>
        <v>#N/A</v>
      </c>
      <c r="M177" s="2" t="e">
        <f t="shared" ca="1" si="25"/>
        <v>#N/A</v>
      </c>
      <c r="N177" s="2" t="e">
        <f t="shared" ca="1" si="26"/>
        <v>#N/A</v>
      </c>
      <c r="O177" s="3">
        <f ca="1">'データ（他）'!C172</f>
        <v>45553</v>
      </c>
    </row>
    <row r="178" spans="1:15" x14ac:dyDescent="0.4">
      <c r="A178" s="3">
        <f ca="1">'データ（他）'!C173</f>
        <v>45554</v>
      </c>
      <c r="B178" s="18" t="str">
        <f>IF(予測シート!C176="","",予測シート!C176)</f>
        <v/>
      </c>
      <c r="C178" s="19">
        <f>IF(予測地域=北茨城,'データ（気象）'!T174)+IF(予測地域=大子,'データ（気象）'!U174)+IF(予測地域=常陸大宮,'データ（気象）'!V174)+IF(予測地域=日立,'データ（気象）'!W174)+IF(予測地域=笠間,'データ（気象）'!X174)+IF(予測地域=水戸,'データ（気象）'!Y174)+IF(予測地域=古河,'データ（気象）'!Z174)+IF(予測地域=下館,'データ（気象）'!AA174)+IF(予測地域=下妻,'データ（気象）'!AB174)+IF(予測地域=鉾田,'データ（気象）'!AC174)+IF(予測地域=つくば館野,'データ（気象）'!AD174)+IF(予測地域=土浦,'データ（気象）'!AE174)+IF(予測地域=鹿嶋,'データ（気象）'!AF174)+IF(予測地域=龍ケ崎,'データ（気象）'!AG174)+IF(予測地域=我孫子,'データ（気象）'!AH174)+IF(予測地域=小山,'データ（気象）'!AI174)</f>
        <v>0</v>
      </c>
      <c r="D178" s="19">
        <f t="shared" si="24"/>
        <v>0</v>
      </c>
      <c r="E178" s="19">
        <f>IF(予測地域=北茨城,'データ（気象）'!B174)+IF(予測地域=大子,'データ（気象）'!C174)+IF(予測地域=常陸大宮,'データ（気象）'!D174)+IF(予測地域=日立,'データ（気象）'!E174)+IF(予測地域=笠間,'データ（気象）'!F174)+IF(予測地域=水戸,'データ（気象）'!G174)+IF(予測地域=古河,'データ（気象）'!H174)+IF(予測地域=下館,'データ（気象）'!I174)+IF(予測地域=下妻,'データ（気象）'!J174)+IF(予測地域=鉾田,'データ（気象）'!K174)+IF(予測地域=つくば館野,'データ（気象）'!L174)+IF(予測地域=土浦,'データ（気象）'!M174)+IF(予測地域=鹿嶋,'データ（気象）'!N174)+IF(予測地域=龍ケ崎,'データ（気象）'!O174)+IF(予測地域=我孫子,'データ（気象）'!P174)+IF(予測地域=小山,'データ（気象）'!Q174)</f>
        <v>0</v>
      </c>
      <c r="F178" s="19" t="e">
        <f t="shared" si="18"/>
        <v>#N/A</v>
      </c>
      <c r="G178" s="19" t="e">
        <f ca="1">IF(A178&lt;移植日前日,0)+IF(計算用!A178=移植日前日,dvs_tp)+IF(A178&gt;移植日前日,F178+G177)</f>
        <v>#N/A</v>
      </c>
      <c r="H178" t="e">
        <f t="shared" si="19"/>
        <v>#N/A</v>
      </c>
      <c r="I178" t="e">
        <f t="shared" ca="1" si="20"/>
        <v>#N/A</v>
      </c>
      <c r="J178" t="e">
        <f t="shared" ca="1" si="21"/>
        <v>#N/A</v>
      </c>
      <c r="K178" s="2" t="str">
        <f t="shared" ca="1" si="22"/>
        <v>-</v>
      </c>
      <c r="L178" s="2" t="e">
        <f t="shared" ca="1" si="23"/>
        <v>#N/A</v>
      </c>
      <c r="M178" s="2" t="e">
        <f t="shared" ca="1" si="25"/>
        <v>#N/A</v>
      </c>
      <c r="N178" s="2" t="e">
        <f t="shared" ca="1" si="26"/>
        <v>#N/A</v>
      </c>
      <c r="O178" s="3">
        <f ca="1">'データ（他）'!C173</f>
        <v>45554</v>
      </c>
    </row>
    <row r="179" spans="1:15" x14ac:dyDescent="0.4">
      <c r="A179" s="3">
        <f ca="1">'データ（他）'!C174</f>
        <v>45555</v>
      </c>
      <c r="B179" s="18" t="str">
        <f>IF(予測シート!C177="","",予測シート!C177)</f>
        <v/>
      </c>
      <c r="C179" s="19">
        <f>IF(予測地域=北茨城,'データ（気象）'!T175)+IF(予測地域=大子,'データ（気象）'!U175)+IF(予測地域=常陸大宮,'データ（気象）'!V175)+IF(予測地域=日立,'データ（気象）'!W175)+IF(予測地域=笠間,'データ（気象）'!X175)+IF(予測地域=水戸,'データ（気象）'!Y175)+IF(予測地域=古河,'データ（気象）'!Z175)+IF(予測地域=下館,'データ（気象）'!AA175)+IF(予測地域=下妻,'データ（気象）'!AB175)+IF(予測地域=鉾田,'データ（気象）'!AC175)+IF(予測地域=つくば館野,'データ（気象）'!AD175)+IF(予測地域=土浦,'データ（気象）'!AE175)+IF(予測地域=鹿嶋,'データ（気象）'!AF175)+IF(予測地域=龍ケ崎,'データ（気象）'!AG175)+IF(予測地域=我孫子,'データ（気象）'!AH175)+IF(予測地域=小山,'データ（気象）'!AI175)</f>
        <v>0</v>
      </c>
      <c r="D179" s="19">
        <f t="shared" si="24"/>
        <v>0</v>
      </c>
      <c r="E179" s="19">
        <f>IF(予測地域=北茨城,'データ（気象）'!B175)+IF(予測地域=大子,'データ（気象）'!C175)+IF(予測地域=常陸大宮,'データ（気象）'!D175)+IF(予測地域=日立,'データ（気象）'!E175)+IF(予測地域=笠間,'データ（気象）'!F175)+IF(予測地域=水戸,'データ（気象）'!G175)+IF(予測地域=古河,'データ（気象）'!H175)+IF(予測地域=下館,'データ（気象）'!I175)+IF(予測地域=下妻,'データ（気象）'!J175)+IF(予測地域=鉾田,'データ（気象）'!K175)+IF(予測地域=つくば館野,'データ（気象）'!L175)+IF(予測地域=土浦,'データ（気象）'!M175)+IF(予測地域=鹿嶋,'データ（気象）'!N175)+IF(予測地域=龍ケ崎,'データ（気象）'!O175)+IF(予測地域=我孫子,'データ（気象）'!P175)+IF(予測地域=小山,'データ（気象）'!Q175)</f>
        <v>0</v>
      </c>
      <c r="F179" s="19" t="e">
        <f t="shared" si="18"/>
        <v>#N/A</v>
      </c>
      <c r="G179" s="19" t="e">
        <f ca="1">IF(A179&lt;移植日前日,0)+IF(計算用!A179=移植日前日,dvs_tp)+IF(A179&gt;移植日前日,F179+G178)</f>
        <v>#N/A</v>
      </c>
      <c r="H179" t="e">
        <f t="shared" si="19"/>
        <v>#N/A</v>
      </c>
      <c r="I179" t="e">
        <f t="shared" ca="1" si="20"/>
        <v>#N/A</v>
      </c>
      <c r="J179" t="e">
        <f t="shared" ca="1" si="21"/>
        <v>#N/A</v>
      </c>
      <c r="K179" s="2" t="str">
        <f t="shared" ca="1" si="22"/>
        <v>-</v>
      </c>
      <c r="L179" s="2" t="e">
        <f t="shared" ca="1" si="23"/>
        <v>#N/A</v>
      </c>
      <c r="M179" s="2" t="e">
        <f t="shared" ca="1" si="25"/>
        <v>#N/A</v>
      </c>
      <c r="N179" s="2" t="e">
        <f t="shared" ca="1" si="26"/>
        <v>#N/A</v>
      </c>
      <c r="O179" s="3">
        <f ca="1">'データ（他）'!C174</f>
        <v>45555</v>
      </c>
    </row>
    <row r="180" spans="1:15" x14ac:dyDescent="0.4">
      <c r="A180" s="3">
        <f ca="1">'データ（他）'!C175</f>
        <v>45556</v>
      </c>
      <c r="B180" s="18" t="str">
        <f>IF(予測シート!C178="","",予測シート!C178)</f>
        <v/>
      </c>
      <c r="C180" s="19">
        <f>IF(予測地域=北茨城,'データ（気象）'!T176)+IF(予測地域=大子,'データ（気象）'!U176)+IF(予測地域=常陸大宮,'データ（気象）'!V176)+IF(予測地域=日立,'データ（気象）'!W176)+IF(予測地域=笠間,'データ（気象）'!X176)+IF(予測地域=水戸,'データ（気象）'!Y176)+IF(予測地域=古河,'データ（気象）'!Z176)+IF(予測地域=下館,'データ（気象）'!AA176)+IF(予測地域=下妻,'データ（気象）'!AB176)+IF(予測地域=鉾田,'データ（気象）'!AC176)+IF(予測地域=つくば館野,'データ（気象）'!AD176)+IF(予測地域=土浦,'データ（気象）'!AE176)+IF(予測地域=鹿嶋,'データ（気象）'!AF176)+IF(予測地域=龍ケ崎,'データ（気象）'!AG176)+IF(予測地域=我孫子,'データ（気象）'!AH176)+IF(予測地域=小山,'データ（気象）'!AI176)</f>
        <v>0</v>
      </c>
      <c r="D180" s="19">
        <f t="shared" si="24"/>
        <v>0</v>
      </c>
      <c r="E180" s="19">
        <f>IF(予測地域=北茨城,'データ（気象）'!B176)+IF(予測地域=大子,'データ（気象）'!C176)+IF(予測地域=常陸大宮,'データ（気象）'!D176)+IF(予測地域=日立,'データ（気象）'!E176)+IF(予測地域=笠間,'データ（気象）'!F176)+IF(予測地域=水戸,'データ（気象）'!G176)+IF(予測地域=古河,'データ（気象）'!H176)+IF(予測地域=下館,'データ（気象）'!I176)+IF(予測地域=下妻,'データ（気象）'!J176)+IF(予測地域=鉾田,'データ（気象）'!K176)+IF(予測地域=つくば館野,'データ（気象）'!L176)+IF(予測地域=土浦,'データ（気象）'!M176)+IF(予測地域=鹿嶋,'データ（気象）'!N176)+IF(予測地域=龍ケ崎,'データ（気象）'!O176)+IF(予測地域=我孫子,'データ（気象）'!P176)+IF(予測地域=小山,'データ（気象）'!Q176)</f>
        <v>0</v>
      </c>
      <c r="F180" s="19" t="e">
        <f t="shared" si="18"/>
        <v>#N/A</v>
      </c>
      <c r="G180" s="19" t="e">
        <f ca="1">IF(A180&lt;移植日前日,0)+IF(計算用!A180=移植日前日,dvs_tp)+IF(A180&gt;移植日前日,F180+G179)</f>
        <v>#N/A</v>
      </c>
      <c r="H180" t="e">
        <f t="shared" si="19"/>
        <v>#N/A</v>
      </c>
      <c r="I180" t="e">
        <f t="shared" ca="1" si="20"/>
        <v>#N/A</v>
      </c>
      <c r="J180" t="e">
        <f t="shared" ca="1" si="21"/>
        <v>#N/A</v>
      </c>
      <c r="K180" s="2" t="str">
        <f t="shared" ca="1" si="22"/>
        <v>-</v>
      </c>
      <c r="L180" s="2" t="e">
        <f t="shared" ca="1" si="23"/>
        <v>#N/A</v>
      </c>
      <c r="M180" s="2" t="e">
        <f t="shared" ca="1" si="25"/>
        <v>#N/A</v>
      </c>
      <c r="N180" s="2" t="e">
        <f t="shared" ca="1" si="26"/>
        <v>#N/A</v>
      </c>
      <c r="O180" s="3">
        <f ca="1">'データ（他）'!C175</f>
        <v>45556</v>
      </c>
    </row>
    <row r="181" spans="1:15" x14ac:dyDescent="0.4">
      <c r="A181" s="3">
        <f ca="1">'データ（他）'!C176</f>
        <v>45557</v>
      </c>
      <c r="B181" s="18" t="str">
        <f>IF(予測シート!C179="","",予測シート!C179)</f>
        <v/>
      </c>
      <c r="C181" s="19">
        <f>IF(予測地域=北茨城,'データ（気象）'!T177)+IF(予測地域=大子,'データ（気象）'!U177)+IF(予測地域=常陸大宮,'データ（気象）'!V177)+IF(予測地域=日立,'データ（気象）'!W177)+IF(予測地域=笠間,'データ（気象）'!X177)+IF(予測地域=水戸,'データ（気象）'!Y177)+IF(予測地域=古河,'データ（気象）'!Z177)+IF(予測地域=下館,'データ（気象）'!AA177)+IF(予測地域=下妻,'データ（気象）'!AB177)+IF(予測地域=鉾田,'データ（気象）'!AC177)+IF(予測地域=つくば館野,'データ（気象）'!AD177)+IF(予測地域=土浦,'データ（気象）'!AE177)+IF(予測地域=鹿嶋,'データ（気象）'!AF177)+IF(予測地域=龍ケ崎,'データ（気象）'!AG177)+IF(予測地域=我孫子,'データ（気象）'!AH177)+IF(予測地域=小山,'データ（気象）'!AI177)</f>
        <v>0</v>
      </c>
      <c r="D181" s="19">
        <f t="shared" si="24"/>
        <v>0</v>
      </c>
      <c r="E181" s="19">
        <f>IF(予測地域=北茨城,'データ（気象）'!B177)+IF(予測地域=大子,'データ（気象）'!C177)+IF(予測地域=常陸大宮,'データ（気象）'!D177)+IF(予測地域=日立,'データ（気象）'!E177)+IF(予測地域=笠間,'データ（気象）'!F177)+IF(予測地域=水戸,'データ（気象）'!G177)+IF(予測地域=古河,'データ（気象）'!H177)+IF(予測地域=下館,'データ（気象）'!I177)+IF(予測地域=下妻,'データ（気象）'!J177)+IF(予測地域=鉾田,'データ（気象）'!K177)+IF(予測地域=つくば館野,'データ（気象）'!L177)+IF(予測地域=土浦,'データ（気象）'!M177)+IF(予測地域=鹿嶋,'データ（気象）'!N177)+IF(予測地域=龍ケ崎,'データ（気象）'!O177)+IF(予測地域=我孫子,'データ（気象）'!P177)+IF(予測地域=小山,'データ（気象）'!Q177)</f>
        <v>0</v>
      </c>
      <c r="F181" s="19" t="e">
        <f t="shared" si="18"/>
        <v>#N/A</v>
      </c>
      <c r="G181" s="19" t="e">
        <f ca="1">IF(A181&lt;移植日前日,0)+IF(計算用!A181=移植日前日,dvs_tp)+IF(A181&gt;移植日前日,F181+G180)</f>
        <v>#N/A</v>
      </c>
      <c r="H181" t="e">
        <f t="shared" si="19"/>
        <v>#N/A</v>
      </c>
      <c r="I181" t="e">
        <f t="shared" ca="1" si="20"/>
        <v>#N/A</v>
      </c>
      <c r="J181" t="e">
        <f t="shared" ca="1" si="21"/>
        <v>#N/A</v>
      </c>
      <c r="K181" s="2" t="str">
        <f t="shared" ca="1" si="22"/>
        <v>-</v>
      </c>
      <c r="L181" s="2" t="e">
        <f t="shared" ca="1" si="23"/>
        <v>#N/A</v>
      </c>
      <c r="M181" s="2" t="e">
        <f t="shared" ca="1" si="25"/>
        <v>#N/A</v>
      </c>
      <c r="N181" s="2" t="e">
        <f t="shared" ca="1" si="26"/>
        <v>#N/A</v>
      </c>
      <c r="O181" s="3">
        <f ca="1">'データ（他）'!C176</f>
        <v>45557</v>
      </c>
    </row>
    <row r="182" spans="1:15" x14ac:dyDescent="0.4">
      <c r="A182" s="3">
        <f ca="1">'データ（他）'!C177</f>
        <v>45558</v>
      </c>
      <c r="B182" s="18" t="str">
        <f>IF(予測シート!C180="","",予測シート!C180)</f>
        <v/>
      </c>
      <c r="C182" s="19">
        <f>IF(予測地域=北茨城,'データ（気象）'!T178)+IF(予測地域=大子,'データ（気象）'!U178)+IF(予測地域=常陸大宮,'データ（気象）'!V178)+IF(予測地域=日立,'データ（気象）'!W178)+IF(予測地域=笠間,'データ（気象）'!X178)+IF(予測地域=水戸,'データ（気象）'!Y178)+IF(予測地域=古河,'データ（気象）'!Z178)+IF(予測地域=下館,'データ（気象）'!AA178)+IF(予測地域=下妻,'データ（気象）'!AB178)+IF(予測地域=鉾田,'データ（気象）'!AC178)+IF(予測地域=つくば館野,'データ（気象）'!AD178)+IF(予測地域=土浦,'データ（気象）'!AE178)+IF(予測地域=鹿嶋,'データ（気象）'!AF178)+IF(予測地域=龍ケ崎,'データ（気象）'!AG178)+IF(予測地域=我孫子,'データ（気象）'!AH178)+IF(予測地域=小山,'データ（気象）'!AI178)</f>
        <v>0</v>
      </c>
      <c r="D182" s="19">
        <f t="shared" si="24"/>
        <v>0</v>
      </c>
      <c r="E182" s="19">
        <f>IF(予測地域=北茨城,'データ（気象）'!B178)+IF(予測地域=大子,'データ（気象）'!C178)+IF(予測地域=常陸大宮,'データ（気象）'!D178)+IF(予測地域=日立,'データ（気象）'!E178)+IF(予測地域=笠間,'データ（気象）'!F178)+IF(予測地域=水戸,'データ（気象）'!G178)+IF(予測地域=古河,'データ（気象）'!H178)+IF(予測地域=下館,'データ（気象）'!I178)+IF(予測地域=下妻,'データ（気象）'!J178)+IF(予測地域=鉾田,'データ（気象）'!K178)+IF(予測地域=つくば館野,'データ（気象）'!L178)+IF(予測地域=土浦,'データ（気象）'!M178)+IF(予測地域=鹿嶋,'データ（気象）'!N178)+IF(予測地域=龍ケ崎,'データ（気象）'!O178)+IF(予測地域=我孫子,'データ（気象）'!P178)+IF(予測地域=小山,'データ（気象）'!Q178)</f>
        <v>0</v>
      </c>
      <c r="F182" s="19" t="e">
        <f t="shared" si="18"/>
        <v>#N/A</v>
      </c>
      <c r="G182" s="19" t="e">
        <f ca="1">IF(A182&lt;移植日前日,0)+IF(計算用!A182=移植日前日,dvs_tp)+IF(A182&gt;移植日前日,F182+G181)</f>
        <v>#N/A</v>
      </c>
      <c r="H182" t="e">
        <f t="shared" si="19"/>
        <v>#N/A</v>
      </c>
      <c r="I182" t="e">
        <f t="shared" ca="1" si="20"/>
        <v>#N/A</v>
      </c>
      <c r="J182" t="e">
        <f t="shared" ca="1" si="21"/>
        <v>#N/A</v>
      </c>
      <c r="K182" s="2" t="str">
        <f t="shared" ca="1" si="22"/>
        <v>-</v>
      </c>
      <c r="L182" s="2" t="e">
        <f t="shared" ca="1" si="23"/>
        <v>#N/A</v>
      </c>
      <c r="M182" s="2" t="e">
        <f t="shared" ca="1" si="25"/>
        <v>#N/A</v>
      </c>
      <c r="N182" s="2" t="e">
        <f t="shared" ca="1" si="26"/>
        <v>#N/A</v>
      </c>
      <c r="O182" s="3">
        <f ca="1">'データ（他）'!C177</f>
        <v>45558</v>
      </c>
    </row>
    <row r="183" spans="1:15" x14ac:dyDescent="0.4">
      <c r="A183" s="3">
        <f ca="1">'データ（他）'!C178</f>
        <v>45559</v>
      </c>
      <c r="B183" s="18" t="str">
        <f>IF(予測シート!C181="","",予測シート!C181)</f>
        <v/>
      </c>
      <c r="C183" s="19">
        <f>IF(予測地域=北茨城,'データ（気象）'!T179)+IF(予測地域=大子,'データ（気象）'!U179)+IF(予測地域=常陸大宮,'データ（気象）'!V179)+IF(予測地域=日立,'データ（気象）'!W179)+IF(予測地域=笠間,'データ（気象）'!X179)+IF(予測地域=水戸,'データ（気象）'!Y179)+IF(予測地域=古河,'データ（気象）'!Z179)+IF(予測地域=下館,'データ（気象）'!AA179)+IF(予測地域=下妻,'データ（気象）'!AB179)+IF(予測地域=鉾田,'データ（気象）'!AC179)+IF(予測地域=つくば館野,'データ（気象）'!AD179)+IF(予測地域=土浦,'データ（気象）'!AE179)+IF(予測地域=鹿嶋,'データ（気象）'!AF179)+IF(予測地域=龍ケ崎,'データ（気象）'!AG179)+IF(予測地域=我孫子,'データ（気象）'!AH179)+IF(予測地域=小山,'データ（気象）'!AI179)</f>
        <v>0</v>
      </c>
      <c r="D183" s="19">
        <f t="shared" si="24"/>
        <v>0</v>
      </c>
      <c r="E183" s="19">
        <f>IF(予測地域=北茨城,'データ（気象）'!B179)+IF(予測地域=大子,'データ（気象）'!C179)+IF(予測地域=常陸大宮,'データ（気象）'!D179)+IF(予測地域=日立,'データ（気象）'!E179)+IF(予測地域=笠間,'データ（気象）'!F179)+IF(予測地域=水戸,'データ（気象）'!G179)+IF(予測地域=古河,'データ（気象）'!H179)+IF(予測地域=下館,'データ（気象）'!I179)+IF(予測地域=下妻,'データ（気象）'!J179)+IF(予測地域=鉾田,'データ（気象）'!K179)+IF(予測地域=つくば館野,'データ（気象）'!L179)+IF(予測地域=土浦,'データ（気象）'!M179)+IF(予測地域=鹿嶋,'データ（気象）'!N179)+IF(予測地域=龍ケ崎,'データ（気象）'!O179)+IF(予測地域=我孫子,'データ（気象）'!P179)+IF(予測地域=小山,'データ（気象）'!Q179)</f>
        <v>0</v>
      </c>
      <c r="F183" s="19" t="e">
        <f t="shared" si="18"/>
        <v>#N/A</v>
      </c>
      <c r="G183" s="19" t="e">
        <f ca="1">IF(A183&lt;移植日前日,0)+IF(計算用!A183=移植日前日,dvs_tp)+IF(A183&gt;移植日前日,F183+G182)</f>
        <v>#N/A</v>
      </c>
      <c r="H183" t="e">
        <f t="shared" si="19"/>
        <v>#N/A</v>
      </c>
      <c r="I183" t="e">
        <f t="shared" ca="1" si="20"/>
        <v>#N/A</v>
      </c>
      <c r="J183" t="e">
        <f t="shared" ca="1" si="21"/>
        <v>#N/A</v>
      </c>
      <c r="K183" s="2" t="str">
        <f t="shared" ca="1" si="22"/>
        <v>-</v>
      </c>
      <c r="L183" s="2" t="e">
        <f t="shared" ca="1" si="23"/>
        <v>#N/A</v>
      </c>
      <c r="M183" s="2" t="e">
        <f t="shared" ca="1" si="25"/>
        <v>#N/A</v>
      </c>
      <c r="N183" s="2" t="e">
        <f t="shared" ca="1" si="26"/>
        <v>#N/A</v>
      </c>
      <c r="O183" s="3">
        <f ca="1">'データ（他）'!C178</f>
        <v>45559</v>
      </c>
    </row>
    <row r="184" spans="1:15" x14ac:dyDescent="0.4">
      <c r="A184" s="3">
        <f ca="1">'データ（他）'!C179</f>
        <v>45560</v>
      </c>
      <c r="B184" s="18" t="str">
        <f>IF(予測シート!C182="","",予測シート!C182)</f>
        <v/>
      </c>
      <c r="C184" s="19">
        <f>IF(予測地域=北茨城,'データ（気象）'!T180)+IF(予測地域=大子,'データ（気象）'!U180)+IF(予測地域=常陸大宮,'データ（気象）'!V180)+IF(予測地域=日立,'データ（気象）'!W180)+IF(予測地域=笠間,'データ（気象）'!X180)+IF(予測地域=水戸,'データ（気象）'!Y180)+IF(予測地域=古河,'データ（気象）'!Z180)+IF(予測地域=下館,'データ（気象）'!AA180)+IF(予測地域=下妻,'データ（気象）'!AB180)+IF(予測地域=鉾田,'データ（気象）'!AC180)+IF(予測地域=つくば館野,'データ（気象）'!AD180)+IF(予測地域=土浦,'データ（気象）'!AE180)+IF(予測地域=鹿嶋,'データ（気象）'!AF180)+IF(予測地域=龍ケ崎,'データ（気象）'!AG180)+IF(予測地域=我孫子,'データ（気象）'!AH180)+IF(予測地域=小山,'データ（気象）'!AI180)</f>
        <v>0</v>
      </c>
      <c r="D184" s="19">
        <f t="shared" si="24"/>
        <v>0</v>
      </c>
      <c r="E184" s="19">
        <f>IF(予測地域=北茨城,'データ（気象）'!B180)+IF(予測地域=大子,'データ（気象）'!C180)+IF(予測地域=常陸大宮,'データ（気象）'!D180)+IF(予測地域=日立,'データ（気象）'!E180)+IF(予測地域=笠間,'データ（気象）'!F180)+IF(予測地域=水戸,'データ（気象）'!G180)+IF(予測地域=古河,'データ（気象）'!H180)+IF(予測地域=下館,'データ（気象）'!I180)+IF(予測地域=下妻,'データ（気象）'!J180)+IF(予測地域=鉾田,'データ（気象）'!K180)+IF(予測地域=つくば館野,'データ（気象）'!L180)+IF(予測地域=土浦,'データ（気象）'!M180)+IF(予測地域=鹿嶋,'データ（気象）'!N180)+IF(予測地域=龍ケ崎,'データ（気象）'!O180)+IF(予測地域=我孫子,'データ（気象）'!P180)+IF(予測地域=小山,'データ（気象）'!Q180)</f>
        <v>0</v>
      </c>
      <c r="F184" s="19" t="e">
        <f t="shared" si="18"/>
        <v>#N/A</v>
      </c>
      <c r="G184" s="19" t="e">
        <f ca="1">IF(A184&lt;移植日前日,0)+IF(計算用!A184=移植日前日,dvs_tp)+IF(A184&gt;移植日前日,F184+G183)</f>
        <v>#N/A</v>
      </c>
      <c r="H184" t="e">
        <f t="shared" si="19"/>
        <v>#N/A</v>
      </c>
      <c r="I184" t="e">
        <f t="shared" ca="1" si="20"/>
        <v>#N/A</v>
      </c>
      <c r="J184" t="e">
        <f t="shared" ca="1" si="21"/>
        <v>#N/A</v>
      </c>
      <c r="K184" s="2" t="str">
        <f t="shared" ca="1" si="22"/>
        <v>-</v>
      </c>
      <c r="L184" s="2" t="e">
        <f t="shared" ca="1" si="23"/>
        <v>#N/A</v>
      </c>
      <c r="M184" s="2" t="e">
        <f t="shared" ca="1" si="25"/>
        <v>#N/A</v>
      </c>
      <c r="N184" s="2" t="e">
        <f t="shared" ca="1" si="26"/>
        <v>#N/A</v>
      </c>
      <c r="O184" s="3">
        <f ca="1">'データ（他）'!C179</f>
        <v>45560</v>
      </c>
    </row>
    <row r="185" spans="1:15" x14ac:dyDescent="0.4">
      <c r="A185" s="3">
        <f ca="1">'データ（他）'!C180</f>
        <v>45561</v>
      </c>
      <c r="B185" s="18" t="str">
        <f>IF(予測シート!C183="","",予測シート!C183)</f>
        <v/>
      </c>
      <c r="C185" s="19">
        <f>IF(予測地域=北茨城,'データ（気象）'!T181)+IF(予測地域=大子,'データ（気象）'!U181)+IF(予測地域=常陸大宮,'データ（気象）'!V181)+IF(予測地域=日立,'データ（気象）'!W181)+IF(予測地域=笠間,'データ（気象）'!X181)+IF(予測地域=水戸,'データ（気象）'!Y181)+IF(予測地域=古河,'データ（気象）'!Z181)+IF(予測地域=下館,'データ（気象）'!AA181)+IF(予測地域=下妻,'データ（気象）'!AB181)+IF(予測地域=鉾田,'データ（気象）'!AC181)+IF(予測地域=つくば館野,'データ（気象）'!AD181)+IF(予測地域=土浦,'データ（気象）'!AE181)+IF(予測地域=鹿嶋,'データ（気象）'!AF181)+IF(予測地域=龍ケ崎,'データ（気象）'!AG181)+IF(予測地域=我孫子,'データ（気象）'!AH181)+IF(予測地域=小山,'データ（気象）'!AI181)</f>
        <v>0</v>
      </c>
      <c r="D185" s="19">
        <f t="shared" si="24"/>
        <v>0</v>
      </c>
      <c r="E185" s="19">
        <f>IF(予測地域=北茨城,'データ（気象）'!B181)+IF(予測地域=大子,'データ（気象）'!C181)+IF(予測地域=常陸大宮,'データ（気象）'!D181)+IF(予測地域=日立,'データ（気象）'!E181)+IF(予測地域=笠間,'データ（気象）'!F181)+IF(予測地域=水戸,'データ（気象）'!G181)+IF(予測地域=古河,'データ（気象）'!H181)+IF(予測地域=下館,'データ（気象）'!I181)+IF(予測地域=下妻,'データ（気象）'!J181)+IF(予測地域=鉾田,'データ（気象）'!K181)+IF(予測地域=つくば館野,'データ（気象）'!L181)+IF(予測地域=土浦,'データ（気象）'!M181)+IF(予測地域=鹿嶋,'データ（気象）'!N181)+IF(予測地域=龍ケ崎,'データ（気象）'!O181)+IF(予測地域=我孫子,'データ（気象）'!P181)+IF(予測地域=小山,'データ（気象）'!Q181)</f>
        <v>0</v>
      </c>
      <c r="F185" s="19" t="e">
        <f t="shared" si="18"/>
        <v>#N/A</v>
      </c>
      <c r="G185" s="19" t="e">
        <f ca="1">IF(A185&lt;移植日前日,0)+IF(計算用!A185=移植日前日,dvs_tp)+IF(A185&gt;移植日前日,F185+G184)</f>
        <v>#N/A</v>
      </c>
      <c r="H185" t="e">
        <f t="shared" si="19"/>
        <v>#N/A</v>
      </c>
      <c r="I185" t="e">
        <f t="shared" ca="1" si="20"/>
        <v>#N/A</v>
      </c>
      <c r="J185" t="e">
        <f t="shared" ca="1" si="21"/>
        <v>#N/A</v>
      </c>
      <c r="K185" s="2" t="str">
        <f t="shared" ca="1" si="22"/>
        <v>-</v>
      </c>
      <c r="L185" s="2" t="e">
        <f t="shared" ca="1" si="23"/>
        <v>#N/A</v>
      </c>
      <c r="M185" s="2" t="e">
        <f t="shared" ca="1" si="25"/>
        <v>#N/A</v>
      </c>
      <c r="N185" s="2" t="e">
        <f t="shared" ca="1" si="26"/>
        <v>#N/A</v>
      </c>
      <c r="O185" s="3">
        <f ca="1">'データ（他）'!C180</f>
        <v>45561</v>
      </c>
    </row>
    <row r="186" spans="1:15" x14ac:dyDescent="0.4">
      <c r="A186" s="3">
        <f ca="1">'データ（他）'!C181</f>
        <v>45562</v>
      </c>
      <c r="B186" s="18" t="str">
        <f>IF(予測シート!C184="","",予測シート!C184)</f>
        <v/>
      </c>
      <c r="C186" s="19">
        <f>IF(予測地域=北茨城,'データ（気象）'!T182)+IF(予測地域=大子,'データ（気象）'!U182)+IF(予測地域=常陸大宮,'データ（気象）'!V182)+IF(予測地域=日立,'データ（気象）'!W182)+IF(予測地域=笠間,'データ（気象）'!X182)+IF(予測地域=水戸,'データ（気象）'!Y182)+IF(予測地域=古河,'データ（気象）'!Z182)+IF(予測地域=下館,'データ（気象）'!AA182)+IF(予測地域=下妻,'データ（気象）'!AB182)+IF(予測地域=鉾田,'データ（気象）'!AC182)+IF(予測地域=つくば館野,'データ（気象）'!AD182)+IF(予測地域=土浦,'データ（気象）'!AE182)+IF(予測地域=鹿嶋,'データ（気象）'!AF182)+IF(予測地域=龍ケ崎,'データ（気象）'!AG182)+IF(予測地域=我孫子,'データ（気象）'!AH182)+IF(予測地域=小山,'データ（気象）'!AI182)</f>
        <v>0</v>
      </c>
      <c r="D186" s="19">
        <f t="shared" si="24"/>
        <v>0</v>
      </c>
      <c r="E186" s="19">
        <f>IF(予測地域=北茨城,'データ（気象）'!B182)+IF(予測地域=大子,'データ（気象）'!C182)+IF(予測地域=常陸大宮,'データ（気象）'!D182)+IF(予測地域=日立,'データ（気象）'!E182)+IF(予測地域=笠間,'データ（気象）'!F182)+IF(予測地域=水戸,'データ（気象）'!G182)+IF(予測地域=古河,'データ（気象）'!H182)+IF(予測地域=下館,'データ（気象）'!I182)+IF(予測地域=下妻,'データ（気象）'!J182)+IF(予測地域=鉾田,'データ（気象）'!K182)+IF(予測地域=つくば館野,'データ（気象）'!L182)+IF(予測地域=土浦,'データ（気象）'!M182)+IF(予測地域=鹿嶋,'データ（気象）'!N182)+IF(予測地域=龍ケ崎,'データ（気象）'!O182)+IF(予測地域=我孫子,'データ（気象）'!P182)+IF(予測地域=小山,'データ（気象）'!Q182)</f>
        <v>0</v>
      </c>
      <c r="F186" s="19" t="e">
        <f t="shared" si="18"/>
        <v>#N/A</v>
      </c>
      <c r="G186" s="19" t="e">
        <f ca="1">IF(A186&lt;移植日前日,0)+IF(計算用!A186=移植日前日,dvs_tp)+IF(A186&gt;移植日前日,F186+G185)</f>
        <v>#N/A</v>
      </c>
      <c r="H186" t="e">
        <f t="shared" si="19"/>
        <v>#N/A</v>
      </c>
      <c r="I186" t="e">
        <f t="shared" ca="1" si="20"/>
        <v>#N/A</v>
      </c>
      <c r="J186" t="e">
        <f t="shared" ca="1" si="21"/>
        <v>#N/A</v>
      </c>
      <c r="K186" s="2" t="str">
        <f t="shared" ca="1" si="22"/>
        <v>-</v>
      </c>
      <c r="L186" s="2" t="e">
        <f t="shared" ca="1" si="23"/>
        <v>#N/A</v>
      </c>
      <c r="M186" s="2" t="e">
        <f t="shared" ca="1" si="25"/>
        <v>#N/A</v>
      </c>
      <c r="N186" s="2" t="e">
        <f t="shared" ca="1" si="26"/>
        <v>#N/A</v>
      </c>
      <c r="O186" s="3">
        <f ca="1">'データ（他）'!C181</f>
        <v>45562</v>
      </c>
    </row>
    <row r="187" spans="1:15" x14ac:dyDescent="0.4">
      <c r="A187" s="3">
        <f ca="1">'データ（他）'!C182</f>
        <v>45563</v>
      </c>
      <c r="B187" s="18" t="str">
        <f>IF(予測シート!C185="","",予測シート!C185)</f>
        <v/>
      </c>
      <c r="C187" s="19">
        <f>IF(予測地域=北茨城,'データ（気象）'!T183)+IF(予測地域=大子,'データ（気象）'!U183)+IF(予測地域=常陸大宮,'データ（気象）'!V183)+IF(予測地域=日立,'データ（気象）'!W183)+IF(予測地域=笠間,'データ（気象）'!X183)+IF(予測地域=水戸,'データ（気象）'!Y183)+IF(予測地域=古河,'データ（気象）'!Z183)+IF(予測地域=下館,'データ（気象）'!AA183)+IF(予測地域=下妻,'データ（気象）'!AB183)+IF(予測地域=鉾田,'データ（気象）'!AC183)+IF(予測地域=つくば館野,'データ（気象）'!AD183)+IF(予測地域=土浦,'データ（気象）'!AE183)+IF(予測地域=鹿嶋,'データ（気象）'!AF183)+IF(予測地域=龍ケ崎,'データ（気象）'!AG183)+IF(予測地域=我孫子,'データ（気象）'!AH183)+IF(予測地域=小山,'データ（気象）'!AI183)</f>
        <v>0</v>
      </c>
      <c r="D187" s="19">
        <f t="shared" si="24"/>
        <v>0</v>
      </c>
      <c r="E187" s="19">
        <f>IF(予測地域=北茨城,'データ（気象）'!B183)+IF(予測地域=大子,'データ（気象）'!C183)+IF(予測地域=常陸大宮,'データ（気象）'!D183)+IF(予測地域=日立,'データ（気象）'!E183)+IF(予測地域=笠間,'データ（気象）'!F183)+IF(予測地域=水戸,'データ（気象）'!G183)+IF(予測地域=古河,'データ（気象）'!H183)+IF(予測地域=下館,'データ（気象）'!I183)+IF(予測地域=下妻,'データ（気象）'!J183)+IF(予測地域=鉾田,'データ（気象）'!K183)+IF(予測地域=つくば館野,'データ（気象）'!L183)+IF(予測地域=土浦,'データ（気象）'!M183)+IF(予測地域=鹿嶋,'データ（気象）'!N183)+IF(予測地域=龍ケ崎,'データ（気象）'!O183)+IF(予測地域=我孫子,'データ（気象）'!P183)+IF(予測地域=小山,'データ（気象）'!Q183)</f>
        <v>0</v>
      </c>
      <c r="F187" s="19" t="e">
        <f t="shared" si="18"/>
        <v>#N/A</v>
      </c>
      <c r="G187" s="19" t="e">
        <f ca="1">IF(A187&lt;移植日前日,0)+IF(計算用!A187=移植日前日,dvs_tp)+IF(A187&gt;移植日前日,F187+G186)</f>
        <v>#N/A</v>
      </c>
      <c r="H187" t="e">
        <f t="shared" si="19"/>
        <v>#N/A</v>
      </c>
      <c r="I187" t="e">
        <f t="shared" ca="1" si="20"/>
        <v>#N/A</v>
      </c>
      <c r="J187" t="e">
        <f t="shared" ca="1" si="21"/>
        <v>#N/A</v>
      </c>
      <c r="K187" s="2" t="str">
        <f t="shared" ca="1" si="22"/>
        <v>-</v>
      </c>
      <c r="L187" s="2" t="e">
        <f t="shared" ca="1" si="23"/>
        <v>#N/A</v>
      </c>
      <c r="M187" s="2" t="e">
        <f t="shared" ca="1" si="25"/>
        <v>#N/A</v>
      </c>
      <c r="N187" s="2" t="e">
        <f t="shared" ca="1" si="26"/>
        <v>#N/A</v>
      </c>
      <c r="O187" s="3">
        <f ca="1">'データ（他）'!C182</f>
        <v>45563</v>
      </c>
    </row>
    <row r="188" spans="1:15" x14ac:dyDescent="0.4">
      <c r="A188" s="3">
        <f ca="1">'データ（他）'!C183</f>
        <v>45564</v>
      </c>
      <c r="B188" s="18" t="str">
        <f>IF(予測シート!C186="","",予測シート!C186)</f>
        <v/>
      </c>
      <c r="C188" s="19">
        <f>IF(予測地域=北茨城,'データ（気象）'!T184)+IF(予測地域=大子,'データ（気象）'!U184)+IF(予測地域=常陸大宮,'データ（気象）'!V184)+IF(予測地域=日立,'データ（気象）'!W184)+IF(予測地域=笠間,'データ（気象）'!X184)+IF(予測地域=水戸,'データ（気象）'!Y184)+IF(予測地域=古河,'データ（気象）'!Z184)+IF(予測地域=下館,'データ（気象）'!AA184)+IF(予測地域=下妻,'データ（気象）'!AB184)+IF(予測地域=鉾田,'データ（気象）'!AC184)+IF(予測地域=つくば館野,'データ（気象）'!AD184)+IF(予測地域=土浦,'データ（気象）'!AE184)+IF(予測地域=鹿嶋,'データ（気象）'!AF184)+IF(予測地域=龍ケ崎,'データ（気象）'!AG184)+IF(予測地域=我孫子,'データ（気象）'!AH184)+IF(予測地域=小山,'データ（気象）'!AI184)</f>
        <v>0</v>
      </c>
      <c r="D188" s="19">
        <f t="shared" si="24"/>
        <v>0</v>
      </c>
      <c r="E188" s="19">
        <f>IF(予測地域=北茨城,'データ（気象）'!B184)+IF(予測地域=大子,'データ（気象）'!C184)+IF(予測地域=常陸大宮,'データ（気象）'!D184)+IF(予測地域=日立,'データ（気象）'!E184)+IF(予測地域=笠間,'データ（気象）'!F184)+IF(予測地域=水戸,'データ（気象）'!G184)+IF(予測地域=古河,'データ（気象）'!H184)+IF(予測地域=下館,'データ（気象）'!I184)+IF(予測地域=下妻,'データ（気象）'!J184)+IF(予測地域=鉾田,'データ（気象）'!K184)+IF(予測地域=つくば館野,'データ（気象）'!L184)+IF(予測地域=土浦,'データ（気象）'!M184)+IF(予測地域=鹿嶋,'データ（気象）'!N184)+IF(予測地域=龍ケ崎,'データ（気象）'!O184)+IF(予測地域=我孫子,'データ（気象）'!P184)+IF(予測地域=小山,'データ（気象）'!Q184)</f>
        <v>0</v>
      </c>
      <c r="F188" s="19" t="e">
        <f t="shared" si="18"/>
        <v>#N/A</v>
      </c>
      <c r="G188" s="19" t="e">
        <f ca="1">IF(A188&lt;移植日前日,0)+IF(計算用!A188=移植日前日,dvs_tp)+IF(A188&gt;移植日前日,F188+G187)</f>
        <v>#N/A</v>
      </c>
      <c r="H188" t="e">
        <f t="shared" si="19"/>
        <v>#N/A</v>
      </c>
      <c r="I188" t="e">
        <f t="shared" ca="1" si="20"/>
        <v>#N/A</v>
      </c>
      <c r="J188" t="e">
        <f t="shared" ca="1" si="21"/>
        <v>#N/A</v>
      </c>
      <c r="K188" s="2" t="str">
        <f t="shared" ca="1" si="22"/>
        <v>-</v>
      </c>
      <c r="L188" s="2" t="e">
        <f t="shared" ca="1" si="23"/>
        <v>#N/A</v>
      </c>
      <c r="M188" s="2" t="e">
        <f t="shared" ca="1" si="25"/>
        <v>#N/A</v>
      </c>
      <c r="N188" s="2" t="e">
        <f t="shared" ca="1" si="26"/>
        <v>#N/A</v>
      </c>
      <c r="O188" s="3">
        <f ca="1">'データ（他）'!C183</f>
        <v>45564</v>
      </c>
    </row>
    <row r="189" spans="1:15" x14ac:dyDescent="0.4">
      <c r="A189" s="3">
        <f ca="1">'データ（他）'!C184</f>
        <v>45565</v>
      </c>
      <c r="B189" s="18" t="str">
        <f>IF(予測シート!C187="","",予測シート!C187)</f>
        <v/>
      </c>
      <c r="C189" s="19">
        <f>IF(予測地域=北茨城,'データ（気象）'!T185)+IF(予測地域=大子,'データ（気象）'!U185)+IF(予測地域=常陸大宮,'データ（気象）'!V185)+IF(予測地域=日立,'データ（気象）'!W185)+IF(予測地域=笠間,'データ（気象）'!X185)+IF(予測地域=水戸,'データ（気象）'!Y185)+IF(予測地域=古河,'データ（気象）'!Z185)+IF(予測地域=下館,'データ（気象）'!AA185)+IF(予測地域=下妻,'データ（気象）'!AB185)+IF(予測地域=鉾田,'データ（気象）'!AC185)+IF(予測地域=つくば館野,'データ（気象）'!AD185)+IF(予測地域=土浦,'データ（気象）'!AE185)+IF(予測地域=鹿嶋,'データ（気象）'!AF185)+IF(予測地域=龍ケ崎,'データ（気象）'!AG185)+IF(予測地域=我孫子,'データ（気象）'!AH185)+IF(予測地域=小山,'データ（気象）'!AI185)</f>
        <v>0</v>
      </c>
      <c r="D189" s="19">
        <f t="shared" si="24"/>
        <v>0</v>
      </c>
      <c r="E189" s="19">
        <f>IF(予測地域=北茨城,'データ（気象）'!B185)+IF(予測地域=大子,'データ（気象）'!C185)+IF(予測地域=常陸大宮,'データ（気象）'!D185)+IF(予測地域=日立,'データ（気象）'!E185)+IF(予測地域=笠間,'データ（気象）'!F185)+IF(予測地域=水戸,'データ（気象）'!G185)+IF(予測地域=古河,'データ（気象）'!H185)+IF(予測地域=下館,'データ（気象）'!I185)+IF(予測地域=下妻,'データ（気象）'!J185)+IF(予測地域=鉾田,'データ（気象）'!K185)+IF(予測地域=つくば館野,'データ（気象）'!L185)+IF(予測地域=土浦,'データ（気象）'!M185)+IF(予測地域=鹿嶋,'データ（気象）'!N185)+IF(予測地域=龍ケ崎,'データ（気象）'!O185)+IF(予測地域=我孫子,'データ（気象）'!P185)+IF(予測地域=小山,'データ（気象）'!Q185)</f>
        <v>0</v>
      </c>
      <c r="F189" s="19" t="e">
        <f t="shared" si="18"/>
        <v>#N/A</v>
      </c>
      <c r="G189" s="19" t="e">
        <f ca="1">IF(A189&lt;移植日前日,0)+IF(計算用!A189=移植日前日,dvs_tp)+IF(A189&gt;移植日前日,F189+G188)</f>
        <v>#N/A</v>
      </c>
      <c r="H189" t="e">
        <f t="shared" si="19"/>
        <v>#N/A</v>
      </c>
      <c r="I189" t="e">
        <f t="shared" ca="1" si="20"/>
        <v>#N/A</v>
      </c>
      <c r="J189" t="e">
        <f t="shared" ca="1" si="21"/>
        <v>#N/A</v>
      </c>
      <c r="K189" s="2" t="str">
        <f t="shared" ca="1" si="22"/>
        <v>-</v>
      </c>
      <c r="L189" s="2" t="e">
        <f t="shared" ca="1" si="23"/>
        <v>#N/A</v>
      </c>
      <c r="M189" s="2" t="e">
        <f t="shared" ca="1" si="25"/>
        <v>#N/A</v>
      </c>
      <c r="N189" s="2" t="e">
        <f t="shared" ca="1" si="26"/>
        <v>#N/A</v>
      </c>
      <c r="O189" s="3">
        <f ca="1">'データ（他）'!C184</f>
        <v>45565</v>
      </c>
    </row>
    <row r="190" spans="1:15" x14ac:dyDescent="0.4">
      <c r="A190" s="3">
        <f ca="1">'データ（他）'!C185</f>
        <v>45566</v>
      </c>
      <c r="B190" s="18" t="str">
        <f>IF(予測シート!C188="","",予測シート!C188)</f>
        <v/>
      </c>
      <c r="C190" s="19">
        <f>IF(予測地域=北茨城,'データ（気象）'!T186)+IF(予測地域=大子,'データ（気象）'!U186)+IF(予測地域=常陸大宮,'データ（気象）'!V186)+IF(予測地域=日立,'データ（気象）'!W186)+IF(予測地域=笠間,'データ（気象）'!X186)+IF(予測地域=水戸,'データ（気象）'!Y186)+IF(予測地域=古河,'データ（気象）'!Z186)+IF(予測地域=下館,'データ（気象）'!AA186)+IF(予測地域=下妻,'データ（気象）'!AB186)+IF(予測地域=鉾田,'データ（気象）'!AC186)+IF(予測地域=つくば館野,'データ（気象）'!AD186)+IF(予測地域=土浦,'データ（気象）'!AE186)+IF(予測地域=鹿嶋,'データ（気象）'!AF186)+IF(予測地域=龍ケ崎,'データ（気象）'!AG186)+IF(予測地域=我孫子,'データ（気象）'!AH186)+IF(予測地域=小山,'データ（気象）'!AI186)</f>
        <v>0</v>
      </c>
      <c r="D190" s="19">
        <f t="shared" si="24"/>
        <v>0</v>
      </c>
      <c r="E190" s="19">
        <f>IF(予測地域=北茨城,'データ（気象）'!B186)+IF(予測地域=大子,'データ（気象）'!C186)+IF(予測地域=常陸大宮,'データ（気象）'!D186)+IF(予測地域=日立,'データ（気象）'!E186)+IF(予測地域=笠間,'データ（気象）'!F186)+IF(予測地域=水戸,'データ（気象）'!G186)+IF(予測地域=古河,'データ（気象）'!H186)+IF(予測地域=下館,'データ（気象）'!I186)+IF(予測地域=下妻,'データ（気象）'!J186)+IF(予測地域=鉾田,'データ（気象）'!K186)+IF(予測地域=つくば館野,'データ（気象）'!L186)+IF(予測地域=土浦,'データ（気象）'!M186)+IF(予測地域=鹿嶋,'データ（気象）'!N186)+IF(予測地域=龍ケ崎,'データ（気象）'!O186)+IF(予測地域=我孫子,'データ（気象）'!P186)+IF(予測地域=小山,'データ（気象）'!Q186)</f>
        <v>0</v>
      </c>
      <c r="F190" s="19" t="e">
        <f t="shared" si="18"/>
        <v>#N/A</v>
      </c>
      <c r="G190" s="19" t="e">
        <f ca="1">IF(A190&lt;移植日前日,0)+IF(計算用!A190=移植日前日,dvs_tp)+IF(A190&gt;移植日前日,F190+G189)</f>
        <v>#N/A</v>
      </c>
      <c r="H190" t="e">
        <f t="shared" si="19"/>
        <v>#N/A</v>
      </c>
      <c r="I190" t="e">
        <f t="shared" ca="1" si="20"/>
        <v>#N/A</v>
      </c>
      <c r="J190" t="e">
        <f t="shared" ca="1" si="21"/>
        <v>#N/A</v>
      </c>
      <c r="K190" s="2" t="str">
        <f t="shared" ca="1" si="22"/>
        <v>-</v>
      </c>
      <c r="L190" s="2" t="e">
        <f t="shared" ca="1" si="23"/>
        <v>#N/A</v>
      </c>
      <c r="M190" s="2" t="e">
        <f t="shared" ca="1" si="25"/>
        <v>#N/A</v>
      </c>
      <c r="N190" s="2" t="e">
        <f t="shared" ca="1" si="26"/>
        <v>#N/A</v>
      </c>
      <c r="O190" s="3">
        <f ca="1">'データ（他）'!C185</f>
        <v>45566</v>
      </c>
    </row>
    <row r="191" spans="1:15" x14ac:dyDescent="0.4">
      <c r="A191" s="3">
        <f ca="1">'データ（他）'!C186</f>
        <v>45567</v>
      </c>
      <c r="B191" s="18" t="str">
        <f>IF(予測シート!C189="","",予測シート!C189)</f>
        <v/>
      </c>
      <c r="C191" s="19">
        <f>IF(予測地域=北茨城,'データ（気象）'!T187)+IF(予測地域=大子,'データ（気象）'!U187)+IF(予測地域=常陸大宮,'データ（気象）'!V187)+IF(予測地域=日立,'データ（気象）'!W187)+IF(予測地域=笠間,'データ（気象）'!X187)+IF(予測地域=水戸,'データ（気象）'!Y187)+IF(予測地域=古河,'データ（気象）'!Z187)+IF(予測地域=下館,'データ（気象）'!AA187)+IF(予測地域=下妻,'データ（気象）'!AB187)+IF(予測地域=鉾田,'データ（気象）'!AC187)+IF(予測地域=つくば館野,'データ（気象）'!AD187)+IF(予測地域=土浦,'データ（気象）'!AE187)+IF(予測地域=鹿嶋,'データ（気象）'!AF187)+IF(予測地域=龍ケ崎,'データ（気象）'!AG187)+IF(予測地域=我孫子,'データ（気象）'!AH187)+IF(予測地域=小山,'データ（気象）'!AI187)</f>
        <v>0</v>
      </c>
      <c r="D191" s="19">
        <f t="shared" si="24"/>
        <v>0</v>
      </c>
      <c r="E191" s="19">
        <f>IF(予測地域=北茨城,'データ（気象）'!B187)+IF(予測地域=大子,'データ（気象）'!C187)+IF(予測地域=常陸大宮,'データ（気象）'!D187)+IF(予測地域=日立,'データ（気象）'!E187)+IF(予測地域=笠間,'データ（気象）'!F187)+IF(予測地域=水戸,'データ（気象）'!G187)+IF(予測地域=古河,'データ（気象）'!H187)+IF(予測地域=下館,'データ（気象）'!I187)+IF(予測地域=下妻,'データ（気象）'!J187)+IF(予測地域=鉾田,'データ（気象）'!K187)+IF(予測地域=つくば館野,'データ（気象）'!L187)+IF(予測地域=土浦,'データ（気象）'!M187)+IF(予測地域=鹿嶋,'データ（気象）'!N187)+IF(予測地域=龍ケ崎,'データ（気象）'!O187)+IF(予測地域=我孫子,'データ（気象）'!P187)+IF(予測地域=小山,'データ（気象）'!Q187)</f>
        <v>0</v>
      </c>
      <c r="F191" s="19" t="e">
        <f t="shared" si="18"/>
        <v>#N/A</v>
      </c>
      <c r="G191" s="19" t="e">
        <f ca="1">IF(A191&lt;移植日前日,0)+IF(計算用!A191=移植日前日,dvs_tp)+IF(A191&gt;移植日前日,F191+G190)</f>
        <v>#N/A</v>
      </c>
      <c r="H191" t="e">
        <f t="shared" si="19"/>
        <v>#N/A</v>
      </c>
      <c r="I191" t="e">
        <f t="shared" ca="1" si="20"/>
        <v>#N/A</v>
      </c>
      <c r="J191" t="e">
        <f t="shared" ca="1" si="21"/>
        <v>#N/A</v>
      </c>
      <c r="K191" s="2" t="str">
        <f t="shared" ca="1" si="22"/>
        <v>-</v>
      </c>
      <c r="L191" s="2" t="e">
        <f t="shared" ca="1" si="23"/>
        <v>#N/A</v>
      </c>
      <c r="M191" s="2" t="e">
        <f t="shared" ca="1" si="25"/>
        <v>#N/A</v>
      </c>
      <c r="N191" s="2" t="e">
        <f t="shared" ca="1" si="26"/>
        <v>#N/A</v>
      </c>
      <c r="O191" s="3">
        <f ca="1">'データ（他）'!C186</f>
        <v>45567</v>
      </c>
    </row>
    <row r="192" spans="1:15" x14ac:dyDescent="0.4">
      <c r="A192" s="3">
        <f ca="1">'データ（他）'!C187</f>
        <v>45568</v>
      </c>
      <c r="B192" s="18" t="str">
        <f>IF(予測シート!C190="","",予測シート!C190)</f>
        <v/>
      </c>
      <c r="C192" s="19">
        <f>IF(予測地域=北茨城,'データ（気象）'!T188)+IF(予測地域=大子,'データ（気象）'!U188)+IF(予測地域=常陸大宮,'データ（気象）'!V188)+IF(予測地域=日立,'データ（気象）'!W188)+IF(予測地域=笠間,'データ（気象）'!X188)+IF(予測地域=水戸,'データ（気象）'!Y188)+IF(予測地域=古河,'データ（気象）'!Z188)+IF(予測地域=下館,'データ（気象）'!AA188)+IF(予測地域=下妻,'データ（気象）'!AB188)+IF(予測地域=鉾田,'データ（気象）'!AC188)+IF(予測地域=つくば館野,'データ（気象）'!AD188)+IF(予測地域=土浦,'データ（気象）'!AE188)+IF(予測地域=鹿嶋,'データ（気象）'!AF188)+IF(予測地域=龍ケ崎,'データ（気象）'!AG188)+IF(予測地域=我孫子,'データ（気象）'!AH188)+IF(予測地域=小山,'データ（気象）'!AI188)</f>
        <v>0</v>
      </c>
      <c r="D192" s="19">
        <f t="shared" si="24"/>
        <v>0</v>
      </c>
      <c r="E192" s="19">
        <f>IF(予測地域=北茨城,'データ（気象）'!B188)+IF(予測地域=大子,'データ（気象）'!C188)+IF(予測地域=常陸大宮,'データ（気象）'!D188)+IF(予測地域=日立,'データ（気象）'!E188)+IF(予測地域=笠間,'データ（気象）'!F188)+IF(予測地域=水戸,'データ（気象）'!G188)+IF(予測地域=古河,'データ（気象）'!H188)+IF(予測地域=下館,'データ（気象）'!I188)+IF(予測地域=下妻,'データ（気象）'!J188)+IF(予測地域=鉾田,'データ（気象）'!K188)+IF(予測地域=つくば館野,'データ（気象）'!L188)+IF(予測地域=土浦,'データ（気象）'!M188)+IF(予測地域=鹿嶋,'データ（気象）'!N188)+IF(予測地域=龍ケ崎,'データ（気象）'!O188)+IF(予測地域=我孫子,'データ（気象）'!P188)+IF(予測地域=小山,'データ（気象）'!Q188)</f>
        <v>0</v>
      </c>
      <c r="F192" s="19" t="e">
        <f t="shared" si="18"/>
        <v>#N/A</v>
      </c>
      <c r="G192" s="19" t="e">
        <f ca="1">IF(A192&lt;移植日前日,0)+IF(計算用!A192=移植日前日,dvs_tp)+IF(A192&gt;移植日前日,F192+G191)</f>
        <v>#N/A</v>
      </c>
      <c r="H192" t="e">
        <f t="shared" si="19"/>
        <v>#N/A</v>
      </c>
      <c r="I192" t="e">
        <f t="shared" ca="1" si="20"/>
        <v>#N/A</v>
      </c>
      <c r="J192" t="e">
        <f t="shared" ca="1" si="21"/>
        <v>#N/A</v>
      </c>
      <c r="K192" s="2" t="str">
        <f t="shared" ca="1" si="22"/>
        <v>-</v>
      </c>
      <c r="L192" s="2" t="e">
        <f t="shared" ca="1" si="23"/>
        <v>#N/A</v>
      </c>
      <c r="M192" s="2" t="e">
        <f t="shared" ca="1" si="25"/>
        <v>#N/A</v>
      </c>
      <c r="N192" s="2" t="e">
        <f t="shared" ca="1" si="26"/>
        <v>#N/A</v>
      </c>
      <c r="O192" s="3">
        <f ca="1">'データ（他）'!C187</f>
        <v>45568</v>
      </c>
    </row>
    <row r="193" spans="1:15" x14ac:dyDescent="0.4">
      <c r="A193" s="3">
        <f ca="1">'データ（他）'!C188</f>
        <v>45569</v>
      </c>
      <c r="B193" s="18" t="str">
        <f>IF(予測シート!C191="","",予測シート!C191)</f>
        <v/>
      </c>
      <c r="C193" s="19">
        <f>IF(予測地域=北茨城,'データ（気象）'!T189)+IF(予測地域=大子,'データ（気象）'!U189)+IF(予測地域=常陸大宮,'データ（気象）'!V189)+IF(予測地域=日立,'データ（気象）'!W189)+IF(予測地域=笠間,'データ（気象）'!X189)+IF(予測地域=水戸,'データ（気象）'!Y189)+IF(予測地域=古河,'データ（気象）'!Z189)+IF(予測地域=下館,'データ（気象）'!AA189)+IF(予測地域=下妻,'データ（気象）'!AB189)+IF(予測地域=鉾田,'データ（気象）'!AC189)+IF(予測地域=つくば館野,'データ（気象）'!AD189)+IF(予測地域=土浦,'データ（気象）'!AE189)+IF(予測地域=鹿嶋,'データ（気象）'!AF189)+IF(予測地域=龍ケ崎,'データ（気象）'!AG189)+IF(予測地域=我孫子,'データ（気象）'!AH189)+IF(予測地域=小山,'データ（気象）'!AI189)</f>
        <v>0</v>
      </c>
      <c r="D193" s="19">
        <f t="shared" si="24"/>
        <v>0</v>
      </c>
      <c r="E193" s="19">
        <f>IF(予測地域=北茨城,'データ（気象）'!B189)+IF(予測地域=大子,'データ（気象）'!C189)+IF(予測地域=常陸大宮,'データ（気象）'!D189)+IF(予測地域=日立,'データ（気象）'!E189)+IF(予測地域=笠間,'データ（気象）'!F189)+IF(予測地域=水戸,'データ（気象）'!G189)+IF(予測地域=古河,'データ（気象）'!H189)+IF(予測地域=下館,'データ（気象）'!I189)+IF(予測地域=下妻,'データ（気象）'!J189)+IF(予測地域=鉾田,'データ（気象）'!K189)+IF(予測地域=つくば館野,'データ（気象）'!L189)+IF(予測地域=土浦,'データ（気象）'!M189)+IF(予測地域=鹿嶋,'データ（気象）'!N189)+IF(予測地域=龍ケ崎,'データ（気象）'!O189)+IF(予測地域=我孫子,'データ（気象）'!P189)+IF(予測地域=小山,'データ（気象）'!Q189)</f>
        <v>0</v>
      </c>
      <c r="F193" s="19" t="e">
        <f t="shared" si="18"/>
        <v>#N/A</v>
      </c>
      <c r="G193" s="19" t="e">
        <f ca="1">IF(A193&lt;移植日前日,0)+IF(計算用!A193=移植日前日,dvs_tp)+IF(A193&gt;移植日前日,F193+G192)</f>
        <v>#N/A</v>
      </c>
      <c r="H193" t="e">
        <f t="shared" si="19"/>
        <v>#N/A</v>
      </c>
      <c r="I193" t="e">
        <f t="shared" ca="1" si="20"/>
        <v>#N/A</v>
      </c>
      <c r="J193" t="e">
        <f t="shared" ca="1" si="21"/>
        <v>#N/A</v>
      </c>
      <c r="K193" s="2" t="str">
        <f t="shared" ca="1" si="22"/>
        <v>-</v>
      </c>
      <c r="L193" s="2" t="e">
        <f t="shared" ca="1" si="23"/>
        <v>#N/A</v>
      </c>
      <c r="M193" s="2" t="e">
        <f t="shared" ca="1" si="25"/>
        <v>#N/A</v>
      </c>
      <c r="N193" s="2" t="e">
        <f t="shared" ca="1" si="26"/>
        <v>#N/A</v>
      </c>
      <c r="O193" s="3">
        <f ca="1">'データ（他）'!C188</f>
        <v>45569</v>
      </c>
    </row>
    <row r="194" spans="1:15" x14ac:dyDescent="0.4">
      <c r="A194" s="3">
        <f ca="1">'データ（他）'!C189</f>
        <v>45570</v>
      </c>
      <c r="B194" s="18" t="str">
        <f>IF(予測シート!C192="","",予測シート!C192)</f>
        <v/>
      </c>
      <c r="C194" s="19">
        <f>IF(予測地域=北茨城,'データ（気象）'!T190)+IF(予測地域=大子,'データ（気象）'!U190)+IF(予測地域=常陸大宮,'データ（気象）'!V190)+IF(予測地域=日立,'データ（気象）'!W190)+IF(予測地域=笠間,'データ（気象）'!X190)+IF(予測地域=水戸,'データ（気象）'!Y190)+IF(予測地域=古河,'データ（気象）'!Z190)+IF(予測地域=下館,'データ（気象）'!AA190)+IF(予測地域=下妻,'データ（気象）'!AB190)+IF(予測地域=鉾田,'データ（気象）'!AC190)+IF(予測地域=つくば館野,'データ（気象）'!AD190)+IF(予測地域=土浦,'データ（気象）'!AE190)+IF(予測地域=鹿嶋,'データ（気象）'!AF190)+IF(予測地域=龍ケ崎,'データ（気象）'!AG190)+IF(予測地域=我孫子,'データ（気象）'!AH190)+IF(予測地域=小山,'データ（気象）'!AI190)</f>
        <v>0</v>
      </c>
      <c r="D194" s="19">
        <f t="shared" si="24"/>
        <v>0</v>
      </c>
      <c r="E194" s="19">
        <f>IF(予測地域=北茨城,'データ（気象）'!B190)+IF(予測地域=大子,'データ（気象）'!C190)+IF(予測地域=常陸大宮,'データ（気象）'!D190)+IF(予測地域=日立,'データ（気象）'!E190)+IF(予測地域=笠間,'データ（気象）'!F190)+IF(予測地域=水戸,'データ（気象）'!G190)+IF(予測地域=古河,'データ（気象）'!H190)+IF(予測地域=下館,'データ（気象）'!I190)+IF(予測地域=下妻,'データ（気象）'!J190)+IF(予測地域=鉾田,'データ（気象）'!K190)+IF(予測地域=つくば館野,'データ（気象）'!L190)+IF(予測地域=土浦,'データ（気象）'!M190)+IF(予測地域=鹿嶋,'データ（気象）'!N190)+IF(予測地域=龍ケ崎,'データ（気象）'!O190)+IF(予測地域=我孫子,'データ（気象）'!P190)+IF(予測地域=小山,'データ（気象）'!Q190)</f>
        <v>0</v>
      </c>
      <c r="F194" s="19" t="e">
        <f t="shared" si="18"/>
        <v>#N/A</v>
      </c>
      <c r="G194" s="19" t="e">
        <f ca="1">IF(A194&lt;移植日前日,0)+IF(計算用!A194=移植日前日,dvs_tp)+IF(A194&gt;移植日前日,F194+G193)</f>
        <v>#N/A</v>
      </c>
      <c r="H194" t="e">
        <f t="shared" si="19"/>
        <v>#N/A</v>
      </c>
      <c r="I194" t="e">
        <f t="shared" ca="1" si="20"/>
        <v>#N/A</v>
      </c>
      <c r="J194" t="e">
        <f t="shared" ca="1" si="21"/>
        <v>#N/A</v>
      </c>
      <c r="K194" s="2" t="str">
        <f t="shared" ca="1" si="22"/>
        <v>-</v>
      </c>
      <c r="L194" s="2" t="e">
        <f t="shared" ca="1" si="23"/>
        <v>#N/A</v>
      </c>
      <c r="M194" s="2" t="e">
        <f t="shared" ca="1" si="25"/>
        <v>#N/A</v>
      </c>
      <c r="N194" s="2" t="e">
        <f t="shared" ca="1" si="26"/>
        <v>#N/A</v>
      </c>
      <c r="O194" s="3">
        <f ca="1">'データ（他）'!C189</f>
        <v>45570</v>
      </c>
    </row>
    <row r="195" spans="1:15" x14ac:dyDescent="0.4">
      <c r="A195" s="3">
        <f ca="1">'データ（他）'!C190</f>
        <v>45571</v>
      </c>
      <c r="B195" s="18" t="str">
        <f>IF(予測シート!C193="","",予測シート!C193)</f>
        <v/>
      </c>
      <c r="C195" s="19">
        <f>IF(予測地域=北茨城,'データ（気象）'!T191)+IF(予測地域=大子,'データ（気象）'!U191)+IF(予測地域=常陸大宮,'データ（気象）'!V191)+IF(予測地域=日立,'データ（気象）'!W191)+IF(予測地域=笠間,'データ（気象）'!X191)+IF(予測地域=水戸,'データ（気象）'!Y191)+IF(予測地域=古河,'データ（気象）'!Z191)+IF(予測地域=下館,'データ（気象）'!AA191)+IF(予測地域=下妻,'データ（気象）'!AB191)+IF(予測地域=鉾田,'データ（気象）'!AC191)+IF(予測地域=つくば館野,'データ（気象）'!AD191)+IF(予測地域=土浦,'データ（気象）'!AE191)+IF(予測地域=鹿嶋,'データ（気象）'!AF191)+IF(予測地域=龍ケ崎,'データ（気象）'!AG191)+IF(予測地域=我孫子,'データ（気象）'!AH191)+IF(予測地域=小山,'データ（気象）'!AI191)</f>
        <v>0</v>
      </c>
      <c r="D195" s="19">
        <f t="shared" si="24"/>
        <v>0</v>
      </c>
      <c r="E195" s="19">
        <f>IF(予測地域=北茨城,'データ（気象）'!B191)+IF(予測地域=大子,'データ（気象）'!C191)+IF(予測地域=常陸大宮,'データ（気象）'!D191)+IF(予測地域=日立,'データ（気象）'!E191)+IF(予測地域=笠間,'データ（気象）'!F191)+IF(予測地域=水戸,'データ（気象）'!G191)+IF(予測地域=古河,'データ（気象）'!H191)+IF(予測地域=下館,'データ（気象）'!I191)+IF(予測地域=下妻,'データ（気象）'!J191)+IF(予測地域=鉾田,'データ（気象）'!K191)+IF(予測地域=つくば館野,'データ（気象）'!L191)+IF(予測地域=土浦,'データ（気象）'!M191)+IF(予測地域=鹿嶋,'データ（気象）'!N191)+IF(予測地域=龍ケ崎,'データ（気象）'!O191)+IF(予測地域=我孫子,'データ（気象）'!P191)+IF(予測地域=小山,'データ（気象）'!Q191)</f>
        <v>0</v>
      </c>
      <c r="F195" s="19" t="e">
        <f t="shared" si="18"/>
        <v>#N/A</v>
      </c>
      <c r="G195" s="19" t="e">
        <f ca="1">IF(A195&lt;移植日前日,0)+IF(計算用!A195=移植日前日,dvs_tp)+IF(A195&gt;移植日前日,F195+G194)</f>
        <v>#N/A</v>
      </c>
      <c r="H195" t="e">
        <f t="shared" si="19"/>
        <v>#N/A</v>
      </c>
      <c r="I195" t="e">
        <f t="shared" ca="1" si="20"/>
        <v>#N/A</v>
      </c>
      <c r="J195" t="e">
        <f t="shared" ca="1" si="21"/>
        <v>#N/A</v>
      </c>
      <c r="K195" s="2" t="str">
        <f t="shared" ca="1" si="22"/>
        <v>-</v>
      </c>
      <c r="L195" s="2" t="e">
        <f t="shared" ca="1" si="23"/>
        <v>#N/A</v>
      </c>
      <c r="M195" s="2" t="e">
        <f t="shared" ca="1" si="25"/>
        <v>#N/A</v>
      </c>
      <c r="N195" s="2" t="e">
        <f t="shared" ca="1" si="26"/>
        <v>#N/A</v>
      </c>
      <c r="O195" s="3">
        <f ca="1">'データ（他）'!C190</f>
        <v>45571</v>
      </c>
    </row>
    <row r="196" spans="1:15" x14ac:dyDescent="0.4">
      <c r="A196" s="3">
        <f ca="1">'データ（他）'!C191</f>
        <v>45572</v>
      </c>
      <c r="B196" s="18" t="str">
        <f>IF(予測シート!C194="","",予測シート!C194)</f>
        <v/>
      </c>
      <c r="C196" s="19">
        <f>IF(予測地域=北茨城,'データ（気象）'!T192)+IF(予測地域=大子,'データ（気象）'!U192)+IF(予測地域=常陸大宮,'データ（気象）'!V192)+IF(予測地域=日立,'データ（気象）'!W192)+IF(予測地域=笠間,'データ（気象）'!X192)+IF(予測地域=水戸,'データ（気象）'!Y192)+IF(予測地域=古河,'データ（気象）'!Z192)+IF(予測地域=下館,'データ（気象）'!AA192)+IF(予測地域=下妻,'データ（気象）'!AB192)+IF(予測地域=鉾田,'データ（気象）'!AC192)+IF(予測地域=つくば館野,'データ（気象）'!AD192)+IF(予測地域=土浦,'データ（気象）'!AE192)+IF(予測地域=鹿嶋,'データ（気象）'!AF192)+IF(予測地域=龍ケ崎,'データ（気象）'!AG192)+IF(予測地域=我孫子,'データ（気象）'!AH192)+IF(予測地域=小山,'データ（気象）'!AI192)</f>
        <v>0</v>
      </c>
      <c r="D196" s="19">
        <f t="shared" si="24"/>
        <v>0</v>
      </c>
      <c r="E196" s="19">
        <f>IF(予測地域=北茨城,'データ（気象）'!B192)+IF(予測地域=大子,'データ（気象）'!C192)+IF(予測地域=常陸大宮,'データ（気象）'!D192)+IF(予測地域=日立,'データ（気象）'!E192)+IF(予測地域=笠間,'データ（気象）'!F192)+IF(予測地域=水戸,'データ（気象）'!G192)+IF(予測地域=古河,'データ（気象）'!H192)+IF(予測地域=下館,'データ（気象）'!I192)+IF(予測地域=下妻,'データ（気象）'!J192)+IF(予測地域=鉾田,'データ（気象）'!K192)+IF(予測地域=つくば館野,'データ（気象）'!L192)+IF(予測地域=土浦,'データ（気象）'!M192)+IF(予測地域=鹿嶋,'データ（気象）'!N192)+IF(予測地域=龍ケ崎,'データ（気象）'!O192)+IF(予測地域=我孫子,'データ（気象）'!P192)+IF(予測地域=小山,'データ（気象）'!Q192)</f>
        <v>0</v>
      </c>
      <c r="F196" s="19" t="e">
        <f t="shared" si="18"/>
        <v>#N/A</v>
      </c>
      <c r="G196" s="19" t="e">
        <f ca="1">IF(A196&lt;移植日前日,0)+IF(計算用!A196=移植日前日,dvs_tp)+IF(A196&gt;移植日前日,F196+G195)</f>
        <v>#N/A</v>
      </c>
      <c r="H196" t="e">
        <f t="shared" si="19"/>
        <v>#N/A</v>
      </c>
      <c r="I196" t="e">
        <f t="shared" ca="1" si="20"/>
        <v>#N/A</v>
      </c>
      <c r="J196" t="e">
        <f t="shared" ca="1" si="21"/>
        <v>#N/A</v>
      </c>
      <c r="K196" s="2" t="str">
        <f t="shared" ca="1" si="22"/>
        <v>-</v>
      </c>
      <c r="L196" s="2" t="e">
        <f t="shared" ca="1" si="23"/>
        <v>#N/A</v>
      </c>
      <c r="M196" s="2" t="e">
        <f t="shared" ca="1" si="25"/>
        <v>#N/A</v>
      </c>
      <c r="N196" s="2" t="e">
        <f t="shared" ca="1" si="26"/>
        <v>#N/A</v>
      </c>
      <c r="O196" s="3">
        <f ca="1">'データ（他）'!C191</f>
        <v>45572</v>
      </c>
    </row>
    <row r="197" spans="1:15" x14ac:dyDescent="0.4">
      <c r="A197" s="3">
        <f ca="1">'データ（他）'!C192</f>
        <v>45573</v>
      </c>
      <c r="B197" s="18" t="str">
        <f>IF(予測シート!C195="","",予測シート!C195)</f>
        <v/>
      </c>
      <c r="C197" s="19">
        <f>IF(予測地域=北茨城,'データ（気象）'!T193)+IF(予測地域=大子,'データ（気象）'!U193)+IF(予測地域=常陸大宮,'データ（気象）'!V193)+IF(予測地域=日立,'データ（気象）'!W193)+IF(予測地域=笠間,'データ（気象）'!X193)+IF(予測地域=水戸,'データ（気象）'!Y193)+IF(予測地域=古河,'データ（気象）'!Z193)+IF(予測地域=下館,'データ（気象）'!AA193)+IF(予測地域=下妻,'データ（気象）'!AB193)+IF(予測地域=鉾田,'データ（気象）'!AC193)+IF(予測地域=つくば館野,'データ（気象）'!AD193)+IF(予測地域=土浦,'データ（気象）'!AE193)+IF(予測地域=鹿嶋,'データ（気象）'!AF193)+IF(予測地域=龍ケ崎,'データ（気象）'!AG193)+IF(予測地域=我孫子,'データ（気象）'!AH193)+IF(予測地域=小山,'データ（気象）'!AI193)</f>
        <v>0</v>
      </c>
      <c r="D197" s="19">
        <f t="shared" si="24"/>
        <v>0</v>
      </c>
      <c r="E197" s="19">
        <f>IF(予測地域=北茨城,'データ（気象）'!B193)+IF(予測地域=大子,'データ（気象）'!C193)+IF(予測地域=常陸大宮,'データ（気象）'!D193)+IF(予測地域=日立,'データ（気象）'!E193)+IF(予測地域=笠間,'データ（気象）'!F193)+IF(予測地域=水戸,'データ（気象）'!G193)+IF(予測地域=古河,'データ（気象）'!H193)+IF(予測地域=下館,'データ（気象）'!I193)+IF(予測地域=下妻,'データ（気象）'!J193)+IF(予測地域=鉾田,'データ（気象）'!K193)+IF(予測地域=つくば館野,'データ（気象）'!L193)+IF(予測地域=土浦,'データ（気象）'!M193)+IF(予測地域=鹿嶋,'データ（気象）'!N193)+IF(予測地域=龍ケ崎,'データ（気象）'!O193)+IF(予測地域=我孫子,'データ（気象）'!P193)+IF(予測地域=小山,'データ（気象）'!Q193)</f>
        <v>0</v>
      </c>
      <c r="F197" s="19" t="e">
        <f t="shared" si="18"/>
        <v>#N/A</v>
      </c>
      <c r="G197" s="19" t="e">
        <f ca="1">IF(A197&lt;移植日前日,0)+IF(計算用!A197=移植日前日,dvs_tp)+IF(A197&gt;移植日前日,F197+G196)</f>
        <v>#N/A</v>
      </c>
      <c r="H197" t="e">
        <f t="shared" si="19"/>
        <v>#N/A</v>
      </c>
      <c r="I197" t="e">
        <f t="shared" ca="1" si="20"/>
        <v>#N/A</v>
      </c>
      <c r="J197" t="e">
        <f t="shared" ca="1" si="21"/>
        <v>#N/A</v>
      </c>
      <c r="K197" s="2" t="str">
        <f t="shared" ca="1" si="22"/>
        <v>-</v>
      </c>
      <c r="L197" s="2" t="e">
        <f t="shared" ca="1" si="23"/>
        <v>#N/A</v>
      </c>
      <c r="M197" s="2" t="e">
        <f t="shared" ca="1" si="25"/>
        <v>#N/A</v>
      </c>
      <c r="N197" s="2" t="e">
        <f t="shared" ca="1" si="26"/>
        <v>#N/A</v>
      </c>
      <c r="O197" s="3">
        <f ca="1">'データ（他）'!C192</f>
        <v>45573</v>
      </c>
    </row>
    <row r="198" spans="1:15" x14ac:dyDescent="0.4">
      <c r="A198" s="3">
        <f ca="1">'データ（他）'!C193</f>
        <v>45574</v>
      </c>
      <c r="B198" s="18" t="str">
        <f>IF(予測シート!C196="","",予測シート!C196)</f>
        <v/>
      </c>
      <c r="C198" s="19">
        <f>IF(予測地域=北茨城,'データ（気象）'!T194)+IF(予測地域=大子,'データ（気象）'!U194)+IF(予測地域=常陸大宮,'データ（気象）'!V194)+IF(予測地域=日立,'データ（気象）'!W194)+IF(予測地域=笠間,'データ（気象）'!X194)+IF(予測地域=水戸,'データ（気象）'!Y194)+IF(予測地域=古河,'データ（気象）'!Z194)+IF(予測地域=下館,'データ（気象）'!AA194)+IF(予測地域=下妻,'データ（気象）'!AB194)+IF(予測地域=鉾田,'データ（気象）'!AC194)+IF(予測地域=つくば館野,'データ（気象）'!AD194)+IF(予測地域=土浦,'データ（気象）'!AE194)+IF(予測地域=鹿嶋,'データ（気象）'!AF194)+IF(予測地域=龍ケ崎,'データ（気象）'!AG194)+IF(予測地域=我孫子,'データ（気象）'!AH194)+IF(予測地域=小山,'データ（気象）'!AI194)</f>
        <v>0</v>
      </c>
      <c r="D198" s="19">
        <f t="shared" si="24"/>
        <v>0</v>
      </c>
      <c r="E198" s="19">
        <f>IF(予測地域=北茨城,'データ（気象）'!B194)+IF(予測地域=大子,'データ（気象）'!C194)+IF(予測地域=常陸大宮,'データ（気象）'!D194)+IF(予測地域=日立,'データ（気象）'!E194)+IF(予測地域=笠間,'データ（気象）'!F194)+IF(予測地域=水戸,'データ（気象）'!G194)+IF(予測地域=古河,'データ（気象）'!H194)+IF(予測地域=下館,'データ（気象）'!I194)+IF(予測地域=下妻,'データ（気象）'!J194)+IF(予測地域=鉾田,'データ（気象）'!K194)+IF(予測地域=つくば館野,'データ（気象）'!L194)+IF(予測地域=土浦,'データ（気象）'!M194)+IF(予測地域=鹿嶋,'データ（気象）'!N194)+IF(予測地域=龍ケ崎,'データ（気象）'!O194)+IF(予測地域=我孫子,'データ（気象）'!P194)+IF(予測地域=小山,'データ（気象）'!Q194)</f>
        <v>0</v>
      </c>
      <c r="F198" s="19" t="e">
        <f t="shared" si="18"/>
        <v>#N/A</v>
      </c>
      <c r="G198" s="19" t="e">
        <f ca="1">IF(A198&lt;移植日前日,0)+IF(計算用!A198=移植日前日,dvs_tp)+IF(A198&gt;移植日前日,F198+G197)</f>
        <v>#N/A</v>
      </c>
      <c r="H198" t="e">
        <f t="shared" si="19"/>
        <v>#N/A</v>
      </c>
      <c r="I198" t="e">
        <f t="shared" ca="1" si="20"/>
        <v>#N/A</v>
      </c>
      <c r="J198" t="e">
        <f t="shared" ca="1" si="21"/>
        <v>#N/A</v>
      </c>
      <c r="K198" s="2" t="str">
        <f t="shared" ca="1" si="22"/>
        <v>-</v>
      </c>
      <c r="L198" s="2" t="e">
        <f t="shared" ca="1" si="23"/>
        <v>#N/A</v>
      </c>
      <c r="M198" s="2" t="e">
        <f t="shared" ca="1" si="25"/>
        <v>#N/A</v>
      </c>
      <c r="N198" s="2" t="e">
        <f t="shared" ca="1" si="26"/>
        <v>#N/A</v>
      </c>
      <c r="O198" s="3">
        <f ca="1">'データ（他）'!C193</f>
        <v>45574</v>
      </c>
    </row>
    <row r="199" spans="1:15" x14ac:dyDescent="0.4">
      <c r="A199" s="3">
        <f ca="1">'データ（他）'!C194</f>
        <v>45575</v>
      </c>
      <c r="B199" s="18" t="str">
        <f>IF(予測シート!C197="","",予測シート!C197)</f>
        <v/>
      </c>
      <c r="C199" s="19">
        <f>IF(予測地域=北茨城,'データ（気象）'!T195)+IF(予測地域=大子,'データ（気象）'!U195)+IF(予測地域=常陸大宮,'データ（気象）'!V195)+IF(予測地域=日立,'データ（気象）'!W195)+IF(予測地域=笠間,'データ（気象）'!X195)+IF(予測地域=水戸,'データ（気象）'!Y195)+IF(予測地域=古河,'データ（気象）'!Z195)+IF(予測地域=下館,'データ（気象）'!AA195)+IF(予測地域=下妻,'データ（気象）'!AB195)+IF(予測地域=鉾田,'データ（気象）'!AC195)+IF(予測地域=つくば館野,'データ（気象）'!AD195)+IF(予測地域=土浦,'データ（気象）'!AE195)+IF(予測地域=鹿嶋,'データ（気象）'!AF195)+IF(予測地域=龍ケ崎,'データ（気象）'!AG195)+IF(予測地域=我孫子,'データ（気象）'!AH195)+IF(予測地域=小山,'データ（気象）'!AI195)</f>
        <v>0</v>
      </c>
      <c r="D199" s="19">
        <f t="shared" si="24"/>
        <v>0</v>
      </c>
      <c r="E199" s="19">
        <f>IF(予測地域=北茨城,'データ（気象）'!B195)+IF(予測地域=大子,'データ（気象）'!C195)+IF(予測地域=常陸大宮,'データ（気象）'!D195)+IF(予測地域=日立,'データ（気象）'!E195)+IF(予測地域=笠間,'データ（気象）'!F195)+IF(予測地域=水戸,'データ（気象）'!G195)+IF(予測地域=古河,'データ（気象）'!H195)+IF(予測地域=下館,'データ（気象）'!I195)+IF(予測地域=下妻,'データ（気象）'!J195)+IF(予測地域=鉾田,'データ（気象）'!K195)+IF(予測地域=つくば館野,'データ（気象）'!L195)+IF(予測地域=土浦,'データ（気象）'!M195)+IF(予測地域=鹿嶋,'データ（気象）'!N195)+IF(予測地域=龍ケ崎,'データ（気象）'!O195)+IF(予測地域=我孫子,'データ（気象）'!P195)+IF(予測地域=小山,'データ（気象）'!Q195)</f>
        <v>0</v>
      </c>
      <c r="F199" s="19" t="e">
        <f t="shared" ref="F199:F220" si="27">(1/gv)*(1-EXP(b*(E199-lc)))/(1+EXP(-a*(D199-th)))</f>
        <v>#N/A</v>
      </c>
      <c r="G199" s="19" t="e">
        <f ca="1">IF(A199&lt;移植日前日,0)+IF(計算用!A199=移植日前日,dvs_tp)+IF(A199&gt;移植日前日,F199+G198)</f>
        <v>#N/A</v>
      </c>
      <c r="H199" t="e">
        <f t="shared" ref="H199:H220" si="28">(IF(D199&gt;tb,D199-tb,0))/tsum</f>
        <v>#N/A</v>
      </c>
      <c r="I199" t="e">
        <f t="shared" ref="I199:I220" ca="1" si="29">IF(A199&lt;予測出穂期前日,0)+IF(A199=予測出穂期前日,1)+IF(A199&gt;予測出穂期前日,H199+I198)</f>
        <v>#N/A</v>
      </c>
      <c r="J199" t="e">
        <f t="shared" ref="J199:J220" ca="1" si="30">IF(A199&lt;実測出穂期前日,0)+IF(A199=実測出穂期前日,1)+IF(A199&gt;実測出穂期前日,H199+J198)</f>
        <v>#N/A</v>
      </c>
      <c r="K199" s="2" t="str">
        <f t="shared" ref="K199:K220" ca="1" si="31">IF(A199=移植日,"◎","-")</f>
        <v>-</v>
      </c>
      <c r="L199" s="2" t="e">
        <f t="shared" ref="L199:L220" ca="1" si="32">IF(AND(G199&gt;=1,G198&lt;1),"◎","-")</f>
        <v>#N/A</v>
      </c>
      <c r="M199" s="2" t="e">
        <f t="shared" ca="1" si="25"/>
        <v>#N/A</v>
      </c>
      <c r="N199" s="2" t="e">
        <f t="shared" ca="1" si="26"/>
        <v>#N/A</v>
      </c>
      <c r="O199" s="3">
        <f ca="1">'データ（他）'!C194</f>
        <v>45575</v>
      </c>
    </row>
    <row r="200" spans="1:15" x14ac:dyDescent="0.4">
      <c r="A200" s="3">
        <f ca="1">'データ（他）'!C195</f>
        <v>45576</v>
      </c>
      <c r="B200" s="18" t="str">
        <f>IF(予測シート!C198="","",予測シート!C198)</f>
        <v/>
      </c>
      <c r="C200" s="19">
        <f>IF(予測地域=北茨城,'データ（気象）'!T196)+IF(予測地域=大子,'データ（気象）'!U196)+IF(予測地域=常陸大宮,'データ（気象）'!V196)+IF(予測地域=日立,'データ（気象）'!W196)+IF(予測地域=笠間,'データ（気象）'!X196)+IF(予測地域=水戸,'データ（気象）'!Y196)+IF(予測地域=古河,'データ（気象）'!Z196)+IF(予測地域=下館,'データ（気象）'!AA196)+IF(予測地域=下妻,'データ（気象）'!AB196)+IF(予測地域=鉾田,'データ（気象）'!AC196)+IF(予測地域=つくば館野,'データ（気象）'!AD196)+IF(予測地域=土浦,'データ（気象）'!AE196)+IF(予測地域=鹿嶋,'データ（気象）'!AF196)+IF(予測地域=龍ケ崎,'データ（気象）'!AG196)+IF(予測地域=我孫子,'データ（気象）'!AH196)+IF(予測地域=小山,'データ（気象）'!AI196)</f>
        <v>0</v>
      </c>
      <c r="D200" s="19">
        <f t="shared" ref="D200:D220" si="33">IF(B200="",C200,B200)</f>
        <v>0</v>
      </c>
      <c r="E200" s="19">
        <f>IF(予測地域=北茨城,'データ（気象）'!B196)+IF(予測地域=大子,'データ（気象）'!C196)+IF(予測地域=常陸大宮,'データ（気象）'!D196)+IF(予測地域=日立,'データ（気象）'!E196)+IF(予測地域=笠間,'データ（気象）'!F196)+IF(予測地域=水戸,'データ（気象）'!G196)+IF(予測地域=古河,'データ（気象）'!H196)+IF(予測地域=下館,'データ（気象）'!I196)+IF(予測地域=下妻,'データ（気象）'!J196)+IF(予測地域=鉾田,'データ（気象）'!K196)+IF(予測地域=つくば館野,'データ（気象）'!L196)+IF(予測地域=土浦,'データ（気象）'!M196)+IF(予測地域=鹿嶋,'データ（気象）'!N196)+IF(予測地域=龍ケ崎,'データ（気象）'!O196)+IF(予測地域=我孫子,'データ（気象）'!P196)+IF(予測地域=小山,'データ（気象）'!Q196)</f>
        <v>0</v>
      </c>
      <c r="F200" s="19" t="e">
        <f t="shared" si="27"/>
        <v>#N/A</v>
      </c>
      <c r="G200" s="19" t="e">
        <f ca="1">IF(A200&lt;移植日前日,0)+IF(計算用!A200=移植日前日,dvs_tp)+IF(A200&gt;移植日前日,F200+G199)</f>
        <v>#N/A</v>
      </c>
      <c r="H200" t="e">
        <f t="shared" si="28"/>
        <v>#N/A</v>
      </c>
      <c r="I200" t="e">
        <f t="shared" ca="1" si="29"/>
        <v>#N/A</v>
      </c>
      <c r="J200" t="e">
        <f t="shared" ca="1" si="30"/>
        <v>#N/A</v>
      </c>
      <c r="K200" s="2" t="str">
        <f t="shared" ca="1" si="31"/>
        <v>-</v>
      </c>
      <c r="L200" s="2" t="e">
        <f t="shared" ca="1" si="32"/>
        <v>#N/A</v>
      </c>
      <c r="M200" s="2" t="e">
        <f t="shared" ref="M200:M220" ca="1" si="34">IF(AND(I200&gt;=2,I199&lt;2),"◎","-")</f>
        <v>#N/A</v>
      </c>
      <c r="N200" s="2" t="e">
        <f t="shared" ref="N200:N220" ca="1" si="35">IF(AND(J200&gt;=2,J199&lt;2),"◎","-")</f>
        <v>#N/A</v>
      </c>
      <c r="O200" s="3">
        <f ca="1">'データ（他）'!C195</f>
        <v>45576</v>
      </c>
    </row>
    <row r="201" spans="1:15" x14ac:dyDescent="0.4">
      <c r="A201" s="3">
        <f ca="1">'データ（他）'!C196</f>
        <v>45577</v>
      </c>
      <c r="B201" s="18" t="str">
        <f>IF(予測シート!C199="","",予測シート!C199)</f>
        <v/>
      </c>
      <c r="C201" s="19">
        <f>IF(予測地域=北茨城,'データ（気象）'!T197)+IF(予測地域=大子,'データ（気象）'!U197)+IF(予測地域=常陸大宮,'データ（気象）'!V197)+IF(予測地域=日立,'データ（気象）'!W197)+IF(予測地域=笠間,'データ（気象）'!X197)+IF(予測地域=水戸,'データ（気象）'!Y197)+IF(予測地域=古河,'データ（気象）'!Z197)+IF(予測地域=下館,'データ（気象）'!AA197)+IF(予測地域=下妻,'データ（気象）'!AB197)+IF(予測地域=鉾田,'データ（気象）'!AC197)+IF(予測地域=つくば館野,'データ（気象）'!AD197)+IF(予測地域=土浦,'データ（気象）'!AE197)+IF(予測地域=鹿嶋,'データ（気象）'!AF197)+IF(予測地域=龍ケ崎,'データ（気象）'!AG197)+IF(予測地域=我孫子,'データ（気象）'!AH197)+IF(予測地域=小山,'データ（気象）'!AI197)</f>
        <v>0</v>
      </c>
      <c r="D201" s="19">
        <f t="shared" si="33"/>
        <v>0</v>
      </c>
      <c r="E201" s="19">
        <f>IF(予測地域=北茨城,'データ（気象）'!B197)+IF(予測地域=大子,'データ（気象）'!C197)+IF(予測地域=常陸大宮,'データ（気象）'!D197)+IF(予測地域=日立,'データ（気象）'!E197)+IF(予測地域=笠間,'データ（気象）'!F197)+IF(予測地域=水戸,'データ（気象）'!G197)+IF(予測地域=古河,'データ（気象）'!H197)+IF(予測地域=下館,'データ（気象）'!I197)+IF(予測地域=下妻,'データ（気象）'!J197)+IF(予測地域=鉾田,'データ（気象）'!K197)+IF(予測地域=つくば館野,'データ（気象）'!L197)+IF(予測地域=土浦,'データ（気象）'!M197)+IF(予測地域=鹿嶋,'データ（気象）'!N197)+IF(予測地域=龍ケ崎,'データ（気象）'!O197)+IF(予測地域=我孫子,'データ（気象）'!P197)+IF(予測地域=小山,'データ（気象）'!Q197)</f>
        <v>0</v>
      </c>
      <c r="F201" s="19" t="e">
        <f t="shared" si="27"/>
        <v>#N/A</v>
      </c>
      <c r="G201" s="19" t="e">
        <f ca="1">IF(A201&lt;移植日前日,0)+IF(計算用!A201=移植日前日,dvs_tp)+IF(A201&gt;移植日前日,F201+G200)</f>
        <v>#N/A</v>
      </c>
      <c r="H201" t="e">
        <f t="shared" si="28"/>
        <v>#N/A</v>
      </c>
      <c r="I201" t="e">
        <f t="shared" ca="1" si="29"/>
        <v>#N/A</v>
      </c>
      <c r="J201" t="e">
        <f t="shared" ca="1" si="30"/>
        <v>#N/A</v>
      </c>
      <c r="K201" s="2" t="str">
        <f t="shared" ca="1" si="31"/>
        <v>-</v>
      </c>
      <c r="L201" s="2" t="e">
        <f t="shared" ca="1" si="32"/>
        <v>#N/A</v>
      </c>
      <c r="M201" s="2" t="e">
        <f t="shared" ca="1" si="34"/>
        <v>#N/A</v>
      </c>
      <c r="N201" s="2" t="e">
        <f t="shared" ca="1" si="35"/>
        <v>#N/A</v>
      </c>
      <c r="O201" s="3">
        <f ca="1">'データ（他）'!C196</f>
        <v>45577</v>
      </c>
    </row>
    <row r="202" spans="1:15" x14ac:dyDescent="0.4">
      <c r="A202" s="3">
        <f ca="1">'データ（他）'!C197</f>
        <v>45578</v>
      </c>
      <c r="B202" s="18" t="str">
        <f>IF(予測シート!C200="","",予測シート!C200)</f>
        <v/>
      </c>
      <c r="C202" s="19">
        <f>IF(予測地域=北茨城,'データ（気象）'!T198)+IF(予測地域=大子,'データ（気象）'!U198)+IF(予測地域=常陸大宮,'データ（気象）'!V198)+IF(予測地域=日立,'データ（気象）'!W198)+IF(予測地域=笠間,'データ（気象）'!X198)+IF(予測地域=水戸,'データ（気象）'!Y198)+IF(予測地域=古河,'データ（気象）'!Z198)+IF(予測地域=下館,'データ（気象）'!AA198)+IF(予測地域=下妻,'データ（気象）'!AB198)+IF(予測地域=鉾田,'データ（気象）'!AC198)+IF(予測地域=つくば館野,'データ（気象）'!AD198)+IF(予測地域=土浦,'データ（気象）'!AE198)+IF(予測地域=鹿嶋,'データ（気象）'!AF198)+IF(予測地域=龍ケ崎,'データ（気象）'!AG198)+IF(予測地域=我孫子,'データ（気象）'!AH198)+IF(予測地域=小山,'データ（気象）'!AI198)</f>
        <v>0</v>
      </c>
      <c r="D202" s="19">
        <f t="shared" si="33"/>
        <v>0</v>
      </c>
      <c r="E202" s="19">
        <f>IF(予測地域=北茨城,'データ（気象）'!B198)+IF(予測地域=大子,'データ（気象）'!C198)+IF(予測地域=常陸大宮,'データ（気象）'!D198)+IF(予測地域=日立,'データ（気象）'!E198)+IF(予測地域=笠間,'データ（気象）'!F198)+IF(予測地域=水戸,'データ（気象）'!G198)+IF(予測地域=古河,'データ（気象）'!H198)+IF(予測地域=下館,'データ（気象）'!I198)+IF(予測地域=下妻,'データ（気象）'!J198)+IF(予測地域=鉾田,'データ（気象）'!K198)+IF(予測地域=つくば館野,'データ（気象）'!L198)+IF(予測地域=土浦,'データ（気象）'!M198)+IF(予測地域=鹿嶋,'データ（気象）'!N198)+IF(予測地域=龍ケ崎,'データ（気象）'!O198)+IF(予測地域=我孫子,'データ（気象）'!P198)+IF(予測地域=小山,'データ（気象）'!Q198)</f>
        <v>0</v>
      </c>
      <c r="F202" s="19" t="e">
        <f t="shared" si="27"/>
        <v>#N/A</v>
      </c>
      <c r="G202" s="19" t="e">
        <f ca="1">IF(A202&lt;移植日前日,0)+IF(計算用!A202=移植日前日,dvs_tp)+IF(A202&gt;移植日前日,F202+G201)</f>
        <v>#N/A</v>
      </c>
      <c r="H202" t="e">
        <f t="shared" si="28"/>
        <v>#N/A</v>
      </c>
      <c r="I202" t="e">
        <f t="shared" ca="1" si="29"/>
        <v>#N/A</v>
      </c>
      <c r="J202" t="e">
        <f t="shared" ca="1" si="30"/>
        <v>#N/A</v>
      </c>
      <c r="K202" s="2" t="str">
        <f t="shared" ca="1" si="31"/>
        <v>-</v>
      </c>
      <c r="L202" s="2" t="e">
        <f t="shared" ca="1" si="32"/>
        <v>#N/A</v>
      </c>
      <c r="M202" s="2" t="e">
        <f t="shared" ca="1" si="34"/>
        <v>#N/A</v>
      </c>
      <c r="N202" s="2" t="e">
        <f t="shared" ca="1" si="35"/>
        <v>#N/A</v>
      </c>
      <c r="O202" s="3">
        <f ca="1">'データ（他）'!C197</f>
        <v>45578</v>
      </c>
    </row>
    <row r="203" spans="1:15" x14ac:dyDescent="0.4">
      <c r="A203" s="3">
        <f ca="1">'データ（他）'!C198</f>
        <v>45579</v>
      </c>
      <c r="B203" s="18" t="str">
        <f>IF(予測シート!C201="","",予測シート!C201)</f>
        <v/>
      </c>
      <c r="C203" s="19">
        <f>IF(予測地域=北茨城,'データ（気象）'!T199)+IF(予測地域=大子,'データ（気象）'!U199)+IF(予測地域=常陸大宮,'データ（気象）'!V199)+IF(予測地域=日立,'データ（気象）'!W199)+IF(予測地域=笠間,'データ（気象）'!X199)+IF(予測地域=水戸,'データ（気象）'!Y199)+IF(予測地域=古河,'データ（気象）'!Z199)+IF(予測地域=下館,'データ（気象）'!AA199)+IF(予測地域=下妻,'データ（気象）'!AB199)+IF(予測地域=鉾田,'データ（気象）'!AC199)+IF(予測地域=つくば館野,'データ（気象）'!AD199)+IF(予測地域=土浦,'データ（気象）'!AE199)+IF(予測地域=鹿嶋,'データ（気象）'!AF199)+IF(予測地域=龍ケ崎,'データ（気象）'!AG199)+IF(予測地域=我孫子,'データ（気象）'!AH199)+IF(予測地域=小山,'データ（気象）'!AI199)</f>
        <v>0</v>
      </c>
      <c r="D203" s="19">
        <f t="shared" si="33"/>
        <v>0</v>
      </c>
      <c r="E203" s="19">
        <f>IF(予測地域=北茨城,'データ（気象）'!B199)+IF(予測地域=大子,'データ（気象）'!C199)+IF(予測地域=常陸大宮,'データ（気象）'!D199)+IF(予測地域=日立,'データ（気象）'!E199)+IF(予測地域=笠間,'データ（気象）'!F199)+IF(予測地域=水戸,'データ（気象）'!G199)+IF(予測地域=古河,'データ（気象）'!H199)+IF(予測地域=下館,'データ（気象）'!I199)+IF(予測地域=下妻,'データ（気象）'!J199)+IF(予測地域=鉾田,'データ（気象）'!K199)+IF(予測地域=つくば館野,'データ（気象）'!L199)+IF(予測地域=土浦,'データ（気象）'!M199)+IF(予測地域=鹿嶋,'データ（気象）'!N199)+IF(予測地域=龍ケ崎,'データ（気象）'!O199)+IF(予測地域=我孫子,'データ（気象）'!P199)+IF(予測地域=小山,'データ（気象）'!Q199)</f>
        <v>0</v>
      </c>
      <c r="F203" s="19" t="e">
        <f t="shared" si="27"/>
        <v>#N/A</v>
      </c>
      <c r="G203" s="19" t="e">
        <f ca="1">IF(A203&lt;移植日前日,0)+IF(計算用!A203=移植日前日,dvs_tp)+IF(A203&gt;移植日前日,F203+G202)</f>
        <v>#N/A</v>
      </c>
      <c r="H203" t="e">
        <f t="shared" si="28"/>
        <v>#N/A</v>
      </c>
      <c r="I203" t="e">
        <f t="shared" ca="1" si="29"/>
        <v>#N/A</v>
      </c>
      <c r="J203" t="e">
        <f t="shared" ca="1" si="30"/>
        <v>#N/A</v>
      </c>
      <c r="K203" s="2" t="str">
        <f t="shared" ca="1" si="31"/>
        <v>-</v>
      </c>
      <c r="L203" s="2" t="e">
        <f t="shared" ca="1" si="32"/>
        <v>#N/A</v>
      </c>
      <c r="M203" s="2" t="e">
        <f t="shared" ca="1" si="34"/>
        <v>#N/A</v>
      </c>
      <c r="N203" s="2" t="e">
        <f t="shared" ca="1" si="35"/>
        <v>#N/A</v>
      </c>
      <c r="O203" s="3">
        <f ca="1">'データ（他）'!C198</f>
        <v>45579</v>
      </c>
    </row>
    <row r="204" spans="1:15" x14ac:dyDescent="0.4">
      <c r="A204" s="3">
        <f ca="1">'データ（他）'!C199</f>
        <v>45580</v>
      </c>
      <c r="B204" s="18" t="str">
        <f>IF(予測シート!C202="","",予測シート!C202)</f>
        <v/>
      </c>
      <c r="C204" s="19">
        <f>IF(予測地域=北茨城,'データ（気象）'!T200)+IF(予測地域=大子,'データ（気象）'!U200)+IF(予測地域=常陸大宮,'データ（気象）'!V200)+IF(予測地域=日立,'データ（気象）'!W200)+IF(予測地域=笠間,'データ（気象）'!X200)+IF(予測地域=水戸,'データ（気象）'!Y200)+IF(予測地域=古河,'データ（気象）'!Z200)+IF(予測地域=下館,'データ（気象）'!AA200)+IF(予測地域=下妻,'データ（気象）'!AB200)+IF(予測地域=鉾田,'データ（気象）'!AC200)+IF(予測地域=つくば館野,'データ（気象）'!AD200)+IF(予測地域=土浦,'データ（気象）'!AE200)+IF(予測地域=鹿嶋,'データ（気象）'!AF200)+IF(予測地域=龍ケ崎,'データ（気象）'!AG200)+IF(予測地域=我孫子,'データ（気象）'!AH200)+IF(予測地域=小山,'データ（気象）'!AI200)</f>
        <v>0</v>
      </c>
      <c r="D204" s="19">
        <f t="shared" si="33"/>
        <v>0</v>
      </c>
      <c r="E204" s="19">
        <f>IF(予測地域=北茨城,'データ（気象）'!B200)+IF(予測地域=大子,'データ（気象）'!C200)+IF(予測地域=常陸大宮,'データ（気象）'!D200)+IF(予測地域=日立,'データ（気象）'!E200)+IF(予測地域=笠間,'データ（気象）'!F200)+IF(予測地域=水戸,'データ（気象）'!G200)+IF(予測地域=古河,'データ（気象）'!H200)+IF(予測地域=下館,'データ（気象）'!I200)+IF(予測地域=下妻,'データ（気象）'!J200)+IF(予測地域=鉾田,'データ（気象）'!K200)+IF(予測地域=つくば館野,'データ（気象）'!L200)+IF(予測地域=土浦,'データ（気象）'!M200)+IF(予測地域=鹿嶋,'データ（気象）'!N200)+IF(予測地域=龍ケ崎,'データ（気象）'!O200)+IF(予測地域=我孫子,'データ（気象）'!P200)+IF(予測地域=小山,'データ（気象）'!Q200)</f>
        <v>0</v>
      </c>
      <c r="F204" s="19" t="e">
        <f t="shared" si="27"/>
        <v>#N/A</v>
      </c>
      <c r="G204" s="19" t="e">
        <f ca="1">IF(A204&lt;移植日前日,0)+IF(計算用!A204=移植日前日,dvs_tp)+IF(A204&gt;移植日前日,F204+G203)</f>
        <v>#N/A</v>
      </c>
      <c r="H204" t="e">
        <f t="shared" si="28"/>
        <v>#N/A</v>
      </c>
      <c r="I204" t="e">
        <f t="shared" ca="1" si="29"/>
        <v>#N/A</v>
      </c>
      <c r="J204" t="e">
        <f t="shared" ca="1" si="30"/>
        <v>#N/A</v>
      </c>
      <c r="K204" s="2" t="str">
        <f t="shared" ca="1" si="31"/>
        <v>-</v>
      </c>
      <c r="L204" s="2" t="e">
        <f t="shared" ca="1" si="32"/>
        <v>#N/A</v>
      </c>
      <c r="M204" s="2" t="e">
        <f t="shared" ca="1" si="34"/>
        <v>#N/A</v>
      </c>
      <c r="N204" s="2" t="e">
        <f t="shared" ca="1" si="35"/>
        <v>#N/A</v>
      </c>
      <c r="O204" s="3">
        <f ca="1">'データ（他）'!C199</f>
        <v>45580</v>
      </c>
    </row>
    <row r="205" spans="1:15" x14ac:dyDescent="0.4">
      <c r="A205" s="3">
        <f ca="1">'データ（他）'!C200</f>
        <v>45581</v>
      </c>
      <c r="B205" s="18" t="str">
        <f>IF(予測シート!C203="","",予測シート!C203)</f>
        <v/>
      </c>
      <c r="C205" s="19">
        <f>IF(予測地域=北茨城,'データ（気象）'!T201)+IF(予測地域=大子,'データ（気象）'!U201)+IF(予測地域=常陸大宮,'データ（気象）'!V201)+IF(予測地域=日立,'データ（気象）'!W201)+IF(予測地域=笠間,'データ（気象）'!X201)+IF(予測地域=水戸,'データ（気象）'!Y201)+IF(予測地域=古河,'データ（気象）'!Z201)+IF(予測地域=下館,'データ（気象）'!AA201)+IF(予測地域=下妻,'データ（気象）'!AB201)+IF(予測地域=鉾田,'データ（気象）'!AC201)+IF(予測地域=つくば館野,'データ（気象）'!AD201)+IF(予測地域=土浦,'データ（気象）'!AE201)+IF(予測地域=鹿嶋,'データ（気象）'!AF201)+IF(予測地域=龍ケ崎,'データ（気象）'!AG201)+IF(予測地域=我孫子,'データ（気象）'!AH201)+IF(予測地域=小山,'データ（気象）'!AI201)</f>
        <v>0</v>
      </c>
      <c r="D205" s="19">
        <f t="shared" si="33"/>
        <v>0</v>
      </c>
      <c r="E205" s="19">
        <f>IF(予測地域=北茨城,'データ（気象）'!B201)+IF(予測地域=大子,'データ（気象）'!C201)+IF(予測地域=常陸大宮,'データ（気象）'!D201)+IF(予測地域=日立,'データ（気象）'!E201)+IF(予測地域=笠間,'データ（気象）'!F201)+IF(予測地域=水戸,'データ（気象）'!G201)+IF(予測地域=古河,'データ（気象）'!H201)+IF(予測地域=下館,'データ（気象）'!I201)+IF(予測地域=下妻,'データ（気象）'!J201)+IF(予測地域=鉾田,'データ（気象）'!K201)+IF(予測地域=つくば館野,'データ（気象）'!L201)+IF(予測地域=土浦,'データ（気象）'!M201)+IF(予測地域=鹿嶋,'データ（気象）'!N201)+IF(予測地域=龍ケ崎,'データ（気象）'!O201)+IF(予測地域=我孫子,'データ（気象）'!P201)+IF(予測地域=小山,'データ（気象）'!Q201)</f>
        <v>0</v>
      </c>
      <c r="F205" s="19" t="e">
        <f t="shared" si="27"/>
        <v>#N/A</v>
      </c>
      <c r="G205" s="19" t="e">
        <f ca="1">IF(A205&lt;移植日前日,0)+IF(計算用!A205=移植日前日,dvs_tp)+IF(A205&gt;移植日前日,F205+G204)</f>
        <v>#N/A</v>
      </c>
      <c r="H205" t="e">
        <f t="shared" si="28"/>
        <v>#N/A</v>
      </c>
      <c r="I205" t="e">
        <f t="shared" ca="1" si="29"/>
        <v>#N/A</v>
      </c>
      <c r="J205" t="e">
        <f t="shared" ca="1" si="30"/>
        <v>#N/A</v>
      </c>
      <c r="K205" s="2" t="str">
        <f t="shared" ca="1" si="31"/>
        <v>-</v>
      </c>
      <c r="L205" s="2" t="e">
        <f t="shared" ca="1" si="32"/>
        <v>#N/A</v>
      </c>
      <c r="M205" s="2" t="e">
        <f t="shared" ca="1" si="34"/>
        <v>#N/A</v>
      </c>
      <c r="N205" s="2" t="e">
        <f t="shared" ca="1" si="35"/>
        <v>#N/A</v>
      </c>
      <c r="O205" s="3">
        <f ca="1">'データ（他）'!C200</f>
        <v>45581</v>
      </c>
    </row>
    <row r="206" spans="1:15" x14ac:dyDescent="0.4">
      <c r="A206" s="3">
        <f ca="1">'データ（他）'!C201</f>
        <v>45582</v>
      </c>
      <c r="B206" s="18" t="str">
        <f>IF(予測シート!C204="","",予測シート!C204)</f>
        <v/>
      </c>
      <c r="C206" s="19">
        <f>IF(予測地域=北茨城,'データ（気象）'!T202)+IF(予測地域=大子,'データ（気象）'!U202)+IF(予測地域=常陸大宮,'データ（気象）'!V202)+IF(予測地域=日立,'データ（気象）'!W202)+IF(予測地域=笠間,'データ（気象）'!X202)+IF(予測地域=水戸,'データ（気象）'!Y202)+IF(予測地域=古河,'データ（気象）'!Z202)+IF(予測地域=下館,'データ（気象）'!AA202)+IF(予測地域=下妻,'データ（気象）'!AB202)+IF(予測地域=鉾田,'データ（気象）'!AC202)+IF(予測地域=つくば館野,'データ（気象）'!AD202)+IF(予測地域=土浦,'データ（気象）'!AE202)+IF(予測地域=鹿嶋,'データ（気象）'!AF202)+IF(予測地域=龍ケ崎,'データ（気象）'!AG202)+IF(予測地域=我孫子,'データ（気象）'!AH202)+IF(予測地域=小山,'データ（気象）'!AI202)</f>
        <v>0</v>
      </c>
      <c r="D206" s="19">
        <f t="shared" si="33"/>
        <v>0</v>
      </c>
      <c r="E206" s="19">
        <f>IF(予測地域=北茨城,'データ（気象）'!B202)+IF(予測地域=大子,'データ（気象）'!C202)+IF(予測地域=常陸大宮,'データ（気象）'!D202)+IF(予測地域=日立,'データ（気象）'!E202)+IF(予測地域=笠間,'データ（気象）'!F202)+IF(予測地域=水戸,'データ（気象）'!G202)+IF(予測地域=古河,'データ（気象）'!H202)+IF(予測地域=下館,'データ（気象）'!I202)+IF(予測地域=下妻,'データ（気象）'!J202)+IF(予測地域=鉾田,'データ（気象）'!K202)+IF(予測地域=つくば館野,'データ（気象）'!L202)+IF(予測地域=土浦,'データ（気象）'!M202)+IF(予測地域=鹿嶋,'データ（気象）'!N202)+IF(予測地域=龍ケ崎,'データ（気象）'!O202)+IF(予測地域=我孫子,'データ（気象）'!P202)+IF(予測地域=小山,'データ（気象）'!Q202)</f>
        <v>0</v>
      </c>
      <c r="F206" s="19" t="e">
        <f t="shared" si="27"/>
        <v>#N/A</v>
      </c>
      <c r="G206" s="19" t="e">
        <f ca="1">IF(A206&lt;移植日前日,0)+IF(計算用!A206=移植日前日,dvs_tp)+IF(A206&gt;移植日前日,F206+G205)</f>
        <v>#N/A</v>
      </c>
      <c r="H206" t="e">
        <f t="shared" si="28"/>
        <v>#N/A</v>
      </c>
      <c r="I206" t="e">
        <f t="shared" ca="1" si="29"/>
        <v>#N/A</v>
      </c>
      <c r="J206" t="e">
        <f t="shared" ca="1" si="30"/>
        <v>#N/A</v>
      </c>
      <c r="K206" s="2" t="str">
        <f t="shared" ca="1" si="31"/>
        <v>-</v>
      </c>
      <c r="L206" s="2" t="e">
        <f t="shared" ca="1" si="32"/>
        <v>#N/A</v>
      </c>
      <c r="M206" s="2" t="e">
        <f t="shared" ca="1" si="34"/>
        <v>#N/A</v>
      </c>
      <c r="N206" s="2" t="e">
        <f t="shared" ca="1" si="35"/>
        <v>#N/A</v>
      </c>
      <c r="O206" s="3">
        <f ca="1">'データ（他）'!C201</f>
        <v>45582</v>
      </c>
    </row>
    <row r="207" spans="1:15" x14ac:dyDescent="0.4">
      <c r="A207" s="3">
        <f ca="1">'データ（他）'!C202</f>
        <v>45583</v>
      </c>
      <c r="B207" s="18" t="str">
        <f>IF(予測シート!C205="","",予測シート!C205)</f>
        <v/>
      </c>
      <c r="C207" s="19">
        <f>IF(予測地域=北茨城,'データ（気象）'!T203)+IF(予測地域=大子,'データ（気象）'!U203)+IF(予測地域=常陸大宮,'データ（気象）'!V203)+IF(予測地域=日立,'データ（気象）'!W203)+IF(予測地域=笠間,'データ（気象）'!X203)+IF(予測地域=水戸,'データ（気象）'!Y203)+IF(予測地域=古河,'データ（気象）'!Z203)+IF(予測地域=下館,'データ（気象）'!AA203)+IF(予測地域=下妻,'データ（気象）'!AB203)+IF(予測地域=鉾田,'データ（気象）'!AC203)+IF(予測地域=つくば館野,'データ（気象）'!AD203)+IF(予測地域=土浦,'データ（気象）'!AE203)+IF(予測地域=鹿嶋,'データ（気象）'!AF203)+IF(予測地域=龍ケ崎,'データ（気象）'!AG203)+IF(予測地域=我孫子,'データ（気象）'!AH203)+IF(予測地域=小山,'データ（気象）'!AI203)</f>
        <v>0</v>
      </c>
      <c r="D207" s="19">
        <f t="shared" si="33"/>
        <v>0</v>
      </c>
      <c r="E207" s="19">
        <f>IF(予測地域=北茨城,'データ（気象）'!B203)+IF(予測地域=大子,'データ（気象）'!C203)+IF(予測地域=常陸大宮,'データ（気象）'!D203)+IF(予測地域=日立,'データ（気象）'!E203)+IF(予測地域=笠間,'データ（気象）'!F203)+IF(予測地域=水戸,'データ（気象）'!G203)+IF(予測地域=古河,'データ（気象）'!H203)+IF(予測地域=下館,'データ（気象）'!I203)+IF(予測地域=下妻,'データ（気象）'!J203)+IF(予測地域=鉾田,'データ（気象）'!K203)+IF(予測地域=つくば館野,'データ（気象）'!L203)+IF(予測地域=土浦,'データ（気象）'!M203)+IF(予測地域=鹿嶋,'データ（気象）'!N203)+IF(予測地域=龍ケ崎,'データ（気象）'!O203)+IF(予測地域=我孫子,'データ（気象）'!P203)+IF(予測地域=小山,'データ（気象）'!Q203)</f>
        <v>0</v>
      </c>
      <c r="F207" s="19" t="e">
        <f t="shared" si="27"/>
        <v>#N/A</v>
      </c>
      <c r="G207" s="19" t="e">
        <f ca="1">IF(A207&lt;移植日前日,0)+IF(計算用!A207=移植日前日,dvs_tp)+IF(A207&gt;移植日前日,F207+G206)</f>
        <v>#N/A</v>
      </c>
      <c r="H207" t="e">
        <f t="shared" si="28"/>
        <v>#N/A</v>
      </c>
      <c r="I207" t="e">
        <f t="shared" ca="1" si="29"/>
        <v>#N/A</v>
      </c>
      <c r="J207" t="e">
        <f t="shared" ca="1" si="30"/>
        <v>#N/A</v>
      </c>
      <c r="K207" s="2" t="str">
        <f t="shared" ca="1" si="31"/>
        <v>-</v>
      </c>
      <c r="L207" s="2" t="e">
        <f t="shared" ca="1" si="32"/>
        <v>#N/A</v>
      </c>
      <c r="M207" s="2" t="e">
        <f t="shared" ca="1" si="34"/>
        <v>#N/A</v>
      </c>
      <c r="N207" s="2" t="e">
        <f t="shared" ca="1" si="35"/>
        <v>#N/A</v>
      </c>
      <c r="O207" s="3">
        <f ca="1">'データ（他）'!C202</f>
        <v>45583</v>
      </c>
    </row>
    <row r="208" spans="1:15" x14ac:dyDescent="0.4">
      <c r="A208" s="3">
        <f ca="1">'データ（他）'!C203</f>
        <v>45584</v>
      </c>
      <c r="B208" s="18" t="str">
        <f>IF(予測シート!C206="","",予測シート!C206)</f>
        <v/>
      </c>
      <c r="C208" s="19">
        <f>IF(予測地域=北茨城,'データ（気象）'!T204)+IF(予測地域=大子,'データ（気象）'!U204)+IF(予測地域=常陸大宮,'データ（気象）'!V204)+IF(予測地域=日立,'データ（気象）'!W204)+IF(予測地域=笠間,'データ（気象）'!X204)+IF(予測地域=水戸,'データ（気象）'!Y204)+IF(予測地域=古河,'データ（気象）'!Z204)+IF(予測地域=下館,'データ（気象）'!AA204)+IF(予測地域=下妻,'データ（気象）'!AB204)+IF(予測地域=鉾田,'データ（気象）'!AC204)+IF(予測地域=つくば館野,'データ（気象）'!AD204)+IF(予測地域=土浦,'データ（気象）'!AE204)+IF(予測地域=鹿嶋,'データ（気象）'!AF204)+IF(予測地域=龍ケ崎,'データ（気象）'!AG204)+IF(予測地域=我孫子,'データ（気象）'!AH204)+IF(予測地域=小山,'データ（気象）'!AI204)</f>
        <v>0</v>
      </c>
      <c r="D208" s="19">
        <f t="shared" si="33"/>
        <v>0</v>
      </c>
      <c r="E208" s="19">
        <f>IF(予測地域=北茨城,'データ（気象）'!B204)+IF(予測地域=大子,'データ（気象）'!C204)+IF(予測地域=常陸大宮,'データ（気象）'!D204)+IF(予測地域=日立,'データ（気象）'!E204)+IF(予測地域=笠間,'データ（気象）'!F204)+IF(予測地域=水戸,'データ（気象）'!G204)+IF(予測地域=古河,'データ（気象）'!H204)+IF(予測地域=下館,'データ（気象）'!I204)+IF(予測地域=下妻,'データ（気象）'!J204)+IF(予測地域=鉾田,'データ（気象）'!K204)+IF(予測地域=つくば館野,'データ（気象）'!L204)+IF(予測地域=土浦,'データ（気象）'!M204)+IF(予測地域=鹿嶋,'データ（気象）'!N204)+IF(予測地域=龍ケ崎,'データ（気象）'!O204)+IF(予測地域=我孫子,'データ（気象）'!P204)+IF(予測地域=小山,'データ（気象）'!Q204)</f>
        <v>0</v>
      </c>
      <c r="F208" s="19" t="e">
        <f t="shared" si="27"/>
        <v>#N/A</v>
      </c>
      <c r="G208" s="19" t="e">
        <f ca="1">IF(A208&lt;移植日前日,0)+IF(計算用!A208=移植日前日,dvs_tp)+IF(A208&gt;移植日前日,F208+G207)</f>
        <v>#N/A</v>
      </c>
      <c r="H208" t="e">
        <f t="shared" si="28"/>
        <v>#N/A</v>
      </c>
      <c r="I208" t="e">
        <f t="shared" ca="1" si="29"/>
        <v>#N/A</v>
      </c>
      <c r="J208" t="e">
        <f t="shared" ca="1" si="30"/>
        <v>#N/A</v>
      </c>
      <c r="K208" s="2" t="str">
        <f t="shared" ca="1" si="31"/>
        <v>-</v>
      </c>
      <c r="L208" s="2" t="e">
        <f t="shared" ca="1" si="32"/>
        <v>#N/A</v>
      </c>
      <c r="M208" s="2" t="e">
        <f t="shared" ca="1" si="34"/>
        <v>#N/A</v>
      </c>
      <c r="N208" s="2" t="e">
        <f t="shared" ca="1" si="35"/>
        <v>#N/A</v>
      </c>
      <c r="O208" s="3">
        <f ca="1">'データ（他）'!C203</f>
        <v>45584</v>
      </c>
    </row>
    <row r="209" spans="1:15" x14ac:dyDescent="0.4">
      <c r="A209" s="3">
        <f ca="1">'データ（他）'!C204</f>
        <v>45585</v>
      </c>
      <c r="B209" s="18" t="str">
        <f>IF(予測シート!C207="","",予測シート!C207)</f>
        <v/>
      </c>
      <c r="C209" s="19">
        <f>IF(予測地域=北茨城,'データ（気象）'!T205)+IF(予測地域=大子,'データ（気象）'!U205)+IF(予測地域=常陸大宮,'データ（気象）'!V205)+IF(予測地域=日立,'データ（気象）'!W205)+IF(予測地域=笠間,'データ（気象）'!X205)+IF(予測地域=水戸,'データ（気象）'!Y205)+IF(予測地域=古河,'データ（気象）'!Z205)+IF(予測地域=下館,'データ（気象）'!AA205)+IF(予測地域=下妻,'データ（気象）'!AB205)+IF(予測地域=鉾田,'データ（気象）'!AC205)+IF(予測地域=つくば館野,'データ（気象）'!AD205)+IF(予測地域=土浦,'データ（気象）'!AE205)+IF(予測地域=鹿嶋,'データ（気象）'!AF205)+IF(予測地域=龍ケ崎,'データ（気象）'!AG205)+IF(予測地域=我孫子,'データ（気象）'!AH205)+IF(予測地域=小山,'データ（気象）'!AI205)</f>
        <v>0</v>
      </c>
      <c r="D209" s="19">
        <f t="shared" si="33"/>
        <v>0</v>
      </c>
      <c r="E209" s="19">
        <f>IF(予測地域=北茨城,'データ（気象）'!B205)+IF(予測地域=大子,'データ（気象）'!C205)+IF(予測地域=常陸大宮,'データ（気象）'!D205)+IF(予測地域=日立,'データ（気象）'!E205)+IF(予測地域=笠間,'データ（気象）'!F205)+IF(予測地域=水戸,'データ（気象）'!G205)+IF(予測地域=古河,'データ（気象）'!H205)+IF(予測地域=下館,'データ（気象）'!I205)+IF(予測地域=下妻,'データ（気象）'!J205)+IF(予測地域=鉾田,'データ（気象）'!K205)+IF(予測地域=つくば館野,'データ（気象）'!L205)+IF(予測地域=土浦,'データ（気象）'!M205)+IF(予測地域=鹿嶋,'データ（気象）'!N205)+IF(予測地域=龍ケ崎,'データ（気象）'!O205)+IF(予測地域=我孫子,'データ（気象）'!P205)+IF(予測地域=小山,'データ（気象）'!Q205)</f>
        <v>0</v>
      </c>
      <c r="F209" s="19" t="e">
        <f t="shared" si="27"/>
        <v>#N/A</v>
      </c>
      <c r="G209" s="19" t="e">
        <f ca="1">IF(A209&lt;移植日前日,0)+IF(計算用!A209=移植日前日,dvs_tp)+IF(A209&gt;移植日前日,F209+G208)</f>
        <v>#N/A</v>
      </c>
      <c r="H209" t="e">
        <f t="shared" si="28"/>
        <v>#N/A</v>
      </c>
      <c r="I209" t="e">
        <f t="shared" ca="1" si="29"/>
        <v>#N/A</v>
      </c>
      <c r="J209" t="e">
        <f t="shared" ca="1" si="30"/>
        <v>#N/A</v>
      </c>
      <c r="K209" s="2" t="str">
        <f t="shared" ca="1" si="31"/>
        <v>-</v>
      </c>
      <c r="L209" s="2" t="e">
        <f t="shared" ca="1" si="32"/>
        <v>#N/A</v>
      </c>
      <c r="M209" s="2" t="e">
        <f t="shared" ca="1" si="34"/>
        <v>#N/A</v>
      </c>
      <c r="N209" s="2" t="e">
        <f t="shared" ca="1" si="35"/>
        <v>#N/A</v>
      </c>
      <c r="O209" s="3">
        <f ca="1">'データ（他）'!C204</f>
        <v>45585</v>
      </c>
    </row>
    <row r="210" spans="1:15" x14ac:dyDescent="0.4">
      <c r="A210" s="3">
        <f ca="1">'データ（他）'!C205</f>
        <v>45586</v>
      </c>
      <c r="B210" s="18" t="str">
        <f>IF(予測シート!C208="","",予測シート!C208)</f>
        <v/>
      </c>
      <c r="C210" s="19">
        <f>IF(予測地域=北茨城,'データ（気象）'!T206)+IF(予測地域=大子,'データ（気象）'!U206)+IF(予測地域=常陸大宮,'データ（気象）'!V206)+IF(予測地域=日立,'データ（気象）'!W206)+IF(予測地域=笠間,'データ（気象）'!X206)+IF(予測地域=水戸,'データ（気象）'!Y206)+IF(予測地域=古河,'データ（気象）'!Z206)+IF(予測地域=下館,'データ（気象）'!AA206)+IF(予測地域=下妻,'データ（気象）'!AB206)+IF(予測地域=鉾田,'データ（気象）'!AC206)+IF(予測地域=つくば館野,'データ（気象）'!AD206)+IF(予測地域=土浦,'データ（気象）'!AE206)+IF(予測地域=鹿嶋,'データ（気象）'!AF206)+IF(予測地域=龍ケ崎,'データ（気象）'!AG206)+IF(予測地域=我孫子,'データ（気象）'!AH206)+IF(予測地域=小山,'データ（気象）'!AI206)</f>
        <v>0</v>
      </c>
      <c r="D210" s="19">
        <f t="shared" si="33"/>
        <v>0</v>
      </c>
      <c r="E210" s="19">
        <f>IF(予測地域=北茨城,'データ（気象）'!B206)+IF(予測地域=大子,'データ（気象）'!C206)+IF(予測地域=常陸大宮,'データ（気象）'!D206)+IF(予測地域=日立,'データ（気象）'!E206)+IF(予測地域=笠間,'データ（気象）'!F206)+IF(予測地域=水戸,'データ（気象）'!G206)+IF(予測地域=古河,'データ（気象）'!H206)+IF(予測地域=下館,'データ（気象）'!I206)+IF(予測地域=下妻,'データ（気象）'!J206)+IF(予測地域=鉾田,'データ（気象）'!K206)+IF(予測地域=つくば館野,'データ（気象）'!L206)+IF(予測地域=土浦,'データ（気象）'!M206)+IF(予測地域=鹿嶋,'データ（気象）'!N206)+IF(予測地域=龍ケ崎,'データ（気象）'!O206)+IF(予測地域=我孫子,'データ（気象）'!P206)+IF(予測地域=小山,'データ（気象）'!Q206)</f>
        <v>0</v>
      </c>
      <c r="F210" s="19" t="e">
        <f t="shared" si="27"/>
        <v>#N/A</v>
      </c>
      <c r="G210" s="19" t="e">
        <f ca="1">IF(A210&lt;移植日前日,0)+IF(計算用!A210=移植日前日,dvs_tp)+IF(A210&gt;移植日前日,F210+G209)</f>
        <v>#N/A</v>
      </c>
      <c r="H210" t="e">
        <f t="shared" si="28"/>
        <v>#N/A</v>
      </c>
      <c r="I210" t="e">
        <f t="shared" ca="1" si="29"/>
        <v>#N/A</v>
      </c>
      <c r="J210" t="e">
        <f t="shared" ca="1" si="30"/>
        <v>#N/A</v>
      </c>
      <c r="K210" s="2" t="str">
        <f t="shared" ca="1" si="31"/>
        <v>-</v>
      </c>
      <c r="L210" s="2" t="e">
        <f t="shared" ca="1" si="32"/>
        <v>#N/A</v>
      </c>
      <c r="M210" s="2" t="e">
        <f t="shared" ca="1" si="34"/>
        <v>#N/A</v>
      </c>
      <c r="N210" s="2" t="e">
        <f t="shared" ca="1" si="35"/>
        <v>#N/A</v>
      </c>
      <c r="O210" s="3">
        <f ca="1">'データ（他）'!C205</f>
        <v>45586</v>
      </c>
    </row>
    <row r="211" spans="1:15" x14ac:dyDescent="0.4">
      <c r="A211" s="3">
        <f ca="1">'データ（他）'!C206</f>
        <v>45587</v>
      </c>
      <c r="B211" s="18" t="str">
        <f>IF(予測シート!C209="","",予測シート!C209)</f>
        <v/>
      </c>
      <c r="C211" s="19">
        <f>IF(予測地域=北茨城,'データ（気象）'!T207)+IF(予測地域=大子,'データ（気象）'!U207)+IF(予測地域=常陸大宮,'データ（気象）'!V207)+IF(予測地域=日立,'データ（気象）'!W207)+IF(予測地域=笠間,'データ（気象）'!X207)+IF(予測地域=水戸,'データ（気象）'!Y207)+IF(予測地域=古河,'データ（気象）'!Z207)+IF(予測地域=下館,'データ（気象）'!AA207)+IF(予測地域=下妻,'データ（気象）'!AB207)+IF(予測地域=鉾田,'データ（気象）'!AC207)+IF(予測地域=つくば館野,'データ（気象）'!AD207)+IF(予測地域=土浦,'データ（気象）'!AE207)+IF(予測地域=鹿嶋,'データ（気象）'!AF207)+IF(予測地域=龍ケ崎,'データ（気象）'!AG207)+IF(予測地域=我孫子,'データ（気象）'!AH207)+IF(予測地域=小山,'データ（気象）'!AI207)</f>
        <v>0</v>
      </c>
      <c r="D211" s="19">
        <f t="shared" si="33"/>
        <v>0</v>
      </c>
      <c r="E211" s="19">
        <f>IF(予測地域=北茨城,'データ（気象）'!B207)+IF(予測地域=大子,'データ（気象）'!C207)+IF(予測地域=常陸大宮,'データ（気象）'!D207)+IF(予測地域=日立,'データ（気象）'!E207)+IF(予測地域=笠間,'データ（気象）'!F207)+IF(予測地域=水戸,'データ（気象）'!G207)+IF(予測地域=古河,'データ（気象）'!H207)+IF(予測地域=下館,'データ（気象）'!I207)+IF(予測地域=下妻,'データ（気象）'!J207)+IF(予測地域=鉾田,'データ（気象）'!K207)+IF(予測地域=つくば館野,'データ（気象）'!L207)+IF(予測地域=土浦,'データ（気象）'!M207)+IF(予測地域=鹿嶋,'データ（気象）'!N207)+IF(予測地域=龍ケ崎,'データ（気象）'!O207)+IF(予測地域=我孫子,'データ（気象）'!P207)+IF(予測地域=小山,'データ（気象）'!Q207)</f>
        <v>0</v>
      </c>
      <c r="F211" s="19" t="e">
        <f t="shared" si="27"/>
        <v>#N/A</v>
      </c>
      <c r="G211" s="19" t="e">
        <f ca="1">IF(A211&lt;移植日前日,0)+IF(計算用!A211=移植日前日,dvs_tp)+IF(A211&gt;移植日前日,F211+G210)</f>
        <v>#N/A</v>
      </c>
      <c r="H211" t="e">
        <f t="shared" si="28"/>
        <v>#N/A</v>
      </c>
      <c r="I211" t="e">
        <f t="shared" ca="1" si="29"/>
        <v>#N/A</v>
      </c>
      <c r="J211" t="e">
        <f t="shared" ca="1" si="30"/>
        <v>#N/A</v>
      </c>
      <c r="K211" s="2" t="str">
        <f t="shared" ca="1" si="31"/>
        <v>-</v>
      </c>
      <c r="L211" s="2" t="e">
        <f t="shared" ca="1" si="32"/>
        <v>#N/A</v>
      </c>
      <c r="M211" s="2" t="e">
        <f t="shared" ca="1" si="34"/>
        <v>#N/A</v>
      </c>
      <c r="N211" s="2" t="e">
        <f t="shared" ca="1" si="35"/>
        <v>#N/A</v>
      </c>
      <c r="O211" s="3">
        <f ca="1">'データ（他）'!C206</f>
        <v>45587</v>
      </c>
    </row>
    <row r="212" spans="1:15" x14ac:dyDescent="0.4">
      <c r="A212" s="3">
        <f ca="1">'データ（他）'!C207</f>
        <v>45588</v>
      </c>
      <c r="B212" s="18" t="str">
        <f>IF(予測シート!C210="","",予測シート!C210)</f>
        <v/>
      </c>
      <c r="C212" s="19">
        <f>IF(予測地域=北茨城,'データ（気象）'!T208)+IF(予測地域=大子,'データ（気象）'!U208)+IF(予測地域=常陸大宮,'データ（気象）'!V208)+IF(予測地域=日立,'データ（気象）'!W208)+IF(予測地域=笠間,'データ（気象）'!X208)+IF(予測地域=水戸,'データ（気象）'!Y208)+IF(予測地域=古河,'データ（気象）'!Z208)+IF(予測地域=下館,'データ（気象）'!AA208)+IF(予測地域=下妻,'データ（気象）'!AB208)+IF(予測地域=鉾田,'データ（気象）'!AC208)+IF(予測地域=つくば館野,'データ（気象）'!AD208)+IF(予測地域=土浦,'データ（気象）'!AE208)+IF(予測地域=鹿嶋,'データ（気象）'!AF208)+IF(予測地域=龍ケ崎,'データ（気象）'!AG208)+IF(予測地域=我孫子,'データ（気象）'!AH208)+IF(予測地域=小山,'データ（気象）'!AI208)</f>
        <v>0</v>
      </c>
      <c r="D212" s="19">
        <f t="shared" si="33"/>
        <v>0</v>
      </c>
      <c r="E212" s="19">
        <f>IF(予測地域=北茨城,'データ（気象）'!B208)+IF(予測地域=大子,'データ（気象）'!C208)+IF(予測地域=常陸大宮,'データ（気象）'!D208)+IF(予測地域=日立,'データ（気象）'!E208)+IF(予測地域=笠間,'データ（気象）'!F208)+IF(予測地域=水戸,'データ（気象）'!G208)+IF(予測地域=古河,'データ（気象）'!H208)+IF(予測地域=下館,'データ（気象）'!I208)+IF(予測地域=下妻,'データ（気象）'!J208)+IF(予測地域=鉾田,'データ（気象）'!K208)+IF(予測地域=つくば館野,'データ（気象）'!L208)+IF(予測地域=土浦,'データ（気象）'!M208)+IF(予測地域=鹿嶋,'データ（気象）'!N208)+IF(予測地域=龍ケ崎,'データ（気象）'!O208)+IF(予測地域=我孫子,'データ（気象）'!P208)+IF(予測地域=小山,'データ（気象）'!Q208)</f>
        <v>0</v>
      </c>
      <c r="F212" s="19" t="e">
        <f t="shared" si="27"/>
        <v>#N/A</v>
      </c>
      <c r="G212" s="19" t="e">
        <f ca="1">IF(A212&lt;移植日前日,0)+IF(計算用!A212=移植日前日,dvs_tp)+IF(A212&gt;移植日前日,F212+G211)</f>
        <v>#N/A</v>
      </c>
      <c r="H212" t="e">
        <f t="shared" si="28"/>
        <v>#N/A</v>
      </c>
      <c r="I212" t="e">
        <f t="shared" ca="1" si="29"/>
        <v>#N/A</v>
      </c>
      <c r="J212" t="e">
        <f t="shared" ca="1" si="30"/>
        <v>#N/A</v>
      </c>
      <c r="K212" s="2" t="str">
        <f t="shared" ca="1" si="31"/>
        <v>-</v>
      </c>
      <c r="L212" s="2" t="e">
        <f t="shared" ca="1" si="32"/>
        <v>#N/A</v>
      </c>
      <c r="M212" s="2" t="e">
        <f t="shared" ca="1" si="34"/>
        <v>#N/A</v>
      </c>
      <c r="N212" s="2" t="e">
        <f t="shared" ca="1" si="35"/>
        <v>#N/A</v>
      </c>
      <c r="O212" s="3">
        <f ca="1">'データ（他）'!C207</f>
        <v>45588</v>
      </c>
    </row>
    <row r="213" spans="1:15" x14ac:dyDescent="0.4">
      <c r="A213" s="3">
        <f ca="1">'データ（他）'!C208</f>
        <v>45589</v>
      </c>
      <c r="B213" s="18" t="str">
        <f>IF(予測シート!C211="","",予測シート!C211)</f>
        <v/>
      </c>
      <c r="C213" s="19">
        <f>IF(予測地域=北茨城,'データ（気象）'!T209)+IF(予測地域=大子,'データ（気象）'!U209)+IF(予測地域=常陸大宮,'データ（気象）'!V209)+IF(予測地域=日立,'データ（気象）'!W209)+IF(予測地域=笠間,'データ（気象）'!X209)+IF(予測地域=水戸,'データ（気象）'!Y209)+IF(予測地域=古河,'データ（気象）'!Z209)+IF(予測地域=下館,'データ（気象）'!AA209)+IF(予測地域=下妻,'データ（気象）'!AB209)+IF(予測地域=鉾田,'データ（気象）'!AC209)+IF(予測地域=つくば館野,'データ（気象）'!AD209)+IF(予測地域=土浦,'データ（気象）'!AE209)+IF(予測地域=鹿嶋,'データ（気象）'!AF209)+IF(予測地域=龍ケ崎,'データ（気象）'!AG209)+IF(予測地域=我孫子,'データ（気象）'!AH209)+IF(予測地域=小山,'データ（気象）'!AI209)</f>
        <v>0</v>
      </c>
      <c r="D213" s="19">
        <f t="shared" si="33"/>
        <v>0</v>
      </c>
      <c r="E213" s="19">
        <f>IF(予測地域=北茨城,'データ（気象）'!B209)+IF(予測地域=大子,'データ（気象）'!C209)+IF(予測地域=常陸大宮,'データ（気象）'!D209)+IF(予測地域=日立,'データ（気象）'!E209)+IF(予測地域=笠間,'データ（気象）'!F209)+IF(予測地域=水戸,'データ（気象）'!G209)+IF(予測地域=古河,'データ（気象）'!H209)+IF(予測地域=下館,'データ（気象）'!I209)+IF(予測地域=下妻,'データ（気象）'!J209)+IF(予測地域=鉾田,'データ（気象）'!K209)+IF(予測地域=つくば館野,'データ（気象）'!L209)+IF(予測地域=土浦,'データ（気象）'!M209)+IF(予測地域=鹿嶋,'データ（気象）'!N209)+IF(予測地域=龍ケ崎,'データ（気象）'!O209)+IF(予測地域=我孫子,'データ（気象）'!P209)+IF(予測地域=小山,'データ（気象）'!Q209)</f>
        <v>0</v>
      </c>
      <c r="F213" s="19" t="e">
        <f t="shared" si="27"/>
        <v>#N/A</v>
      </c>
      <c r="G213" s="19" t="e">
        <f ca="1">IF(A213&lt;移植日前日,0)+IF(計算用!A213=移植日前日,dvs_tp)+IF(A213&gt;移植日前日,F213+G212)</f>
        <v>#N/A</v>
      </c>
      <c r="H213" t="e">
        <f t="shared" si="28"/>
        <v>#N/A</v>
      </c>
      <c r="I213" t="e">
        <f t="shared" ca="1" si="29"/>
        <v>#N/A</v>
      </c>
      <c r="J213" t="e">
        <f t="shared" ca="1" si="30"/>
        <v>#N/A</v>
      </c>
      <c r="K213" s="2" t="str">
        <f t="shared" ca="1" si="31"/>
        <v>-</v>
      </c>
      <c r="L213" s="2" t="e">
        <f t="shared" ca="1" si="32"/>
        <v>#N/A</v>
      </c>
      <c r="M213" s="2" t="e">
        <f t="shared" ca="1" si="34"/>
        <v>#N/A</v>
      </c>
      <c r="N213" s="2" t="e">
        <f t="shared" ca="1" si="35"/>
        <v>#N/A</v>
      </c>
      <c r="O213" s="3">
        <f ca="1">'データ（他）'!C208</f>
        <v>45589</v>
      </c>
    </row>
    <row r="214" spans="1:15" x14ac:dyDescent="0.4">
      <c r="A214" s="3">
        <f ca="1">'データ（他）'!C209</f>
        <v>45590</v>
      </c>
      <c r="B214" s="18" t="str">
        <f>IF(予測シート!C212="","",予測シート!C212)</f>
        <v/>
      </c>
      <c r="C214" s="19">
        <f>IF(予測地域=北茨城,'データ（気象）'!T210)+IF(予測地域=大子,'データ（気象）'!U210)+IF(予測地域=常陸大宮,'データ（気象）'!V210)+IF(予測地域=日立,'データ（気象）'!W210)+IF(予測地域=笠間,'データ（気象）'!X210)+IF(予測地域=水戸,'データ（気象）'!Y210)+IF(予測地域=古河,'データ（気象）'!Z210)+IF(予測地域=下館,'データ（気象）'!AA210)+IF(予測地域=下妻,'データ（気象）'!AB210)+IF(予測地域=鉾田,'データ（気象）'!AC210)+IF(予測地域=つくば館野,'データ（気象）'!AD210)+IF(予測地域=土浦,'データ（気象）'!AE210)+IF(予測地域=鹿嶋,'データ（気象）'!AF210)+IF(予測地域=龍ケ崎,'データ（気象）'!AG210)+IF(予測地域=我孫子,'データ（気象）'!AH210)+IF(予測地域=小山,'データ（気象）'!AI210)</f>
        <v>0</v>
      </c>
      <c r="D214" s="19">
        <f t="shared" si="33"/>
        <v>0</v>
      </c>
      <c r="E214" s="19">
        <f>IF(予測地域=北茨城,'データ（気象）'!B210)+IF(予測地域=大子,'データ（気象）'!C210)+IF(予測地域=常陸大宮,'データ（気象）'!D210)+IF(予測地域=日立,'データ（気象）'!E210)+IF(予測地域=笠間,'データ（気象）'!F210)+IF(予測地域=水戸,'データ（気象）'!G210)+IF(予測地域=古河,'データ（気象）'!H210)+IF(予測地域=下館,'データ（気象）'!I210)+IF(予測地域=下妻,'データ（気象）'!J210)+IF(予測地域=鉾田,'データ（気象）'!K210)+IF(予測地域=つくば館野,'データ（気象）'!L210)+IF(予測地域=土浦,'データ（気象）'!M210)+IF(予測地域=鹿嶋,'データ（気象）'!N210)+IF(予測地域=龍ケ崎,'データ（気象）'!O210)+IF(予測地域=我孫子,'データ（気象）'!P210)+IF(予測地域=小山,'データ（気象）'!Q210)</f>
        <v>0</v>
      </c>
      <c r="F214" s="19" t="e">
        <f t="shared" si="27"/>
        <v>#N/A</v>
      </c>
      <c r="G214" s="19" t="e">
        <f ca="1">IF(A214&lt;移植日前日,0)+IF(計算用!A214=移植日前日,dvs_tp)+IF(A214&gt;移植日前日,F214+G213)</f>
        <v>#N/A</v>
      </c>
      <c r="H214" t="e">
        <f t="shared" si="28"/>
        <v>#N/A</v>
      </c>
      <c r="I214" t="e">
        <f t="shared" ca="1" si="29"/>
        <v>#N/A</v>
      </c>
      <c r="J214" t="e">
        <f t="shared" ca="1" si="30"/>
        <v>#N/A</v>
      </c>
      <c r="K214" s="2" t="str">
        <f t="shared" ca="1" si="31"/>
        <v>-</v>
      </c>
      <c r="L214" s="2" t="e">
        <f t="shared" ca="1" si="32"/>
        <v>#N/A</v>
      </c>
      <c r="M214" s="2" t="e">
        <f t="shared" ca="1" si="34"/>
        <v>#N/A</v>
      </c>
      <c r="N214" s="2" t="e">
        <f t="shared" ca="1" si="35"/>
        <v>#N/A</v>
      </c>
      <c r="O214" s="3">
        <f ca="1">'データ（他）'!C209</f>
        <v>45590</v>
      </c>
    </row>
    <row r="215" spans="1:15" x14ac:dyDescent="0.4">
      <c r="A215" s="3">
        <f ca="1">'データ（他）'!C210</f>
        <v>45591</v>
      </c>
      <c r="B215" s="18" t="str">
        <f>IF(予測シート!C213="","",予測シート!C213)</f>
        <v/>
      </c>
      <c r="C215" s="19">
        <f>IF(予測地域=北茨城,'データ（気象）'!T211)+IF(予測地域=大子,'データ（気象）'!U211)+IF(予測地域=常陸大宮,'データ（気象）'!V211)+IF(予測地域=日立,'データ（気象）'!W211)+IF(予測地域=笠間,'データ（気象）'!X211)+IF(予測地域=水戸,'データ（気象）'!Y211)+IF(予測地域=古河,'データ（気象）'!Z211)+IF(予測地域=下館,'データ（気象）'!AA211)+IF(予測地域=下妻,'データ（気象）'!AB211)+IF(予測地域=鉾田,'データ（気象）'!AC211)+IF(予測地域=つくば館野,'データ（気象）'!AD211)+IF(予測地域=土浦,'データ（気象）'!AE211)+IF(予測地域=鹿嶋,'データ（気象）'!AF211)+IF(予測地域=龍ケ崎,'データ（気象）'!AG211)+IF(予測地域=我孫子,'データ（気象）'!AH211)+IF(予測地域=小山,'データ（気象）'!AI211)</f>
        <v>0</v>
      </c>
      <c r="D215" s="19">
        <f t="shared" si="33"/>
        <v>0</v>
      </c>
      <c r="E215" s="19">
        <f>IF(予測地域=北茨城,'データ（気象）'!B211)+IF(予測地域=大子,'データ（気象）'!C211)+IF(予測地域=常陸大宮,'データ（気象）'!D211)+IF(予測地域=日立,'データ（気象）'!E211)+IF(予測地域=笠間,'データ（気象）'!F211)+IF(予測地域=水戸,'データ（気象）'!G211)+IF(予測地域=古河,'データ（気象）'!H211)+IF(予測地域=下館,'データ（気象）'!I211)+IF(予測地域=下妻,'データ（気象）'!J211)+IF(予測地域=鉾田,'データ（気象）'!K211)+IF(予測地域=つくば館野,'データ（気象）'!L211)+IF(予測地域=土浦,'データ（気象）'!M211)+IF(予測地域=鹿嶋,'データ（気象）'!N211)+IF(予測地域=龍ケ崎,'データ（気象）'!O211)+IF(予測地域=我孫子,'データ（気象）'!P211)+IF(予測地域=小山,'データ（気象）'!Q211)</f>
        <v>0</v>
      </c>
      <c r="F215" s="19" t="e">
        <f t="shared" si="27"/>
        <v>#N/A</v>
      </c>
      <c r="G215" s="19" t="e">
        <f ca="1">IF(A215&lt;移植日前日,0)+IF(計算用!A215=移植日前日,dvs_tp)+IF(A215&gt;移植日前日,F215+G214)</f>
        <v>#N/A</v>
      </c>
      <c r="H215" t="e">
        <f t="shared" si="28"/>
        <v>#N/A</v>
      </c>
      <c r="I215" t="e">
        <f t="shared" ca="1" si="29"/>
        <v>#N/A</v>
      </c>
      <c r="J215" t="e">
        <f t="shared" ca="1" si="30"/>
        <v>#N/A</v>
      </c>
      <c r="K215" s="2" t="str">
        <f t="shared" ca="1" si="31"/>
        <v>-</v>
      </c>
      <c r="L215" s="2" t="e">
        <f t="shared" ca="1" si="32"/>
        <v>#N/A</v>
      </c>
      <c r="M215" s="2" t="e">
        <f t="shared" ca="1" si="34"/>
        <v>#N/A</v>
      </c>
      <c r="N215" s="2" t="e">
        <f t="shared" ca="1" si="35"/>
        <v>#N/A</v>
      </c>
      <c r="O215" s="3">
        <f ca="1">'データ（他）'!C210</f>
        <v>45591</v>
      </c>
    </row>
    <row r="216" spans="1:15" x14ac:dyDescent="0.4">
      <c r="A216" s="3">
        <f ca="1">'データ（他）'!C211</f>
        <v>45592</v>
      </c>
      <c r="B216" s="18" t="str">
        <f>IF(予測シート!C214="","",予測シート!C214)</f>
        <v/>
      </c>
      <c r="C216" s="19">
        <f>IF(予測地域=北茨城,'データ（気象）'!T212)+IF(予測地域=大子,'データ（気象）'!U212)+IF(予測地域=常陸大宮,'データ（気象）'!V212)+IF(予測地域=日立,'データ（気象）'!W212)+IF(予測地域=笠間,'データ（気象）'!X212)+IF(予測地域=水戸,'データ（気象）'!Y212)+IF(予測地域=古河,'データ（気象）'!Z212)+IF(予測地域=下館,'データ（気象）'!AA212)+IF(予測地域=下妻,'データ（気象）'!AB212)+IF(予測地域=鉾田,'データ（気象）'!AC212)+IF(予測地域=つくば館野,'データ（気象）'!AD212)+IF(予測地域=土浦,'データ（気象）'!AE212)+IF(予測地域=鹿嶋,'データ（気象）'!AF212)+IF(予測地域=龍ケ崎,'データ（気象）'!AG212)+IF(予測地域=我孫子,'データ（気象）'!AH212)+IF(予測地域=小山,'データ（気象）'!AI212)</f>
        <v>0</v>
      </c>
      <c r="D216" s="19">
        <f t="shared" si="33"/>
        <v>0</v>
      </c>
      <c r="E216" s="19">
        <f>IF(予測地域=北茨城,'データ（気象）'!B212)+IF(予測地域=大子,'データ（気象）'!C212)+IF(予測地域=常陸大宮,'データ（気象）'!D212)+IF(予測地域=日立,'データ（気象）'!E212)+IF(予測地域=笠間,'データ（気象）'!F212)+IF(予測地域=水戸,'データ（気象）'!G212)+IF(予測地域=古河,'データ（気象）'!H212)+IF(予測地域=下館,'データ（気象）'!I212)+IF(予測地域=下妻,'データ（気象）'!J212)+IF(予測地域=鉾田,'データ（気象）'!K212)+IF(予測地域=つくば館野,'データ（気象）'!L212)+IF(予測地域=土浦,'データ（気象）'!M212)+IF(予測地域=鹿嶋,'データ（気象）'!N212)+IF(予測地域=龍ケ崎,'データ（気象）'!O212)+IF(予測地域=我孫子,'データ（気象）'!P212)+IF(予測地域=小山,'データ（気象）'!Q212)</f>
        <v>0</v>
      </c>
      <c r="F216" s="19" t="e">
        <f t="shared" si="27"/>
        <v>#N/A</v>
      </c>
      <c r="G216" s="19" t="e">
        <f ca="1">IF(A216&lt;移植日前日,0)+IF(計算用!A216=移植日前日,dvs_tp)+IF(A216&gt;移植日前日,F216+G215)</f>
        <v>#N/A</v>
      </c>
      <c r="H216" t="e">
        <f t="shared" si="28"/>
        <v>#N/A</v>
      </c>
      <c r="I216" t="e">
        <f t="shared" ca="1" si="29"/>
        <v>#N/A</v>
      </c>
      <c r="J216" t="e">
        <f t="shared" ca="1" si="30"/>
        <v>#N/A</v>
      </c>
      <c r="K216" s="2" t="str">
        <f t="shared" ca="1" si="31"/>
        <v>-</v>
      </c>
      <c r="L216" s="2" t="e">
        <f t="shared" ca="1" si="32"/>
        <v>#N/A</v>
      </c>
      <c r="M216" s="2" t="e">
        <f t="shared" ca="1" si="34"/>
        <v>#N/A</v>
      </c>
      <c r="N216" s="2" t="e">
        <f t="shared" ca="1" si="35"/>
        <v>#N/A</v>
      </c>
      <c r="O216" s="3">
        <f ca="1">'データ（他）'!C211</f>
        <v>45592</v>
      </c>
    </row>
    <row r="217" spans="1:15" x14ac:dyDescent="0.4">
      <c r="A217" s="3">
        <f ca="1">'データ（他）'!C212</f>
        <v>45593</v>
      </c>
      <c r="B217" s="18" t="str">
        <f>IF(予測シート!C215="","",予測シート!C215)</f>
        <v/>
      </c>
      <c r="C217" s="19">
        <f>IF(予測地域=北茨城,'データ（気象）'!T213)+IF(予測地域=大子,'データ（気象）'!U213)+IF(予測地域=常陸大宮,'データ（気象）'!V213)+IF(予測地域=日立,'データ（気象）'!W213)+IF(予測地域=笠間,'データ（気象）'!X213)+IF(予測地域=水戸,'データ（気象）'!Y213)+IF(予測地域=古河,'データ（気象）'!Z213)+IF(予測地域=下館,'データ（気象）'!AA213)+IF(予測地域=下妻,'データ（気象）'!AB213)+IF(予測地域=鉾田,'データ（気象）'!AC213)+IF(予測地域=つくば館野,'データ（気象）'!AD213)+IF(予測地域=土浦,'データ（気象）'!AE213)+IF(予測地域=鹿嶋,'データ（気象）'!AF213)+IF(予測地域=龍ケ崎,'データ（気象）'!AG213)+IF(予測地域=我孫子,'データ（気象）'!AH213)+IF(予測地域=小山,'データ（気象）'!AI213)</f>
        <v>0</v>
      </c>
      <c r="D217" s="19">
        <f t="shared" si="33"/>
        <v>0</v>
      </c>
      <c r="E217" s="19">
        <f>IF(予測地域=北茨城,'データ（気象）'!B213)+IF(予測地域=大子,'データ（気象）'!C213)+IF(予測地域=常陸大宮,'データ（気象）'!D213)+IF(予測地域=日立,'データ（気象）'!E213)+IF(予測地域=笠間,'データ（気象）'!F213)+IF(予測地域=水戸,'データ（気象）'!G213)+IF(予測地域=古河,'データ（気象）'!H213)+IF(予測地域=下館,'データ（気象）'!I213)+IF(予測地域=下妻,'データ（気象）'!J213)+IF(予測地域=鉾田,'データ（気象）'!K213)+IF(予測地域=つくば館野,'データ（気象）'!L213)+IF(予測地域=土浦,'データ（気象）'!M213)+IF(予測地域=鹿嶋,'データ（気象）'!N213)+IF(予測地域=龍ケ崎,'データ（気象）'!O213)+IF(予測地域=我孫子,'データ（気象）'!P213)+IF(予測地域=小山,'データ（気象）'!Q213)</f>
        <v>0</v>
      </c>
      <c r="F217" s="19" t="e">
        <f t="shared" si="27"/>
        <v>#N/A</v>
      </c>
      <c r="G217" s="19" t="e">
        <f ca="1">IF(A217&lt;移植日前日,0)+IF(計算用!A217=移植日前日,dvs_tp)+IF(A217&gt;移植日前日,F217+G216)</f>
        <v>#N/A</v>
      </c>
      <c r="H217" t="e">
        <f t="shared" si="28"/>
        <v>#N/A</v>
      </c>
      <c r="I217" t="e">
        <f t="shared" ca="1" si="29"/>
        <v>#N/A</v>
      </c>
      <c r="J217" t="e">
        <f t="shared" ca="1" si="30"/>
        <v>#N/A</v>
      </c>
      <c r="K217" s="2" t="str">
        <f t="shared" ca="1" si="31"/>
        <v>-</v>
      </c>
      <c r="L217" s="2" t="e">
        <f t="shared" ca="1" si="32"/>
        <v>#N/A</v>
      </c>
      <c r="M217" s="2" t="e">
        <f t="shared" ca="1" si="34"/>
        <v>#N/A</v>
      </c>
      <c r="N217" s="2" t="e">
        <f t="shared" ca="1" si="35"/>
        <v>#N/A</v>
      </c>
      <c r="O217" s="3">
        <f ca="1">'データ（他）'!C212</f>
        <v>45593</v>
      </c>
    </row>
    <row r="218" spans="1:15" x14ac:dyDescent="0.4">
      <c r="A218" s="3">
        <f ca="1">'データ（他）'!C213</f>
        <v>45594</v>
      </c>
      <c r="B218" s="18" t="str">
        <f>IF(予測シート!C216="","",予測シート!C216)</f>
        <v/>
      </c>
      <c r="C218" s="19">
        <f>IF(予測地域=北茨城,'データ（気象）'!T214)+IF(予測地域=大子,'データ（気象）'!U214)+IF(予測地域=常陸大宮,'データ（気象）'!V214)+IF(予測地域=日立,'データ（気象）'!W214)+IF(予測地域=笠間,'データ（気象）'!X214)+IF(予測地域=水戸,'データ（気象）'!Y214)+IF(予測地域=古河,'データ（気象）'!Z214)+IF(予測地域=下館,'データ（気象）'!AA214)+IF(予測地域=下妻,'データ（気象）'!AB214)+IF(予測地域=鉾田,'データ（気象）'!AC214)+IF(予測地域=つくば館野,'データ（気象）'!AD214)+IF(予測地域=土浦,'データ（気象）'!AE214)+IF(予測地域=鹿嶋,'データ（気象）'!AF214)+IF(予測地域=龍ケ崎,'データ（気象）'!AG214)+IF(予測地域=我孫子,'データ（気象）'!AH214)+IF(予測地域=小山,'データ（気象）'!AI214)</f>
        <v>0</v>
      </c>
      <c r="D218" s="19">
        <f t="shared" si="33"/>
        <v>0</v>
      </c>
      <c r="E218" s="19">
        <f>IF(予測地域=北茨城,'データ（気象）'!B214)+IF(予測地域=大子,'データ（気象）'!C214)+IF(予測地域=常陸大宮,'データ（気象）'!D214)+IF(予測地域=日立,'データ（気象）'!E214)+IF(予測地域=笠間,'データ（気象）'!F214)+IF(予測地域=水戸,'データ（気象）'!G214)+IF(予測地域=古河,'データ（気象）'!H214)+IF(予測地域=下館,'データ（気象）'!I214)+IF(予測地域=下妻,'データ（気象）'!J214)+IF(予測地域=鉾田,'データ（気象）'!K214)+IF(予測地域=つくば館野,'データ（気象）'!L214)+IF(予測地域=土浦,'データ（気象）'!M214)+IF(予測地域=鹿嶋,'データ（気象）'!N214)+IF(予測地域=龍ケ崎,'データ（気象）'!O214)+IF(予測地域=我孫子,'データ（気象）'!P214)+IF(予測地域=小山,'データ（気象）'!Q214)</f>
        <v>0</v>
      </c>
      <c r="F218" s="19" t="e">
        <f t="shared" si="27"/>
        <v>#N/A</v>
      </c>
      <c r="G218" s="19" t="e">
        <f ca="1">IF(A218&lt;移植日前日,0)+IF(計算用!A218=移植日前日,dvs_tp)+IF(A218&gt;移植日前日,F218+G217)</f>
        <v>#N/A</v>
      </c>
      <c r="H218" t="e">
        <f t="shared" si="28"/>
        <v>#N/A</v>
      </c>
      <c r="I218" t="e">
        <f t="shared" ca="1" si="29"/>
        <v>#N/A</v>
      </c>
      <c r="J218" t="e">
        <f t="shared" ca="1" si="30"/>
        <v>#N/A</v>
      </c>
      <c r="K218" s="2" t="str">
        <f t="shared" ca="1" si="31"/>
        <v>-</v>
      </c>
      <c r="L218" s="2" t="e">
        <f t="shared" ca="1" si="32"/>
        <v>#N/A</v>
      </c>
      <c r="M218" s="2" t="e">
        <f t="shared" ca="1" si="34"/>
        <v>#N/A</v>
      </c>
      <c r="N218" s="2" t="e">
        <f t="shared" ca="1" si="35"/>
        <v>#N/A</v>
      </c>
      <c r="O218" s="3">
        <f ca="1">'データ（他）'!C213</f>
        <v>45594</v>
      </c>
    </row>
    <row r="219" spans="1:15" x14ac:dyDescent="0.4">
      <c r="A219" s="3">
        <f ca="1">'データ（他）'!C214</f>
        <v>45595</v>
      </c>
      <c r="B219" s="18" t="str">
        <f>IF(予測シート!C217="","",予測シート!C217)</f>
        <v/>
      </c>
      <c r="C219" s="19">
        <f>IF(予測地域=北茨城,'データ（気象）'!T215)+IF(予測地域=大子,'データ（気象）'!U215)+IF(予測地域=常陸大宮,'データ（気象）'!V215)+IF(予測地域=日立,'データ（気象）'!W215)+IF(予測地域=笠間,'データ（気象）'!X215)+IF(予測地域=水戸,'データ（気象）'!Y215)+IF(予測地域=古河,'データ（気象）'!Z215)+IF(予測地域=下館,'データ（気象）'!AA215)+IF(予測地域=下妻,'データ（気象）'!AB215)+IF(予測地域=鉾田,'データ（気象）'!AC215)+IF(予測地域=つくば館野,'データ（気象）'!AD215)+IF(予測地域=土浦,'データ（気象）'!AE215)+IF(予測地域=鹿嶋,'データ（気象）'!AF215)+IF(予測地域=龍ケ崎,'データ（気象）'!AG215)+IF(予測地域=我孫子,'データ（気象）'!AH215)+IF(予測地域=小山,'データ（気象）'!AI215)</f>
        <v>0</v>
      </c>
      <c r="D219" s="19">
        <f t="shared" si="33"/>
        <v>0</v>
      </c>
      <c r="E219" s="19">
        <f>IF(予測地域=北茨城,'データ（気象）'!B215)+IF(予測地域=大子,'データ（気象）'!C215)+IF(予測地域=常陸大宮,'データ（気象）'!D215)+IF(予測地域=日立,'データ（気象）'!E215)+IF(予測地域=笠間,'データ（気象）'!F215)+IF(予測地域=水戸,'データ（気象）'!G215)+IF(予測地域=古河,'データ（気象）'!H215)+IF(予測地域=下館,'データ（気象）'!I215)+IF(予測地域=下妻,'データ（気象）'!J215)+IF(予測地域=鉾田,'データ（気象）'!K215)+IF(予測地域=つくば館野,'データ（気象）'!L215)+IF(予測地域=土浦,'データ（気象）'!M215)+IF(予測地域=鹿嶋,'データ（気象）'!N215)+IF(予測地域=龍ケ崎,'データ（気象）'!O215)+IF(予測地域=我孫子,'データ（気象）'!P215)+IF(予測地域=小山,'データ（気象）'!Q215)</f>
        <v>0</v>
      </c>
      <c r="F219" s="19" t="e">
        <f t="shared" si="27"/>
        <v>#N/A</v>
      </c>
      <c r="G219" s="19" t="e">
        <f ca="1">IF(A219&lt;移植日前日,0)+IF(計算用!A219=移植日前日,dvs_tp)+IF(A219&gt;移植日前日,F219+G218)</f>
        <v>#N/A</v>
      </c>
      <c r="H219" t="e">
        <f t="shared" si="28"/>
        <v>#N/A</v>
      </c>
      <c r="I219" t="e">
        <f t="shared" ca="1" si="29"/>
        <v>#N/A</v>
      </c>
      <c r="J219" t="e">
        <f t="shared" ca="1" si="30"/>
        <v>#N/A</v>
      </c>
      <c r="K219" s="2" t="str">
        <f t="shared" ca="1" si="31"/>
        <v>-</v>
      </c>
      <c r="L219" s="2" t="e">
        <f t="shared" ca="1" si="32"/>
        <v>#N/A</v>
      </c>
      <c r="M219" s="2" t="e">
        <f t="shared" ca="1" si="34"/>
        <v>#N/A</v>
      </c>
      <c r="N219" s="2" t="e">
        <f t="shared" ca="1" si="35"/>
        <v>#N/A</v>
      </c>
      <c r="O219" s="3">
        <f ca="1">'データ（他）'!C214</f>
        <v>45595</v>
      </c>
    </row>
    <row r="220" spans="1:15" x14ac:dyDescent="0.4">
      <c r="A220" s="3">
        <f ca="1">'データ（他）'!C215</f>
        <v>45596</v>
      </c>
      <c r="B220" s="18" t="str">
        <f>IF(予測シート!C218="","",予測シート!C218)</f>
        <v/>
      </c>
      <c r="C220" s="19">
        <f>IF(予測地域=北茨城,'データ（気象）'!T216)+IF(予測地域=大子,'データ（気象）'!U216)+IF(予測地域=常陸大宮,'データ（気象）'!V216)+IF(予測地域=日立,'データ（気象）'!W216)+IF(予測地域=笠間,'データ（気象）'!X216)+IF(予測地域=水戸,'データ（気象）'!Y216)+IF(予測地域=古河,'データ（気象）'!Z216)+IF(予測地域=下館,'データ（気象）'!AA216)+IF(予測地域=下妻,'データ（気象）'!AB216)+IF(予測地域=鉾田,'データ（気象）'!AC216)+IF(予測地域=つくば館野,'データ（気象）'!AD216)+IF(予測地域=土浦,'データ（気象）'!AE216)+IF(予測地域=鹿嶋,'データ（気象）'!AF216)+IF(予測地域=龍ケ崎,'データ（気象）'!AG216)+IF(予測地域=我孫子,'データ（気象）'!AH216)+IF(予測地域=小山,'データ（気象）'!AI216)</f>
        <v>0</v>
      </c>
      <c r="D220" s="19">
        <f t="shared" si="33"/>
        <v>0</v>
      </c>
      <c r="E220" s="19">
        <f>IF(予測地域=北茨城,'データ（気象）'!B216)+IF(予測地域=大子,'データ（気象）'!C216)+IF(予測地域=常陸大宮,'データ（気象）'!D216)+IF(予測地域=日立,'データ（気象）'!E216)+IF(予測地域=笠間,'データ（気象）'!F216)+IF(予測地域=水戸,'データ（気象）'!G216)+IF(予測地域=古河,'データ（気象）'!H216)+IF(予測地域=下館,'データ（気象）'!I216)+IF(予測地域=下妻,'データ（気象）'!J216)+IF(予測地域=鉾田,'データ（気象）'!K216)+IF(予測地域=つくば館野,'データ（気象）'!L216)+IF(予測地域=土浦,'データ（気象）'!M216)+IF(予測地域=鹿嶋,'データ（気象）'!N216)+IF(予測地域=龍ケ崎,'データ（気象）'!O216)+IF(予測地域=我孫子,'データ（気象）'!P216)+IF(予測地域=小山,'データ（気象）'!Q216)</f>
        <v>0</v>
      </c>
      <c r="F220" s="19" t="e">
        <f t="shared" si="27"/>
        <v>#N/A</v>
      </c>
      <c r="G220" s="19" t="e">
        <f ca="1">IF(A220&lt;移植日前日,0)+IF(計算用!A220=移植日前日,dvs_tp)+IF(A220&gt;移植日前日,F220+G219)</f>
        <v>#N/A</v>
      </c>
      <c r="H220" t="e">
        <f t="shared" si="28"/>
        <v>#N/A</v>
      </c>
      <c r="I220" t="e">
        <f t="shared" ca="1" si="29"/>
        <v>#N/A</v>
      </c>
      <c r="J220" t="e">
        <f t="shared" ca="1" si="30"/>
        <v>#N/A</v>
      </c>
      <c r="K220" s="2" t="str">
        <f t="shared" ca="1" si="31"/>
        <v>-</v>
      </c>
      <c r="L220" s="2" t="e">
        <f t="shared" ca="1" si="32"/>
        <v>#N/A</v>
      </c>
      <c r="M220" s="2" t="e">
        <f t="shared" ca="1" si="34"/>
        <v>#N/A</v>
      </c>
      <c r="N220" s="2" t="e">
        <f t="shared" ca="1" si="35"/>
        <v>#N/A</v>
      </c>
      <c r="O220" s="3">
        <f ca="1">'データ（他）'!C215</f>
        <v>45596</v>
      </c>
    </row>
  </sheetData>
  <sheetProtection password="E95E" sheet="1" objects="1" scenarios="1"/>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217"/>
  <sheetViews>
    <sheetView workbookViewId="0">
      <pane xSplit="1" ySplit="2" topLeftCell="B3" activePane="bottomRight" state="frozen"/>
      <selection pane="topRight" activeCell="B1" sqref="B1"/>
      <selection pane="bottomLeft" activeCell="A3" sqref="A3"/>
      <selection pane="bottomRight"/>
    </sheetView>
  </sheetViews>
  <sheetFormatPr defaultRowHeight="18.75" x14ac:dyDescent="0.4"/>
  <cols>
    <col min="1" max="1" width="11.375" bestFit="1" customWidth="1"/>
    <col min="19" max="19" width="9.25" bestFit="1" customWidth="1"/>
  </cols>
  <sheetData>
    <row r="1" spans="1:35" x14ac:dyDescent="0.4">
      <c r="B1" t="s">
        <v>69</v>
      </c>
      <c r="T1" t="s">
        <v>86</v>
      </c>
    </row>
    <row r="2" spans="1:35" x14ac:dyDescent="0.4">
      <c r="B2" s="19" t="str">
        <f>北茨城</f>
        <v>北茨城</v>
      </c>
      <c r="C2" s="19" t="str">
        <f>大子</f>
        <v>大子</v>
      </c>
      <c r="D2" s="19" t="str">
        <f>常陸大宮</f>
        <v>常陸大宮</v>
      </c>
      <c r="E2" s="19" t="str">
        <f>日立</f>
        <v>日立</v>
      </c>
      <c r="F2" s="19" t="str">
        <f>笠間</f>
        <v>笠間</v>
      </c>
      <c r="G2" s="19" t="str">
        <f>水戸</f>
        <v>水戸</v>
      </c>
      <c r="H2" s="19" t="str">
        <f>古河</f>
        <v>古河</v>
      </c>
      <c r="I2" s="19" t="str">
        <f>下館</f>
        <v>下館</v>
      </c>
      <c r="J2" s="19" t="str">
        <f>下妻</f>
        <v>下妻</v>
      </c>
      <c r="K2" s="19" t="str">
        <f>鉾田</f>
        <v>鉾田</v>
      </c>
      <c r="L2" s="19" t="str">
        <f>つくば館野</f>
        <v>つくば（館野）</v>
      </c>
      <c r="M2" s="19" t="str">
        <f>土浦</f>
        <v>土浦</v>
      </c>
      <c r="N2" s="19" t="str">
        <f>鹿嶋</f>
        <v>鹿嶋</v>
      </c>
      <c r="O2" s="19" t="str">
        <f>龍ケ崎</f>
        <v>龍ケ崎</v>
      </c>
      <c r="P2" s="19" t="str">
        <f>我孫子</f>
        <v>我孫子</v>
      </c>
      <c r="Q2" s="19" t="str">
        <f>小山</f>
        <v>小山</v>
      </c>
      <c r="R2" s="19"/>
      <c r="T2" s="19" t="str">
        <f>北茨城</f>
        <v>北茨城</v>
      </c>
      <c r="U2" s="19" t="str">
        <f>大子</f>
        <v>大子</v>
      </c>
      <c r="V2" s="19" t="str">
        <f>常陸大宮</f>
        <v>常陸大宮</v>
      </c>
      <c r="W2" s="19" t="str">
        <f>日立</f>
        <v>日立</v>
      </c>
      <c r="X2" s="19" t="str">
        <f>笠間</f>
        <v>笠間</v>
      </c>
      <c r="Y2" s="19" t="str">
        <f>水戸</f>
        <v>水戸</v>
      </c>
      <c r="Z2" s="19" t="str">
        <f>古河</f>
        <v>古河</v>
      </c>
      <c r="AA2" s="19" t="str">
        <f>下館</f>
        <v>下館</v>
      </c>
      <c r="AB2" s="19" t="str">
        <f>下妻</f>
        <v>下妻</v>
      </c>
      <c r="AC2" s="19" t="str">
        <f>鉾田</f>
        <v>鉾田</v>
      </c>
      <c r="AD2" s="19" t="str">
        <f>つくば館野</f>
        <v>つくば（館野）</v>
      </c>
      <c r="AE2" s="19" t="str">
        <f>土浦</f>
        <v>土浦</v>
      </c>
      <c r="AF2" s="19" t="str">
        <f>鹿嶋</f>
        <v>鹿嶋</v>
      </c>
      <c r="AG2" s="19" t="str">
        <f>龍ケ崎</f>
        <v>龍ケ崎</v>
      </c>
      <c r="AH2" s="19" t="str">
        <f>我孫子</f>
        <v>我孫子</v>
      </c>
      <c r="AI2" s="19" t="str">
        <f>小山</f>
        <v>小山</v>
      </c>
    </row>
    <row r="3" spans="1:35" x14ac:dyDescent="0.4">
      <c r="A3" s="28">
        <f ca="1">'データ（他）'!C2</f>
        <v>45383</v>
      </c>
      <c r="B3" s="34">
        <v>12.783333333333335</v>
      </c>
      <c r="C3" s="34">
        <v>12.783333333333331</v>
      </c>
      <c r="D3" s="34">
        <v>12.749999999999996</v>
      </c>
      <c r="E3" s="34">
        <v>12.716666666666667</v>
      </c>
      <c r="F3" s="34">
        <v>12.7</v>
      </c>
      <c r="G3" s="34">
        <v>12.666666666666664</v>
      </c>
      <c r="H3" s="34">
        <v>12.633333333333331</v>
      </c>
      <c r="I3" s="34">
        <v>12.65</v>
      </c>
      <c r="J3" s="34">
        <v>12.65</v>
      </c>
      <c r="K3" s="34">
        <v>12.633333333333331</v>
      </c>
      <c r="L3" s="34">
        <v>12.600000000000001</v>
      </c>
      <c r="M3" s="34">
        <v>12.616666666666664</v>
      </c>
      <c r="N3" s="34">
        <v>12.783333333333331</v>
      </c>
      <c r="O3" s="34">
        <v>12.733333333333331</v>
      </c>
      <c r="P3" s="34">
        <v>12.733333333333336</v>
      </c>
      <c r="Q3" s="34">
        <v>12.666666666666664</v>
      </c>
      <c r="R3" s="19"/>
      <c r="S3" s="28">
        <f ca="1">'データ（他）'!C2</f>
        <v>45383</v>
      </c>
    </row>
    <row r="4" spans="1:35" x14ac:dyDescent="0.4">
      <c r="A4" s="28">
        <f ca="1">'データ（他）'!C3</f>
        <v>45384</v>
      </c>
      <c r="B4" s="34">
        <v>12.833333333333332</v>
      </c>
      <c r="C4" s="34">
        <v>12.85</v>
      </c>
      <c r="D4" s="34">
        <v>12.8</v>
      </c>
      <c r="E4" s="34">
        <v>12.75</v>
      </c>
      <c r="F4" s="34">
        <v>12.75</v>
      </c>
      <c r="G4" s="34">
        <v>12.716666666666667</v>
      </c>
      <c r="H4" s="34">
        <v>12.666666666666664</v>
      </c>
      <c r="I4" s="34">
        <v>12.683333333333337</v>
      </c>
      <c r="J4" s="34">
        <v>12.683333333333334</v>
      </c>
      <c r="K4" s="34">
        <v>12.666666666666664</v>
      </c>
      <c r="L4" s="34">
        <v>12.633333333333331</v>
      </c>
      <c r="M4" s="34">
        <v>12.65</v>
      </c>
      <c r="N4" s="34">
        <v>12.833333333333332</v>
      </c>
      <c r="O4" s="34">
        <v>12.783333333333333</v>
      </c>
      <c r="P4" s="34">
        <v>12.8</v>
      </c>
      <c r="Q4" s="34">
        <v>12.7</v>
      </c>
      <c r="R4" s="19"/>
      <c r="S4" s="28">
        <f ca="1">'データ（他）'!C3</f>
        <v>45384</v>
      </c>
    </row>
    <row r="5" spans="1:35" x14ac:dyDescent="0.4">
      <c r="A5" s="28">
        <f ca="1">'データ（他）'!C4</f>
        <v>45385</v>
      </c>
      <c r="B5" s="34">
        <v>12.866666666666667</v>
      </c>
      <c r="C5" s="34">
        <v>12.899999999999999</v>
      </c>
      <c r="D5" s="34">
        <v>12.833333333333332</v>
      </c>
      <c r="E5" s="34">
        <v>12.799999999999997</v>
      </c>
      <c r="F5" s="34">
        <v>12.783333333333331</v>
      </c>
      <c r="G5" s="34">
        <v>12.766666666666666</v>
      </c>
      <c r="H5" s="34">
        <v>12.7</v>
      </c>
      <c r="I5" s="34">
        <v>12.733333333333334</v>
      </c>
      <c r="J5" s="34">
        <v>12.733333333333336</v>
      </c>
      <c r="K5" s="34">
        <v>12.716666666666667</v>
      </c>
      <c r="L5" s="34">
        <v>12.683333333333334</v>
      </c>
      <c r="M5" s="34">
        <v>12.7</v>
      </c>
      <c r="N5" s="34">
        <v>12.866666666666669</v>
      </c>
      <c r="O5" s="34">
        <v>12.833333333333332</v>
      </c>
      <c r="P5" s="34">
        <v>12.85</v>
      </c>
      <c r="Q5" s="34">
        <v>12.75</v>
      </c>
      <c r="R5" s="19"/>
      <c r="S5" s="28">
        <f ca="1">'データ（他）'!C4</f>
        <v>45385</v>
      </c>
    </row>
    <row r="6" spans="1:35" x14ac:dyDescent="0.4">
      <c r="A6" s="28">
        <f ca="1">'データ（他）'!C5</f>
        <v>45386</v>
      </c>
      <c r="B6" s="34">
        <v>12.933333333333335</v>
      </c>
      <c r="C6" s="34">
        <v>12.93333333333333</v>
      </c>
      <c r="D6" s="34">
        <v>12.883333333333333</v>
      </c>
      <c r="E6" s="34">
        <v>12.849999999999998</v>
      </c>
      <c r="F6" s="34">
        <v>12.833333333333332</v>
      </c>
      <c r="G6" s="34">
        <v>12.8</v>
      </c>
      <c r="H6" s="34">
        <v>12.75</v>
      </c>
      <c r="I6" s="34">
        <v>12.766666666666666</v>
      </c>
      <c r="J6" s="34">
        <v>12.766666666666669</v>
      </c>
      <c r="K6" s="34">
        <v>12.75</v>
      </c>
      <c r="L6" s="34">
        <v>12.716666666666667</v>
      </c>
      <c r="M6" s="34">
        <v>12.733333333333334</v>
      </c>
      <c r="N6" s="34">
        <v>12.933333333333335</v>
      </c>
      <c r="O6" s="34">
        <v>12.883333333333336</v>
      </c>
      <c r="P6" s="34">
        <v>12.900000000000002</v>
      </c>
      <c r="Q6" s="34">
        <v>12.8</v>
      </c>
      <c r="R6" s="19"/>
      <c r="S6" s="28">
        <f ca="1">'データ（他）'!C5</f>
        <v>45386</v>
      </c>
    </row>
    <row r="7" spans="1:35" x14ac:dyDescent="0.4">
      <c r="A7" s="28">
        <f ca="1">'データ（他）'!C6</f>
        <v>45387</v>
      </c>
      <c r="B7" s="34">
        <v>12.983333333333333</v>
      </c>
      <c r="C7" s="34">
        <v>12.983333333333333</v>
      </c>
      <c r="D7" s="34">
        <v>12.93333333333333</v>
      </c>
      <c r="E7" s="34">
        <v>12.900000000000002</v>
      </c>
      <c r="F7" s="34">
        <v>12.866666666666667</v>
      </c>
      <c r="G7" s="34">
        <v>12.849999999999998</v>
      </c>
      <c r="H7" s="34">
        <v>12.783333333333331</v>
      </c>
      <c r="I7" s="34">
        <v>12.81666666666667</v>
      </c>
      <c r="J7" s="34">
        <v>12.816666666666666</v>
      </c>
      <c r="K7" s="34">
        <v>12.799999999999997</v>
      </c>
      <c r="L7" s="34">
        <v>12.766666666666666</v>
      </c>
      <c r="M7" s="34">
        <v>12.766666666666666</v>
      </c>
      <c r="N7" s="34">
        <v>12.983333333333334</v>
      </c>
      <c r="O7" s="34">
        <v>12.933333333333334</v>
      </c>
      <c r="P7" s="34">
        <v>12.933333333333334</v>
      </c>
      <c r="Q7" s="34">
        <v>12.833333333333332</v>
      </c>
      <c r="R7" s="19"/>
      <c r="S7" s="28">
        <f ca="1">'データ（他）'!C6</f>
        <v>45387</v>
      </c>
    </row>
    <row r="8" spans="1:35" x14ac:dyDescent="0.4">
      <c r="A8" s="28">
        <f ca="1">'データ（他）'!C7</f>
        <v>45388</v>
      </c>
      <c r="B8" s="34">
        <v>13.033333333333331</v>
      </c>
      <c r="C8" s="34">
        <v>13.033333333333331</v>
      </c>
      <c r="D8" s="34">
        <v>12.966666666666665</v>
      </c>
      <c r="E8" s="34">
        <v>12.933333333333335</v>
      </c>
      <c r="F8" s="34">
        <v>12.916666666666666</v>
      </c>
      <c r="G8" s="34">
        <v>12.883333333333333</v>
      </c>
      <c r="H8" s="34">
        <v>12.833333333333332</v>
      </c>
      <c r="I8" s="34">
        <v>12.850000000000001</v>
      </c>
      <c r="J8" s="34">
        <v>12.85</v>
      </c>
      <c r="K8" s="34">
        <v>12.833333333333332</v>
      </c>
      <c r="L8" s="34">
        <v>12.800000000000002</v>
      </c>
      <c r="M8" s="34">
        <v>12.799999999999997</v>
      </c>
      <c r="N8" s="34">
        <v>13.033333333333335</v>
      </c>
      <c r="O8" s="34">
        <v>12.983333333333333</v>
      </c>
      <c r="P8" s="34">
        <v>12.983333333333333</v>
      </c>
      <c r="Q8" s="34">
        <v>12.883333333333336</v>
      </c>
      <c r="R8" s="19"/>
      <c r="S8" s="28">
        <f ca="1">'データ（他）'!C7</f>
        <v>45388</v>
      </c>
    </row>
    <row r="9" spans="1:35" x14ac:dyDescent="0.4">
      <c r="A9" s="28">
        <f ca="1">'データ（他）'!C8</f>
        <v>45389</v>
      </c>
      <c r="B9" s="34">
        <v>13.083333333333336</v>
      </c>
      <c r="C9" s="34">
        <v>13.100000000000001</v>
      </c>
      <c r="D9" s="34">
        <v>13.016666666666666</v>
      </c>
      <c r="E9" s="34">
        <v>13.000000000000002</v>
      </c>
      <c r="F9" s="34">
        <v>12.950000000000003</v>
      </c>
      <c r="G9" s="34">
        <v>12.933333333333334</v>
      </c>
      <c r="H9" s="34">
        <v>12.866666666666667</v>
      </c>
      <c r="I9" s="34">
        <v>12.899999999999999</v>
      </c>
      <c r="J9" s="34">
        <v>12.900000000000002</v>
      </c>
      <c r="K9" s="34">
        <v>12.883333333333333</v>
      </c>
      <c r="L9" s="34">
        <v>12.833333333333332</v>
      </c>
      <c r="M9" s="34">
        <v>12.85</v>
      </c>
      <c r="N9" s="34">
        <v>13.083333333333332</v>
      </c>
      <c r="O9" s="34">
        <v>13.033333333333331</v>
      </c>
      <c r="P9" s="34">
        <v>13.05</v>
      </c>
      <c r="Q9" s="34">
        <v>12.916666666666668</v>
      </c>
      <c r="R9" s="19"/>
      <c r="S9" s="28">
        <f ca="1">'データ（他）'!C8</f>
        <v>45389</v>
      </c>
    </row>
    <row r="10" spans="1:35" x14ac:dyDescent="0.4">
      <c r="A10" s="28">
        <f ca="1">'データ（他）'!C9</f>
        <v>45390</v>
      </c>
      <c r="B10" s="35">
        <v>13.133333333333333</v>
      </c>
      <c r="C10" s="35">
        <v>13.149999999999999</v>
      </c>
      <c r="D10" s="35">
        <v>13.083333333333336</v>
      </c>
      <c r="E10" s="35">
        <v>13.05</v>
      </c>
      <c r="F10" s="35">
        <v>13</v>
      </c>
      <c r="G10" s="35">
        <v>12.966666666666665</v>
      </c>
      <c r="H10" s="35">
        <v>12.916666666666668</v>
      </c>
      <c r="I10" s="35">
        <v>12.933333333333334</v>
      </c>
      <c r="J10" s="35">
        <v>12.933333333333335</v>
      </c>
      <c r="K10" s="35">
        <v>12.916666666666666</v>
      </c>
      <c r="L10" s="35">
        <v>12.883333333333333</v>
      </c>
      <c r="M10" s="35">
        <v>12.883333333333333</v>
      </c>
      <c r="N10" s="35">
        <v>13.150000000000002</v>
      </c>
      <c r="O10" s="35">
        <v>13.083333333333336</v>
      </c>
      <c r="P10" s="35">
        <v>13.099999999999998</v>
      </c>
      <c r="Q10" s="35">
        <v>12.966666666666665</v>
      </c>
      <c r="S10" s="28">
        <f ca="1">'データ（他）'!C9</f>
        <v>45390</v>
      </c>
    </row>
    <row r="11" spans="1:35" x14ac:dyDescent="0.4">
      <c r="A11" s="28">
        <f ca="1">'データ（他）'!C10</f>
        <v>45391</v>
      </c>
      <c r="B11" s="35">
        <v>13.183333333333334</v>
      </c>
      <c r="C11" s="35">
        <v>13.183333333333334</v>
      </c>
      <c r="D11" s="35">
        <v>13.116666666666665</v>
      </c>
      <c r="E11" s="35">
        <v>13.083333333333336</v>
      </c>
      <c r="F11" s="35">
        <v>13.049999999999999</v>
      </c>
      <c r="G11" s="35">
        <v>13.016666666666666</v>
      </c>
      <c r="H11" s="35">
        <v>12.95</v>
      </c>
      <c r="I11" s="35">
        <v>12.983333333333334</v>
      </c>
      <c r="J11" s="35">
        <v>12.983333333333333</v>
      </c>
      <c r="K11" s="35">
        <v>12.933333333333335</v>
      </c>
      <c r="L11" s="35">
        <v>12.899999999999999</v>
      </c>
      <c r="M11" s="35">
        <v>12.933333333333334</v>
      </c>
      <c r="N11" s="35">
        <v>13.183333333333334</v>
      </c>
      <c r="O11" s="35">
        <v>13.133333333333333</v>
      </c>
      <c r="P11" s="35">
        <v>13.133333333333333</v>
      </c>
      <c r="Q11" s="35">
        <v>13</v>
      </c>
      <c r="S11" s="28">
        <f ca="1">'データ（他）'!C10</f>
        <v>45391</v>
      </c>
    </row>
    <row r="12" spans="1:35" x14ac:dyDescent="0.4">
      <c r="A12" s="28">
        <f ca="1">'データ（他）'!C11</f>
        <v>45392</v>
      </c>
      <c r="B12" s="35">
        <v>13.233333333333334</v>
      </c>
      <c r="C12" s="35">
        <v>13.233333333333334</v>
      </c>
      <c r="D12" s="35">
        <v>13.166666666666664</v>
      </c>
      <c r="E12" s="35">
        <v>13.133333333333333</v>
      </c>
      <c r="F12" s="35">
        <v>13.083333333333332</v>
      </c>
      <c r="G12" s="35">
        <v>13.066666666666668</v>
      </c>
      <c r="H12" s="35">
        <v>13.000000000000002</v>
      </c>
      <c r="I12" s="35">
        <v>13.016666666666669</v>
      </c>
      <c r="J12" s="35">
        <v>13.016666666666666</v>
      </c>
      <c r="K12" s="35">
        <v>12.983333333333333</v>
      </c>
      <c r="L12" s="35">
        <v>12.95</v>
      </c>
      <c r="M12" s="35">
        <v>12.966666666666669</v>
      </c>
      <c r="N12" s="35">
        <v>13.233333333333331</v>
      </c>
      <c r="O12" s="35">
        <v>13.183333333333332</v>
      </c>
      <c r="P12" s="35">
        <v>13.183333333333332</v>
      </c>
      <c r="Q12" s="35">
        <v>13.05</v>
      </c>
      <c r="S12" s="28">
        <f ca="1">'データ（他）'!C11</f>
        <v>45392</v>
      </c>
    </row>
    <row r="13" spans="1:35" x14ac:dyDescent="0.4">
      <c r="A13" s="28">
        <f ca="1">'データ（他）'!C12</f>
        <v>45393</v>
      </c>
      <c r="B13" s="35">
        <v>13.283333333333335</v>
      </c>
      <c r="C13" s="35">
        <v>13.283333333333337</v>
      </c>
      <c r="D13" s="35">
        <v>13.216666666666665</v>
      </c>
      <c r="E13" s="35">
        <v>13.166666666666668</v>
      </c>
      <c r="F13" s="35">
        <v>13.133333333333335</v>
      </c>
      <c r="G13" s="35">
        <v>13.100000000000001</v>
      </c>
      <c r="H13" s="35">
        <v>13.033333333333335</v>
      </c>
      <c r="I13" s="35">
        <v>13.066666666666666</v>
      </c>
      <c r="J13" s="35">
        <v>13.049999999999999</v>
      </c>
      <c r="K13" s="35">
        <v>13.016666666666669</v>
      </c>
      <c r="L13" s="35">
        <v>12.983333333333334</v>
      </c>
      <c r="M13" s="35">
        <v>13</v>
      </c>
      <c r="N13" s="35">
        <v>13.283333333333335</v>
      </c>
      <c r="O13" s="35">
        <v>13.233333333333334</v>
      </c>
      <c r="P13" s="35">
        <v>13.233333333333334</v>
      </c>
      <c r="Q13" s="35">
        <v>13.083333333333336</v>
      </c>
      <c r="S13" s="28">
        <f ca="1">'データ（他）'!C12</f>
        <v>45393</v>
      </c>
    </row>
    <row r="14" spans="1:35" x14ac:dyDescent="0.4">
      <c r="A14" s="28">
        <f ca="1">'データ（他）'!C13</f>
        <v>45394</v>
      </c>
      <c r="B14" s="35">
        <v>13.333333333333332</v>
      </c>
      <c r="C14" s="35">
        <v>13.350000000000001</v>
      </c>
      <c r="D14" s="35">
        <v>13.250000000000004</v>
      </c>
      <c r="E14" s="35">
        <v>13.216666666666669</v>
      </c>
      <c r="F14" s="35">
        <v>13.166666666666664</v>
      </c>
      <c r="G14" s="35">
        <v>13.150000000000002</v>
      </c>
      <c r="H14" s="35">
        <v>13.083333333333336</v>
      </c>
      <c r="I14" s="35">
        <v>13.099999999999998</v>
      </c>
      <c r="J14" s="35">
        <v>13.083333333333336</v>
      </c>
      <c r="K14" s="35">
        <v>13.066666666666668</v>
      </c>
      <c r="L14" s="35">
        <v>13.016666666666666</v>
      </c>
      <c r="M14" s="35">
        <v>13.049999999999999</v>
      </c>
      <c r="N14" s="35">
        <v>13.350000000000001</v>
      </c>
      <c r="O14" s="35">
        <v>13.283333333333331</v>
      </c>
      <c r="P14" s="35">
        <v>13.299999999999997</v>
      </c>
      <c r="Q14" s="35">
        <v>13.133333333333333</v>
      </c>
      <c r="S14" s="28">
        <f ca="1">'データ（他）'!C13</f>
        <v>45394</v>
      </c>
    </row>
    <row r="15" spans="1:35" x14ac:dyDescent="0.4">
      <c r="A15" s="28">
        <f ca="1">'データ（他）'!C14</f>
        <v>45395</v>
      </c>
      <c r="B15" s="35">
        <v>13.383333333333333</v>
      </c>
      <c r="C15" s="35">
        <v>13.383333333333333</v>
      </c>
      <c r="D15" s="35">
        <v>13.3</v>
      </c>
      <c r="E15" s="35">
        <v>13.266666666666667</v>
      </c>
      <c r="F15" s="35">
        <v>13.216666666666665</v>
      </c>
      <c r="G15" s="35">
        <v>13.183333333333332</v>
      </c>
      <c r="H15" s="35">
        <v>13.116666666666665</v>
      </c>
      <c r="I15" s="35">
        <v>13.150000000000002</v>
      </c>
      <c r="J15" s="35">
        <v>13.133333333333335</v>
      </c>
      <c r="K15" s="35">
        <v>13.100000000000001</v>
      </c>
      <c r="L15" s="35">
        <v>13.066666666666666</v>
      </c>
      <c r="M15" s="35">
        <v>13.083333333333332</v>
      </c>
      <c r="N15" s="35">
        <v>13.383333333333331</v>
      </c>
      <c r="O15" s="35">
        <v>13.316666666666666</v>
      </c>
      <c r="P15" s="35">
        <v>13.333333333333334</v>
      </c>
      <c r="Q15" s="35">
        <v>13.166666666666668</v>
      </c>
      <c r="S15" s="28">
        <f ca="1">'データ（他）'!C14</f>
        <v>45395</v>
      </c>
    </row>
    <row r="16" spans="1:35" x14ac:dyDescent="0.4">
      <c r="A16" s="28">
        <f ca="1">'データ（他）'!C15</f>
        <v>45396</v>
      </c>
      <c r="B16" s="35">
        <v>13.433333333333334</v>
      </c>
      <c r="C16" s="35">
        <v>13.433333333333337</v>
      </c>
      <c r="D16" s="35">
        <v>13.350000000000001</v>
      </c>
      <c r="E16" s="35">
        <v>13.299999999999997</v>
      </c>
      <c r="F16" s="35">
        <v>13.249999999999998</v>
      </c>
      <c r="G16" s="35">
        <v>13.233333333333334</v>
      </c>
      <c r="H16" s="35">
        <v>13.150000000000002</v>
      </c>
      <c r="I16" s="35">
        <v>13.183333333333334</v>
      </c>
      <c r="J16" s="35">
        <v>13.166666666666664</v>
      </c>
      <c r="K16" s="35">
        <v>13.149999999999999</v>
      </c>
      <c r="L16" s="35">
        <v>13.099999999999998</v>
      </c>
      <c r="M16" s="35">
        <v>13.116666666666665</v>
      </c>
      <c r="N16" s="35">
        <v>13.433333333333334</v>
      </c>
      <c r="O16" s="35">
        <v>13.383333333333336</v>
      </c>
      <c r="P16" s="35">
        <v>13.383333333333333</v>
      </c>
      <c r="Q16" s="35">
        <v>13.216666666666669</v>
      </c>
      <c r="S16" s="28">
        <f ca="1">'データ（他）'!C15</f>
        <v>45396</v>
      </c>
    </row>
    <row r="17" spans="1:35" x14ac:dyDescent="0.4">
      <c r="A17" s="28">
        <f ca="1">'データ（他）'!C16</f>
        <v>45397</v>
      </c>
      <c r="B17" s="35">
        <v>13.483333333333331</v>
      </c>
      <c r="C17" s="35">
        <v>13.483333333333334</v>
      </c>
      <c r="D17" s="35">
        <v>13.383333333333333</v>
      </c>
      <c r="E17" s="35">
        <v>13.350000000000001</v>
      </c>
      <c r="F17" s="35">
        <v>13.3</v>
      </c>
      <c r="G17" s="35">
        <v>13.266666666666667</v>
      </c>
      <c r="H17" s="35">
        <v>13.183333333333334</v>
      </c>
      <c r="I17" s="35">
        <v>13.233333333333331</v>
      </c>
      <c r="J17" s="35">
        <v>13.216666666666665</v>
      </c>
      <c r="K17" s="35">
        <v>13.183333333333334</v>
      </c>
      <c r="L17" s="35">
        <v>13.150000000000002</v>
      </c>
      <c r="M17" s="35">
        <v>13.150000000000002</v>
      </c>
      <c r="N17" s="35">
        <v>13.483333333333334</v>
      </c>
      <c r="O17" s="35">
        <v>13.433333333333334</v>
      </c>
      <c r="P17" s="35">
        <v>13.433333333333334</v>
      </c>
      <c r="Q17" s="35">
        <v>13.25</v>
      </c>
      <c r="R17" s="1"/>
      <c r="S17" s="28">
        <f ca="1">'データ（他）'!C16</f>
        <v>45397</v>
      </c>
    </row>
    <row r="18" spans="1:35" x14ac:dyDescent="0.4">
      <c r="A18" s="28">
        <f ca="1">'データ（他）'!C17</f>
        <v>45398</v>
      </c>
      <c r="B18" s="35">
        <v>13.516666666666666</v>
      </c>
      <c r="C18" s="35">
        <v>13.516666666666666</v>
      </c>
      <c r="D18" s="35">
        <v>13.433333333333337</v>
      </c>
      <c r="E18" s="35">
        <v>13.4</v>
      </c>
      <c r="F18" s="35">
        <v>13.333333333333334</v>
      </c>
      <c r="G18" s="35">
        <v>13.316666666666666</v>
      </c>
      <c r="H18" s="35">
        <v>13.216666666666669</v>
      </c>
      <c r="I18" s="35">
        <v>13.266666666666666</v>
      </c>
      <c r="J18" s="35">
        <v>13.25</v>
      </c>
      <c r="K18" s="35">
        <v>13.216666666666669</v>
      </c>
      <c r="L18" s="35">
        <v>13.166666666666668</v>
      </c>
      <c r="M18" s="35">
        <v>13.183333333333332</v>
      </c>
      <c r="N18" s="35">
        <v>13.550000000000002</v>
      </c>
      <c r="O18" s="35">
        <v>13.466666666666667</v>
      </c>
      <c r="P18" s="35">
        <v>13.466666666666665</v>
      </c>
      <c r="Q18" s="35">
        <v>13.299999999999997</v>
      </c>
      <c r="R18" s="1"/>
      <c r="S18" s="28">
        <f ca="1">'データ（他）'!C17</f>
        <v>45398</v>
      </c>
    </row>
    <row r="19" spans="1:35" x14ac:dyDescent="0.4">
      <c r="A19" s="28">
        <f ca="1">'データ（他）'!C18</f>
        <v>45399</v>
      </c>
      <c r="B19" s="35">
        <v>13.583333333333332</v>
      </c>
      <c r="C19" s="35">
        <v>13.583333333333336</v>
      </c>
      <c r="D19" s="35">
        <v>13.483333333333334</v>
      </c>
      <c r="E19" s="35">
        <v>13.449999999999998</v>
      </c>
      <c r="F19" s="35">
        <v>13.383333333333333</v>
      </c>
      <c r="G19" s="35">
        <v>13.350000000000003</v>
      </c>
      <c r="H19" s="35">
        <v>13.266666666666667</v>
      </c>
      <c r="I19" s="35">
        <v>13.316666666666666</v>
      </c>
      <c r="J19" s="35">
        <v>13.3</v>
      </c>
      <c r="K19" s="35">
        <v>13.266666666666667</v>
      </c>
      <c r="L19" s="35">
        <v>13.2</v>
      </c>
      <c r="M19" s="35">
        <v>13.233333333333331</v>
      </c>
      <c r="N19" s="35">
        <v>13.583333333333332</v>
      </c>
      <c r="O19" s="35">
        <v>13.516666666666669</v>
      </c>
      <c r="P19" s="35">
        <v>13.516666666666669</v>
      </c>
      <c r="Q19" s="35">
        <v>13.333333333333334</v>
      </c>
      <c r="R19" s="1"/>
      <c r="S19" s="28">
        <f ca="1">'データ（他）'!C18</f>
        <v>45399</v>
      </c>
    </row>
    <row r="20" spans="1:35" x14ac:dyDescent="0.4">
      <c r="A20" s="28">
        <f ca="1">'データ（他）'!C19</f>
        <v>45400</v>
      </c>
      <c r="B20" s="35">
        <v>13.633333333333329</v>
      </c>
      <c r="C20" s="35">
        <v>13.633333333333333</v>
      </c>
      <c r="D20" s="35">
        <v>13.533333333333333</v>
      </c>
      <c r="E20" s="35">
        <v>13.5</v>
      </c>
      <c r="F20" s="35">
        <v>13.416666666666668</v>
      </c>
      <c r="G20" s="35">
        <v>13.4</v>
      </c>
      <c r="H20" s="35">
        <v>13.299999999999997</v>
      </c>
      <c r="I20" s="35">
        <v>13.350000000000001</v>
      </c>
      <c r="J20" s="35">
        <v>13.333333333333332</v>
      </c>
      <c r="K20" s="35">
        <v>13.299999999999997</v>
      </c>
      <c r="L20" s="35">
        <v>13.249999999999998</v>
      </c>
      <c r="M20" s="35">
        <v>13.266666666666667</v>
      </c>
      <c r="N20" s="35">
        <v>13.633333333333333</v>
      </c>
      <c r="O20" s="35">
        <v>13.583333333333332</v>
      </c>
      <c r="P20" s="35">
        <v>13.583333333333332</v>
      </c>
      <c r="Q20" s="35">
        <v>13.383333333333333</v>
      </c>
      <c r="R20" s="1"/>
      <c r="S20" s="28">
        <f ca="1">'データ（他）'!C19</f>
        <v>45400</v>
      </c>
    </row>
    <row r="21" spans="1:35" x14ac:dyDescent="0.4">
      <c r="A21" s="28">
        <f ca="1">'データ（他）'!C20</f>
        <v>45401</v>
      </c>
      <c r="B21" s="35">
        <v>13.683333333333334</v>
      </c>
      <c r="C21" s="35">
        <v>13.666666666666666</v>
      </c>
      <c r="D21" s="35">
        <v>13.583333333333336</v>
      </c>
      <c r="E21" s="35">
        <v>13.533333333333333</v>
      </c>
      <c r="F21" s="35">
        <v>13.466666666666669</v>
      </c>
      <c r="G21" s="35">
        <v>13.433333333333334</v>
      </c>
      <c r="H21" s="35">
        <v>13.333333333333334</v>
      </c>
      <c r="I21" s="35">
        <v>13.383333333333331</v>
      </c>
      <c r="J21" s="35">
        <v>13.383333333333333</v>
      </c>
      <c r="K21" s="35">
        <v>13.350000000000001</v>
      </c>
      <c r="L21" s="35">
        <v>13.283333333333331</v>
      </c>
      <c r="M21" s="35">
        <v>13.3</v>
      </c>
      <c r="N21" s="35">
        <v>13.683333333333334</v>
      </c>
      <c r="O21" s="35">
        <v>13.616666666666667</v>
      </c>
      <c r="P21" s="35">
        <v>13.616666666666667</v>
      </c>
      <c r="Q21" s="35">
        <v>13.416666666666668</v>
      </c>
      <c r="R21" s="1"/>
      <c r="S21" s="28">
        <f ca="1">'データ（他）'!C20</f>
        <v>45401</v>
      </c>
    </row>
    <row r="22" spans="1:35" x14ac:dyDescent="0.4">
      <c r="A22" s="28">
        <f ca="1">'データ（他）'!C21</f>
        <v>45402</v>
      </c>
      <c r="B22" s="35">
        <v>13.716666666666665</v>
      </c>
      <c r="C22" s="35">
        <v>13.716666666666669</v>
      </c>
      <c r="D22" s="35">
        <v>13.616666666666667</v>
      </c>
      <c r="E22" s="35">
        <v>13.583333333333332</v>
      </c>
      <c r="F22" s="35">
        <v>13.5</v>
      </c>
      <c r="G22" s="35">
        <v>13.466666666666667</v>
      </c>
      <c r="H22" s="35">
        <v>13.383333333333333</v>
      </c>
      <c r="I22" s="35">
        <v>13.433333333333334</v>
      </c>
      <c r="J22" s="35">
        <v>13.416666666666668</v>
      </c>
      <c r="K22" s="35">
        <v>13.383333333333333</v>
      </c>
      <c r="L22" s="35">
        <v>13.316666666666666</v>
      </c>
      <c r="M22" s="35">
        <v>13.350000000000001</v>
      </c>
      <c r="N22" s="35">
        <v>13.733333333333333</v>
      </c>
      <c r="O22" s="35">
        <v>13.666666666666668</v>
      </c>
      <c r="P22" s="35">
        <v>13.666666666666668</v>
      </c>
      <c r="Q22" s="35">
        <v>13.466666666666665</v>
      </c>
      <c r="R22" s="1"/>
      <c r="S22" s="28">
        <f ca="1">'データ（他）'!C21</f>
        <v>45402</v>
      </c>
      <c r="Z22" s="33"/>
    </row>
    <row r="23" spans="1:35" x14ac:dyDescent="0.4">
      <c r="A23" s="28">
        <f ca="1">'データ（他）'!C22</f>
        <v>45403</v>
      </c>
      <c r="B23" s="35">
        <v>13.783333333333335</v>
      </c>
      <c r="C23" s="35">
        <v>13.766666666666669</v>
      </c>
      <c r="D23" s="35">
        <v>13.666666666666666</v>
      </c>
      <c r="E23" s="35">
        <v>13.616666666666669</v>
      </c>
      <c r="F23" s="35">
        <v>13.55</v>
      </c>
      <c r="G23" s="35">
        <v>13.516666666666669</v>
      </c>
      <c r="H23" s="35">
        <v>13.416666666666668</v>
      </c>
      <c r="I23" s="35">
        <v>13.45</v>
      </c>
      <c r="J23" s="35">
        <v>13.45</v>
      </c>
      <c r="K23" s="35">
        <v>13.4</v>
      </c>
      <c r="L23" s="35">
        <v>13.366666666666667</v>
      </c>
      <c r="M23" s="35">
        <v>13.383333333333333</v>
      </c>
      <c r="N23" s="35">
        <v>13.783333333333331</v>
      </c>
      <c r="O23" s="35">
        <v>13.716666666666669</v>
      </c>
      <c r="P23" s="35">
        <v>13.716666666666669</v>
      </c>
      <c r="Q23" s="35">
        <v>13.5</v>
      </c>
      <c r="R23" s="1"/>
      <c r="S23" s="28">
        <f ca="1">'データ（他）'!C22</f>
        <v>45403</v>
      </c>
      <c r="T23" s="33">
        <v>13.74</v>
      </c>
      <c r="U23" s="33">
        <v>13.59</v>
      </c>
      <c r="V23" s="33">
        <v>14.15</v>
      </c>
      <c r="W23" s="33">
        <v>15.179999999999998</v>
      </c>
      <c r="X23" s="33">
        <v>14.77</v>
      </c>
      <c r="Y23" s="33">
        <v>15.15</v>
      </c>
      <c r="Z23" s="33">
        <v>16.010000000000002</v>
      </c>
      <c r="AA23" s="33">
        <v>15.3</v>
      </c>
      <c r="AB23" s="33">
        <v>15.540000000000001</v>
      </c>
      <c r="AC23" s="33">
        <v>14.780000000000001</v>
      </c>
      <c r="AD23" s="33">
        <v>15.570000000000002</v>
      </c>
      <c r="AE23" s="33">
        <v>15.89</v>
      </c>
      <c r="AF23" s="33">
        <v>15.919999999999998</v>
      </c>
      <c r="AG23" s="33">
        <v>15.719999999999999</v>
      </c>
      <c r="AH23" s="33">
        <v>15.599999999999998</v>
      </c>
      <c r="AI23" s="33">
        <v>15.780000000000001</v>
      </c>
    </row>
    <row r="24" spans="1:35" x14ac:dyDescent="0.4">
      <c r="A24" s="28">
        <f ca="1">'データ（他）'!C23</f>
        <v>45404</v>
      </c>
      <c r="B24" s="35">
        <v>13.816666666666666</v>
      </c>
      <c r="C24" s="35">
        <v>13.816666666666666</v>
      </c>
      <c r="D24" s="35">
        <v>13.700000000000003</v>
      </c>
      <c r="E24" s="35">
        <v>13.666666666666666</v>
      </c>
      <c r="F24" s="35">
        <v>13.583333333333336</v>
      </c>
      <c r="G24" s="35">
        <v>13.55</v>
      </c>
      <c r="H24" s="35">
        <v>13.449999999999998</v>
      </c>
      <c r="I24" s="35">
        <v>13.5</v>
      </c>
      <c r="J24" s="35">
        <v>13.499999999999996</v>
      </c>
      <c r="K24" s="35">
        <v>13.45</v>
      </c>
      <c r="L24" s="35">
        <v>13.399999999999999</v>
      </c>
      <c r="M24" s="35">
        <v>13.416666666666668</v>
      </c>
      <c r="N24" s="35">
        <v>13.833333333333332</v>
      </c>
      <c r="O24" s="35">
        <v>13.75</v>
      </c>
      <c r="P24" s="35">
        <v>13.75</v>
      </c>
      <c r="Q24" s="35">
        <v>13.533333333333333</v>
      </c>
      <c r="R24" s="1"/>
      <c r="S24" s="28">
        <f ca="1">'データ（他）'!C23</f>
        <v>45404</v>
      </c>
      <c r="T24" s="33">
        <v>13.160000000000002</v>
      </c>
      <c r="U24" s="33">
        <v>13.88</v>
      </c>
      <c r="V24" s="33">
        <v>14.110000000000003</v>
      </c>
      <c r="W24" s="33">
        <v>14.26</v>
      </c>
      <c r="X24" s="33">
        <v>14.710000000000003</v>
      </c>
      <c r="Y24" s="33">
        <v>14.95</v>
      </c>
      <c r="Z24" s="33">
        <v>16.46</v>
      </c>
      <c r="AA24" s="33">
        <v>15.540000000000001</v>
      </c>
      <c r="AB24" s="33">
        <v>15.760000000000002</v>
      </c>
      <c r="AC24" s="33">
        <v>14.38</v>
      </c>
      <c r="AD24" s="33">
        <v>15.559999999999999</v>
      </c>
      <c r="AE24" s="33">
        <v>15.7</v>
      </c>
      <c r="AF24" s="33">
        <v>15.35</v>
      </c>
      <c r="AG24" s="33">
        <v>15.39</v>
      </c>
      <c r="AH24" s="33">
        <v>15.36</v>
      </c>
      <c r="AI24" s="33">
        <v>16.270000000000003</v>
      </c>
    </row>
    <row r="25" spans="1:35" x14ac:dyDescent="0.4">
      <c r="A25" s="28">
        <f ca="1">'データ（他）'!C24</f>
        <v>45405</v>
      </c>
      <c r="B25" s="35">
        <v>13.866666666666665</v>
      </c>
      <c r="C25" s="35">
        <v>13.866666666666667</v>
      </c>
      <c r="D25" s="35">
        <v>13.750000000000002</v>
      </c>
      <c r="E25" s="35">
        <v>13.7</v>
      </c>
      <c r="F25" s="35">
        <v>13.616666666666669</v>
      </c>
      <c r="G25" s="35">
        <v>13.6</v>
      </c>
      <c r="H25" s="35">
        <v>13.5</v>
      </c>
      <c r="I25" s="35">
        <v>13.533333333333333</v>
      </c>
      <c r="J25" s="35">
        <v>13.533333333333333</v>
      </c>
      <c r="K25" s="35">
        <v>13.483333333333336</v>
      </c>
      <c r="L25" s="35">
        <v>13.433333333333337</v>
      </c>
      <c r="M25" s="35">
        <v>13.45</v>
      </c>
      <c r="N25" s="35">
        <v>13.866666666666667</v>
      </c>
      <c r="O25" s="35">
        <v>13.816666666666668</v>
      </c>
      <c r="P25" s="35">
        <v>13.816666666666668</v>
      </c>
      <c r="Q25" s="35">
        <v>13.583333333333332</v>
      </c>
      <c r="R25" s="1"/>
      <c r="S25" s="28">
        <f ca="1">'データ（他）'!C24</f>
        <v>45405</v>
      </c>
      <c r="T25" s="33">
        <v>12.24</v>
      </c>
      <c r="U25" s="33">
        <v>12.930000000000001</v>
      </c>
      <c r="V25" s="33">
        <v>12.770000000000001</v>
      </c>
      <c r="W25" s="33">
        <v>13.540000000000001</v>
      </c>
      <c r="X25" s="33">
        <v>13.76</v>
      </c>
      <c r="Y25" s="33">
        <v>14.059999999999999</v>
      </c>
      <c r="Z25" s="33">
        <v>15.569999999999999</v>
      </c>
      <c r="AA25" s="33">
        <v>14.74</v>
      </c>
      <c r="AB25" s="33">
        <v>15.05</v>
      </c>
      <c r="AC25" s="33">
        <v>13.569999999999999</v>
      </c>
      <c r="AD25" s="33">
        <v>14.75</v>
      </c>
      <c r="AE25" s="33">
        <v>14.900000000000002</v>
      </c>
      <c r="AF25" s="33">
        <v>14.520000000000001</v>
      </c>
      <c r="AG25" s="33">
        <v>14.66</v>
      </c>
      <c r="AH25" s="33">
        <v>14.690000000000001</v>
      </c>
      <c r="AI25" s="33">
        <v>15.389999999999997</v>
      </c>
    </row>
    <row r="26" spans="1:35" x14ac:dyDescent="0.4">
      <c r="A26" s="28">
        <f ca="1">'データ（他）'!C25</f>
        <v>45406</v>
      </c>
      <c r="B26" s="35">
        <v>13.916666666666664</v>
      </c>
      <c r="C26" s="35">
        <v>13.900000000000002</v>
      </c>
      <c r="D26" s="35">
        <v>13.783333333333331</v>
      </c>
      <c r="E26" s="35">
        <v>13.75</v>
      </c>
      <c r="F26" s="35">
        <v>13.666666666666666</v>
      </c>
      <c r="G26" s="35">
        <v>13.633333333333333</v>
      </c>
      <c r="H26" s="35">
        <v>13.533333333333333</v>
      </c>
      <c r="I26" s="35">
        <v>13.566666666666663</v>
      </c>
      <c r="J26" s="35">
        <v>13.566666666666666</v>
      </c>
      <c r="K26" s="35">
        <v>13.516666666666666</v>
      </c>
      <c r="L26" s="35">
        <v>13.450000000000003</v>
      </c>
      <c r="M26" s="35">
        <v>13.483333333333336</v>
      </c>
      <c r="N26" s="35">
        <v>13.933333333333332</v>
      </c>
      <c r="O26" s="35">
        <v>13.850000000000001</v>
      </c>
      <c r="P26" s="35">
        <v>13.850000000000001</v>
      </c>
      <c r="Q26" s="35">
        <v>13.616666666666664</v>
      </c>
      <c r="R26" s="1"/>
      <c r="S26" s="28">
        <f ca="1">'データ（他）'!C25</f>
        <v>45406</v>
      </c>
      <c r="T26" s="33">
        <v>12.530000000000001</v>
      </c>
      <c r="U26" s="33">
        <v>12.42</v>
      </c>
      <c r="V26" s="33">
        <v>12.55</v>
      </c>
      <c r="W26" s="33">
        <v>13.750000000000004</v>
      </c>
      <c r="X26" s="33">
        <v>13.610000000000003</v>
      </c>
      <c r="Y26" s="33">
        <v>14.09</v>
      </c>
      <c r="Z26" s="33">
        <v>14.930000000000001</v>
      </c>
      <c r="AA26" s="33">
        <v>14.39</v>
      </c>
      <c r="AB26" s="33">
        <v>14.729999999999999</v>
      </c>
      <c r="AC26" s="33">
        <v>13.510000000000002</v>
      </c>
      <c r="AD26" s="33">
        <v>14.64</v>
      </c>
      <c r="AE26" s="33">
        <v>14.950000000000003</v>
      </c>
      <c r="AF26" s="33">
        <v>14.670000000000002</v>
      </c>
      <c r="AG26" s="33">
        <v>14.720000000000002</v>
      </c>
      <c r="AH26" s="33">
        <v>14.6</v>
      </c>
      <c r="AI26" s="33">
        <v>14.73</v>
      </c>
    </row>
    <row r="27" spans="1:35" x14ac:dyDescent="0.4">
      <c r="A27" s="28">
        <f ca="1">'データ（他）'!C26</f>
        <v>45407</v>
      </c>
      <c r="B27" s="35">
        <v>13.966666666666665</v>
      </c>
      <c r="C27" s="35">
        <v>13.95</v>
      </c>
      <c r="D27" s="35">
        <v>13.850000000000001</v>
      </c>
      <c r="E27" s="35">
        <v>13.783333333333335</v>
      </c>
      <c r="F27" s="35">
        <v>13.7</v>
      </c>
      <c r="G27" s="35">
        <v>13.666666666666668</v>
      </c>
      <c r="H27" s="35">
        <v>13.566666666666666</v>
      </c>
      <c r="I27" s="35">
        <v>13.616666666666667</v>
      </c>
      <c r="J27" s="35">
        <v>13.616666666666667</v>
      </c>
      <c r="K27" s="35">
        <v>13.55</v>
      </c>
      <c r="L27" s="35">
        <v>13.500000000000004</v>
      </c>
      <c r="M27" s="35">
        <v>13.516666666666666</v>
      </c>
      <c r="N27" s="35">
        <v>13.983333333333331</v>
      </c>
      <c r="O27" s="35">
        <v>13.899999999999999</v>
      </c>
      <c r="P27" s="35">
        <v>13.899999999999999</v>
      </c>
      <c r="Q27" s="35">
        <v>13.666666666666666</v>
      </c>
      <c r="R27" s="1"/>
      <c r="S27" s="28">
        <f ca="1">'データ（他）'!C26</f>
        <v>45407</v>
      </c>
      <c r="T27" s="33">
        <v>13.129999999999999</v>
      </c>
      <c r="U27" s="33">
        <v>13.729999999999999</v>
      </c>
      <c r="V27" s="33">
        <v>14.11</v>
      </c>
      <c r="W27" s="33">
        <v>14.5</v>
      </c>
      <c r="X27" s="33">
        <v>14.660000000000002</v>
      </c>
      <c r="Y27" s="33">
        <v>15.15</v>
      </c>
      <c r="Z27" s="33">
        <v>16.32</v>
      </c>
      <c r="AA27" s="33">
        <v>15.520000000000001</v>
      </c>
      <c r="AB27" s="33">
        <v>15.799999999999997</v>
      </c>
      <c r="AC27" s="33">
        <v>14.720000000000002</v>
      </c>
      <c r="AD27" s="33">
        <v>15.530000000000001</v>
      </c>
      <c r="AE27" s="33">
        <v>15.830000000000002</v>
      </c>
      <c r="AF27" s="33">
        <v>15.829999999999998</v>
      </c>
      <c r="AG27" s="33">
        <v>15.690000000000003</v>
      </c>
      <c r="AH27" s="33">
        <v>15.709999999999997</v>
      </c>
      <c r="AI27" s="33">
        <v>16.110000000000003</v>
      </c>
    </row>
    <row r="28" spans="1:35" x14ac:dyDescent="0.4">
      <c r="A28" s="28">
        <f ca="1">'データ（他）'!C27</f>
        <v>45408</v>
      </c>
      <c r="B28" s="35">
        <v>14.016666666666667</v>
      </c>
      <c r="C28" s="35">
        <v>13.983333333333331</v>
      </c>
      <c r="D28" s="35">
        <v>13.883333333333335</v>
      </c>
      <c r="E28" s="35">
        <v>13.849999999999998</v>
      </c>
      <c r="F28" s="35">
        <v>13.750000000000002</v>
      </c>
      <c r="G28" s="35">
        <v>13.716666666666665</v>
      </c>
      <c r="H28" s="35">
        <v>13.616666666666669</v>
      </c>
      <c r="I28" s="35">
        <v>13.649999999999999</v>
      </c>
      <c r="J28" s="35">
        <v>13.649999999999997</v>
      </c>
      <c r="K28" s="35">
        <v>13.6</v>
      </c>
      <c r="L28" s="35">
        <v>13.533333333333333</v>
      </c>
      <c r="M28" s="35">
        <v>13.55</v>
      </c>
      <c r="N28" s="35">
        <v>14.016666666666667</v>
      </c>
      <c r="O28" s="35">
        <v>13.95</v>
      </c>
      <c r="P28" s="35">
        <v>13.933333333333334</v>
      </c>
      <c r="Q28" s="35">
        <v>13.7</v>
      </c>
      <c r="R28" s="1"/>
      <c r="S28" s="28">
        <f ca="1">'データ（他）'!C27</f>
        <v>45408</v>
      </c>
      <c r="T28" s="33">
        <v>13.440000000000001</v>
      </c>
      <c r="U28" s="33">
        <v>13.510000000000002</v>
      </c>
      <c r="V28" s="33">
        <v>13.830000000000002</v>
      </c>
      <c r="W28" s="33">
        <v>14.780000000000001</v>
      </c>
      <c r="X28" s="33">
        <v>14.709999999999999</v>
      </c>
      <c r="Y28" s="33">
        <v>15.2</v>
      </c>
      <c r="Z28" s="33">
        <v>16.09</v>
      </c>
      <c r="AA28" s="33">
        <v>15.51</v>
      </c>
      <c r="AB28" s="33">
        <v>15.819999999999999</v>
      </c>
      <c r="AC28" s="33">
        <v>15.080000000000002</v>
      </c>
      <c r="AD28" s="33">
        <v>15.450000000000003</v>
      </c>
      <c r="AE28" s="33">
        <v>15.819999999999999</v>
      </c>
      <c r="AF28" s="33">
        <v>15.929999999999998</v>
      </c>
      <c r="AG28" s="33">
        <v>15.64</v>
      </c>
      <c r="AH28" s="33">
        <v>15.51</v>
      </c>
      <c r="AI28" s="33">
        <v>15.820000000000002</v>
      </c>
    </row>
    <row r="29" spans="1:35" x14ac:dyDescent="0.4">
      <c r="A29" s="28">
        <f ca="1">'データ（他）'!C28</f>
        <v>45409</v>
      </c>
      <c r="B29" s="35">
        <v>14.05</v>
      </c>
      <c r="C29" s="35">
        <v>14.05</v>
      </c>
      <c r="D29" s="35">
        <v>13.933333333333332</v>
      </c>
      <c r="E29" s="35">
        <v>13.883333333333333</v>
      </c>
      <c r="F29" s="35">
        <v>13.783333333333335</v>
      </c>
      <c r="G29" s="35">
        <v>13.75</v>
      </c>
      <c r="H29" s="35">
        <v>13.649999999999999</v>
      </c>
      <c r="I29" s="35">
        <v>13.683333333333334</v>
      </c>
      <c r="J29" s="35">
        <v>13.683333333333334</v>
      </c>
      <c r="K29" s="35">
        <v>13.633333333333336</v>
      </c>
      <c r="L29" s="35">
        <v>13.566666666666666</v>
      </c>
      <c r="M29" s="35">
        <v>13.600000000000001</v>
      </c>
      <c r="N29" s="35">
        <v>14.066666666666665</v>
      </c>
      <c r="O29" s="35">
        <v>13.983333333333334</v>
      </c>
      <c r="P29" s="35">
        <v>13.983333333333334</v>
      </c>
      <c r="Q29" s="35">
        <v>13.733333333333333</v>
      </c>
      <c r="R29" s="1"/>
      <c r="S29" s="28">
        <f ca="1">'データ（他）'!C28</f>
        <v>45409</v>
      </c>
      <c r="T29" s="33">
        <v>13.11</v>
      </c>
      <c r="U29" s="33">
        <v>13.62</v>
      </c>
      <c r="V29" s="33">
        <v>13.639999999999997</v>
      </c>
      <c r="W29" s="33">
        <v>14.439999999999998</v>
      </c>
      <c r="X29" s="33">
        <v>14.41</v>
      </c>
      <c r="Y29" s="33">
        <v>14.940000000000003</v>
      </c>
      <c r="Z29" s="33">
        <v>16.09</v>
      </c>
      <c r="AA29" s="33">
        <v>15.330000000000002</v>
      </c>
      <c r="AB29" s="33">
        <v>15.61</v>
      </c>
      <c r="AC29" s="33">
        <v>14.309999999999997</v>
      </c>
      <c r="AD29" s="33">
        <v>14.940000000000003</v>
      </c>
      <c r="AE29" s="33">
        <v>15.430000000000001</v>
      </c>
      <c r="AF29" s="33">
        <v>15.279999999999998</v>
      </c>
      <c r="AG29" s="33">
        <v>15.150000000000002</v>
      </c>
      <c r="AH29" s="33">
        <v>15.09</v>
      </c>
      <c r="AI29" s="33">
        <v>15.820000000000002</v>
      </c>
    </row>
    <row r="30" spans="1:35" x14ac:dyDescent="0.4">
      <c r="A30" s="28">
        <f ca="1">'データ（他）'!C29</f>
        <v>45410</v>
      </c>
      <c r="B30" s="35">
        <v>14.100000000000003</v>
      </c>
      <c r="C30" s="35">
        <v>14.099999999999998</v>
      </c>
      <c r="D30" s="35">
        <v>13.966666666666665</v>
      </c>
      <c r="E30" s="35">
        <v>13.916666666666668</v>
      </c>
      <c r="F30" s="35">
        <v>13.816666666666666</v>
      </c>
      <c r="G30" s="35">
        <v>13.783333333333331</v>
      </c>
      <c r="H30" s="35">
        <v>13.683333333333334</v>
      </c>
      <c r="I30" s="35">
        <v>13.716666666666663</v>
      </c>
      <c r="J30" s="35">
        <v>13.733333333333333</v>
      </c>
      <c r="K30" s="35">
        <v>13.666666666666666</v>
      </c>
      <c r="L30" s="35">
        <v>13.600000000000001</v>
      </c>
      <c r="M30" s="35">
        <v>13.633333333333336</v>
      </c>
      <c r="N30" s="35">
        <v>14.116666666666667</v>
      </c>
      <c r="O30" s="35">
        <v>14.049999999999997</v>
      </c>
      <c r="P30" s="35">
        <v>14.033333333333331</v>
      </c>
      <c r="Q30" s="35">
        <v>13.766666666666669</v>
      </c>
      <c r="R30" s="1"/>
      <c r="S30" s="28">
        <f ca="1">'データ（他）'!C29</f>
        <v>45410</v>
      </c>
      <c r="T30" s="33">
        <v>13.319999999999999</v>
      </c>
      <c r="U30" s="33">
        <v>13.36</v>
      </c>
      <c r="V30" s="33">
        <v>13.449999999999998</v>
      </c>
      <c r="W30" s="33">
        <v>14.75</v>
      </c>
      <c r="X30" s="33">
        <v>14.420000000000002</v>
      </c>
      <c r="Y30" s="33">
        <v>15.080000000000004</v>
      </c>
      <c r="Z30" s="33">
        <v>16.009999999999998</v>
      </c>
      <c r="AA30" s="33">
        <v>15.2</v>
      </c>
      <c r="AB30" s="33">
        <v>15.479999999999999</v>
      </c>
      <c r="AC30" s="33">
        <v>14.61</v>
      </c>
      <c r="AD30" s="33">
        <v>15.27</v>
      </c>
      <c r="AE30" s="33">
        <v>15.690000000000001</v>
      </c>
      <c r="AF30" s="33">
        <v>15.580000000000002</v>
      </c>
      <c r="AG30" s="33">
        <v>15.419999999999998</v>
      </c>
      <c r="AH30" s="33">
        <v>15.430000000000001</v>
      </c>
      <c r="AI30" s="33">
        <v>15.680000000000001</v>
      </c>
    </row>
    <row r="31" spans="1:35" x14ac:dyDescent="0.4">
      <c r="A31" s="28">
        <f ca="1">'データ（他）'!C30</f>
        <v>45411</v>
      </c>
      <c r="B31" s="35">
        <v>14.15</v>
      </c>
      <c r="C31" s="35">
        <v>14.133333333333331</v>
      </c>
      <c r="D31" s="35">
        <v>14</v>
      </c>
      <c r="E31" s="35">
        <v>13.966666666666665</v>
      </c>
      <c r="F31" s="35">
        <v>13.866666666666665</v>
      </c>
      <c r="G31" s="35">
        <v>13.833333333333336</v>
      </c>
      <c r="H31" s="35">
        <v>13.716666666666665</v>
      </c>
      <c r="I31" s="35">
        <v>13.766666666666666</v>
      </c>
      <c r="J31" s="35">
        <v>13.766666666666666</v>
      </c>
      <c r="K31" s="35">
        <v>13.7</v>
      </c>
      <c r="L31" s="35">
        <v>13.633333333333336</v>
      </c>
      <c r="M31" s="35">
        <v>13.666666666666666</v>
      </c>
      <c r="N31" s="35">
        <v>14.166666666666668</v>
      </c>
      <c r="O31" s="35">
        <v>14.083333333333334</v>
      </c>
      <c r="P31" s="35">
        <v>14.083333333333334</v>
      </c>
      <c r="Q31" s="35">
        <v>13.816666666666666</v>
      </c>
      <c r="R31" s="1"/>
      <c r="S31" s="28">
        <f ca="1">'データ（他）'!C30</f>
        <v>45411</v>
      </c>
      <c r="T31" s="33">
        <v>13.7</v>
      </c>
      <c r="U31" s="33">
        <v>13.7</v>
      </c>
      <c r="V31" s="33">
        <v>13.91</v>
      </c>
      <c r="W31" s="33">
        <v>15.01</v>
      </c>
      <c r="X31" s="33">
        <v>14.920000000000002</v>
      </c>
      <c r="Y31" s="33">
        <v>15.750000000000004</v>
      </c>
      <c r="Z31" s="33">
        <v>16.28</v>
      </c>
      <c r="AA31" s="33">
        <v>15.73</v>
      </c>
      <c r="AB31" s="33">
        <v>15.900000000000002</v>
      </c>
      <c r="AC31" s="33">
        <v>15.24</v>
      </c>
      <c r="AD31" s="33">
        <v>15.819999999999999</v>
      </c>
      <c r="AE31" s="33">
        <v>16.189999999999998</v>
      </c>
      <c r="AF31" s="33">
        <v>16.27</v>
      </c>
      <c r="AG31" s="33">
        <v>15.980000000000004</v>
      </c>
      <c r="AH31" s="33">
        <v>15.830000000000002</v>
      </c>
      <c r="AI31" s="33">
        <v>16.05</v>
      </c>
    </row>
    <row r="32" spans="1:35" x14ac:dyDescent="0.4">
      <c r="A32" s="28">
        <f ca="1">'データ（他）'!C31</f>
        <v>45412</v>
      </c>
      <c r="B32" s="35">
        <v>14.2</v>
      </c>
      <c r="C32" s="35">
        <v>14.166666666666668</v>
      </c>
      <c r="D32" s="35">
        <v>14.05</v>
      </c>
      <c r="E32" s="35">
        <v>13.999999999999998</v>
      </c>
      <c r="F32" s="35">
        <v>13.900000000000002</v>
      </c>
      <c r="G32" s="35">
        <v>13.866666666666665</v>
      </c>
      <c r="H32" s="35">
        <v>13.766666666666669</v>
      </c>
      <c r="I32" s="35">
        <v>13.799999999999999</v>
      </c>
      <c r="J32" s="35">
        <v>13.799999999999997</v>
      </c>
      <c r="K32" s="35">
        <v>13.75</v>
      </c>
      <c r="L32" s="35">
        <v>13.683333333333334</v>
      </c>
      <c r="M32" s="35">
        <v>13.7</v>
      </c>
      <c r="N32" s="35">
        <v>14.2</v>
      </c>
      <c r="O32" s="35">
        <v>14.133333333333333</v>
      </c>
      <c r="P32" s="35">
        <v>14.116666666666667</v>
      </c>
      <c r="Q32" s="35">
        <v>13.849999999999998</v>
      </c>
      <c r="R32" s="1"/>
      <c r="S32" s="28">
        <f ca="1">'データ（他）'!C31</f>
        <v>45412</v>
      </c>
      <c r="T32" s="33">
        <v>14.020000000000001</v>
      </c>
      <c r="U32" s="33">
        <v>14.45</v>
      </c>
      <c r="V32" s="33">
        <v>14.24</v>
      </c>
      <c r="W32" s="33">
        <v>15.11</v>
      </c>
      <c r="X32" s="33">
        <v>15.420000000000002</v>
      </c>
      <c r="Y32" s="33">
        <v>16.04</v>
      </c>
      <c r="Z32" s="33">
        <v>16.73</v>
      </c>
      <c r="AA32" s="33">
        <v>16.119999999999997</v>
      </c>
      <c r="AB32" s="33">
        <v>16.47</v>
      </c>
      <c r="AC32" s="33">
        <v>15.61</v>
      </c>
      <c r="AD32" s="33">
        <v>16.38</v>
      </c>
      <c r="AE32" s="33">
        <v>16.64</v>
      </c>
      <c r="AF32" s="33">
        <v>16.600000000000001</v>
      </c>
      <c r="AG32" s="33">
        <v>16.54</v>
      </c>
      <c r="AH32" s="33">
        <v>16.34</v>
      </c>
      <c r="AI32" s="33">
        <v>16.430000000000003</v>
      </c>
    </row>
    <row r="33" spans="1:35" x14ac:dyDescent="0.4">
      <c r="A33" s="28">
        <f ca="1">'データ（他）'!C32</f>
        <v>45413</v>
      </c>
      <c r="B33" s="35">
        <v>14.250000000000004</v>
      </c>
      <c r="C33" s="35">
        <v>14.216666666666667</v>
      </c>
      <c r="D33" s="35">
        <v>14.083333333333332</v>
      </c>
      <c r="E33" s="35">
        <v>14.049999999999997</v>
      </c>
      <c r="F33" s="35">
        <v>13.933333333333334</v>
      </c>
      <c r="G33" s="35">
        <v>13.899999999999999</v>
      </c>
      <c r="H33" s="35">
        <v>13.783333333333335</v>
      </c>
      <c r="I33" s="35">
        <v>13.833333333333336</v>
      </c>
      <c r="J33" s="35">
        <v>13.833333333333332</v>
      </c>
      <c r="K33" s="35">
        <v>13.783333333333335</v>
      </c>
      <c r="L33" s="35">
        <v>13.716666666666665</v>
      </c>
      <c r="M33" s="35">
        <v>13.733333333333334</v>
      </c>
      <c r="N33" s="35">
        <v>14.25</v>
      </c>
      <c r="O33" s="35">
        <v>14.166666666666668</v>
      </c>
      <c r="P33" s="35">
        <v>14.166666666666668</v>
      </c>
      <c r="Q33" s="35">
        <v>13.883333333333333</v>
      </c>
      <c r="R33" s="1"/>
      <c r="S33" s="28">
        <f ca="1">'データ（他）'!C32</f>
        <v>45413</v>
      </c>
      <c r="T33" s="33">
        <v>14.800000000000002</v>
      </c>
      <c r="U33" s="33">
        <v>15.040000000000001</v>
      </c>
      <c r="V33" s="33">
        <v>15.25</v>
      </c>
      <c r="W33" s="33">
        <v>15.939999999999998</v>
      </c>
      <c r="X33" s="33">
        <v>16.309999999999995</v>
      </c>
      <c r="Y33" s="33">
        <v>16.62</v>
      </c>
      <c r="Z33" s="33">
        <v>17.639999999999997</v>
      </c>
      <c r="AA33" s="33">
        <v>17.059999999999995</v>
      </c>
      <c r="AB33" s="33">
        <v>17.300000000000004</v>
      </c>
      <c r="AC33" s="33">
        <v>16.169999999999998</v>
      </c>
      <c r="AD33" s="33">
        <v>17.05</v>
      </c>
      <c r="AE33" s="33">
        <v>17.39</v>
      </c>
      <c r="AF33" s="33">
        <v>17.220000000000002</v>
      </c>
      <c r="AG33" s="33">
        <v>17.2</v>
      </c>
      <c r="AH33" s="33">
        <v>17</v>
      </c>
      <c r="AI33" s="33">
        <v>17.490000000000002</v>
      </c>
    </row>
    <row r="34" spans="1:35" x14ac:dyDescent="0.4">
      <c r="A34" s="28">
        <f ca="1">'データ（他）'!C33</f>
        <v>45414</v>
      </c>
      <c r="B34" s="35">
        <v>14.283333333333333</v>
      </c>
      <c r="C34" s="35">
        <v>14.266666666666666</v>
      </c>
      <c r="D34" s="35">
        <v>14.116666666666664</v>
      </c>
      <c r="E34" s="35">
        <v>14.083333333333334</v>
      </c>
      <c r="F34" s="35">
        <v>13.966666666666665</v>
      </c>
      <c r="G34" s="35">
        <v>13.950000000000001</v>
      </c>
      <c r="H34" s="35">
        <v>13.816666666666666</v>
      </c>
      <c r="I34" s="35">
        <v>13.866666666666665</v>
      </c>
      <c r="J34" s="35">
        <v>13.883333333333335</v>
      </c>
      <c r="K34" s="35">
        <v>13.816666666666666</v>
      </c>
      <c r="L34" s="35">
        <v>13.733333333333333</v>
      </c>
      <c r="M34" s="35">
        <v>13.766666666666669</v>
      </c>
      <c r="N34" s="35">
        <v>14.300000000000002</v>
      </c>
      <c r="O34" s="35">
        <v>14.199999999999998</v>
      </c>
      <c r="P34" s="35">
        <v>14.199999999999998</v>
      </c>
      <c r="Q34" s="35">
        <v>13.933333333333334</v>
      </c>
      <c r="R34" s="1"/>
      <c r="S34" s="28">
        <f ca="1">'データ（他）'!C33</f>
        <v>45414</v>
      </c>
      <c r="T34" s="33">
        <v>14.069999999999999</v>
      </c>
      <c r="U34" s="33">
        <v>14.6</v>
      </c>
      <c r="V34" s="33">
        <v>14.470000000000002</v>
      </c>
      <c r="W34" s="33">
        <v>15.219999999999999</v>
      </c>
      <c r="X34" s="33">
        <v>15.620000000000001</v>
      </c>
      <c r="Y34" s="33">
        <v>16.03</v>
      </c>
      <c r="Z34" s="33">
        <v>17.559999999999999</v>
      </c>
      <c r="AA34" s="33">
        <v>16.57</v>
      </c>
      <c r="AB34" s="33">
        <v>16.91</v>
      </c>
      <c r="AC34" s="33">
        <v>15.3</v>
      </c>
      <c r="AD34" s="33">
        <v>16.45</v>
      </c>
      <c r="AE34" s="33">
        <v>16.800000000000004</v>
      </c>
      <c r="AF34" s="33">
        <v>16.43</v>
      </c>
      <c r="AG34" s="33">
        <v>16.72</v>
      </c>
      <c r="AH34" s="33">
        <v>16.579999999999998</v>
      </c>
      <c r="AI34" s="33">
        <v>17.189999999999994</v>
      </c>
    </row>
    <row r="35" spans="1:35" x14ac:dyDescent="0.4">
      <c r="A35" s="28">
        <f ca="1">'データ（他）'!C34</f>
        <v>45415</v>
      </c>
      <c r="B35" s="35">
        <v>14.316666666666666</v>
      </c>
      <c r="C35" s="35">
        <v>14.316666666666666</v>
      </c>
      <c r="D35" s="35">
        <v>14.166666666666668</v>
      </c>
      <c r="E35" s="35">
        <v>14.116666666666664</v>
      </c>
      <c r="F35" s="35">
        <v>14.016666666666666</v>
      </c>
      <c r="G35" s="35">
        <v>13.983333333333334</v>
      </c>
      <c r="H35" s="35">
        <v>13.849999999999998</v>
      </c>
      <c r="I35" s="35">
        <v>13.916666666666668</v>
      </c>
      <c r="J35" s="35">
        <v>13.916666666666668</v>
      </c>
      <c r="K35" s="35">
        <v>13.833333333333332</v>
      </c>
      <c r="L35" s="35">
        <v>13.766666666666669</v>
      </c>
      <c r="M35" s="35">
        <v>13.8</v>
      </c>
      <c r="N35" s="35">
        <v>14.35</v>
      </c>
      <c r="O35" s="35">
        <v>14.266666666666666</v>
      </c>
      <c r="P35" s="35">
        <v>14.266666666666666</v>
      </c>
      <c r="Q35" s="35">
        <v>13.966666666666665</v>
      </c>
      <c r="R35" s="1"/>
      <c r="S35" s="28">
        <f ca="1">'データ（他）'!C34</f>
        <v>45415</v>
      </c>
      <c r="T35" s="33">
        <v>14.809999999999999</v>
      </c>
      <c r="U35" s="33">
        <v>15.379999999999999</v>
      </c>
      <c r="V35" s="33">
        <v>15.589999999999998</v>
      </c>
      <c r="W35" s="33">
        <v>16.64</v>
      </c>
      <c r="X35" s="33">
        <v>16.869999999999997</v>
      </c>
      <c r="Y35" s="33">
        <v>17.380000000000003</v>
      </c>
      <c r="Z35" s="33">
        <v>18.169999999999998</v>
      </c>
      <c r="AA35" s="33">
        <v>17.299999999999997</v>
      </c>
      <c r="AB35" s="33">
        <v>17.77</v>
      </c>
      <c r="AC35" s="33">
        <v>16.809999999999999</v>
      </c>
      <c r="AD35" s="33">
        <v>17.770000000000003</v>
      </c>
      <c r="AE35" s="33">
        <v>18.27</v>
      </c>
      <c r="AF35" s="33">
        <v>17.810000000000002</v>
      </c>
      <c r="AG35" s="33">
        <v>17.96</v>
      </c>
      <c r="AH35" s="33">
        <v>17.86</v>
      </c>
      <c r="AI35" s="33">
        <v>17.87</v>
      </c>
    </row>
    <row r="36" spans="1:35" x14ac:dyDescent="0.4">
      <c r="A36" s="28">
        <f ca="1">'データ（他）'!C35</f>
        <v>45416</v>
      </c>
      <c r="B36" s="35">
        <v>14.383333333333336</v>
      </c>
      <c r="C36" s="35">
        <v>14.35</v>
      </c>
      <c r="D36" s="35">
        <v>14.216666666666665</v>
      </c>
      <c r="E36" s="35">
        <v>14.166666666666668</v>
      </c>
      <c r="F36" s="35">
        <v>14.05</v>
      </c>
      <c r="G36" s="35">
        <v>14.016666666666666</v>
      </c>
      <c r="H36" s="35">
        <v>13.883333333333333</v>
      </c>
      <c r="I36" s="35">
        <v>13.950000000000001</v>
      </c>
      <c r="J36" s="35">
        <v>13.950000000000003</v>
      </c>
      <c r="K36" s="35">
        <v>13.866666666666665</v>
      </c>
      <c r="L36" s="35">
        <v>13.8</v>
      </c>
      <c r="M36" s="35">
        <v>13.833333333333332</v>
      </c>
      <c r="N36" s="35">
        <v>14.383333333333333</v>
      </c>
      <c r="O36" s="35">
        <v>14.3</v>
      </c>
      <c r="P36" s="35">
        <v>14.3</v>
      </c>
      <c r="Q36" s="35">
        <v>13.999999999999998</v>
      </c>
      <c r="R36" s="1"/>
      <c r="S36" s="28">
        <f ca="1">'データ（他）'!C35</f>
        <v>45416</v>
      </c>
      <c r="T36" s="33">
        <v>15.220000000000002</v>
      </c>
      <c r="U36" s="33">
        <v>16.16</v>
      </c>
      <c r="V36" s="33">
        <v>16.089999999999996</v>
      </c>
      <c r="W36" s="33">
        <v>16.890000000000004</v>
      </c>
      <c r="X36" s="33">
        <v>17.2</v>
      </c>
      <c r="Y36" s="33">
        <v>17.77</v>
      </c>
      <c r="Z36" s="33">
        <v>18.82</v>
      </c>
      <c r="AA36" s="33">
        <v>17.759999999999998</v>
      </c>
      <c r="AB36" s="33">
        <v>18.119999999999997</v>
      </c>
      <c r="AC36" s="33">
        <v>17.309999999999999</v>
      </c>
      <c r="AD36" s="33">
        <v>17.850000000000001</v>
      </c>
      <c r="AE36" s="33">
        <v>18.34</v>
      </c>
      <c r="AF36" s="33">
        <v>18.119999999999997</v>
      </c>
      <c r="AG36" s="33">
        <v>18.02</v>
      </c>
      <c r="AH36" s="33">
        <v>18.009999999999998</v>
      </c>
      <c r="AI36" s="33">
        <v>18.350000000000001</v>
      </c>
    </row>
    <row r="37" spans="1:35" x14ac:dyDescent="0.4">
      <c r="A37" s="28">
        <f ca="1">'データ（他）'!C36</f>
        <v>45417</v>
      </c>
      <c r="B37" s="35">
        <v>14.416666666666666</v>
      </c>
      <c r="C37" s="35">
        <v>14.399999999999997</v>
      </c>
      <c r="D37" s="35">
        <v>14.25</v>
      </c>
      <c r="E37" s="35">
        <v>14.200000000000003</v>
      </c>
      <c r="F37" s="35">
        <v>14.083333333333334</v>
      </c>
      <c r="G37" s="35">
        <v>14.049999999999997</v>
      </c>
      <c r="H37" s="35">
        <v>13.916666666666668</v>
      </c>
      <c r="I37" s="35">
        <v>13.983333333333334</v>
      </c>
      <c r="J37" s="35">
        <v>13.983333333333334</v>
      </c>
      <c r="K37" s="35">
        <v>13.899999999999999</v>
      </c>
      <c r="L37" s="35">
        <v>13.833333333333332</v>
      </c>
      <c r="M37" s="35">
        <v>13.866666666666665</v>
      </c>
      <c r="N37" s="35">
        <v>14.433333333333335</v>
      </c>
      <c r="O37" s="35">
        <v>14.349999999999998</v>
      </c>
      <c r="P37" s="35">
        <v>14.33333333333333</v>
      </c>
      <c r="Q37" s="35">
        <v>14.033333333333335</v>
      </c>
      <c r="R37" s="1"/>
      <c r="S37" s="28">
        <f ca="1">'データ（他）'!C36</f>
        <v>45417</v>
      </c>
      <c r="T37" s="33">
        <v>15.839999999999998</v>
      </c>
      <c r="U37" s="33">
        <v>16.010000000000002</v>
      </c>
      <c r="V37" s="33">
        <v>16.07</v>
      </c>
      <c r="W37" s="33">
        <v>17.25</v>
      </c>
      <c r="X37" s="33">
        <v>17.100000000000001</v>
      </c>
      <c r="Y37" s="33">
        <v>17.68</v>
      </c>
      <c r="Z37" s="33">
        <v>18.72</v>
      </c>
      <c r="AA37" s="33">
        <v>17.97</v>
      </c>
      <c r="AB37" s="33">
        <v>18.23</v>
      </c>
      <c r="AC37" s="33">
        <v>17.360000000000003</v>
      </c>
      <c r="AD37" s="33">
        <v>17.84</v>
      </c>
      <c r="AE37" s="33">
        <v>18.36</v>
      </c>
      <c r="AF37" s="33">
        <v>18.350000000000001</v>
      </c>
      <c r="AG37" s="33">
        <v>18.21</v>
      </c>
      <c r="AH37" s="33">
        <v>18.240000000000002</v>
      </c>
      <c r="AI37" s="33">
        <v>18.479999999999997</v>
      </c>
    </row>
    <row r="38" spans="1:35" x14ac:dyDescent="0.4">
      <c r="A38" s="28">
        <f ca="1">'データ（他）'!C37</f>
        <v>45418</v>
      </c>
      <c r="B38" s="35">
        <v>14.466666666666665</v>
      </c>
      <c r="C38" s="35">
        <v>14.433333333333334</v>
      </c>
      <c r="D38" s="35">
        <v>14.3</v>
      </c>
      <c r="E38" s="35">
        <v>14.233333333333336</v>
      </c>
      <c r="F38" s="35">
        <v>14.116666666666664</v>
      </c>
      <c r="G38" s="35">
        <v>14.083333333333334</v>
      </c>
      <c r="H38" s="35">
        <v>13.95</v>
      </c>
      <c r="I38" s="35">
        <v>14.016666666666669</v>
      </c>
      <c r="J38" s="35">
        <v>14.016666666666667</v>
      </c>
      <c r="K38" s="35">
        <v>13.933333333333334</v>
      </c>
      <c r="L38" s="35">
        <v>13.866666666666665</v>
      </c>
      <c r="M38" s="35">
        <v>13.900000000000002</v>
      </c>
      <c r="N38" s="35">
        <v>14.466666666666669</v>
      </c>
      <c r="O38" s="35">
        <v>14.383333333333333</v>
      </c>
      <c r="P38" s="35">
        <v>14.383333333333333</v>
      </c>
      <c r="Q38" s="35">
        <v>14.06666666666667</v>
      </c>
      <c r="R38" s="1"/>
      <c r="S38" s="28">
        <f ca="1">'データ（他）'!C37</f>
        <v>45418</v>
      </c>
      <c r="T38" s="33">
        <v>15.74</v>
      </c>
      <c r="U38" s="33">
        <v>16.229999999999997</v>
      </c>
      <c r="V38" s="33">
        <v>15.9</v>
      </c>
      <c r="W38" s="33">
        <v>17.229999999999997</v>
      </c>
      <c r="X38" s="33">
        <v>17.100000000000001</v>
      </c>
      <c r="Y38" s="33">
        <v>17.72</v>
      </c>
      <c r="Z38" s="33">
        <v>18.250000000000004</v>
      </c>
      <c r="AA38" s="33">
        <v>17.61</v>
      </c>
      <c r="AB38" s="33">
        <v>17.949999999999996</v>
      </c>
      <c r="AC38" s="33">
        <v>17.439999999999998</v>
      </c>
      <c r="AD38" s="33">
        <v>17.669999999999998</v>
      </c>
      <c r="AE38" s="33">
        <v>18.100000000000001</v>
      </c>
      <c r="AF38" s="33">
        <v>18.29</v>
      </c>
      <c r="AG38" s="33">
        <v>17.899999999999999</v>
      </c>
      <c r="AH38" s="33">
        <v>17.68</v>
      </c>
      <c r="AI38" s="33">
        <v>18.079999999999998</v>
      </c>
    </row>
    <row r="39" spans="1:35" x14ac:dyDescent="0.4">
      <c r="A39" s="28">
        <f ca="1">'データ（他）'!C38</f>
        <v>45419</v>
      </c>
      <c r="B39" s="35">
        <v>14.500000000000002</v>
      </c>
      <c r="C39" s="35">
        <v>14.483333333333333</v>
      </c>
      <c r="D39" s="35">
        <v>14.333333333333332</v>
      </c>
      <c r="E39" s="35">
        <v>14.283333333333333</v>
      </c>
      <c r="F39" s="35">
        <v>14.15</v>
      </c>
      <c r="G39" s="35">
        <v>14.133333333333333</v>
      </c>
      <c r="H39" s="35">
        <v>13.999999999999998</v>
      </c>
      <c r="I39" s="35">
        <v>14.05</v>
      </c>
      <c r="J39" s="35">
        <v>14.05</v>
      </c>
      <c r="K39" s="35">
        <v>13.966666666666665</v>
      </c>
      <c r="L39" s="35">
        <v>13.900000000000002</v>
      </c>
      <c r="M39" s="35">
        <v>13.933333333333334</v>
      </c>
      <c r="N39" s="35">
        <v>14.516666666666666</v>
      </c>
      <c r="O39" s="35">
        <v>14.416666666666666</v>
      </c>
      <c r="P39" s="35">
        <v>14.416666666666666</v>
      </c>
      <c r="Q39" s="35">
        <v>14.100000000000001</v>
      </c>
      <c r="R39" s="1"/>
      <c r="S39" s="28">
        <f ca="1">'データ（他）'!C38</f>
        <v>45419</v>
      </c>
      <c r="T39" s="33">
        <v>14.819999999999999</v>
      </c>
      <c r="U39" s="33">
        <v>15.030000000000001</v>
      </c>
      <c r="V39" s="33">
        <v>15.040000000000001</v>
      </c>
      <c r="W39" s="33">
        <v>15.680000000000001</v>
      </c>
      <c r="X39" s="33">
        <v>15.84</v>
      </c>
      <c r="Y39" s="33">
        <v>16.25</v>
      </c>
      <c r="Z39" s="33">
        <v>17.330000000000002</v>
      </c>
      <c r="AA39" s="33">
        <v>16.54</v>
      </c>
      <c r="AB39" s="33">
        <v>16.95</v>
      </c>
      <c r="AC39" s="33">
        <v>15.74</v>
      </c>
      <c r="AD39" s="33">
        <v>16.329999999999998</v>
      </c>
      <c r="AE39" s="33">
        <v>16.579999999999998</v>
      </c>
      <c r="AF39" s="33">
        <v>16.75</v>
      </c>
      <c r="AG39" s="33">
        <v>16.66</v>
      </c>
      <c r="AH39" s="33">
        <v>16.41</v>
      </c>
      <c r="AI39" s="33">
        <v>16.999999999999996</v>
      </c>
    </row>
    <row r="40" spans="1:35" x14ac:dyDescent="0.4">
      <c r="A40" s="28">
        <f ca="1">'データ（他）'!C39</f>
        <v>45420</v>
      </c>
      <c r="B40" s="35">
        <v>14.533333333333335</v>
      </c>
      <c r="C40" s="35">
        <v>14.516666666666662</v>
      </c>
      <c r="D40" s="35">
        <v>14.366666666666664</v>
      </c>
      <c r="E40" s="35">
        <v>14.31666666666667</v>
      </c>
      <c r="F40" s="35">
        <v>14.2</v>
      </c>
      <c r="G40" s="35">
        <v>14.166666666666664</v>
      </c>
      <c r="H40" s="35">
        <v>14.033333333333331</v>
      </c>
      <c r="I40" s="35">
        <v>14.083333333333334</v>
      </c>
      <c r="J40" s="35">
        <v>14.066666666666666</v>
      </c>
      <c r="K40" s="35">
        <v>14.016666666666666</v>
      </c>
      <c r="L40" s="35">
        <v>13.933333333333334</v>
      </c>
      <c r="M40" s="35">
        <v>13.966666666666665</v>
      </c>
      <c r="N40" s="35">
        <v>14.566666666666668</v>
      </c>
      <c r="O40" s="35">
        <v>14.466666666666665</v>
      </c>
      <c r="P40" s="35">
        <v>14.45</v>
      </c>
      <c r="Q40" s="35">
        <v>14.133333333333333</v>
      </c>
      <c r="R40" s="1"/>
      <c r="S40" s="28">
        <f ca="1">'データ（他）'!C39</f>
        <v>45420</v>
      </c>
      <c r="T40" s="33">
        <v>14.760000000000002</v>
      </c>
      <c r="U40" s="33">
        <v>14.459999999999999</v>
      </c>
      <c r="V40" s="33">
        <v>14.899999999999997</v>
      </c>
      <c r="W40" s="33">
        <v>15.700000000000003</v>
      </c>
      <c r="X40" s="33">
        <v>15.86</v>
      </c>
      <c r="Y40" s="33">
        <v>16.350000000000001</v>
      </c>
      <c r="Z40" s="33">
        <v>17.43</v>
      </c>
      <c r="AA40" s="33">
        <v>16.409999999999997</v>
      </c>
      <c r="AB40" s="33">
        <v>16.7</v>
      </c>
      <c r="AC40" s="33">
        <v>15.780000000000001</v>
      </c>
      <c r="AD40" s="33">
        <v>16.34</v>
      </c>
      <c r="AE40" s="33">
        <v>16.8</v>
      </c>
      <c r="AF40" s="33">
        <v>16.63</v>
      </c>
      <c r="AG40" s="33">
        <v>16.580000000000002</v>
      </c>
      <c r="AH40" s="33">
        <v>16.45</v>
      </c>
      <c r="AI40" s="33">
        <v>17.060000000000006</v>
      </c>
    </row>
    <row r="41" spans="1:35" x14ac:dyDescent="0.4">
      <c r="A41" s="28">
        <f ca="1">'データ（他）'!C40</f>
        <v>45421</v>
      </c>
      <c r="B41" s="35">
        <v>14.599999999999998</v>
      </c>
      <c r="C41" s="35">
        <v>14.566666666666668</v>
      </c>
      <c r="D41" s="35">
        <v>14.399999999999999</v>
      </c>
      <c r="E41" s="35">
        <v>14.366666666666669</v>
      </c>
      <c r="F41" s="35">
        <v>14.233333333333334</v>
      </c>
      <c r="G41" s="35">
        <v>14.199999999999998</v>
      </c>
      <c r="H41" s="35">
        <v>14.066666666666666</v>
      </c>
      <c r="I41" s="35">
        <v>14.116666666666667</v>
      </c>
      <c r="J41" s="35">
        <v>14.100000000000003</v>
      </c>
      <c r="K41" s="35">
        <v>14.05</v>
      </c>
      <c r="L41" s="35">
        <v>13.966666666666665</v>
      </c>
      <c r="M41" s="35">
        <v>13.999999999999998</v>
      </c>
      <c r="N41" s="35">
        <v>14.600000000000001</v>
      </c>
      <c r="O41" s="35">
        <v>14.516666666666666</v>
      </c>
      <c r="P41" s="35">
        <v>14.500000000000002</v>
      </c>
      <c r="Q41" s="35">
        <v>14.183333333333334</v>
      </c>
      <c r="R41" s="1"/>
      <c r="S41" s="28">
        <f ca="1">'データ（他）'!C40</f>
        <v>45421</v>
      </c>
      <c r="T41" s="33">
        <v>14.16</v>
      </c>
      <c r="U41" s="33">
        <v>14.25</v>
      </c>
      <c r="V41" s="33">
        <v>14.179999999999998</v>
      </c>
      <c r="W41" s="33">
        <v>15.409999999999997</v>
      </c>
      <c r="X41" s="33">
        <v>15.059999999999999</v>
      </c>
      <c r="Y41" s="33">
        <v>15.76</v>
      </c>
      <c r="Z41" s="33">
        <v>16.489999999999998</v>
      </c>
      <c r="AA41" s="33">
        <v>15.810000000000002</v>
      </c>
      <c r="AB41" s="33">
        <v>16.23</v>
      </c>
      <c r="AC41" s="33">
        <v>15.580000000000002</v>
      </c>
      <c r="AD41" s="33">
        <v>15.86</v>
      </c>
      <c r="AE41" s="33">
        <v>16.53</v>
      </c>
      <c r="AF41" s="33">
        <v>16.59</v>
      </c>
      <c r="AG41" s="33">
        <v>16.369999999999997</v>
      </c>
      <c r="AH41" s="33">
        <v>16.12</v>
      </c>
      <c r="AI41" s="33">
        <v>16.28</v>
      </c>
    </row>
    <row r="42" spans="1:35" x14ac:dyDescent="0.4">
      <c r="A42" s="28">
        <f ca="1">'データ（他）'!C41</f>
        <v>45422</v>
      </c>
      <c r="B42" s="35">
        <v>14.633333333333335</v>
      </c>
      <c r="C42" s="35">
        <v>14.600000000000001</v>
      </c>
      <c r="D42" s="35">
        <v>14.45</v>
      </c>
      <c r="E42" s="35">
        <v>14.399999999999999</v>
      </c>
      <c r="F42" s="35">
        <v>14.266666666666664</v>
      </c>
      <c r="G42" s="35">
        <v>14.233333333333334</v>
      </c>
      <c r="H42" s="35">
        <v>14.099999999999998</v>
      </c>
      <c r="I42" s="35">
        <v>14.150000000000002</v>
      </c>
      <c r="J42" s="35">
        <v>14.15</v>
      </c>
      <c r="K42" s="35">
        <v>14.083333333333334</v>
      </c>
      <c r="L42" s="35">
        <v>13.983333333333331</v>
      </c>
      <c r="M42" s="35">
        <v>14.033333333333335</v>
      </c>
      <c r="N42" s="35">
        <v>14.633333333333333</v>
      </c>
      <c r="O42" s="35">
        <v>14.549999999999999</v>
      </c>
      <c r="P42" s="35">
        <v>14.549999999999999</v>
      </c>
      <c r="Q42" s="35">
        <v>14.216666666666669</v>
      </c>
      <c r="R42" s="1"/>
      <c r="S42" s="28">
        <f ca="1">'データ（他）'!C41</f>
        <v>45422</v>
      </c>
      <c r="T42" s="33">
        <v>15.160000000000002</v>
      </c>
      <c r="U42" s="33">
        <v>14.76</v>
      </c>
      <c r="V42" s="33">
        <v>14.930000000000001</v>
      </c>
      <c r="W42" s="33">
        <v>16.28</v>
      </c>
      <c r="X42" s="33">
        <v>15.960000000000003</v>
      </c>
      <c r="Y42" s="33">
        <v>16.52</v>
      </c>
      <c r="Z42" s="33">
        <v>17.48</v>
      </c>
      <c r="AA42" s="33">
        <v>16.72</v>
      </c>
      <c r="AB42" s="33">
        <v>17.100000000000001</v>
      </c>
      <c r="AC42" s="33">
        <v>15.76</v>
      </c>
      <c r="AD42" s="33">
        <v>16.54</v>
      </c>
      <c r="AE42" s="33">
        <v>17.144444444444442</v>
      </c>
      <c r="AF42" s="33">
        <v>16.72</v>
      </c>
      <c r="AG42" s="33">
        <v>16.98</v>
      </c>
      <c r="AH42" s="33">
        <v>16.669999999999998</v>
      </c>
      <c r="AI42" s="33">
        <v>17.21</v>
      </c>
    </row>
    <row r="43" spans="1:35" x14ac:dyDescent="0.4">
      <c r="A43" s="28">
        <f ca="1">'データ（他）'!C42</f>
        <v>45423</v>
      </c>
      <c r="B43" s="35">
        <v>14.666666666666668</v>
      </c>
      <c r="C43" s="35">
        <v>14.633333333333335</v>
      </c>
      <c r="D43" s="35">
        <v>14.483333333333333</v>
      </c>
      <c r="E43" s="35">
        <v>14.433333333333334</v>
      </c>
      <c r="F43" s="35">
        <v>14.3</v>
      </c>
      <c r="G43" s="35">
        <v>14.266666666666666</v>
      </c>
      <c r="H43" s="35">
        <v>14.133333333333331</v>
      </c>
      <c r="I43" s="35">
        <v>14.183333333333334</v>
      </c>
      <c r="J43" s="35">
        <v>14.183333333333334</v>
      </c>
      <c r="K43" s="35">
        <v>14.116666666666664</v>
      </c>
      <c r="L43" s="35">
        <v>14.016666666666667</v>
      </c>
      <c r="M43" s="35">
        <v>14.05</v>
      </c>
      <c r="N43" s="35">
        <v>14.683333333333334</v>
      </c>
      <c r="O43" s="35">
        <v>14.583333333333332</v>
      </c>
      <c r="P43" s="35">
        <v>14.583333333333332</v>
      </c>
      <c r="Q43" s="35">
        <v>14.25</v>
      </c>
      <c r="R43" s="1"/>
      <c r="S43" s="28">
        <f ca="1">'データ（他）'!C42</f>
        <v>45423</v>
      </c>
      <c r="T43" s="33">
        <v>15.030000000000001</v>
      </c>
      <c r="U43" s="33">
        <v>15.409999999999997</v>
      </c>
      <c r="V43" s="33">
        <v>15.7</v>
      </c>
      <c r="W43" s="33">
        <v>16.23</v>
      </c>
      <c r="X43" s="33">
        <v>16.7</v>
      </c>
      <c r="Y43" s="33">
        <v>17.050000000000004</v>
      </c>
      <c r="Z43" s="33">
        <v>18.5</v>
      </c>
      <c r="AA43" s="33">
        <v>17.7</v>
      </c>
      <c r="AB43" s="33">
        <v>17.96</v>
      </c>
      <c r="AC43" s="33">
        <v>16.369999999999997</v>
      </c>
      <c r="AD43" s="33">
        <v>17.530000000000005</v>
      </c>
      <c r="AE43" s="33">
        <v>18.100000000000001</v>
      </c>
      <c r="AF43" s="33">
        <v>17.799999999999997</v>
      </c>
      <c r="AG43" s="33">
        <v>17.860000000000003</v>
      </c>
      <c r="AH43" s="33">
        <v>17.690000000000001</v>
      </c>
      <c r="AI43" s="33">
        <v>18.279999999999998</v>
      </c>
    </row>
    <row r="44" spans="1:35" x14ac:dyDescent="0.4">
      <c r="A44" s="28">
        <f ca="1">'データ（他）'!C43</f>
        <v>45424</v>
      </c>
      <c r="B44" s="35">
        <v>14.7</v>
      </c>
      <c r="C44" s="35">
        <v>14.666666666666664</v>
      </c>
      <c r="D44" s="35">
        <v>14.516666666666662</v>
      </c>
      <c r="E44" s="35">
        <v>14.466666666666669</v>
      </c>
      <c r="F44" s="35">
        <v>14.333333333333332</v>
      </c>
      <c r="G44" s="35">
        <v>14.299999999999997</v>
      </c>
      <c r="H44" s="35">
        <v>14.16666666666667</v>
      </c>
      <c r="I44" s="35">
        <v>14.216666666666667</v>
      </c>
      <c r="J44" s="35">
        <v>14.216666666666667</v>
      </c>
      <c r="K44" s="35">
        <v>14.133333333333331</v>
      </c>
      <c r="L44" s="35">
        <v>14.05</v>
      </c>
      <c r="M44" s="35">
        <v>14.083333333333334</v>
      </c>
      <c r="N44" s="35">
        <v>14.733333333333334</v>
      </c>
      <c r="O44" s="35">
        <v>14.616666666666667</v>
      </c>
      <c r="P44" s="35">
        <v>14.616666666666667</v>
      </c>
      <c r="Q44" s="35">
        <v>14.283333333333333</v>
      </c>
      <c r="R44" s="1"/>
      <c r="S44" s="28">
        <f ca="1">'データ（他）'!C43</f>
        <v>45424</v>
      </c>
      <c r="T44" s="33">
        <v>15.65</v>
      </c>
      <c r="U44" s="33">
        <v>16.149999999999999</v>
      </c>
      <c r="V44" s="33">
        <v>16.18</v>
      </c>
      <c r="W44" s="33">
        <v>16.940000000000001</v>
      </c>
      <c r="X44" s="33">
        <v>16.919999999999998</v>
      </c>
      <c r="Y44" s="33">
        <v>17.38</v>
      </c>
      <c r="Z44" s="33">
        <v>18.589999999999996</v>
      </c>
      <c r="AA44" s="33">
        <v>17.93</v>
      </c>
      <c r="AB44" s="33">
        <v>18.16</v>
      </c>
      <c r="AC44" s="33">
        <v>16.889999999999997</v>
      </c>
      <c r="AD44" s="33">
        <v>17.779999999999994</v>
      </c>
      <c r="AE44" s="33">
        <v>18.059999999999999</v>
      </c>
      <c r="AF44" s="33">
        <v>18.009999999999998</v>
      </c>
      <c r="AG44" s="33">
        <v>17.97</v>
      </c>
      <c r="AH44" s="33">
        <v>17.859999999999996</v>
      </c>
      <c r="AI44" s="33">
        <v>18.410000000000004</v>
      </c>
    </row>
    <row r="45" spans="1:35" x14ac:dyDescent="0.4">
      <c r="A45" s="28">
        <f ca="1">'データ（他）'!C44</f>
        <v>45425</v>
      </c>
      <c r="B45" s="35">
        <v>14.749999999999998</v>
      </c>
      <c r="C45" s="35">
        <v>14.716666666666669</v>
      </c>
      <c r="D45" s="35">
        <v>14.55</v>
      </c>
      <c r="E45" s="35">
        <v>14.500000000000002</v>
      </c>
      <c r="F45" s="35">
        <v>14.366666666666667</v>
      </c>
      <c r="G45" s="35">
        <v>14.33333333333333</v>
      </c>
      <c r="H45" s="35">
        <v>14.183333333333337</v>
      </c>
      <c r="I45" s="35">
        <v>14.25</v>
      </c>
      <c r="J45" s="35">
        <v>14.233333333333336</v>
      </c>
      <c r="K45" s="35">
        <v>14.149999999999999</v>
      </c>
      <c r="L45" s="35">
        <v>14.083333333333334</v>
      </c>
      <c r="M45" s="35">
        <v>14.116666666666664</v>
      </c>
      <c r="N45" s="35">
        <v>14.766666666666666</v>
      </c>
      <c r="O45" s="35">
        <v>14.666666666666664</v>
      </c>
      <c r="P45" s="35">
        <v>14.649999999999999</v>
      </c>
      <c r="Q45" s="35">
        <v>14.31666666666667</v>
      </c>
      <c r="R45" s="1"/>
      <c r="S45" s="28">
        <f ca="1">'データ（他）'!C44</f>
        <v>45425</v>
      </c>
      <c r="T45" s="33">
        <v>15.8</v>
      </c>
      <c r="U45" s="33">
        <v>16.110000000000003</v>
      </c>
      <c r="V45" s="33">
        <v>16.2</v>
      </c>
      <c r="W45" s="33">
        <v>16.739999999999998</v>
      </c>
      <c r="X45" s="33">
        <v>17.100000000000001</v>
      </c>
      <c r="Y45" s="33">
        <v>17.409999999999997</v>
      </c>
      <c r="Z45" s="33">
        <v>18.360000000000003</v>
      </c>
      <c r="AA45" s="33">
        <v>17.93</v>
      </c>
      <c r="AB45" s="33">
        <v>18.14</v>
      </c>
      <c r="AC45" s="33">
        <v>17.139999999999997</v>
      </c>
      <c r="AD45" s="33">
        <v>17.810000000000002</v>
      </c>
      <c r="AE45" s="33">
        <v>17.970000000000006</v>
      </c>
      <c r="AF45" s="33">
        <v>18.270000000000003</v>
      </c>
      <c r="AG45" s="33">
        <v>18.38</v>
      </c>
      <c r="AH45" s="33">
        <v>18.14</v>
      </c>
      <c r="AI45" s="33">
        <v>18.300000000000004</v>
      </c>
    </row>
    <row r="46" spans="1:35" x14ac:dyDescent="0.4">
      <c r="A46" s="28">
        <f ca="1">'データ（他）'!C45</f>
        <v>45426</v>
      </c>
      <c r="B46" s="35">
        <v>14.783333333333335</v>
      </c>
      <c r="C46" s="35">
        <v>14.766666666666667</v>
      </c>
      <c r="D46" s="35">
        <v>14.583333333333336</v>
      </c>
      <c r="E46" s="35">
        <v>14.533333333333331</v>
      </c>
      <c r="F46" s="35">
        <v>14.399999999999997</v>
      </c>
      <c r="G46" s="35">
        <v>14.366666666666669</v>
      </c>
      <c r="H46" s="35">
        <v>14.200000000000003</v>
      </c>
      <c r="I46" s="35">
        <v>14.266666666666666</v>
      </c>
      <c r="J46" s="35">
        <v>14.266666666666666</v>
      </c>
      <c r="K46" s="35">
        <v>14.183333333333334</v>
      </c>
      <c r="L46" s="35">
        <v>14.116666666666664</v>
      </c>
      <c r="M46" s="35">
        <v>14.133333333333333</v>
      </c>
      <c r="N46" s="35">
        <v>14.8</v>
      </c>
      <c r="O46" s="35">
        <v>14.700000000000001</v>
      </c>
      <c r="P46" s="35">
        <v>14.7</v>
      </c>
      <c r="Q46" s="35">
        <v>14.333333333333336</v>
      </c>
      <c r="R46" s="1"/>
      <c r="S46" s="28">
        <f ca="1">'データ（他）'!C45</f>
        <v>45426</v>
      </c>
      <c r="T46" s="33">
        <v>17.079999999999998</v>
      </c>
      <c r="U46" s="33">
        <v>17.649999999999999</v>
      </c>
      <c r="V46" s="33">
        <v>17.630000000000003</v>
      </c>
      <c r="W46" s="33">
        <v>18.41</v>
      </c>
      <c r="X46" s="33">
        <v>18.599999999999998</v>
      </c>
      <c r="Y46" s="33">
        <v>19.11</v>
      </c>
      <c r="Z46" s="33">
        <v>19.939999999999998</v>
      </c>
      <c r="AA46" s="33">
        <v>19.229999999999997</v>
      </c>
      <c r="AB46" s="33">
        <v>19.440000000000001</v>
      </c>
      <c r="AC46" s="33">
        <v>18.430000000000003</v>
      </c>
      <c r="AD46" s="33">
        <v>19.029999999999998</v>
      </c>
      <c r="AE46" s="33">
        <v>19.5</v>
      </c>
      <c r="AF46" s="33">
        <v>18.890000000000004</v>
      </c>
      <c r="AG46" s="33">
        <v>19.21</v>
      </c>
      <c r="AH46" s="33">
        <v>19.009999999999998</v>
      </c>
      <c r="AI46" s="33">
        <v>19.889999999999997</v>
      </c>
    </row>
    <row r="47" spans="1:35" x14ac:dyDescent="0.4">
      <c r="A47" s="28">
        <f ca="1">'データ（他）'!C46</f>
        <v>45427</v>
      </c>
      <c r="B47" s="35">
        <v>14.816666666666666</v>
      </c>
      <c r="C47" s="35">
        <v>14.800000000000004</v>
      </c>
      <c r="D47" s="35">
        <v>14.616666666666667</v>
      </c>
      <c r="E47" s="35">
        <v>14.566666666666666</v>
      </c>
      <c r="F47" s="35">
        <v>14.433333333333334</v>
      </c>
      <c r="G47" s="35">
        <v>14.400000000000002</v>
      </c>
      <c r="H47" s="35">
        <v>14.233333333333334</v>
      </c>
      <c r="I47" s="35">
        <v>14.300000000000002</v>
      </c>
      <c r="J47" s="35">
        <v>14.3</v>
      </c>
      <c r="K47" s="35">
        <v>14.216666666666667</v>
      </c>
      <c r="L47" s="35">
        <v>14.133333333333333</v>
      </c>
      <c r="M47" s="35">
        <v>14.166666666666668</v>
      </c>
      <c r="N47" s="35">
        <v>14.833333333333334</v>
      </c>
      <c r="O47" s="35">
        <v>14.733333333333334</v>
      </c>
      <c r="P47" s="35">
        <v>14.733333333333331</v>
      </c>
      <c r="Q47" s="35">
        <v>14.366666666666669</v>
      </c>
      <c r="R47" s="1"/>
      <c r="S47" s="28">
        <f ca="1">'データ（他）'!C46</f>
        <v>45427</v>
      </c>
      <c r="T47" s="33">
        <v>16.149999999999999</v>
      </c>
      <c r="U47" s="33">
        <v>17.11</v>
      </c>
      <c r="V47" s="33">
        <v>16.509999999999998</v>
      </c>
      <c r="W47" s="33">
        <v>17.22</v>
      </c>
      <c r="X47" s="33">
        <v>17.350000000000001</v>
      </c>
      <c r="Y47" s="33">
        <v>17.95</v>
      </c>
      <c r="Z47" s="33">
        <v>19.110000000000003</v>
      </c>
      <c r="AA47" s="33">
        <v>18.379999999999995</v>
      </c>
      <c r="AB47" s="33">
        <v>18.499999999999996</v>
      </c>
      <c r="AC47" s="33">
        <v>17.470000000000002</v>
      </c>
      <c r="AD47" s="33">
        <v>18.100000000000001</v>
      </c>
      <c r="AE47" s="33">
        <v>18.54</v>
      </c>
      <c r="AF47" s="33">
        <v>18.07</v>
      </c>
      <c r="AG47" s="33">
        <v>18.39</v>
      </c>
      <c r="AH47" s="33">
        <v>18.27</v>
      </c>
      <c r="AI47" s="33">
        <v>18.970000000000002</v>
      </c>
    </row>
    <row r="48" spans="1:35" x14ac:dyDescent="0.4">
      <c r="A48" s="28">
        <f ca="1">'データ（他）'!C47</f>
        <v>45428</v>
      </c>
      <c r="B48" s="35">
        <v>14.866666666666667</v>
      </c>
      <c r="C48" s="35">
        <v>14.833333333333334</v>
      </c>
      <c r="D48" s="35">
        <v>14.649999999999999</v>
      </c>
      <c r="E48" s="35">
        <v>14.600000000000001</v>
      </c>
      <c r="F48" s="35">
        <v>14.466666666666665</v>
      </c>
      <c r="G48" s="35">
        <v>14.433333333333334</v>
      </c>
      <c r="H48" s="35">
        <v>14.266666666666666</v>
      </c>
      <c r="I48" s="35">
        <v>14.333333333333332</v>
      </c>
      <c r="J48" s="35">
        <v>14.333333333333332</v>
      </c>
      <c r="K48" s="35">
        <v>14.249999999999996</v>
      </c>
      <c r="L48" s="35">
        <v>14.15</v>
      </c>
      <c r="M48" s="35">
        <v>14.2</v>
      </c>
      <c r="N48" s="35">
        <v>14.866666666666667</v>
      </c>
      <c r="O48" s="35">
        <v>14.766666666666669</v>
      </c>
      <c r="P48" s="35">
        <v>14.766666666666667</v>
      </c>
      <c r="Q48" s="35">
        <v>14.383333333333333</v>
      </c>
      <c r="R48" s="1"/>
      <c r="S48" s="28">
        <f ca="1">'データ（他）'!C47</f>
        <v>45428</v>
      </c>
      <c r="T48" s="33">
        <v>16.259999999999998</v>
      </c>
      <c r="U48" s="33">
        <v>17.279999999999998</v>
      </c>
      <c r="V48" s="33">
        <v>17.029999999999998</v>
      </c>
      <c r="W48" s="33">
        <v>17.48</v>
      </c>
      <c r="X48" s="33">
        <v>17.860000000000007</v>
      </c>
      <c r="Y48" s="33">
        <v>18.299999999999997</v>
      </c>
      <c r="Z48" s="33">
        <v>19.110000000000003</v>
      </c>
      <c r="AA48" s="33">
        <v>18.52</v>
      </c>
      <c r="AB48" s="33">
        <v>18.749999999999996</v>
      </c>
      <c r="AC48" s="33">
        <v>17.779999999999998</v>
      </c>
      <c r="AD48" s="33">
        <v>18.579999999999998</v>
      </c>
      <c r="AE48" s="33">
        <v>18.79</v>
      </c>
      <c r="AF48" s="33">
        <v>18.490000000000002</v>
      </c>
      <c r="AG48" s="33">
        <v>18.66</v>
      </c>
      <c r="AH48" s="33">
        <v>18.509999999999998</v>
      </c>
      <c r="AI48" s="33">
        <v>19</v>
      </c>
    </row>
    <row r="49" spans="1:35" x14ac:dyDescent="0.4">
      <c r="A49" s="28">
        <f ca="1">'データ（他）'!C48</f>
        <v>45429</v>
      </c>
      <c r="B49" s="35">
        <v>14.9</v>
      </c>
      <c r="C49" s="35">
        <v>14.866666666666667</v>
      </c>
      <c r="D49" s="35">
        <v>14.683333333333334</v>
      </c>
      <c r="E49" s="35">
        <v>14.633333333333335</v>
      </c>
      <c r="F49" s="35">
        <v>14.5</v>
      </c>
      <c r="G49" s="35">
        <v>14.466666666666669</v>
      </c>
      <c r="H49" s="35">
        <v>14.300000000000002</v>
      </c>
      <c r="I49" s="35">
        <v>14.366666666666667</v>
      </c>
      <c r="J49" s="35">
        <v>14.366666666666669</v>
      </c>
      <c r="K49" s="35">
        <v>14.283333333333333</v>
      </c>
      <c r="L49" s="35">
        <v>14.183333333333334</v>
      </c>
      <c r="M49" s="35">
        <v>14.233333333333331</v>
      </c>
      <c r="N49" s="35">
        <v>14.916666666666664</v>
      </c>
      <c r="O49" s="35">
        <v>14.816666666666666</v>
      </c>
      <c r="P49" s="35">
        <v>14.799999999999997</v>
      </c>
      <c r="Q49" s="35">
        <v>14.416666666666666</v>
      </c>
      <c r="R49" s="1"/>
      <c r="S49" s="28">
        <f ca="1">'データ（他）'!C48</f>
        <v>45429</v>
      </c>
      <c r="T49" s="33">
        <v>17.090000000000003</v>
      </c>
      <c r="U49" s="33">
        <v>17.93</v>
      </c>
      <c r="V49" s="33">
        <v>17.739999999999998</v>
      </c>
      <c r="W49" s="33">
        <v>18.509999999999998</v>
      </c>
      <c r="X49" s="33">
        <v>18.830000000000002</v>
      </c>
      <c r="Y49" s="33">
        <v>19.450000000000003</v>
      </c>
      <c r="Z49" s="33">
        <v>20.169999999999998</v>
      </c>
      <c r="AA49" s="33">
        <v>19.510000000000002</v>
      </c>
      <c r="AB49" s="33">
        <v>19.810000000000002</v>
      </c>
      <c r="AC49" s="33">
        <v>18.919999999999998</v>
      </c>
      <c r="AD49" s="33">
        <v>19.419999999999998</v>
      </c>
      <c r="AE49" s="33">
        <v>19.869999999999997</v>
      </c>
      <c r="AF49" s="33">
        <v>19.660000000000004</v>
      </c>
      <c r="AG49" s="33">
        <v>19.619999999999997</v>
      </c>
      <c r="AH49" s="33">
        <v>19.340000000000003</v>
      </c>
      <c r="AI49" s="33">
        <v>19.97</v>
      </c>
    </row>
    <row r="50" spans="1:35" x14ac:dyDescent="0.4">
      <c r="A50" s="28">
        <f ca="1">'データ（他）'!C49</f>
        <v>45430</v>
      </c>
      <c r="B50" s="35">
        <v>14.933333333333334</v>
      </c>
      <c r="C50" s="35">
        <v>14.9</v>
      </c>
      <c r="D50" s="35">
        <v>14.716666666666669</v>
      </c>
      <c r="E50" s="35">
        <v>14.666666666666664</v>
      </c>
      <c r="F50" s="35">
        <v>14.516666666666662</v>
      </c>
      <c r="G50" s="35">
        <v>14.500000000000002</v>
      </c>
      <c r="H50" s="35">
        <v>14.333333333333336</v>
      </c>
      <c r="I50" s="35">
        <v>14.399999999999999</v>
      </c>
      <c r="J50" s="35">
        <v>14.399999999999999</v>
      </c>
      <c r="K50" s="35">
        <v>14.31666666666667</v>
      </c>
      <c r="L50" s="35">
        <v>14.216666666666667</v>
      </c>
      <c r="M50" s="35">
        <v>14.249999999999996</v>
      </c>
      <c r="N50" s="35">
        <v>14.95</v>
      </c>
      <c r="O50" s="35">
        <v>14.850000000000001</v>
      </c>
      <c r="P50" s="35">
        <v>14.833333333333334</v>
      </c>
      <c r="Q50" s="35">
        <v>14.450000000000003</v>
      </c>
      <c r="R50" s="1"/>
      <c r="S50" s="28">
        <f ca="1">'データ（他）'!C49</f>
        <v>45430</v>
      </c>
      <c r="T50" s="33">
        <v>16.75</v>
      </c>
      <c r="U50" s="33">
        <v>17.77</v>
      </c>
      <c r="V50" s="33">
        <v>17.48</v>
      </c>
      <c r="W50" s="33">
        <v>17.950000000000003</v>
      </c>
      <c r="X50" s="33">
        <v>18.3</v>
      </c>
      <c r="Y50" s="33">
        <v>18.54</v>
      </c>
      <c r="Z50" s="33">
        <v>20.089999999999996</v>
      </c>
      <c r="AA50" s="33">
        <v>19.420000000000002</v>
      </c>
      <c r="AB50" s="33">
        <v>19.54</v>
      </c>
      <c r="AC50" s="33">
        <v>18.080000000000002</v>
      </c>
      <c r="AD50" s="33">
        <v>19.020000000000003</v>
      </c>
      <c r="AE50" s="33">
        <v>19.409999999999997</v>
      </c>
      <c r="AF50" s="33">
        <v>18.999999999999996</v>
      </c>
      <c r="AG50" s="33">
        <v>19.229999999999997</v>
      </c>
      <c r="AH50" s="33">
        <v>19.110000000000003</v>
      </c>
      <c r="AI50" s="33">
        <v>19.95</v>
      </c>
    </row>
    <row r="51" spans="1:35" x14ac:dyDescent="0.4">
      <c r="A51" s="28">
        <f ca="1">'データ（他）'!C50</f>
        <v>45431</v>
      </c>
      <c r="B51" s="35">
        <v>14.966666666666665</v>
      </c>
      <c r="C51" s="35">
        <v>14.933333333333337</v>
      </c>
      <c r="D51" s="35">
        <v>14.75</v>
      </c>
      <c r="E51" s="35">
        <v>14.700000000000001</v>
      </c>
      <c r="F51" s="35">
        <v>14.549999999999999</v>
      </c>
      <c r="G51" s="35">
        <v>14.500000000000002</v>
      </c>
      <c r="H51" s="35">
        <v>14.366666666666667</v>
      </c>
      <c r="I51" s="35">
        <v>14.433333333333335</v>
      </c>
      <c r="J51" s="35">
        <v>14.433333333333334</v>
      </c>
      <c r="K51" s="35">
        <v>14.333333333333336</v>
      </c>
      <c r="L51" s="35">
        <v>14.249999999999996</v>
      </c>
      <c r="M51" s="35">
        <v>14.266666666666666</v>
      </c>
      <c r="N51" s="35">
        <v>14.983333333333334</v>
      </c>
      <c r="O51" s="35">
        <v>14.883333333333336</v>
      </c>
      <c r="P51" s="35">
        <v>14.866666666666667</v>
      </c>
      <c r="Q51" s="35">
        <v>14.483333333333334</v>
      </c>
      <c r="R51" s="1"/>
      <c r="S51" s="28">
        <f ca="1">'データ（他）'!C50</f>
        <v>45431</v>
      </c>
      <c r="T51" s="33">
        <v>16.600000000000001</v>
      </c>
      <c r="U51" s="33">
        <v>17.28</v>
      </c>
      <c r="V51" s="33">
        <v>17.299999999999997</v>
      </c>
      <c r="W51" s="33">
        <v>17.690000000000001</v>
      </c>
      <c r="X51" s="33">
        <v>17.88</v>
      </c>
      <c r="Y51" s="33">
        <v>18.309999999999999</v>
      </c>
      <c r="Z51" s="33">
        <v>19.52</v>
      </c>
      <c r="AA51" s="33">
        <v>18.660000000000004</v>
      </c>
      <c r="AB51" s="33">
        <v>18.830000000000002</v>
      </c>
      <c r="AC51" s="33">
        <v>17.7</v>
      </c>
      <c r="AD51" s="33">
        <v>18.499999999999996</v>
      </c>
      <c r="AE51" s="33">
        <v>18.71</v>
      </c>
      <c r="AF51" s="33">
        <v>18.560000000000002</v>
      </c>
      <c r="AG51" s="33">
        <v>18.7</v>
      </c>
      <c r="AH51" s="33">
        <v>18.560000000000002</v>
      </c>
      <c r="AI51" s="33">
        <v>19.309999999999999</v>
      </c>
    </row>
    <row r="52" spans="1:35" x14ac:dyDescent="0.4">
      <c r="A52" s="28">
        <f ca="1">'データ（他）'!C51</f>
        <v>45432</v>
      </c>
      <c r="B52" s="35">
        <v>15</v>
      </c>
      <c r="C52" s="35">
        <v>14.966666666666667</v>
      </c>
      <c r="D52" s="35">
        <v>14.783333333333337</v>
      </c>
      <c r="E52" s="35">
        <v>14.733333333333334</v>
      </c>
      <c r="F52" s="35">
        <v>14.583333333333332</v>
      </c>
      <c r="G52" s="35">
        <v>14.533333333333335</v>
      </c>
      <c r="H52" s="35">
        <v>14.383333333333333</v>
      </c>
      <c r="I52" s="35">
        <v>14.45</v>
      </c>
      <c r="J52" s="35">
        <v>14.45</v>
      </c>
      <c r="K52" s="35">
        <v>14.366666666666667</v>
      </c>
      <c r="L52" s="35">
        <v>14.266666666666666</v>
      </c>
      <c r="M52" s="35">
        <v>14.3</v>
      </c>
      <c r="N52" s="35">
        <v>15.033333333333331</v>
      </c>
      <c r="O52" s="35">
        <v>14.916666666666668</v>
      </c>
      <c r="P52" s="35">
        <v>14.916666666666668</v>
      </c>
      <c r="Q52" s="35">
        <v>14.516666666666666</v>
      </c>
      <c r="R52" s="1"/>
      <c r="S52" s="28">
        <f ca="1">'データ（他）'!C51</f>
        <v>45432</v>
      </c>
      <c r="T52" s="33">
        <v>16.399999999999999</v>
      </c>
      <c r="U52" s="33">
        <v>16.880000000000003</v>
      </c>
      <c r="V52" s="33">
        <v>16.82</v>
      </c>
      <c r="W52" s="33">
        <v>17.279999999999998</v>
      </c>
      <c r="X52" s="33">
        <v>17.600000000000001</v>
      </c>
      <c r="Y52" s="33">
        <v>18</v>
      </c>
      <c r="Z52" s="33">
        <v>19.16</v>
      </c>
      <c r="AA52" s="33">
        <v>18.440000000000001</v>
      </c>
      <c r="AB52" s="33">
        <v>18.630000000000003</v>
      </c>
      <c r="AC52" s="33">
        <v>17.39</v>
      </c>
      <c r="AD52" s="33">
        <v>18.140000000000004</v>
      </c>
      <c r="AE52" s="33">
        <v>18.43</v>
      </c>
      <c r="AF52" s="33">
        <v>17.740000000000002</v>
      </c>
      <c r="AG52" s="33">
        <v>18.169999999999998</v>
      </c>
      <c r="AH52" s="33">
        <v>18.040000000000003</v>
      </c>
      <c r="AI52" s="33">
        <v>19.04</v>
      </c>
    </row>
    <row r="53" spans="1:35" x14ac:dyDescent="0.4">
      <c r="A53" s="28">
        <f ca="1">'データ（他）'!C52</f>
        <v>45433</v>
      </c>
      <c r="B53" s="35">
        <v>15.033333333333333</v>
      </c>
      <c r="C53" s="35">
        <v>15</v>
      </c>
      <c r="D53" s="35">
        <v>14.816666666666666</v>
      </c>
      <c r="E53" s="35">
        <v>14.766666666666667</v>
      </c>
      <c r="F53" s="35">
        <v>14.599999999999998</v>
      </c>
      <c r="G53" s="35">
        <v>14.566666666666666</v>
      </c>
      <c r="H53" s="35">
        <v>14.399999999999999</v>
      </c>
      <c r="I53" s="35">
        <v>14.483333333333333</v>
      </c>
      <c r="J53" s="35">
        <v>14.466666666666669</v>
      </c>
      <c r="K53" s="35">
        <v>14.383333333333333</v>
      </c>
      <c r="L53" s="35">
        <v>14.3</v>
      </c>
      <c r="M53" s="35">
        <v>14.333333333333332</v>
      </c>
      <c r="N53" s="35">
        <v>15.066666666666666</v>
      </c>
      <c r="O53" s="35">
        <v>14.95</v>
      </c>
      <c r="P53" s="35">
        <v>14.95</v>
      </c>
      <c r="Q53" s="35">
        <v>14.549999999999999</v>
      </c>
      <c r="R53" s="1"/>
      <c r="S53" s="28">
        <f ca="1">'データ（他）'!C52</f>
        <v>45433</v>
      </c>
      <c r="T53" s="33">
        <v>16.520000000000003</v>
      </c>
      <c r="U53" s="33">
        <v>17.25</v>
      </c>
      <c r="V53" s="33">
        <v>17.21</v>
      </c>
      <c r="W53" s="33">
        <v>17.499999999999996</v>
      </c>
      <c r="X53" s="33">
        <v>17.98</v>
      </c>
      <c r="Y53" s="33">
        <v>18.63</v>
      </c>
      <c r="Z53" s="33">
        <v>18.809999999999999</v>
      </c>
      <c r="AA53" s="33">
        <v>18.38</v>
      </c>
      <c r="AB53" s="33">
        <v>18.59</v>
      </c>
      <c r="AC53" s="33">
        <v>18.080000000000005</v>
      </c>
      <c r="AD53" s="33">
        <v>18.32</v>
      </c>
      <c r="AE53" s="33">
        <v>18.910000000000004</v>
      </c>
      <c r="AF53" s="33">
        <v>18.609999999999996</v>
      </c>
      <c r="AG53" s="33">
        <v>18.700000000000003</v>
      </c>
      <c r="AH53" s="33">
        <v>18.43</v>
      </c>
      <c r="AI53" s="33">
        <v>18.830000000000002</v>
      </c>
    </row>
    <row r="54" spans="1:35" x14ac:dyDescent="0.4">
      <c r="A54" s="28">
        <f ca="1">'データ（他）'!C53</f>
        <v>45434</v>
      </c>
      <c r="B54" s="35">
        <v>15.066666666666666</v>
      </c>
      <c r="C54" s="35">
        <v>15.033333333333333</v>
      </c>
      <c r="D54" s="35">
        <v>14.833333333333334</v>
      </c>
      <c r="E54" s="35">
        <v>14.799999999999997</v>
      </c>
      <c r="F54" s="35">
        <v>14.633333333333333</v>
      </c>
      <c r="G54" s="35">
        <v>14.600000000000001</v>
      </c>
      <c r="H54" s="35">
        <v>14.433333333333335</v>
      </c>
      <c r="I54" s="35">
        <v>14.516666666666669</v>
      </c>
      <c r="J54" s="35">
        <v>14.500000000000002</v>
      </c>
      <c r="K54" s="35">
        <v>14.416666666666666</v>
      </c>
      <c r="L54" s="35">
        <v>14.316666666666666</v>
      </c>
      <c r="M54" s="35">
        <v>14.366666666666664</v>
      </c>
      <c r="N54" s="35">
        <v>15.1</v>
      </c>
      <c r="O54" s="35">
        <v>14.983333333333334</v>
      </c>
      <c r="P54" s="35">
        <v>14.983333333333336</v>
      </c>
      <c r="Q54" s="35">
        <v>14.566666666666668</v>
      </c>
      <c r="R54" s="1"/>
      <c r="S54" s="28">
        <f ca="1">'データ（他）'!C53</f>
        <v>45434</v>
      </c>
      <c r="T54" s="33">
        <v>16.410000000000004</v>
      </c>
      <c r="U54" s="33">
        <v>17.619999999999997</v>
      </c>
      <c r="V54" s="33">
        <v>17.36</v>
      </c>
      <c r="W54" s="33">
        <v>17.54</v>
      </c>
      <c r="X54" s="33">
        <v>17.88</v>
      </c>
      <c r="Y54" s="33">
        <v>18.21</v>
      </c>
      <c r="Z54" s="33">
        <v>19.419999999999998</v>
      </c>
      <c r="AA54" s="33">
        <v>18.809999999999999</v>
      </c>
      <c r="AB54" s="33">
        <v>18.949999999999996</v>
      </c>
      <c r="AC54" s="33">
        <v>17.559999999999999</v>
      </c>
      <c r="AD54" s="33">
        <v>18.349999999999998</v>
      </c>
      <c r="AE54" s="33">
        <v>18.77</v>
      </c>
      <c r="AF54" s="33">
        <v>18.139999999999997</v>
      </c>
      <c r="AG54" s="33">
        <v>18.500000000000004</v>
      </c>
      <c r="AH54" s="33">
        <v>18.54</v>
      </c>
      <c r="AI54" s="33">
        <v>19.399999999999999</v>
      </c>
    </row>
    <row r="55" spans="1:35" x14ac:dyDescent="0.4">
      <c r="A55" s="28">
        <f ca="1">'データ（他）'!C54</f>
        <v>45435</v>
      </c>
      <c r="B55" s="35">
        <v>15.099999999999998</v>
      </c>
      <c r="C55" s="35">
        <v>15.06666666666667</v>
      </c>
      <c r="D55" s="35">
        <v>14.866666666666667</v>
      </c>
      <c r="E55" s="35">
        <v>14.816666666666666</v>
      </c>
      <c r="F55" s="35">
        <v>14.650000000000002</v>
      </c>
      <c r="G55" s="35">
        <v>14.616666666666667</v>
      </c>
      <c r="H55" s="35">
        <v>14.450000000000003</v>
      </c>
      <c r="I55" s="35">
        <v>14.533333333333335</v>
      </c>
      <c r="J55" s="35">
        <v>14.533333333333331</v>
      </c>
      <c r="K55" s="35">
        <v>14.433333333333335</v>
      </c>
      <c r="L55" s="35">
        <v>14.333333333333332</v>
      </c>
      <c r="M55" s="35">
        <v>14.366666666666664</v>
      </c>
      <c r="N55" s="35">
        <v>15.116666666666667</v>
      </c>
      <c r="O55" s="35">
        <v>15.016666666666669</v>
      </c>
      <c r="P55" s="35">
        <v>15.000000000000004</v>
      </c>
      <c r="Q55" s="35">
        <v>14.600000000000001</v>
      </c>
      <c r="R55" s="1"/>
      <c r="S55" s="28">
        <f ca="1">'データ（他）'!C54</f>
        <v>45435</v>
      </c>
      <c r="T55" s="33">
        <v>15.95</v>
      </c>
      <c r="U55" s="33">
        <v>17.16</v>
      </c>
      <c r="V55" s="33">
        <v>16.839999999999996</v>
      </c>
      <c r="W55" s="33">
        <v>17.11</v>
      </c>
      <c r="X55" s="33">
        <v>17.609999999999996</v>
      </c>
      <c r="Y55" s="33">
        <v>18.04</v>
      </c>
      <c r="Z55" s="33">
        <v>19.330000000000002</v>
      </c>
      <c r="AA55" s="33">
        <v>18.579999999999995</v>
      </c>
      <c r="AB55" s="33">
        <v>18.72</v>
      </c>
      <c r="AC55" s="33">
        <v>17.589999999999996</v>
      </c>
      <c r="AD55" s="33">
        <v>18.239999999999998</v>
      </c>
      <c r="AE55" s="33">
        <v>18.690000000000001</v>
      </c>
      <c r="AF55" s="33">
        <v>18.350000000000001</v>
      </c>
      <c r="AG55" s="33">
        <v>18.419999999999998</v>
      </c>
      <c r="AH55" s="33">
        <v>18.309999999999999</v>
      </c>
      <c r="AI55" s="33">
        <v>19.150000000000002</v>
      </c>
    </row>
    <row r="56" spans="1:35" x14ac:dyDescent="0.4">
      <c r="A56" s="28">
        <f ca="1">'データ（他）'!C55</f>
        <v>45436</v>
      </c>
      <c r="B56" s="35">
        <v>15.133333333333333</v>
      </c>
      <c r="C56" s="35">
        <v>15.1</v>
      </c>
      <c r="D56" s="35">
        <v>14.900000000000002</v>
      </c>
      <c r="E56" s="35">
        <v>14.850000000000001</v>
      </c>
      <c r="F56" s="35">
        <v>14.683333333333334</v>
      </c>
      <c r="G56" s="35">
        <v>14.650000000000002</v>
      </c>
      <c r="H56" s="35">
        <v>14.483333333333333</v>
      </c>
      <c r="I56" s="35">
        <v>14.55</v>
      </c>
      <c r="J56" s="35">
        <v>14.549999999999999</v>
      </c>
      <c r="K56" s="35">
        <v>14.466666666666669</v>
      </c>
      <c r="L56" s="35">
        <v>14.366666666666664</v>
      </c>
      <c r="M56" s="35">
        <v>14.399999999999999</v>
      </c>
      <c r="N56" s="35">
        <v>15.150000000000002</v>
      </c>
      <c r="O56" s="35">
        <v>15.05</v>
      </c>
      <c r="P56" s="35">
        <v>15.033333333333333</v>
      </c>
      <c r="Q56" s="35">
        <v>14.616666666666667</v>
      </c>
      <c r="R56" s="1"/>
      <c r="S56" s="28">
        <f ca="1">'データ（他）'!C55</f>
        <v>45436</v>
      </c>
      <c r="T56" s="33">
        <v>17.59</v>
      </c>
      <c r="U56" s="33">
        <v>18.110000000000003</v>
      </c>
      <c r="V56" s="33">
        <v>18.300000000000004</v>
      </c>
      <c r="W56" s="33">
        <v>18.96</v>
      </c>
      <c r="X56" s="33">
        <v>19.2</v>
      </c>
      <c r="Y56" s="33">
        <v>19.78</v>
      </c>
      <c r="Z56" s="33">
        <v>21.139999999999997</v>
      </c>
      <c r="AA56" s="33">
        <v>20.119999999999997</v>
      </c>
      <c r="AB56" s="33">
        <v>20.419999999999998</v>
      </c>
      <c r="AC56" s="33">
        <v>19.21</v>
      </c>
      <c r="AD56" s="33">
        <v>20.029999999999998</v>
      </c>
      <c r="AE56" s="33">
        <v>20.58</v>
      </c>
      <c r="AF56" s="33">
        <v>20.000000000000004</v>
      </c>
      <c r="AG56" s="33">
        <v>20.240000000000002</v>
      </c>
      <c r="AH56" s="33">
        <v>20.18</v>
      </c>
      <c r="AI56" s="33">
        <v>20.82</v>
      </c>
    </row>
    <row r="57" spans="1:35" x14ac:dyDescent="0.4">
      <c r="A57" s="28">
        <f ca="1">'データ（他）'!C56</f>
        <v>45437</v>
      </c>
      <c r="B57" s="35">
        <v>15.166666666666666</v>
      </c>
      <c r="C57" s="35">
        <v>15.116666666666667</v>
      </c>
      <c r="D57" s="35">
        <v>14.933333333333334</v>
      </c>
      <c r="E57" s="35">
        <v>14.883333333333333</v>
      </c>
      <c r="F57" s="35">
        <v>14.716666666666669</v>
      </c>
      <c r="G57" s="35">
        <v>14.683333333333332</v>
      </c>
      <c r="H57" s="35">
        <v>14.516666666666666</v>
      </c>
      <c r="I57" s="35">
        <v>14.583333333333332</v>
      </c>
      <c r="J57" s="35">
        <v>14.583333333333336</v>
      </c>
      <c r="K57" s="35">
        <v>14.483333333333333</v>
      </c>
      <c r="L57" s="35">
        <v>14.383333333333333</v>
      </c>
      <c r="M57" s="35">
        <v>14.416666666666666</v>
      </c>
      <c r="N57" s="35">
        <v>15.183333333333334</v>
      </c>
      <c r="O57" s="35">
        <v>15.066666666666666</v>
      </c>
      <c r="P57" s="35">
        <v>15.066666666666666</v>
      </c>
      <c r="Q57" s="35">
        <v>14.633333333333333</v>
      </c>
      <c r="R57" s="1"/>
      <c r="S57" s="28">
        <f ca="1">'データ（他）'!C56</f>
        <v>45437</v>
      </c>
      <c r="T57" s="33">
        <v>18.089999999999996</v>
      </c>
      <c r="U57" s="33">
        <v>18.859999999999996</v>
      </c>
      <c r="V57" s="33">
        <v>18.97</v>
      </c>
      <c r="W57" s="33">
        <v>19.720000000000002</v>
      </c>
      <c r="X57" s="33">
        <v>19.87</v>
      </c>
      <c r="Y57" s="33">
        <v>20.309999999999995</v>
      </c>
      <c r="Z57" s="33">
        <v>21.389999999999997</v>
      </c>
      <c r="AA57" s="33">
        <v>20.630000000000003</v>
      </c>
      <c r="AB57" s="33">
        <v>20.849999999999998</v>
      </c>
      <c r="AC57" s="33">
        <v>19.899999999999999</v>
      </c>
      <c r="AD57" s="33">
        <v>20.399999999999999</v>
      </c>
      <c r="AE57" s="33">
        <v>21.06</v>
      </c>
      <c r="AF57" s="33">
        <v>20.41</v>
      </c>
      <c r="AG57" s="33">
        <v>20.72</v>
      </c>
      <c r="AH57" s="33">
        <v>20.57</v>
      </c>
      <c r="AI57" s="33">
        <v>21.18</v>
      </c>
    </row>
    <row r="58" spans="1:35" x14ac:dyDescent="0.4">
      <c r="A58" s="28">
        <f ca="1">'データ（他）'!C57</f>
        <v>45438</v>
      </c>
      <c r="B58" s="35">
        <v>15.183333333333334</v>
      </c>
      <c r="C58" s="35">
        <v>15.149999999999999</v>
      </c>
      <c r="D58" s="35">
        <v>14.966666666666667</v>
      </c>
      <c r="E58" s="35">
        <v>14.916666666666664</v>
      </c>
      <c r="F58" s="35">
        <v>14.733333333333334</v>
      </c>
      <c r="G58" s="35">
        <v>14.700000000000001</v>
      </c>
      <c r="H58" s="35">
        <v>14.516666666666666</v>
      </c>
      <c r="I58" s="35">
        <v>14.599999999999998</v>
      </c>
      <c r="J58" s="35">
        <v>14.600000000000001</v>
      </c>
      <c r="K58" s="35">
        <v>14.5</v>
      </c>
      <c r="L58" s="35">
        <v>14.399999999999999</v>
      </c>
      <c r="M58" s="35">
        <v>14.45</v>
      </c>
      <c r="N58" s="35">
        <v>15.216666666666665</v>
      </c>
      <c r="O58" s="35">
        <v>15.100000000000001</v>
      </c>
      <c r="P58" s="35">
        <v>15.083333333333332</v>
      </c>
      <c r="Q58" s="35">
        <v>14.666666666666664</v>
      </c>
      <c r="R58" s="1"/>
      <c r="S58" s="28">
        <f ca="1">'データ（他）'!C57</f>
        <v>45438</v>
      </c>
      <c r="T58" s="33">
        <v>17.66</v>
      </c>
      <c r="U58" s="33">
        <v>19.389999999999997</v>
      </c>
      <c r="V58" s="33">
        <v>18.739999999999998</v>
      </c>
      <c r="W58" s="33">
        <v>19.009999999999998</v>
      </c>
      <c r="X58" s="33">
        <v>19.71</v>
      </c>
      <c r="Y58" s="33">
        <v>20.059999999999999</v>
      </c>
      <c r="Z58" s="33">
        <v>21.400000000000006</v>
      </c>
      <c r="AA58" s="33">
        <v>20.69</v>
      </c>
      <c r="AB58" s="33">
        <v>20.82</v>
      </c>
      <c r="AC58" s="33">
        <v>19.529999999999998</v>
      </c>
      <c r="AD58" s="33">
        <v>20.439999999999998</v>
      </c>
      <c r="AE58" s="33">
        <v>20.830000000000002</v>
      </c>
      <c r="AF58" s="33">
        <v>20.27</v>
      </c>
      <c r="AG58" s="33">
        <v>20.45</v>
      </c>
      <c r="AH58" s="33">
        <v>20.399999999999999</v>
      </c>
      <c r="AI58" s="33">
        <v>21.2</v>
      </c>
    </row>
    <row r="59" spans="1:35" x14ac:dyDescent="0.4">
      <c r="A59" s="28">
        <f ca="1">'データ（他）'!C58</f>
        <v>45439</v>
      </c>
      <c r="B59" s="35">
        <v>15.216666666666663</v>
      </c>
      <c r="C59" s="35">
        <v>15.183333333333335</v>
      </c>
      <c r="D59" s="35">
        <v>14.983333333333334</v>
      </c>
      <c r="E59" s="35">
        <v>14.916666666666664</v>
      </c>
      <c r="F59" s="35">
        <v>14.766666666666669</v>
      </c>
      <c r="G59" s="35">
        <v>14.716666666666669</v>
      </c>
      <c r="H59" s="35">
        <v>14.55</v>
      </c>
      <c r="I59" s="35">
        <v>14.633333333333335</v>
      </c>
      <c r="J59" s="35">
        <v>14.616666666666667</v>
      </c>
      <c r="K59" s="35">
        <v>14.533333333333335</v>
      </c>
      <c r="L59" s="35">
        <v>14.416666666666666</v>
      </c>
      <c r="M59" s="35">
        <v>14.483333333333331</v>
      </c>
      <c r="N59" s="35">
        <v>15.25</v>
      </c>
      <c r="O59" s="35">
        <v>15.133333333333336</v>
      </c>
      <c r="P59" s="35">
        <v>15.100000000000001</v>
      </c>
      <c r="Q59" s="35">
        <v>14.700000000000001</v>
      </c>
      <c r="R59" s="1"/>
      <c r="S59" s="28">
        <f ca="1">'データ（他）'!C58</f>
        <v>45439</v>
      </c>
      <c r="T59" s="33">
        <v>17.52</v>
      </c>
      <c r="U59" s="33">
        <v>18.43</v>
      </c>
      <c r="V59" s="33">
        <v>18.28</v>
      </c>
      <c r="W59" s="33">
        <v>18.389999999999997</v>
      </c>
      <c r="X59" s="33">
        <v>19.250000000000004</v>
      </c>
      <c r="Y59" s="33">
        <v>19.16</v>
      </c>
      <c r="Z59" s="33">
        <v>20.770000000000003</v>
      </c>
      <c r="AA59" s="33">
        <v>20</v>
      </c>
      <c r="AB59" s="33">
        <v>20.269999999999996</v>
      </c>
      <c r="AC59" s="33">
        <v>18.8</v>
      </c>
      <c r="AD59" s="33">
        <v>19.79</v>
      </c>
      <c r="AE59" s="33">
        <v>19.990000000000002</v>
      </c>
      <c r="AF59" s="33">
        <v>19.420000000000002</v>
      </c>
      <c r="AG59" s="33">
        <v>20.03</v>
      </c>
      <c r="AH59" s="33">
        <v>19.96</v>
      </c>
      <c r="AI59" s="33">
        <v>20.7</v>
      </c>
    </row>
    <row r="60" spans="1:35" x14ac:dyDescent="0.4">
      <c r="A60" s="28">
        <f ca="1">'データ（他）'!C59</f>
        <v>45440</v>
      </c>
      <c r="B60" s="35">
        <v>15.25</v>
      </c>
      <c r="C60" s="35">
        <v>15.216666666666665</v>
      </c>
      <c r="D60" s="35">
        <v>15.016666666666669</v>
      </c>
      <c r="E60" s="35">
        <v>14.95</v>
      </c>
      <c r="F60" s="35">
        <v>14.783333333333337</v>
      </c>
      <c r="G60" s="35">
        <v>14.75</v>
      </c>
      <c r="H60" s="35">
        <v>14.566666666666668</v>
      </c>
      <c r="I60" s="35">
        <v>14.650000000000002</v>
      </c>
      <c r="J60" s="35">
        <v>14.649999999999999</v>
      </c>
      <c r="K60" s="35">
        <v>14.55</v>
      </c>
      <c r="L60" s="35">
        <v>14.45</v>
      </c>
      <c r="M60" s="35">
        <v>14.483333333333331</v>
      </c>
      <c r="N60" s="35">
        <v>15.266666666666669</v>
      </c>
      <c r="O60" s="35">
        <v>15.166666666666666</v>
      </c>
      <c r="P60" s="35">
        <v>15.133333333333336</v>
      </c>
      <c r="Q60" s="35">
        <v>14.716666666666669</v>
      </c>
      <c r="R60" s="1"/>
      <c r="S60" s="28">
        <f ca="1">'データ（他）'!C59</f>
        <v>45440</v>
      </c>
      <c r="T60" s="33">
        <v>18.009999999999998</v>
      </c>
      <c r="U60" s="33">
        <v>19.07</v>
      </c>
      <c r="V60" s="33">
        <v>18.949999999999996</v>
      </c>
      <c r="W60" s="33">
        <v>19.439999999999998</v>
      </c>
      <c r="X60" s="33">
        <v>19.819999999999997</v>
      </c>
      <c r="Y60" s="33">
        <v>20.270000000000003</v>
      </c>
      <c r="Z60" s="33">
        <v>21.300000000000004</v>
      </c>
      <c r="AA60" s="33">
        <v>20.62</v>
      </c>
      <c r="AB60" s="33">
        <v>20.759999999999998</v>
      </c>
      <c r="AC60" s="33">
        <v>19.659999999999997</v>
      </c>
      <c r="AD60" s="33">
        <v>20.34</v>
      </c>
      <c r="AE60" s="33">
        <v>20.8</v>
      </c>
      <c r="AF60" s="33">
        <v>20.229999999999997</v>
      </c>
      <c r="AG60" s="33">
        <v>20.54</v>
      </c>
      <c r="AH60" s="33">
        <v>20.32</v>
      </c>
      <c r="AI60" s="33">
        <v>21.12</v>
      </c>
    </row>
    <row r="61" spans="1:35" x14ac:dyDescent="0.4">
      <c r="A61" s="28">
        <f ca="1">'データ（他）'!C60</f>
        <v>45441</v>
      </c>
      <c r="B61" s="35">
        <v>15.283333333333331</v>
      </c>
      <c r="C61" s="35">
        <v>15.233333333333333</v>
      </c>
      <c r="D61" s="35">
        <v>15.033333333333333</v>
      </c>
      <c r="E61" s="35">
        <v>14.983333333333334</v>
      </c>
      <c r="F61" s="35">
        <v>14.8</v>
      </c>
      <c r="G61" s="35">
        <v>14.766666666666667</v>
      </c>
      <c r="H61" s="35">
        <v>14.599999999999998</v>
      </c>
      <c r="I61" s="35">
        <v>14.666666666666668</v>
      </c>
      <c r="J61" s="35">
        <v>14.666666666666664</v>
      </c>
      <c r="K61" s="35">
        <v>14.583333333333336</v>
      </c>
      <c r="L61" s="35">
        <v>14.45</v>
      </c>
      <c r="M61" s="35">
        <v>14.516666666666666</v>
      </c>
      <c r="N61" s="35">
        <v>15.299999999999999</v>
      </c>
      <c r="O61" s="35">
        <v>15.183333333333334</v>
      </c>
      <c r="P61" s="35">
        <v>15.166666666666666</v>
      </c>
      <c r="Q61" s="35">
        <v>14.733333333333334</v>
      </c>
      <c r="R61" s="1"/>
      <c r="S61" s="28">
        <f ca="1">'データ（他）'!C60</f>
        <v>45441</v>
      </c>
      <c r="T61" s="33">
        <v>18.46</v>
      </c>
      <c r="U61" s="33">
        <v>19.579999999999998</v>
      </c>
      <c r="V61" s="33">
        <v>19.389999999999997</v>
      </c>
      <c r="W61" s="33">
        <v>19.759999999999998</v>
      </c>
      <c r="X61" s="33">
        <v>20.350000000000001</v>
      </c>
      <c r="Y61" s="33">
        <v>20.729999999999997</v>
      </c>
      <c r="Z61" s="33">
        <v>21.93</v>
      </c>
      <c r="AA61" s="33">
        <v>21.220000000000002</v>
      </c>
      <c r="AB61" s="33">
        <v>21.42</v>
      </c>
      <c r="AC61" s="33">
        <v>20.2</v>
      </c>
      <c r="AD61" s="33">
        <v>20.740000000000002</v>
      </c>
      <c r="AE61" s="33">
        <v>21.36</v>
      </c>
      <c r="AF61" s="33">
        <v>20.73</v>
      </c>
      <c r="AG61" s="33">
        <v>20.99</v>
      </c>
      <c r="AH61" s="33">
        <v>20.82</v>
      </c>
      <c r="AI61" s="33">
        <v>21.71</v>
      </c>
    </row>
    <row r="62" spans="1:35" x14ac:dyDescent="0.4">
      <c r="A62" s="28">
        <f ca="1">'データ（他）'!C61</f>
        <v>45442</v>
      </c>
      <c r="B62" s="35">
        <v>15.299999999999999</v>
      </c>
      <c r="C62" s="35">
        <v>15.266666666666669</v>
      </c>
      <c r="D62" s="35">
        <v>15.05</v>
      </c>
      <c r="E62" s="35">
        <v>15</v>
      </c>
      <c r="F62" s="35">
        <v>14.833333333333334</v>
      </c>
      <c r="G62" s="35">
        <v>14.799999999999997</v>
      </c>
      <c r="H62" s="35">
        <v>14.599999999999998</v>
      </c>
      <c r="I62" s="35">
        <v>14.7</v>
      </c>
      <c r="J62" s="35">
        <v>14.700000000000001</v>
      </c>
      <c r="K62" s="35">
        <v>14.583333333333336</v>
      </c>
      <c r="L62" s="35">
        <v>14.483333333333334</v>
      </c>
      <c r="M62" s="35">
        <v>14.533333333333331</v>
      </c>
      <c r="N62" s="35">
        <v>15.333333333333332</v>
      </c>
      <c r="O62" s="35">
        <v>15.2</v>
      </c>
      <c r="P62" s="35">
        <v>15.183333333333334</v>
      </c>
      <c r="Q62" s="35">
        <v>14.749999999999998</v>
      </c>
      <c r="R62" s="1"/>
      <c r="S62" s="28">
        <f ca="1">'データ（他）'!C61</f>
        <v>45442</v>
      </c>
      <c r="T62" s="33">
        <v>18.61</v>
      </c>
      <c r="U62" s="33">
        <v>19.62</v>
      </c>
      <c r="V62" s="33">
        <v>19.449999999999996</v>
      </c>
      <c r="W62" s="33">
        <v>19.729999999999997</v>
      </c>
      <c r="X62" s="33">
        <v>20.290000000000003</v>
      </c>
      <c r="Y62" s="33">
        <v>20.62</v>
      </c>
      <c r="Z62" s="33">
        <v>21.76</v>
      </c>
      <c r="AA62" s="33">
        <v>21.080000000000002</v>
      </c>
      <c r="AB62" s="33">
        <v>21.1</v>
      </c>
      <c r="AC62" s="33">
        <v>20.21</v>
      </c>
      <c r="AD62" s="33">
        <v>20.689999999999998</v>
      </c>
      <c r="AE62" s="33">
        <v>21.18</v>
      </c>
      <c r="AF62" s="33">
        <v>20.54</v>
      </c>
      <c r="AG62" s="33">
        <v>20.7</v>
      </c>
      <c r="AH62" s="33">
        <v>20.57</v>
      </c>
      <c r="AI62" s="33">
        <v>21.63</v>
      </c>
    </row>
    <row r="63" spans="1:35" x14ac:dyDescent="0.4">
      <c r="A63" s="28">
        <f ca="1">'データ（他）'!C62</f>
        <v>45443</v>
      </c>
      <c r="B63" s="35">
        <v>15.333333333333336</v>
      </c>
      <c r="C63" s="35">
        <v>15.283333333333335</v>
      </c>
      <c r="D63" s="35">
        <v>15.083333333333332</v>
      </c>
      <c r="E63" s="35">
        <v>15.033333333333331</v>
      </c>
      <c r="F63" s="35">
        <v>14.850000000000001</v>
      </c>
      <c r="G63" s="35">
        <v>14.816666666666666</v>
      </c>
      <c r="H63" s="35">
        <v>14.633333333333335</v>
      </c>
      <c r="I63" s="35">
        <v>14.716666666666665</v>
      </c>
      <c r="J63" s="35">
        <v>14.700000000000001</v>
      </c>
      <c r="K63" s="35">
        <v>14.616666666666665</v>
      </c>
      <c r="L63" s="35">
        <v>14.5</v>
      </c>
      <c r="M63" s="35">
        <v>14.533333333333331</v>
      </c>
      <c r="N63" s="35">
        <v>15.333333333333332</v>
      </c>
      <c r="O63" s="35">
        <v>15.216666666666669</v>
      </c>
      <c r="P63" s="35">
        <v>15.216666666666669</v>
      </c>
      <c r="Q63" s="35">
        <v>14.783333333333335</v>
      </c>
      <c r="R63" s="1"/>
      <c r="S63" s="28">
        <f ca="1">'データ（他）'!C62</f>
        <v>45443</v>
      </c>
      <c r="T63" s="33">
        <v>18.369999999999997</v>
      </c>
      <c r="U63" s="33">
        <v>19.369999999999997</v>
      </c>
      <c r="V63" s="33">
        <v>19.119999999999997</v>
      </c>
      <c r="W63" s="33">
        <v>19.360000000000003</v>
      </c>
      <c r="X63" s="33">
        <v>19.979999999999997</v>
      </c>
      <c r="Y63" s="33">
        <v>20.259999999999998</v>
      </c>
      <c r="Z63" s="33">
        <v>21.360000000000003</v>
      </c>
      <c r="AA63" s="33">
        <v>20.810000000000002</v>
      </c>
      <c r="AB63" s="33">
        <v>21.04</v>
      </c>
      <c r="AC63" s="33">
        <v>19.979999999999997</v>
      </c>
      <c r="AD63" s="33">
        <v>20.49</v>
      </c>
      <c r="AE63" s="33">
        <v>20.970000000000002</v>
      </c>
      <c r="AF63" s="33">
        <v>20.34</v>
      </c>
      <c r="AG63" s="33">
        <v>20.690000000000005</v>
      </c>
      <c r="AH63" s="33">
        <v>20.56</v>
      </c>
      <c r="AI63" s="33">
        <v>21.279999999999994</v>
      </c>
    </row>
    <row r="64" spans="1:35" x14ac:dyDescent="0.4">
      <c r="A64" s="28">
        <f ca="1">'データ（他）'!C63</f>
        <v>45444</v>
      </c>
      <c r="B64" s="35">
        <v>15.349999999999998</v>
      </c>
      <c r="C64" s="35">
        <v>15.3</v>
      </c>
      <c r="D64" s="35">
        <v>15.1</v>
      </c>
      <c r="E64" s="35">
        <v>15.033333333333331</v>
      </c>
      <c r="F64" s="35">
        <v>14.866666666666667</v>
      </c>
      <c r="G64" s="35">
        <v>14.833333333333334</v>
      </c>
      <c r="H64" s="35">
        <v>14.650000000000002</v>
      </c>
      <c r="I64" s="35">
        <v>14.733333333333331</v>
      </c>
      <c r="J64" s="35">
        <v>14.733333333333334</v>
      </c>
      <c r="K64" s="35">
        <v>14.633333333333335</v>
      </c>
      <c r="L64" s="35">
        <v>14.533333333333331</v>
      </c>
      <c r="M64" s="35">
        <v>14.566666666666666</v>
      </c>
      <c r="N64" s="35">
        <v>15.366666666666665</v>
      </c>
      <c r="O64" s="35">
        <v>15.250000000000002</v>
      </c>
      <c r="P64" s="35">
        <v>15.250000000000002</v>
      </c>
      <c r="Q64" s="35">
        <v>14.8</v>
      </c>
      <c r="R64" s="1"/>
      <c r="S64" s="28">
        <f ca="1">'データ（他）'!C63</f>
        <v>45444</v>
      </c>
      <c r="T64" s="33">
        <v>18.68</v>
      </c>
      <c r="U64" s="33">
        <v>19.010000000000002</v>
      </c>
      <c r="V64" s="33">
        <v>18.93</v>
      </c>
      <c r="W64" s="33">
        <v>19.57</v>
      </c>
      <c r="X64" s="33">
        <v>20.170000000000002</v>
      </c>
      <c r="Y64" s="33">
        <v>20.39</v>
      </c>
      <c r="Z64" s="33">
        <v>21.2</v>
      </c>
      <c r="AA64" s="33">
        <v>20.98</v>
      </c>
      <c r="AB64" s="33">
        <v>21.18</v>
      </c>
      <c r="AC64" s="33">
        <v>19.880000000000003</v>
      </c>
      <c r="AD64" s="33">
        <v>20.779999999999998</v>
      </c>
      <c r="AE64" s="33">
        <v>21.27</v>
      </c>
      <c r="AF64" s="33">
        <v>20.369999999999997</v>
      </c>
      <c r="AG64" s="33">
        <v>20.919999999999995</v>
      </c>
      <c r="AH64" s="33">
        <v>20.770000000000003</v>
      </c>
      <c r="AI64" s="33">
        <v>21.520000000000003</v>
      </c>
    </row>
    <row r="65" spans="1:35" x14ac:dyDescent="0.4">
      <c r="A65" s="28">
        <f ca="1">'データ（他）'!C64</f>
        <v>45445</v>
      </c>
      <c r="B65" s="35">
        <v>15.366666666666665</v>
      </c>
      <c r="C65" s="35">
        <v>15.333333333333332</v>
      </c>
      <c r="D65" s="35">
        <v>15.133333333333336</v>
      </c>
      <c r="E65" s="35">
        <v>15.066666666666666</v>
      </c>
      <c r="F65" s="35">
        <v>14.883333333333336</v>
      </c>
      <c r="G65" s="35">
        <v>14.850000000000001</v>
      </c>
      <c r="H65" s="35">
        <v>14.666666666666668</v>
      </c>
      <c r="I65" s="35">
        <v>14.75</v>
      </c>
      <c r="J65" s="35">
        <v>14.749999999999998</v>
      </c>
      <c r="K65" s="35">
        <v>14.633333333333335</v>
      </c>
      <c r="L65" s="35">
        <v>14.533333333333331</v>
      </c>
      <c r="M65" s="35">
        <v>14.583333333333336</v>
      </c>
      <c r="N65" s="35">
        <v>15.400000000000002</v>
      </c>
      <c r="O65" s="35">
        <v>15.283333333333331</v>
      </c>
      <c r="P65" s="35">
        <v>15.266666666666666</v>
      </c>
      <c r="Q65" s="35">
        <v>14.816666666666666</v>
      </c>
      <c r="R65" s="1"/>
      <c r="S65" s="28">
        <f ca="1">'データ（他）'!C64</f>
        <v>45445</v>
      </c>
      <c r="T65" s="33">
        <v>18.919999999999998</v>
      </c>
      <c r="U65" s="33">
        <v>19.559999999999999</v>
      </c>
      <c r="V65" s="33">
        <v>19.690000000000005</v>
      </c>
      <c r="W65" s="33">
        <v>20.13</v>
      </c>
      <c r="X65" s="33">
        <v>20.62</v>
      </c>
      <c r="Y65" s="33">
        <v>20.89</v>
      </c>
      <c r="Z65" s="33">
        <v>21.750000000000004</v>
      </c>
      <c r="AA65" s="33">
        <v>21.31</v>
      </c>
      <c r="AB65" s="33">
        <v>21.41</v>
      </c>
      <c r="AC65" s="33">
        <v>20.220000000000002</v>
      </c>
      <c r="AD65" s="33">
        <v>21.15</v>
      </c>
      <c r="AE65" s="33">
        <v>21.669999999999998</v>
      </c>
      <c r="AF65" s="33">
        <v>20.759999999999998</v>
      </c>
      <c r="AG65" s="33">
        <v>21.330000000000005</v>
      </c>
      <c r="AH65" s="33">
        <v>21.200000000000003</v>
      </c>
      <c r="AI65" s="33">
        <v>21.720000000000002</v>
      </c>
    </row>
    <row r="66" spans="1:35" x14ac:dyDescent="0.4">
      <c r="A66" s="28">
        <f ca="1">'データ（他）'!C65</f>
        <v>45446</v>
      </c>
      <c r="B66" s="35">
        <v>15.383333333333333</v>
      </c>
      <c r="C66" s="35">
        <v>15.349999999999998</v>
      </c>
      <c r="D66" s="35">
        <v>15.149999999999999</v>
      </c>
      <c r="E66" s="35">
        <v>15.083333333333332</v>
      </c>
      <c r="F66" s="35">
        <v>14.916666666666668</v>
      </c>
      <c r="G66" s="35">
        <v>14.866666666666667</v>
      </c>
      <c r="H66" s="35">
        <v>14.683333333333334</v>
      </c>
      <c r="I66" s="35">
        <v>14.766666666666667</v>
      </c>
      <c r="J66" s="35">
        <v>14.749999999999998</v>
      </c>
      <c r="K66" s="35">
        <v>14.666666666666668</v>
      </c>
      <c r="L66" s="35">
        <v>14.549999999999999</v>
      </c>
      <c r="M66" s="35">
        <v>14.583333333333336</v>
      </c>
      <c r="N66" s="35">
        <v>15.416666666666664</v>
      </c>
      <c r="O66" s="35">
        <v>15.299999999999999</v>
      </c>
      <c r="P66" s="35">
        <v>15.283333333333331</v>
      </c>
      <c r="Q66" s="35">
        <v>14.833333333333334</v>
      </c>
      <c r="R66" s="1"/>
      <c r="S66" s="28">
        <f ca="1">'データ（他）'!C65</f>
        <v>45446</v>
      </c>
      <c r="T66" s="33">
        <v>18.420000000000002</v>
      </c>
      <c r="U66" s="33">
        <v>19.189999999999998</v>
      </c>
      <c r="V66" s="33">
        <v>18.82</v>
      </c>
      <c r="W66" s="33">
        <v>19.45</v>
      </c>
      <c r="X66" s="33">
        <v>19.82</v>
      </c>
      <c r="Y66" s="33">
        <v>20.169999999999998</v>
      </c>
      <c r="Z66" s="33">
        <v>21.53</v>
      </c>
      <c r="AA66" s="33">
        <v>20.720000000000002</v>
      </c>
      <c r="AB66" s="33">
        <v>20.92</v>
      </c>
      <c r="AC66" s="33">
        <v>19.5</v>
      </c>
      <c r="AD66" s="33">
        <v>20.350000000000001</v>
      </c>
      <c r="AE66" s="33">
        <v>20.91</v>
      </c>
      <c r="AF66" s="33">
        <v>20.169999999999998</v>
      </c>
      <c r="AG66" s="33">
        <v>20.639999999999997</v>
      </c>
      <c r="AH66" s="33">
        <v>20.520000000000003</v>
      </c>
      <c r="AI66" s="33">
        <v>21.32</v>
      </c>
    </row>
    <row r="67" spans="1:35" x14ac:dyDescent="0.4">
      <c r="A67" s="28">
        <f ca="1">'データ（他）'!C66</f>
        <v>45447</v>
      </c>
      <c r="B67" s="35">
        <v>15.416666666666668</v>
      </c>
      <c r="C67" s="35">
        <v>15.383333333333335</v>
      </c>
      <c r="D67" s="35">
        <v>15.149999999999999</v>
      </c>
      <c r="E67" s="35">
        <v>15.1</v>
      </c>
      <c r="F67" s="35">
        <v>14.933333333333334</v>
      </c>
      <c r="G67" s="35">
        <v>14.883333333333333</v>
      </c>
      <c r="H67" s="35">
        <v>14.7</v>
      </c>
      <c r="I67" s="35">
        <v>14.783333333333335</v>
      </c>
      <c r="J67" s="35">
        <v>14.783333333333331</v>
      </c>
      <c r="K67" s="35">
        <v>14.683333333333334</v>
      </c>
      <c r="L67" s="35">
        <v>14.566666666666666</v>
      </c>
      <c r="M67" s="35">
        <v>14.616666666666665</v>
      </c>
      <c r="N67" s="35">
        <v>15.45</v>
      </c>
      <c r="O67" s="35">
        <v>15.316666666666666</v>
      </c>
      <c r="P67" s="35">
        <v>15.299999999999999</v>
      </c>
      <c r="Q67" s="35">
        <v>14.849999999999998</v>
      </c>
      <c r="R67" s="1"/>
      <c r="S67" s="28">
        <f ca="1">'データ（他）'!C66</f>
        <v>45447</v>
      </c>
      <c r="T67" s="33">
        <v>18.79</v>
      </c>
      <c r="U67" s="33">
        <v>19.36</v>
      </c>
      <c r="V67" s="33">
        <v>19.350000000000001</v>
      </c>
      <c r="W67" s="33">
        <v>20.059999999999999</v>
      </c>
      <c r="X67" s="33">
        <v>20.339999999999996</v>
      </c>
      <c r="Y67" s="33">
        <v>20.78</v>
      </c>
      <c r="Z67" s="33">
        <v>22.089999999999996</v>
      </c>
      <c r="AA67" s="33">
        <v>21.119999999999997</v>
      </c>
      <c r="AB67" s="33">
        <v>21.270000000000003</v>
      </c>
      <c r="AC67" s="33">
        <v>20.229999999999997</v>
      </c>
      <c r="AD67" s="33">
        <v>20.79</v>
      </c>
      <c r="AE67" s="33">
        <v>21.46</v>
      </c>
      <c r="AF67" s="33">
        <v>20.94</v>
      </c>
      <c r="AG67" s="33">
        <v>21.27</v>
      </c>
      <c r="AH67" s="33">
        <v>21.08</v>
      </c>
      <c r="AI67" s="33">
        <v>21.770000000000003</v>
      </c>
    </row>
    <row r="68" spans="1:35" x14ac:dyDescent="0.4">
      <c r="A68" s="28">
        <f ca="1">'データ（他）'!C67</f>
        <v>45448</v>
      </c>
      <c r="B68" s="35">
        <v>15.433333333333337</v>
      </c>
      <c r="C68" s="35">
        <v>15.400000000000002</v>
      </c>
      <c r="D68" s="35">
        <v>15.183333333333334</v>
      </c>
      <c r="E68" s="35">
        <v>15.116666666666667</v>
      </c>
      <c r="F68" s="35">
        <v>14.933333333333334</v>
      </c>
      <c r="G68" s="35">
        <v>14.900000000000002</v>
      </c>
      <c r="H68" s="35">
        <v>14.716666666666665</v>
      </c>
      <c r="I68" s="35">
        <v>14.799999999999997</v>
      </c>
      <c r="J68" s="35">
        <v>14.8</v>
      </c>
      <c r="K68" s="35">
        <v>14.683333333333334</v>
      </c>
      <c r="L68" s="35">
        <v>14.583333333333336</v>
      </c>
      <c r="M68" s="35">
        <v>14.633333333333333</v>
      </c>
      <c r="N68" s="35">
        <v>15.45</v>
      </c>
      <c r="O68" s="35">
        <v>15.333333333333336</v>
      </c>
      <c r="P68" s="35">
        <v>15.333333333333336</v>
      </c>
      <c r="Q68" s="35">
        <v>14.866666666666664</v>
      </c>
      <c r="R68" s="1"/>
      <c r="S68" s="28">
        <f ca="1">'データ（他）'!C67</f>
        <v>45448</v>
      </c>
      <c r="T68" s="33">
        <v>18.270000000000003</v>
      </c>
      <c r="U68" s="33">
        <v>19.659999999999997</v>
      </c>
      <c r="V68" s="33">
        <v>19.080000000000002</v>
      </c>
      <c r="W68" s="33">
        <v>19.61</v>
      </c>
      <c r="X68" s="33">
        <v>19.93</v>
      </c>
      <c r="Y68" s="33">
        <v>20.420000000000002</v>
      </c>
      <c r="Z68" s="33">
        <v>21.54</v>
      </c>
      <c r="AA68" s="33">
        <v>20.74</v>
      </c>
      <c r="AB68" s="33">
        <v>20.87</v>
      </c>
      <c r="AC68" s="33">
        <v>19.910000000000004</v>
      </c>
      <c r="AD68" s="33">
        <v>20.5</v>
      </c>
      <c r="AE68" s="33">
        <v>20.98</v>
      </c>
      <c r="AF68" s="33">
        <v>20.46</v>
      </c>
      <c r="AG68" s="33">
        <v>20.690000000000005</v>
      </c>
      <c r="AH68" s="33">
        <v>20.529999999999998</v>
      </c>
      <c r="AI68" s="33">
        <v>21.26</v>
      </c>
    </row>
    <row r="69" spans="1:35" x14ac:dyDescent="0.4">
      <c r="A69" s="28">
        <f ca="1">'データ（他）'!C68</f>
        <v>45449</v>
      </c>
      <c r="B69" s="35">
        <v>15.466666666666665</v>
      </c>
      <c r="C69" s="35">
        <v>15.400000000000002</v>
      </c>
      <c r="D69" s="35">
        <v>15.200000000000003</v>
      </c>
      <c r="E69" s="35">
        <v>15.133333333333336</v>
      </c>
      <c r="F69" s="35">
        <v>14.966666666666667</v>
      </c>
      <c r="G69" s="35">
        <v>14.916666666666668</v>
      </c>
      <c r="H69" s="35">
        <v>14.733333333333334</v>
      </c>
      <c r="I69" s="35">
        <v>14.816666666666665</v>
      </c>
      <c r="J69" s="35">
        <v>14.8</v>
      </c>
      <c r="K69" s="35">
        <v>14.716666666666665</v>
      </c>
      <c r="L69" s="35">
        <v>14.599999999999998</v>
      </c>
      <c r="M69" s="35">
        <v>14.633333333333333</v>
      </c>
      <c r="N69" s="35">
        <v>15.466666666666665</v>
      </c>
      <c r="O69" s="35">
        <v>15.350000000000001</v>
      </c>
      <c r="P69" s="35">
        <v>15.350000000000001</v>
      </c>
      <c r="Q69" s="35">
        <v>14.883333333333333</v>
      </c>
      <c r="R69" s="1"/>
      <c r="S69" s="28">
        <f ca="1">'データ（他）'!C68</f>
        <v>45449</v>
      </c>
      <c r="T69" s="33">
        <v>17.990000000000002</v>
      </c>
      <c r="U69" s="33">
        <v>18.7</v>
      </c>
      <c r="V69" s="33">
        <v>18.479999999999997</v>
      </c>
      <c r="W69" s="33">
        <v>18.899999999999999</v>
      </c>
      <c r="X69" s="33">
        <v>19.169999999999998</v>
      </c>
      <c r="Y69" s="33">
        <v>19.43</v>
      </c>
      <c r="Z69" s="33">
        <v>20.279999999999998</v>
      </c>
      <c r="AA69" s="33">
        <v>19.87</v>
      </c>
      <c r="AB69" s="33">
        <v>19.979999999999997</v>
      </c>
      <c r="AC69" s="33">
        <v>18.749999999999996</v>
      </c>
      <c r="AD69" s="33">
        <v>19.529999999999998</v>
      </c>
      <c r="AE69" s="33">
        <v>19.759999999999998</v>
      </c>
      <c r="AF69" s="33">
        <v>19.470000000000002</v>
      </c>
      <c r="AG69" s="33">
        <v>19.560000000000002</v>
      </c>
      <c r="AH69" s="33">
        <v>19.38</v>
      </c>
      <c r="AI69" s="33">
        <v>20.260000000000002</v>
      </c>
    </row>
    <row r="70" spans="1:35" x14ac:dyDescent="0.4">
      <c r="A70" s="28">
        <f ca="1">'データ（他）'!C69</f>
        <v>45450</v>
      </c>
      <c r="B70" s="35">
        <v>15.466666666666665</v>
      </c>
      <c r="C70" s="35">
        <v>15.433333333333332</v>
      </c>
      <c r="D70" s="35">
        <v>15.200000000000003</v>
      </c>
      <c r="E70" s="35">
        <v>15.166666666666666</v>
      </c>
      <c r="F70" s="35">
        <v>14.966666666666667</v>
      </c>
      <c r="G70" s="35">
        <v>14.933333333333334</v>
      </c>
      <c r="H70" s="35">
        <v>14.75</v>
      </c>
      <c r="I70" s="35">
        <v>14.816666666666665</v>
      </c>
      <c r="J70" s="35">
        <v>14.833333333333334</v>
      </c>
      <c r="K70" s="35">
        <v>14.716666666666665</v>
      </c>
      <c r="L70" s="35">
        <v>14.599999999999998</v>
      </c>
      <c r="M70" s="35">
        <v>14.666666666666664</v>
      </c>
      <c r="N70" s="35">
        <v>15.5</v>
      </c>
      <c r="O70" s="35">
        <v>15.383333333333333</v>
      </c>
      <c r="P70" s="35">
        <v>15.350000000000001</v>
      </c>
      <c r="Q70" s="35">
        <v>14.9</v>
      </c>
      <c r="R70" s="1"/>
      <c r="S70" s="28">
        <f ca="1">'データ（他）'!C69</f>
        <v>45450</v>
      </c>
      <c r="T70" s="33">
        <v>18.29</v>
      </c>
      <c r="U70" s="33">
        <v>19.130000000000003</v>
      </c>
      <c r="V70" s="33">
        <v>18.799999999999997</v>
      </c>
      <c r="W70" s="33">
        <v>19.22</v>
      </c>
      <c r="X70" s="33">
        <v>19.57</v>
      </c>
      <c r="Y70" s="33">
        <v>19.84</v>
      </c>
      <c r="Z70" s="33">
        <v>20.65</v>
      </c>
      <c r="AA70" s="33">
        <v>20.12</v>
      </c>
      <c r="AB70" s="33">
        <v>20.270000000000003</v>
      </c>
      <c r="AC70" s="33">
        <v>19.089999999999996</v>
      </c>
      <c r="AD70" s="33">
        <v>19.739999999999998</v>
      </c>
      <c r="AE70" s="33">
        <v>20.160000000000004</v>
      </c>
      <c r="AF70" s="33">
        <v>19.59</v>
      </c>
      <c r="AG70" s="33">
        <v>19.86</v>
      </c>
      <c r="AH70" s="33">
        <v>19.689999999999998</v>
      </c>
      <c r="AI70" s="33">
        <v>20.58</v>
      </c>
    </row>
    <row r="71" spans="1:35" x14ac:dyDescent="0.4">
      <c r="A71" s="28">
        <f ca="1">'データ（他）'!C70</f>
        <v>45451</v>
      </c>
      <c r="B71" s="35">
        <v>15.483333333333334</v>
      </c>
      <c r="C71" s="35">
        <v>15.45</v>
      </c>
      <c r="D71" s="35">
        <v>15.233333333333334</v>
      </c>
      <c r="E71" s="35">
        <v>15.166666666666666</v>
      </c>
      <c r="F71" s="35">
        <v>14.983333333333336</v>
      </c>
      <c r="G71" s="35">
        <v>14.95</v>
      </c>
      <c r="H71" s="35">
        <v>14.75</v>
      </c>
      <c r="I71" s="35">
        <v>14.850000000000001</v>
      </c>
      <c r="J71" s="35">
        <v>14.833333333333334</v>
      </c>
      <c r="K71" s="35">
        <v>14.733333333333334</v>
      </c>
      <c r="L71" s="35">
        <v>14.633333333333333</v>
      </c>
      <c r="M71" s="35">
        <v>14.666666666666664</v>
      </c>
      <c r="N71" s="35">
        <v>15.516666666666666</v>
      </c>
      <c r="O71" s="35">
        <v>15.383333333333333</v>
      </c>
      <c r="P71" s="35">
        <v>15.383333333333333</v>
      </c>
      <c r="Q71" s="35">
        <v>14.9</v>
      </c>
      <c r="R71" s="1"/>
      <c r="S71" s="28">
        <f ca="1">'データ（他）'!C70</f>
        <v>45451</v>
      </c>
      <c r="T71" s="33">
        <v>18.900000000000002</v>
      </c>
      <c r="U71" s="33">
        <v>19.690000000000001</v>
      </c>
      <c r="V71" s="33">
        <v>19.71</v>
      </c>
      <c r="W71" s="33">
        <v>19.869999999999997</v>
      </c>
      <c r="X71" s="33">
        <v>20.380000000000003</v>
      </c>
      <c r="Y71" s="33">
        <v>20.61</v>
      </c>
      <c r="Z71" s="33">
        <v>21.7</v>
      </c>
      <c r="AA71" s="33">
        <v>20.98</v>
      </c>
      <c r="AB71" s="33">
        <v>21.13</v>
      </c>
      <c r="AC71" s="33">
        <v>20.000000000000004</v>
      </c>
      <c r="AD71" s="33">
        <v>20.73</v>
      </c>
      <c r="AE71" s="33">
        <v>21.04</v>
      </c>
      <c r="AF71" s="33">
        <v>20.69</v>
      </c>
      <c r="AG71" s="33">
        <v>20.79</v>
      </c>
      <c r="AH71" s="33">
        <v>20.68</v>
      </c>
      <c r="AI71" s="33">
        <v>21.44</v>
      </c>
    </row>
    <row r="72" spans="1:35" x14ac:dyDescent="0.4">
      <c r="A72" s="28">
        <f ca="1">'データ（他）'!C71</f>
        <v>45452</v>
      </c>
      <c r="B72" s="35">
        <v>15.516666666666667</v>
      </c>
      <c r="C72" s="35">
        <v>15.45</v>
      </c>
      <c r="D72" s="35">
        <v>15.25</v>
      </c>
      <c r="E72" s="35">
        <v>15.183333333333334</v>
      </c>
      <c r="F72" s="35">
        <v>15</v>
      </c>
      <c r="G72" s="35">
        <v>14.95</v>
      </c>
      <c r="H72" s="35">
        <v>14.766666666666667</v>
      </c>
      <c r="I72" s="35">
        <v>14.850000000000001</v>
      </c>
      <c r="J72" s="35">
        <v>14.849999999999998</v>
      </c>
      <c r="K72" s="35">
        <v>14.75</v>
      </c>
      <c r="L72" s="35">
        <v>14.633333333333333</v>
      </c>
      <c r="M72" s="35">
        <v>14.683333333333334</v>
      </c>
      <c r="N72" s="35">
        <v>15.516666666666666</v>
      </c>
      <c r="O72" s="35">
        <v>15.399999999999999</v>
      </c>
      <c r="P72" s="35">
        <v>15.400000000000002</v>
      </c>
      <c r="Q72" s="35">
        <v>14.933333333333334</v>
      </c>
      <c r="R72" s="1"/>
      <c r="S72" s="28">
        <f ca="1">'データ（他）'!C71</f>
        <v>45452</v>
      </c>
      <c r="T72" s="33">
        <v>19.07</v>
      </c>
      <c r="U72" s="33">
        <v>19.829999999999998</v>
      </c>
      <c r="V72" s="33">
        <v>19.73</v>
      </c>
      <c r="W72" s="33">
        <v>19.850000000000001</v>
      </c>
      <c r="X72" s="33">
        <v>20.509999999999998</v>
      </c>
      <c r="Y72" s="33">
        <v>20.729999999999997</v>
      </c>
      <c r="Z72" s="33">
        <v>21.740000000000002</v>
      </c>
      <c r="AA72" s="33">
        <v>21.119999999999997</v>
      </c>
      <c r="AB72" s="33">
        <v>21.25</v>
      </c>
      <c r="AC72" s="33">
        <v>20.170000000000002</v>
      </c>
      <c r="AD72" s="33">
        <v>20.92</v>
      </c>
      <c r="AE72" s="33">
        <v>21.21</v>
      </c>
      <c r="AF72" s="33">
        <v>20.999999999999996</v>
      </c>
      <c r="AG72" s="33">
        <v>21.08</v>
      </c>
      <c r="AH72" s="33">
        <v>20.810000000000002</v>
      </c>
      <c r="AI72" s="33">
        <v>21.71</v>
      </c>
    </row>
    <row r="73" spans="1:35" x14ac:dyDescent="0.4">
      <c r="A73" s="28">
        <f ca="1">'データ（他）'!C72</f>
        <v>45453</v>
      </c>
      <c r="B73" s="35">
        <v>15.516666666666667</v>
      </c>
      <c r="C73" s="35">
        <v>15.483333333333334</v>
      </c>
      <c r="D73" s="35">
        <v>15.25</v>
      </c>
      <c r="E73" s="35">
        <v>15.2</v>
      </c>
      <c r="F73" s="35">
        <v>15</v>
      </c>
      <c r="G73" s="35">
        <v>14.966666666666667</v>
      </c>
      <c r="H73" s="35">
        <v>14.783333333333335</v>
      </c>
      <c r="I73" s="35">
        <v>14.866666666666667</v>
      </c>
      <c r="J73" s="35">
        <v>14.849999999999998</v>
      </c>
      <c r="K73" s="35">
        <v>14.75</v>
      </c>
      <c r="L73" s="35">
        <v>14.649999999999999</v>
      </c>
      <c r="M73" s="35">
        <v>14.683333333333334</v>
      </c>
      <c r="N73" s="35">
        <v>15.549999999999997</v>
      </c>
      <c r="O73" s="35">
        <v>15.416666666666668</v>
      </c>
      <c r="P73" s="35">
        <v>15.400000000000002</v>
      </c>
      <c r="Q73" s="35">
        <v>14.933333333333334</v>
      </c>
      <c r="R73" s="1"/>
      <c r="S73" s="28">
        <f ca="1">'データ（他）'!C72</f>
        <v>45453</v>
      </c>
      <c r="T73" s="33">
        <v>19.36</v>
      </c>
      <c r="U73" s="33">
        <v>20.23</v>
      </c>
      <c r="V73" s="33">
        <v>19.96</v>
      </c>
      <c r="W73" s="33">
        <v>20.410000000000004</v>
      </c>
      <c r="X73" s="33">
        <v>20.759999999999998</v>
      </c>
      <c r="Y73" s="33">
        <v>21.07</v>
      </c>
      <c r="Z73" s="33">
        <v>22.180000000000003</v>
      </c>
      <c r="AA73" s="33">
        <v>21.479999999999997</v>
      </c>
      <c r="AB73" s="33">
        <v>21.51</v>
      </c>
      <c r="AC73" s="33">
        <v>20.52</v>
      </c>
      <c r="AD73" s="33">
        <v>21.269999999999996</v>
      </c>
      <c r="AE73" s="33">
        <v>21.54</v>
      </c>
      <c r="AF73" s="33">
        <v>21.02</v>
      </c>
      <c r="AG73" s="33">
        <v>21.29</v>
      </c>
      <c r="AH73" s="33">
        <v>21.17</v>
      </c>
      <c r="AI73" s="33">
        <v>22.000000000000004</v>
      </c>
    </row>
    <row r="74" spans="1:35" x14ac:dyDescent="0.4">
      <c r="A74" s="28">
        <f ca="1">'データ（他）'!C73</f>
        <v>45454</v>
      </c>
      <c r="B74" s="35">
        <v>15.533333333333337</v>
      </c>
      <c r="C74" s="35">
        <v>15.483333333333334</v>
      </c>
      <c r="D74" s="35">
        <v>15.266666666666666</v>
      </c>
      <c r="E74" s="35">
        <v>15.2</v>
      </c>
      <c r="F74" s="35">
        <v>15.033333333333333</v>
      </c>
      <c r="G74" s="35">
        <v>14.966666666666667</v>
      </c>
      <c r="H74" s="35">
        <v>14.799999999999997</v>
      </c>
      <c r="I74" s="35">
        <v>14.866666666666667</v>
      </c>
      <c r="J74" s="35">
        <v>14.866666666666667</v>
      </c>
      <c r="K74" s="35">
        <v>14.766666666666667</v>
      </c>
      <c r="L74" s="35">
        <v>14.649999999999999</v>
      </c>
      <c r="M74" s="35">
        <v>14.7</v>
      </c>
      <c r="N74" s="35">
        <v>15.549999999999997</v>
      </c>
      <c r="O74" s="35">
        <v>15.433333333333334</v>
      </c>
      <c r="P74" s="35">
        <v>15.416666666666668</v>
      </c>
      <c r="Q74" s="35">
        <v>14.949999999999998</v>
      </c>
      <c r="R74" s="1"/>
      <c r="S74" s="28">
        <f ca="1">'データ（他）'!C73</f>
        <v>45454</v>
      </c>
      <c r="T74" s="33">
        <v>19.380000000000003</v>
      </c>
      <c r="U74" s="33">
        <v>20.29</v>
      </c>
      <c r="V74" s="33">
        <v>19.919999999999998</v>
      </c>
      <c r="W74" s="33">
        <v>20.309999999999995</v>
      </c>
      <c r="X74" s="33">
        <v>20.740000000000002</v>
      </c>
      <c r="Y74" s="33">
        <v>20.96</v>
      </c>
      <c r="Z74" s="33">
        <v>21.75</v>
      </c>
      <c r="AA74" s="33">
        <v>21.270000000000003</v>
      </c>
      <c r="AB74" s="33">
        <v>21.279999999999998</v>
      </c>
      <c r="AC74" s="33">
        <v>20.39</v>
      </c>
      <c r="AD74" s="33">
        <v>21.080000000000002</v>
      </c>
      <c r="AE74" s="33">
        <v>21.409999999999997</v>
      </c>
      <c r="AF74" s="33">
        <v>20.93</v>
      </c>
      <c r="AG74" s="33">
        <v>21.1</v>
      </c>
      <c r="AH74" s="33">
        <v>20.979999999999997</v>
      </c>
      <c r="AI74" s="33">
        <v>21.65</v>
      </c>
    </row>
    <row r="75" spans="1:35" x14ac:dyDescent="0.4">
      <c r="A75" s="28">
        <f ca="1">'データ（他）'!C74</f>
        <v>45455</v>
      </c>
      <c r="B75" s="35">
        <v>15.533333333333337</v>
      </c>
      <c r="C75" s="35">
        <v>15.5</v>
      </c>
      <c r="D75" s="35">
        <v>15.283333333333331</v>
      </c>
      <c r="E75" s="35">
        <v>15.216666666666669</v>
      </c>
      <c r="F75" s="35">
        <v>15.033333333333333</v>
      </c>
      <c r="G75" s="35">
        <v>15.000000000000004</v>
      </c>
      <c r="H75" s="35">
        <v>14.799999999999997</v>
      </c>
      <c r="I75" s="35">
        <v>14.883333333333331</v>
      </c>
      <c r="J75" s="35">
        <v>14.866666666666667</v>
      </c>
      <c r="K75" s="35">
        <v>14.766666666666667</v>
      </c>
      <c r="L75" s="35">
        <v>14.666666666666668</v>
      </c>
      <c r="M75" s="35">
        <v>14.7</v>
      </c>
      <c r="N75" s="35">
        <v>15.566666666666666</v>
      </c>
      <c r="O75" s="35">
        <v>15.450000000000001</v>
      </c>
      <c r="P75" s="35">
        <v>15.416666666666668</v>
      </c>
      <c r="Q75" s="35">
        <v>14.949999999999998</v>
      </c>
      <c r="R75" s="1"/>
      <c r="S75" s="28">
        <f ca="1">'データ（他）'!C74</f>
        <v>45455</v>
      </c>
      <c r="T75" s="33">
        <v>18.919999999999998</v>
      </c>
      <c r="U75" s="33">
        <v>19.970000000000002</v>
      </c>
      <c r="V75" s="33">
        <v>19.48</v>
      </c>
      <c r="W75" s="33">
        <v>19.509999999999998</v>
      </c>
      <c r="X75" s="33">
        <v>20.199999999999996</v>
      </c>
      <c r="Y75" s="33">
        <v>20.259999999999998</v>
      </c>
      <c r="Z75" s="33">
        <v>21.49</v>
      </c>
      <c r="AA75" s="33">
        <v>20.97</v>
      </c>
      <c r="AB75" s="33">
        <v>20.990000000000002</v>
      </c>
      <c r="AC75" s="33">
        <v>19.78</v>
      </c>
      <c r="AD75" s="33">
        <v>20.589999999999996</v>
      </c>
      <c r="AE75" s="33">
        <v>20.84</v>
      </c>
      <c r="AF75" s="33">
        <v>20.380000000000003</v>
      </c>
      <c r="AG75" s="33">
        <v>20.729999999999997</v>
      </c>
      <c r="AH75" s="33">
        <v>20.62</v>
      </c>
      <c r="AI75" s="33">
        <v>21.520000000000003</v>
      </c>
    </row>
    <row r="76" spans="1:35" x14ac:dyDescent="0.4">
      <c r="A76" s="28">
        <f ca="1">'データ（他）'!C75</f>
        <v>45456</v>
      </c>
      <c r="B76" s="35">
        <v>15.55</v>
      </c>
      <c r="C76" s="35">
        <v>15.5</v>
      </c>
      <c r="D76" s="35">
        <v>15.3</v>
      </c>
      <c r="E76" s="35">
        <v>15.233333333333334</v>
      </c>
      <c r="F76" s="35">
        <v>15.050000000000002</v>
      </c>
      <c r="G76" s="35">
        <v>15.000000000000004</v>
      </c>
      <c r="H76" s="35">
        <v>14.816666666666666</v>
      </c>
      <c r="I76" s="35">
        <v>14.883333333333331</v>
      </c>
      <c r="J76" s="35">
        <v>14.883333333333333</v>
      </c>
      <c r="K76" s="35">
        <v>14.783333333333335</v>
      </c>
      <c r="L76" s="35">
        <v>14.666666666666668</v>
      </c>
      <c r="M76" s="35">
        <v>14.716666666666665</v>
      </c>
      <c r="N76" s="35">
        <v>15.583333333333334</v>
      </c>
      <c r="O76" s="35">
        <v>15.450000000000001</v>
      </c>
      <c r="P76" s="35">
        <v>15.433333333333334</v>
      </c>
      <c r="Q76" s="35">
        <v>14.966666666666667</v>
      </c>
      <c r="R76" s="1"/>
      <c r="S76" s="28">
        <f ca="1">'データ（他）'!C75</f>
        <v>45456</v>
      </c>
      <c r="T76" s="33">
        <v>18.68</v>
      </c>
      <c r="U76" s="33">
        <v>19.790000000000003</v>
      </c>
      <c r="V76" s="33">
        <v>19.57</v>
      </c>
      <c r="W76" s="33">
        <v>19.7</v>
      </c>
      <c r="X76" s="33">
        <v>20.309999999999995</v>
      </c>
      <c r="Y76" s="33">
        <v>20.5</v>
      </c>
      <c r="Z76" s="33">
        <v>21.7</v>
      </c>
      <c r="AA76" s="33">
        <v>21.09</v>
      </c>
      <c r="AB76" s="33">
        <v>21.11</v>
      </c>
      <c r="AC76" s="33">
        <v>20.14</v>
      </c>
      <c r="AD76" s="33">
        <v>20.84</v>
      </c>
      <c r="AE76" s="33">
        <v>21.02</v>
      </c>
      <c r="AF76" s="33">
        <v>20.56</v>
      </c>
      <c r="AG76" s="33">
        <v>20.85</v>
      </c>
      <c r="AH76" s="33">
        <v>20.719999999999995</v>
      </c>
      <c r="AI76" s="33">
        <v>21.57</v>
      </c>
    </row>
    <row r="77" spans="1:35" x14ac:dyDescent="0.4">
      <c r="A77" s="28">
        <f ca="1">'データ（他）'!C76</f>
        <v>45457</v>
      </c>
      <c r="B77" s="35">
        <v>15.566666666666665</v>
      </c>
      <c r="C77" s="35">
        <v>15.516666666666666</v>
      </c>
      <c r="D77" s="35">
        <v>15.3</v>
      </c>
      <c r="E77" s="35">
        <v>15.25</v>
      </c>
      <c r="F77" s="35">
        <v>15.050000000000002</v>
      </c>
      <c r="G77" s="35">
        <v>15.016666666666666</v>
      </c>
      <c r="H77" s="35">
        <v>14.816666666666666</v>
      </c>
      <c r="I77" s="35">
        <v>14.9</v>
      </c>
      <c r="J77" s="35">
        <v>14.883333333333333</v>
      </c>
      <c r="K77" s="35">
        <v>14.799999999999997</v>
      </c>
      <c r="L77" s="35">
        <v>14.666666666666668</v>
      </c>
      <c r="M77" s="35">
        <v>14.716666666666665</v>
      </c>
      <c r="N77" s="35">
        <v>15.583333333333334</v>
      </c>
      <c r="O77" s="35">
        <v>15.466666666666665</v>
      </c>
      <c r="P77" s="35">
        <v>15.450000000000001</v>
      </c>
      <c r="Q77" s="35">
        <v>14.966666666666667</v>
      </c>
      <c r="R77" s="1"/>
      <c r="S77" s="28">
        <f ca="1">'データ（他）'!C76</f>
        <v>45457</v>
      </c>
      <c r="T77" s="33">
        <v>18.850000000000001</v>
      </c>
      <c r="U77" s="33">
        <v>20</v>
      </c>
      <c r="V77" s="33">
        <v>19.349999999999998</v>
      </c>
      <c r="W77" s="33">
        <v>19.660000000000004</v>
      </c>
      <c r="X77" s="33">
        <v>20.020000000000003</v>
      </c>
      <c r="Y77" s="33">
        <v>20.28</v>
      </c>
      <c r="Z77" s="33">
        <v>21.28</v>
      </c>
      <c r="AA77" s="33">
        <v>20.82</v>
      </c>
      <c r="AB77" s="33">
        <v>20.77</v>
      </c>
      <c r="AC77" s="33">
        <v>19.93</v>
      </c>
      <c r="AD77" s="33">
        <v>20.54</v>
      </c>
      <c r="AE77" s="33">
        <v>20.779999999999994</v>
      </c>
      <c r="AF77" s="33">
        <v>20.490000000000002</v>
      </c>
      <c r="AG77" s="33">
        <v>20.529999999999998</v>
      </c>
      <c r="AH77" s="33">
        <v>20.420000000000002</v>
      </c>
      <c r="AI77" s="33">
        <v>21.240000000000002</v>
      </c>
    </row>
    <row r="78" spans="1:35" x14ac:dyDescent="0.4">
      <c r="A78" s="28">
        <f ca="1">'データ（他）'!C77</f>
        <v>45458</v>
      </c>
      <c r="B78" s="35">
        <v>15.583333333333334</v>
      </c>
      <c r="C78" s="35">
        <v>15.516666666666666</v>
      </c>
      <c r="D78" s="35">
        <v>15.316666666666668</v>
      </c>
      <c r="E78" s="35">
        <v>15.25</v>
      </c>
      <c r="F78" s="35">
        <v>15.050000000000002</v>
      </c>
      <c r="G78" s="35">
        <v>15.016666666666666</v>
      </c>
      <c r="H78" s="35">
        <v>14.816666666666666</v>
      </c>
      <c r="I78" s="35">
        <v>14.9</v>
      </c>
      <c r="J78" s="35">
        <v>14.9</v>
      </c>
      <c r="K78" s="35">
        <v>14.799999999999997</v>
      </c>
      <c r="L78" s="35">
        <v>14.683333333333332</v>
      </c>
      <c r="M78" s="35">
        <v>14.716666666666665</v>
      </c>
      <c r="N78" s="35">
        <v>15.583333333333334</v>
      </c>
      <c r="O78" s="35">
        <v>15.466666666666665</v>
      </c>
      <c r="P78" s="35">
        <v>15.466666666666665</v>
      </c>
      <c r="Q78" s="35">
        <v>14.983333333333334</v>
      </c>
      <c r="R78" s="1"/>
      <c r="S78" s="28">
        <f ca="1">'データ（他）'!C77</f>
        <v>45458</v>
      </c>
      <c r="T78" s="33">
        <v>18.880000000000003</v>
      </c>
      <c r="U78" s="33">
        <v>19.440000000000001</v>
      </c>
      <c r="V78" s="33">
        <v>19.43</v>
      </c>
      <c r="W78" s="33">
        <v>19.630000000000003</v>
      </c>
      <c r="X78" s="33">
        <v>20.21</v>
      </c>
      <c r="Y78" s="33">
        <v>20.329999999999998</v>
      </c>
      <c r="Z78" s="33">
        <v>21.169999999999998</v>
      </c>
      <c r="AA78" s="33">
        <v>20.61</v>
      </c>
      <c r="AB78" s="33">
        <v>20.77</v>
      </c>
      <c r="AC78" s="33">
        <v>20.059999999999999</v>
      </c>
      <c r="AD78" s="33">
        <v>20.639999999999997</v>
      </c>
      <c r="AE78" s="33">
        <v>20.880000000000003</v>
      </c>
      <c r="AF78" s="33">
        <v>20.759999999999998</v>
      </c>
      <c r="AG78" s="33">
        <v>20.85</v>
      </c>
      <c r="AH78" s="33">
        <v>20.52</v>
      </c>
      <c r="AI78" s="33">
        <v>21.08</v>
      </c>
    </row>
    <row r="79" spans="1:35" x14ac:dyDescent="0.4">
      <c r="A79" s="28">
        <f ca="1">'データ（他）'!C78</f>
        <v>45459</v>
      </c>
      <c r="B79" s="35">
        <v>15.583333333333334</v>
      </c>
      <c r="C79" s="35">
        <v>15.533333333333331</v>
      </c>
      <c r="D79" s="35">
        <v>15.316666666666668</v>
      </c>
      <c r="E79" s="35">
        <v>15.25</v>
      </c>
      <c r="F79" s="35">
        <v>15.06666666666667</v>
      </c>
      <c r="G79" s="35">
        <v>15.033333333333333</v>
      </c>
      <c r="H79" s="35">
        <v>14.833333333333334</v>
      </c>
      <c r="I79" s="35">
        <v>14.9</v>
      </c>
      <c r="J79" s="35">
        <v>14.9</v>
      </c>
      <c r="K79" s="35">
        <v>14.8</v>
      </c>
      <c r="L79" s="35">
        <v>14.683333333333332</v>
      </c>
      <c r="M79" s="35">
        <v>14.733333333333331</v>
      </c>
      <c r="N79" s="35">
        <v>15.599999999999998</v>
      </c>
      <c r="O79" s="35">
        <v>15.466666666666665</v>
      </c>
      <c r="P79" s="35">
        <v>15.466666666666665</v>
      </c>
      <c r="Q79" s="35">
        <v>14.983333333333334</v>
      </c>
      <c r="R79" s="1"/>
      <c r="S79" s="28">
        <f ca="1">'データ（他）'!C78</f>
        <v>45459</v>
      </c>
      <c r="T79" s="33">
        <v>19.659999999999997</v>
      </c>
      <c r="U79" s="33">
        <v>20.11</v>
      </c>
      <c r="V79" s="33">
        <v>20.05</v>
      </c>
      <c r="W79" s="33">
        <v>20.69</v>
      </c>
      <c r="X79" s="33">
        <v>21.11</v>
      </c>
      <c r="Y79" s="33">
        <v>21.55</v>
      </c>
      <c r="Z79" s="33">
        <v>22.16</v>
      </c>
      <c r="AA79" s="33">
        <v>21.650000000000002</v>
      </c>
      <c r="AB79" s="33">
        <v>21.83</v>
      </c>
      <c r="AC79" s="33">
        <v>21.09</v>
      </c>
      <c r="AD79" s="33">
        <v>21.63</v>
      </c>
      <c r="AE79" s="33">
        <v>21.98</v>
      </c>
      <c r="AF79" s="33">
        <v>21.740000000000002</v>
      </c>
      <c r="AG79" s="33">
        <v>4461.9699999999993</v>
      </c>
      <c r="AH79" s="33">
        <v>21.500000000000004</v>
      </c>
      <c r="AI79" s="33">
        <v>21.949999999999996</v>
      </c>
    </row>
    <row r="80" spans="1:35" x14ac:dyDescent="0.4">
      <c r="A80" s="28">
        <f ca="1">'データ（他）'!C79</f>
        <v>45460</v>
      </c>
      <c r="B80" s="35">
        <v>15.599999999999998</v>
      </c>
      <c r="C80" s="35">
        <v>15.533333333333331</v>
      </c>
      <c r="D80" s="35">
        <v>15.316666666666668</v>
      </c>
      <c r="E80" s="35">
        <v>15.266666666666666</v>
      </c>
      <c r="F80" s="35">
        <v>15.06666666666667</v>
      </c>
      <c r="G80" s="35">
        <v>15.033333333333333</v>
      </c>
      <c r="H80" s="35">
        <v>14.833333333333334</v>
      </c>
      <c r="I80" s="35">
        <v>14.916666666666668</v>
      </c>
      <c r="J80" s="35">
        <v>14.9</v>
      </c>
      <c r="K80" s="35">
        <v>14.8</v>
      </c>
      <c r="L80" s="35">
        <v>14.7</v>
      </c>
      <c r="M80" s="35">
        <v>14.733333333333331</v>
      </c>
      <c r="N80" s="35">
        <v>15.599999999999998</v>
      </c>
      <c r="O80" s="35">
        <v>15.483333333333334</v>
      </c>
      <c r="P80" s="35">
        <v>15.483333333333334</v>
      </c>
      <c r="Q80" s="35">
        <v>14.983333333333334</v>
      </c>
      <c r="R80" s="1"/>
      <c r="S80" s="28">
        <f ca="1">'データ（他）'!C79</f>
        <v>45460</v>
      </c>
      <c r="T80" s="33">
        <v>19.73</v>
      </c>
      <c r="U80" s="33">
        <v>20.369999999999997</v>
      </c>
      <c r="V80" s="33">
        <v>20.100000000000001</v>
      </c>
      <c r="W80" s="33">
        <v>20.720000000000002</v>
      </c>
      <c r="X80" s="33">
        <v>21.119999999999997</v>
      </c>
      <c r="Y80" s="33">
        <v>21.389999999999993</v>
      </c>
      <c r="Z80" s="33">
        <v>22.540000000000003</v>
      </c>
      <c r="AA80" s="33">
        <v>21.799999999999997</v>
      </c>
      <c r="AB80" s="33">
        <v>21.89</v>
      </c>
      <c r="AC80" s="33">
        <v>20.880000000000003</v>
      </c>
      <c r="AD80" s="33">
        <v>21.82</v>
      </c>
      <c r="AE80" s="33">
        <v>22.080000000000005</v>
      </c>
      <c r="AF80" s="33">
        <v>21.469999999999995</v>
      </c>
      <c r="AG80" s="33">
        <v>21.799999999999997</v>
      </c>
      <c r="AH80" s="33">
        <v>21.759999999999998</v>
      </c>
      <c r="AI80" s="33">
        <v>22.4</v>
      </c>
    </row>
    <row r="81" spans="1:35" x14ac:dyDescent="0.4">
      <c r="A81" s="28">
        <f ca="1">'データ（他）'!C80</f>
        <v>45461</v>
      </c>
      <c r="B81" s="35">
        <v>15.599999999999998</v>
      </c>
      <c r="C81" s="35">
        <v>15.55</v>
      </c>
      <c r="D81" s="35">
        <v>15.333333333333332</v>
      </c>
      <c r="E81" s="35">
        <v>15.266666666666666</v>
      </c>
      <c r="F81" s="35">
        <v>15.083333333333332</v>
      </c>
      <c r="G81" s="35">
        <v>15.033333333333333</v>
      </c>
      <c r="H81" s="35">
        <v>14.833333333333334</v>
      </c>
      <c r="I81" s="35">
        <v>14.916666666666668</v>
      </c>
      <c r="J81" s="35">
        <v>14.916666666666664</v>
      </c>
      <c r="K81" s="35">
        <v>14.8</v>
      </c>
      <c r="L81" s="35">
        <v>14.7</v>
      </c>
      <c r="M81" s="35">
        <v>14.733333333333331</v>
      </c>
      <c r="N81" s="35">
        <v>15.616666666666664</v>
      </c>
      <c r="O81" s="35">
        <v>15.483333333333334</v>
      </c>
      <c r="P81" s="35">
        <v>15.483333333333334</v>
      </c>
      <c r="Q81" s="35">
        <v>15</v>
      </c>
      <c r="R81" s="1"/>
      <c r="S81" s="28">
        <f ca="1">'データ（他）'!C80</f>
        <v>45461</v>
      </c>
      <c r="T81" s="33">
        <v>20.18</v>
      </c>
      <c r="U81" s="33">
        <v>20.669999999999998</v>
      </c>
      <c r="V81" s="33">
        <v>20.61</v>
      </c>
      <c r="W81" s="33">
        <v>21.3</v>
      </c>
      <c r="X81" s="33">
        <v>21.619999999999997</v>
      </c>
      <c r="Y81" s="33">
        <v>21.910000000000004</v>
      </c>
      <c r="Z81" s="33">
        <v>22.54</v>
      </c>
      <c r="AA81" s="33">
        <v>22.07</v>
      </c>
      <c r="AB81" s="33">
        <v>22.06</v>
      </c>
      <c r="AC81" s="33">
        <v>21.489999999999995</v>
      </c>
      <c r="AD81" s="33">
        <v>21.849999999999998</v>
      </c>
      <c r="AE81" s="33">
        <v>22.360000000000003</v>
      </c>
      <c r="AF81" s="33">
        <v>21.839999999999996</v>
      </c>
      <c r="AG81" s="33">
        <v>21.76</v>
      </c>
      <c r="AH81" s="33">
        <v>21.66</v>
      </c>
      <c r="AI81" s="33">
        <v>22.509999999999998</v>
      </c>
    </row>
    <row r="82" spans="1:35" x14ac:dyDescent="0.4">
      <c r="A82" s="28">
        <f ca="1">'データ（他）'!C81</f>
        <v>45462</v>
      </c>
      <c r="B82" s="35">
        <v>15.583333333333334</v>
      </c>
      <c r="C82" s="35">
        <v>15.55</v>
      </c>
      <c r="D82" s="35">
        <v>15.316666666666666</v>
      </c>
      <c r="E82" s="35">
        <v>15.25</v>
      </c>
      <c r="F82" s="35">
        <v>15.083333333333332</v>
      </c>
      <c r="G82" s="35">
        <v>15.033333333333333</v>
      </c>
      <c r="H82" s="35">
        <v>14.850000000000001</v>
      </c>
      <c r="I82" s="35">
        <v>14.916666666666668</v>
      </c>
      <c r="J82" s="35">
        <v>14.916666666666664</v>
      </c>
      <c r="K82" s="35">
        <v>14.816666666666666</v>
      </c>
      <c r="L82" s="35">
        <v>14.7</v>
      </c>
      <c r="M82" s="35">
        <v>14.75</v>
      </c>
      <c r="N82" s="35">
        <v>15.616666666666664</v>
      </c>
      <c r="O82" s="35">
        <v>15.5</v>
      </c>
      <c r="P82" s="35">
        <v>15.466666666666669</v>
      </c>
      <c r="Q82" s="35">
        <v>15</v>
      </c>
      <c r="R82" s="1"/>
      <c r="S82" s="28">
        <f ca="1">'データ（他）'!C81</f>
        <v>45462</v>
      </c>
      <c r="T82" s="33">
        <v>19.64</v>
      </c>
      <c r="U82" s="33">
        <v>20.53</v>
      </c>
      <c r="V82" s="33">
        <v>20.04</v>
      </c>
      <c r="W82" s="33">
        <v>20.38</v>
      </c>
      <c r="X82" s="33">
        <v>21.18</v>
      </c>
      <c r="Y82" s="33">
        <v>21.28</v>
      </c>
      <c r="Z82" s="33">
        <v>22.29</v>
      </c>
      <c r="AA82" s="33">
        <v>21.75</v>
      </c>
      <c r="AB82" s="33">
        <v>21.73</v>
      </c>
      <c r="AC82" s="33">
        <v>20.880000000000003</v>
      </c>
      <c r="AD82" s="33">
        <v>21.609999999999996</v>
      </c>
      <c r="AE82" s="33">
        <v>21.79</v>
      </c>
      <c r="AF82" s="33">
        <v>21.17</v>
      </c>
      <c r="AG82" s="33">
        <v>21.540000000000003</v>
      </c>
      <c r="AH82" s="33">
        <v>21.410000000000004</v>
      </c>
      <c r="AI82" s="33">
        <v>22.270000000000003</v>
      </c>
    </row>
    <row r="83" spans="1:35" x14ac:dyDescent="0.4">
      <c r="A83" s="28">
        <f ca="1">'データ（他）'!C82</f>
        <v>45463</v>
      </c>
      <c r="B83" s="35">
        <v>15.600000000000003</v>
      </c>
      <c r="C83" s="35">
        <v>15.55</v>
      </c>
      <c r="D83" s="35">
        <v>15.316666666666666</v>
      </c>
      <c r="E83" s="35">
        <v>15.266666666666666</v>
      </c>
      <c r="F83" s="35">
        <v>15.066666666666666</v>
      </c>
      <c r="G83" s="35">
        <v>15.033333333333333</v>
      </c>
      <c r="H83" s="35">
        <v>14.833333333333334</v>
      </c>
      <c r="I83" s="35">
        <v>14.933333333333334</v>
      </c>
      <c r="J83" s="35">
        <v>14.916666666666664</v>
      </c>
      <c r="K83" s="35">
        <v>14.816666666666666</v>
      </c>
      <c r="L83" s="35">
        <v>14.683333333333332</v>
      </c>
      <c r="M83" s="35">
        <v>14.75</v>
      </c>
      <c r="N83" s="35">
        <v>15.616666666666664</v>
      </c>
      <c r="O83" s="35">
        <v>15.5</v>
      </c>
      <c r="P83" s="35">
        <v>15.466666666666669</v>
      </c>
      <c r="Q83" s="35">
        <v>15</v>
      </c>
      <c r="R83" s="1"/>
      <c r="S83" s="28">
        <f ca="1">'データ（他）'!C82</f>
        <v>45463</v>
      </c>
      <c r="T83" s="33">
        <v>19.830000000000002</v>
      </c>
      <c r="U83" s="33">
        <v>20.889999999999997</v>
      </c>
      <c r="V83" s="33">
        <v>20.79</v>
      </c>
      <c r="W83" s="33">
        <v>20.790000000000003</v>
      </c>
      <c r="X83" s="33">
        <v>21.75</v>
      </c>
      <c r="Y83" s="33">
        <v>21.93</v>
      </c>
      <c r="Z83" s="33">
        <v>23.11</v>
      </c>
      <c r="AA83" s="33">
        <v>22.32</v>
      </c>
      <c r="AB83" s="33">
        <v>22.37</v>
      </c>
      <c r="AC83" s="33">
        <v>21.32</v>
      </c>
      <c r="AD83" s="33">
        <v>22.130000000000003</v>
      </c>
      <c r="AE83" s="33">
        <v>22.439999999999998</v>
      </c>
      <c r="AF83" s="33">
        <v>21.68</v>
      </c>
      <c r="AG83" s="33">
        <v>22.05</v>
      </c>
      <c r="AH83" s="33">
        <v>22.030000000000005</v>
      </c>
      <c r="AI83" s="33">
        <v>22.9</v>
      </c>
    </row>
    <row r="84" spans="1:35" x14ac:dyDescent="0.4">
      <c r="A84" s="28">
        <f ca="1">'データ（他）'!C83</f>
        <v>45464</v>
      </c>
      <c r="B84" s="35">
        <v>15.600000000000003</v>
      </c>
      <c r="C84" s="35">
        <v>15.55</v>
      </c>
      <c r="D84" s="35">
        <v>15.333333333333332</v>
      </c>
      <c r="E84" s="35">
        <v>15.266666666666666</v>
      </c>
      <c r="F84" s="35">
        <v>15.066666666666666</v>
      </c>
      <c r="G84" s="35">
        <v>15.033333333333333</v>
      </c>
      <c r="H84" s="35">
        <v>14.833333333333334</v>
      </c>
      <c r="I84" s="35">
        <v>14.933333333333334</v>
      </c>
      <c r="J84" s="35">
        <v>14.933333333333334</v>
      </c>
      <c r="K84" s="35">
        <v>14.816666666666666</v>
      </c>
      <c r="L84" s="35">
        <v>14.7</v>
      </c>
      <c r="M84" s="35">
        <v>14.733333333333334</v>
      </c>
      <c r="N84" s="35">
        <v>15.633333333333333</v>
      </c>
      <c r="O84" s="35">
        <v>15.5</v>
      </c>
      <c r="P84" s="35">
        <v>15.483333333333334</v>
      </c>
      <c r="Q84" s="35">
        <v>15.016666666666664</v>
      </c>
      <c r="R84" s="1"/>
      <c r="S84" s="28">
        <f ca="1">'データ（他）'!C83</f>
        <v>45464</v>
      </c>
      <c r="T84" s="33">
        <v>19.68</v>
      </c>
      <c r="U84" s="33">
        <v>20.399999999999999</v>
      </c>
      <c r="V84" s="33">
        <v>20.240000000000002</v>
      </c>
      <c r="W84" s="33">
        <v>20.619999999999997</v>
      </c>
      <c r="X84" s="33">
        <v>21.15</v>
      </c>
      <c r="Y84" s="33">
        <v>21.41</v>
      </c>
      <c r="Z84" s="33">
        <v>22.45</v>
      </c>
      <c r="AA84" s="33">
        <v>21.9</v>
      </c>
      <c r="AB84" s="33">
        <v>22.080000000000002</v>
      </c>
      <c r="AC84" s="33">
        <v>21.049999999999997</v>
      </c>
      <c r="AD84" s="33">
        <v>21.770000000000003</v>
      </c>
      <c r="AE84" s="33">
        <v>21.94</v>
      </c>
      <c r="AF84" s="33">
        <v>21.57</v>
      </c>
      <c r="AG84" s="33">
        <v>21.7</v>
      </c>
      <c r="AH84" s="33">
        <v>21.69</v>
      </c>
      <c r="AI84" s="33">
        <v>22.29</v>
      </c>
    </row>
    <row r="85" spans="1:35" x14ac:dyDescent="0.4">
      <c r="A85" s="28">
        <f ca="1">'データ（他）'!C84</f>
        <v>45465</v>
      </c>
      <c r="B85" s="35">
        <v>15.600000000000003</v>
      </c>
      <c r="C85" s="35">
        <v>15.55</v>
      </c>
      <c r="D85" s="35">
        <v>15.333333333333332</v>
      </c>
      <c r="E85" s="35">
        <v>15.266666666666666</v>
      </c>
      <c r="F85" s="35">
        <v>15.083333333333332</v>
      </c>
      <c r="G85" s="35">
        <v>15.033333333333333</v>
      </c>
      <c r="H85" s="35">
        <v>14.833333333333334</v>
      </c>
      <c r="I85" s="35">
        <v>14.916666666666668</v>
      </c>
      <c r="J85" s="35">
        <v>14.933333333333334</v>
      </c>
      <c r="K85" s="35">
        <v>14.816666666666666</v>
      </c>
      <c r="L85" s="35">
        <v>14.7</v>
      </c>
      <c r="M85" s="35">
        <v>14.733333333333334</v>
      </c>
      <c r="N85" s="35">
        <v>15.633333333333333</v>
      </c>
      <c r="O85" s="35">
        <v>15.483333333333334</v>
      </c>
      <c r="P85" s="35">
        <v>15.483333333333334</v>
      </c>
      <c r="Q85" s="35">
        <v>14.999999999999996</v>
      </c>
      <c r="R85" s="1"/>
      <c r="S85" s="28">
        <f ca="1">'データ（他）'!C84</f>
        <v>45465</v>
      </c>
      <c r="T85" s="33">
        <v>19.979999999999997</v>
      </c>
      <c r="U85" s="33">
        <v>20.73</v>
      </c>
      <c r="V85" s="33">
        <v>20.389999999999997</v>
      </c>
      <c r="W85" s="33">
        <v>20.559999999999995</v>
      </c>
      <c r="X85" s="33">
        <v>20.89</v>
      </c>
      <c r="Y85" s="33">
        <v>21.16</v>
      </c>
      <c r="Z85" s="33">
        <v>21.87</v>
      </c>
      <c r="AA85" s="33">
        <v>21.5</v>
      </c>
      <c r="AB85" s="33">
        <v>21.54</v>
      </c>
      <c r="AC85" s="33">
        <v>20.440000000000001</v>
      </c>
      <c r="AD85" s="33">
        <v>21.2</v>
      </c>
      <c r="AE85" s="33">
        <v>21.31</v>
      </c>
      <c r="AF85" s="33">
        <v>21.11</v>
      </c>
      <c r="AG85" s="33">
        <v>21.159999999999997</v>
      </c>
      <c r="AH85" s="33">
        <v>21.05</v>
      </c>
      <c r="AI85" s="33">
        <v>22</v>
      </c>
    </row>
    <row r="86" spans="1:35" x14ac:dyDescent="0.4">
      <c r="A86" s="28">
        <f ca="1">'データ（他）'!C85</f>
        <v>45466</v>
      </c>
      <c r="B86" s="35">
        <v>15.600000000000003</v>
      </c>
      <c r="C86" s="35">
        <v>15.55</v>
      </c>
      <c r="D86" s="35">
        <v>15.333333333333332</v>
      </c>
      <c r="E86" s="35">
        <v>15.266666666666666</v>
      </c>
      <c r="F86" s="35">
        <v>15.083333333333332</v>
      </c>
      <c r="G86" s="35">
        <v>15.050000000000002</v>
      </c>
      <c r="H86" s="35">
        <v>14.849999999999998</v>
      </c>
      <c r="I86" s="35">
        <v>14.916666666666668</v>
      </c>
      <c r="J86" s="35">
        <v>14.916666666666668</v>
      </c>
      <c r="K86" s="35">
        <v>14.8</v>
      </c>
      <c r="L86" s="35">
        <v>14.7</v>
      </c>
      <c r="M86" s="35">
        <v>14.749999999999998</v>
      </c>
      <c r="N86" s="35">
        <v>15.616666666666667</v>
      </c>
      <c r="O86" s="35">
        <v>15.483333333333334</v>
      </c>
      <c r="P86" s="35">
        <v>15.483333333333334</v>
      </c>
      <c r="Q86" s="35">
        <v>14.999999999999996</v>
      </c>
      <c r="R86" s="1"/>
      <c r="S86" s="28">
        <f ca="1">'データ（他）'!C85</f>
        <v>45466</v>
      </c>
      <c r="T86" s="33">
        <v>19.799999999999997</v>
      </c>
      <c r="U86" s="33">
        <v>20.59</v>
      </c>
      <c r="V86" s="33">
        <v>20.360000000000003</v>
      </c>
      <c r="W86" s="33">
        <v>20.580000000000002</v>
      </c>
      <c r="X86" s="33">
        <v>20.93</v>
      </c>
      <c r="Y86" s="33">
        <v>21.05</v>
      </c>
      <c r="Z86" s="33">
        <v>22.000000000000004</v>
      </c>
      <c r="AA86" s="33">
        <v>21.529999999999998</v>
      </c>
      <c r="AB86" s="33">
        <v>21.699999999999996</v>
      </c>
      <c r="AC86" s="33">
        <v>20.430000000000003</v>
      </c>
      <c r="AD86" s="33">
        <v>21.37</v>
      </c>
      <c r="AE86" s="33">
        <v>21.57</v>
      </c>
      <c r="AF86" s="33">
        <v>21.139999999999997</v>
      </c>
      <c r="AG86" s="33">
        <v>21.37</v>
      </c>
      <c r="AH86" s="33">
        <v>21.259999999999998</v>
      </c>
      <c r="AI86" s="33">
        <v>22.009999999999998</v>
      </c>
    </row>
    <row r="87" spans="1:35" x14ac:dyDescent="0.4">
      <c r="A87" s="28">
        <f ca="1">'データ（他）'!C86</f>
        <v>45467</v>
      </c>
      <c r="B87" s="35">
        <v>15.583333333333334</v>
      </c>
      <c r="C87" s="35">
        <v>15.55</v>
      </c>
      <c r="D87" s="35">
        <v>15.316666666666666</v>
      </c>
      <c r="E87" s="35">
        <v>15.25</v>
      </c>
      <c r="F87" s="35">
        <v>15.066666666666666</v>
      </c>
      <c r="G87" s="35">
        <v>15.033333333333335</v>
      </c>
      <c r="H87" s="35">
        <v>14.849999999999998</v>
      </c>
      <c r="I87" s="35">
        <v>14.93333333333333</v>
      </c>
      <c r="J87" s="35">
        <v>14.916666666666668</v>
      </c>
      <c r="K87" s="35">
        <v>14.816666666666666</v>
      </c>
      <c r="L87" s="35">
        <v>14.7</v>
      </c>
      <c r="M87" s="35">
        <v>14.749999999999998</v>
      </c>
      <c r="N87" s="35">
        <v>15.616666666666667</v>
      </c>
      <c r="O87" s="35">
        <v>15.5</v>
      </c>
      <c r="P87" s="35">
        <v>15.466666666666669</v>
      </c>
      <c r="Q87" s="35">
        <v>14.999999999999996</v>
      </c>
      <c r="R87" s="1"/>
      <c r="S87" s="28">
        <f ca="1">'データ（他）'!C86</f>
        <v>45467</v>
      </c>
      <c r="T87" s="33">
        <v>20.079999999999998</v>
      </c>
      <c r="U87" s="33">
        <v>21.47</v>
      </c>
      <c r="V87" s="33">
        <v>20.76</v>
      </c>
      <c r="W87" s="33">
        <v>20.96</v>
      </c>
      <c r="X87" s="33">
        <v>21.57</v>
      </c>
      <c r="Y87" s="33">
        <v>21.589999999999996</v>
      </c>
      <c r="Z87" s="33">
        <v>22.8</v>
      </c>
      <c r="AA87" s="33">
        <v>22.21</v>
      </c>
      <c r="AB87" s="33">
        <v>22.35</v>
      </c>
      <c r="AC87" s="33">
        <v>21.05</v>
      </c>
      <c r="AD87" s="33">
        <v>22.01</v>
      </c>
      <c r="AE87" s="33">
        <v>22.119999999999997</v>
      </c>
      <c r="AF87" s="33">
        <v>21.8</v>
      </c>
      <c r="AG87" s="33">
        <v>21.93</v>
      </c>
      <c r="AH87" s="33">
        <v>21.84</v>
      </c>
      <c r="AI87" s="33">
        <v>22.71</v>
      </c>
    </row>
    <row r="88" spans="1:35" x14ac:dyDescent="0.4">
      <c r="A88" s="28">
        <f ca="1">'データ（他）'!C87</f>
        <v>45468</v>
      </c>
      <c r="B88" s="35">
        <v>15.583333333333334</v>
      </c>
      <c r="C88" s="35">
        <v>15.55</v>
      </c>
      <c r="D88" s="35">
        <v>15.316666666666666</v>
      </c>
      <c r="E88" s="35">
        <v>15.266666666666669</v>
      </c>
      <c r="F88" s="35">
        <v>15.066666666666666</v>
      </c>
      <c r="G88" s="35">
        <v>15.033333333333335</v>
      </c>
      <c r="H88" s="35">
        <v>14.833333333333332</v>
      </c>
      <c r="I88" s="35">
        <v>14.93333333333333</v>
      </c>
      <c r="J88" s="35">
        <v>14.916666666666668</v>
      </c>
      <c r="K88" s="35">
        <v>14.816666666666666</v>
      </c>
      <c r="L88" s="35">
        <v>14.683333333333332</v>
      </c>
      <c r="M88" s="35">
        <v>14.733333333333331</v>
      </c>
      <c r="N88" s="35">
        <v>15.616666666666667</v>
      </c>
      <c r="O88" s="35">
        <v>15.5</v>
      </c>
      <c r="P88" s="35">
        <v>15.466666666666669</v>
      </c>
      <c r="Q88" s="35">
        <v>14.999999999999996</v>
      </c>
      <c r="R88" s="1"/>
      <c r="S88" s="28">
        <f ca="1">'データ（他）'!C87</f>
        <v>45468</v>
      </c>
      <c r="T88" s="33">
        <v>21.189999999999998</v>
      </c>
      <c r="U88" s="33">
        <v>22.159999999999997</v>
      </c>
      <c r="V88" s="33">
        <v>21.970000000000002</v>
      </c>
      <c r="W88" s="33">
        <v>22.33</v>
      </c>
      <c r="X88" s="33">
        <v>22.93</v>
      </c>
      <c r="Y88" s="33">
        <v>22.970000000000002</v>
      </c>
      <c r="Z88" s="33">
        <v>23.94</v>
      </c>
      <c r="AA88" s="33">
        <v>23.3</v>
      </c>
      <c r="AB88" s="33">
        <v>23.25</v>
      </c>
      <c r="AC88" s="33">
        <v>22.339999999999996</v>
      </c>
      <c r="AD88" s="33">
        <v>23.04</v>
      </c>
      <c r="AE88" s="33">
        <v>23.37</v>
      </c>
      <c r="AF88" s="33">
        <v>23.009999999999998</v>
      </c>
      <c r="AG88" s="33">
        <v>22.930000000000003</v>
      </c>
      <c r="AH88" s="33">
        <v>22.799999999999997</v>
      </c>
      <c r="AI88" s="33">
        <v>23.9</v>
      </c>
    </row>
    <row r="89" spans="1:35" x14ac:dyDescent="0.4">
      <c r="A89" s="28">
        <f ca="1">'データ（他）'!C88</f>
        <v>45469</v>
      </c>
      <c r="B89" s="35">
        <v>15.583333333333334</v>
      </c>
      <c r="C89" s="35">
        <v>15.533333333333335</v>
      </c>
      <c r="D89" s="35">
        <v>15.316666666666666</v>
      </c>
      <c r="E89" s="35">
        <v>15.266666666666669</v>
      </c>
      <c r="F89" s="35">
        <v>15.066666666666666</v>
      </c>
      <c r="G89" s="35">
        <v>15.033333333333335</v>
      </c>
      <c r="H89" s="35">
        <v>14.833333333333332</v>
      </c>
      <c r="I89" s="35">
        <v>14.916666666666664</v>
      </c>
      <c r="J89" s="35">
        <v>14.916666666666668</v>
      </c>
      <c r="K89" s="35">
        <v>14.816666666666666</v>
      </c>
      <c r="L89" s="35">
        <v>14.683333333333332</v>
      </c>
      <c r="M89" s="35">
        <v>14.733333333333331</v>
      </c>
      <c r="N89" s="35">
        <v>15.600000000000001</v>
      </c>
      <c r="O89" s="35">
        <v>15.483333333333334</v>
      </c>
      <c r="P89" s="35">
        <v>15.466666666666669</v>
      </c>
      <c r="Q89" s="35">
        <v>14.983333333333331</v>
      </c>
      <c r="R89" s="1"/>
      <c r="S89" s="28">
        <f ca="1">'データ（他）'!C88</f>
        <v>45469</v>
      </c>
      <c r="T89" s="33">
        <v>21.22</v>
      </c>
      <c r="U89" s="33">
        <v>22.3</v>
      </c>
      <c r="V89" s="33">
        <v>22.14</v>
      </c>
      <c r="W89" s="33">
        <v>22.28</v>
      </c>
      <c r="X89" s="33">
        <v>23.2</v>
      </c>
      <c r="Y89" s="33">
        <v>23.259999999999998</v>
      </c>
      <c r="Z89" s="33">
        <v>24.48</v>
      </c>
      <c r="AA89" s="33">
        <v>23.79</v>
      </c>
      <c r="AB89" s="33">
        <v>23.77</v>
      </c>
      <c r="AC89" s="33">
        <v>22.86</v>
      </c>
      <c r="AD89" s="33">
        <v>23.669999999999995</v>
      </c>
      <c r="AE89" s="33">
        <v>23.93</v>
      </c>
      <c r="AF89" s="33">
        <v>23.36</v>
      </c>
      <c r="AG89" s="33">
        <v>23.6</v>
      </c>
      <c r="AH89" s="33">
        <v>23.490000000000002</v>
      </c>
      <c r="AI89" s="33">
        <v>24.36</v>
      </c>
    </row>
    <row r="90" spans="1:35" x14ac:dyDescent="0.4">
      <c r="A90" s="28">
        <f ca="1">'データ（他）'!C89</f>
        <v>45470</v>
      </c>
      <c r="B90" s="35">
        <v>15.56666666666667</v>
      </c>
      <c r="C90" s="35">
        <v>15.533333333333335</v>
      </c>
      <c r="D90" s="35">
        <v>15.299999999999999</v>
      </c>
      <c r="E90" s="35">
        <v>15.250000000000002</v>
      </c>
      <c r="F90" s="35">
        <v>15.05</v>
      </c>
      <c r="G90" s="35">
        <v>15.016666666666669</v>
      </c>
      <c r="H90" s="35">
        <v>14.833333333333332</v>
      </c>
      <c r="I90" s="35">
        <v>14.916666666666664</v>
      </c>
      <c r="J90" s="35">
        <v>14.9</v>
      </c>
      <c r="K90" s="35">
        <v>14.8</v>
      </c>
      <c r="L90" s="35">
        <v>14.700000000000001</v>
      </c>
      <c r="M90" s="35">
        <v>14.733333333333331</v>
      </c>
      <c r="N90" s="35">
        <v>15.600000000000001</v>
      </c>
      <c r="O90" s="35">
        <v>15.483333333333334</v>
      </c>
      <c r="P90" s="35">
        <v>15.450000000000001</v>
      </c>
      <c r="Q90" s="35">
        <v>14.983333333333331</v>
      </c>
      <c r="R90" s="1"/>
      <c r="S90" s="28">
        <f ca="1">'データ（他）'!C89</f>
        <v>45470</v>
      </c>
      <c r="T90" s="33">
        <v>22.1</v>
      </c>
      <c r="U90" s="33">
        <v>22.93</v>
      </c>
      <c r="V90" s="33">
        <v>22.749999999999996</v>
      </c>
      <c r="W90" s="33">
        <v>23.359999999999996</v>
      </c>
      <c r="X90" s="33">
        <v>23.779999999999998</v>
      </c>
      <c r="Y90" s="33">
        <v>23.96</v>
      </c>
      <c r="Z90" s="33">
        <v>25.009999999999998</v>
      </c>
      <c r="AA90" s="33">
        <v>24.299999999999997</v>
      </c>
      <c r="AB90" s="33">
        <v>24.32</v>
      </c>
      <c r="AC90" s="33">
        <v>23.490000000000002</v>
      </c>
      <c r="AD90" s="33">
        <v>24.170000000000005</v>
      </c>
      <c r="AE90" s="33">
        <v>24.38</v>
      </c>
      <c r="AF90" s="33">
        <v>23.89</v>
      </c>
      <c r="AG90" s="33">
        <v>24.000000000000004</v>
      </c>
      <c r="AH90" s="33">
        <v>23.97</v>
      </c>
      <c r="AI90" s="33">
        <v>24.840000000000003</v>
      </c>
    </row>
    <row r="91" spans="1:35" x14ac:dyDescent="0.4">
      <c r="A91" s="28">
        <f ca="1">'データ（他）'!C90</f>
        <v>45471</v>
      </c>
      <c r="B91" s="35">
        <v>15.56666666666667</v>
      </c>
      <c r="C91" s="35">
        <v>15.516666666666667</v>
      </c>
      <c r="D91" s="35">
        <v>15.299999999999999</v>
      </c>
      <c r="E91" s="35">
        <v>15.250000000000002</v>
      </c>
      <c r="F91" s="35">
        <v>15.05</v>
      </c>
      <c r="G91" s="35">
        <v>15.016666666666669</v>
      </c>
      <c r="H91" s="35">
        <v>14.816666666666665</v>
      </c>
      <c r="I91" s="35">
        <v>14.916666666666664</v>
      </c>
      <c r="J91" s="35">
        <v>14.9</v>
      </c>
      <c r="K91" s="35">
        <v>14.8</v>
      </c>
      <c r="L91" s="35">
        <v>14.683333333333334</v>
      </c>
      <c r="M91" s="35">
        <v>14.716666666666665</v>
      </c>
      <c r="N91" s="35">
        <v>15.600000000000001</v>
      </c>
      <c r="O91" s="35">
        <v>15.466666666666669</v>
      </c>
      <c r="P91" s="35">
        <v>15.450000000000001</v>
      </c>
      <c r="Q91" s="35">
        <v>14.966666666666665</v>
      </c>
      <c r="R91" s="1"/>
      <c r="S91" s="28">
        <f ca="1">'データ（他）'!C90</f>
        <v>45471</v>
      </c>
      <c r="T91" s="33">
        <v>21.24</v>
      </c>
      <c r="U91" s="33">
        <v>22.54</v>
      </c>
      <c r="V91" s="33">
        <v>21.94</v>
      </c>
      <c r="W91" s="33">
        <v>22.160000000000004</v>
      </c>
      <c r="X91" s="33">
        <v>22.77</v>
      </c>
      <c r="Y91" s="33">
        <v>22.75</v>
      </c>
      <c r="Z91" s="33">
        <v>23.93</v>
      </c>
      <c r="AA91" s="33">
        <v>23.309999999999995</v>
      </c>
      <c r="AB91" s="33">
        <v>23.42</v>
      </c>
      <c r="AC91" s="33">
        <v>22.29</v>
      </c>
      <c r="AD91" s="33">
        <v>23.18</v>
      </c>
      <c r="AE91" s="33">
        <v>23.360000000000003</v>
      </c>
      <c r="AF91" s="33">
        <v>22.880000000000003</v>
      </c>
      <c r="AG91" s="33">
        <v>23.24</v>
      </c>
      <c r="AH91" s="33">
        <v>23.1</v>
      </c>
      <c r="AI91" s="33">
        <v>23.83</v>
      </c>
    </row>
    <row r="92" spans="1:35" x14ac:dyDescent="0.4">
      <c r="A92" s="28">
        <f ca="1">'データ（他）'!C91</f>
        <v>45472</v>
      </c>
      <c r="B92" s="35">
        <v>15.56666666666667</v>
      </c>
      <c r="C92" s="35">
        <v>15.516666666666667</v>
      </c>
      <c r="D92" s="35">
        <v>15.299999999999999</v>
      </c>
      <c r="E92" s="35">
        <v>15.250000000000002</v>
      </c>
      <c r="F92" s="35">
        <v>15.05</v>
      </c>
      <c r="G92" s="35">
        <v>15.016666666666669</v>
      </c>
      <c r="H92" s="35">
        <v>14.816666666666665</v>
      </c>
      <c r="I92" s="35">
        <v>14.899999999999999</v>
      </c>
      <c r="J92" s="35">
        <v>14.883333333333333</v>
      </c>
      <c r="K92" s="35">
        <v>14.783333333333335</v>
      </c>
      <c r="L92" s="35">
        <v>14.683333333333334</v>
      </c>
      <c r="M92" s="35">
        <v>14.716666666666665</v>
      </c>
      <c r="N92" s="35">
        <v>15.583333333333334</v>
      </c>
      <c r="O92" s="35">
        <v>15.466666666666669</v>
      </c>
      <c r="P92" s="35">
        <v>15.450000000000001</v>
      </c>
      <c r="Q92" s="35">
        <v>14.966666666666665</v>
      </c>
      <c r="R92" s="1"/>
      <c r="S92" s="28">
        <f ca="1">'データ（他）'!C91</f>
        <v>45472</v>
      </c>
      <c r="T92" s="33">
        <v>21.119999999999997</v>
      </c>
      <c r="U92" s="33">
        <v>22.44</v>
      </c>
      <c r="V92" s="33">
        <v>22.15</v>
      </c>
      <c r="W92" s="33">
        <v>22.25</v>
      </c>
      <c r="X92" s="33">
        <v>23.219999999999995</v>
      </c>
      <c r="Y92" s="33">
        <v>23.06</v>
      </c>
      <c r="Z92" s="33">
        <v>24.38</v>
      </c>
      <c r="AA92" s="33">
        <v>23.599999999999998</v>
      </c>
      <c r="AB92" s="33">
        <v>23.599999999999998</v>
      </c>
      <c r="AC92" s="33">
        <v>22.740000000000002</v>
      </c>
      <c r="AD92" s="33">
        <v>23.49</v>
      </c>
      <c r="AE92" s="33">
        <v>23.7</v>
      </c>
      <c r="AF92" s="33">
        <v>23.17</v>
      </c>
      <c r="AG92" s="33">
        <v>23.410000000000004</v>
      </c>
      <c r="AH92" s="33">
        <v>23.25</v>
      </c>
      <c r="AI92" s="33">
        <v>24.27</v>
      </c>
    </row>
    <row r="93" spans="1:35" x14ac:dyDescent="0.4">
      <c r="A93" s="28">
        <f ca="1">'データ（他）'!C92</f>
        <v>45473</v>
      </c>
      <c r="B93" s="35">
        <v>15.55</v>
      </c>
      <c r="C93" s="35">
        <v>15.516666666666667</v>
      </c>
      <c r="D93" s="35">
        <v>15.283333333333331</v>
      </c>
      <c r="E93" s="35">
        <v>15.233333333333334</v>
      </c>
      <c r="F93" s="35">
        <v>15.033333333333333</v>
      </c>
      <c r="G93" s="35">
        <v>15.000000000000004</v>
      </c>
      <c r="H93" s="35">
        <v>14.799999999999997</v>
      </c>
      <c r="I93" s="35">
        <v>14.899999999999999</v>
      </c>
      <c r="J93" s="35">
        <v>14.883333333333333</v>
      </c>
      <c r="K93" s="35">
        <v>14.783333333333335</v>
      </c>
      <c r="L93" s="35">
        <v>14.683333333333334</v>
      </c>
      <c r="M93" s="35">
        <v>14.716666666666665</v>
      </c>
      <c r="N93" s="35">
        <v>15.583333333333334</v>
      </c>
      <c r="O93" s="35">
        <v>15.466666666666669</v>
      </c>
      <c r="P93" s="35">
        <v>15.433333333333334</v>
      </c>
      <c r="Q93" s="35">
        <v>14.966666666666665</v>
      </c>
      <c r="R93" s="1"/>
      <c r="S93" s="28">
        <f ca="1">'データ（他）'!C92</f>
        <v>45473</v>
      </c>
      <c r="T93" s="33">
        <v>21.64</v>
      </c>
      <c r="U93" s="33">
        <v>23.110000000000003</v>
      </c>
      <c r="V93" s="33">
        <v>22.729999999999997</v>
      </c>
      <c r="W93" s="33">
        <v>23.049999999999997</v>
      </c>
      <c r="X93" s="33">
        <v>23.639999999999997</v>
      </c>
      <c r="Y93" s="33">
        <v>23.909999999999997</v>
      </c>
      <c r="Z93" s="33">
        <v>24.56</v>
      </c>
      <c r="AA93" s="33">
        <v>23.94</v>
      </c>
      <c r="AB93" s="33">
        <v>24.000000000000004</v>
      </c>
      <c r="AC93" s="33">
        <v>23.470000000000002</v>
      </c>
      <c r="AD93" s="33">
        <v>23.91</v>
      </c>
      <c r="AE93" s="33">
        <v>24.119999999999997</v>
      </c>
      <c r="AF93" s="33">
        <v>23.749999999999996</v>
      </c>
      <c r="AG93" s="33">
        <v>23.78</v>
      </c>
      <c r="AH93" s="33">
        <v>23.660000000000004</v>
      </c>
      <c r="AI93" s="33">
        <v>24.43</v>
      </c>
    </row>
    <row r="94" spans="1:35" x14ac:dyDescent="0.4">
      <c r="A94" s="28">
        <f ca="1">'データ（他）'!C93</f>
        <v>45474</v>
      </c>
      <c r="B94" s="35">
        <v>15.55</v>
      </c>
      <c r="C94" s="35">
        <v>15.5</v>
      </c>
      <c r="D94" s="35">
        <v>15.283333333333331</v>
      </c>
      <c r="E94" s="35">
        <v>15.216666666666665</v>
      </c>
      <c r="F94" s="35">
        <v>15.033333333333333</v>
      </c>
      <c r="G94" s="35">
        <v>15.000000000000004</v>
      </c>
      <c r="H94" s="35">
        <v>14.799999999999997</v>
      </c>
      <c r="I94" s="35">
        <v>14.883333333333331</v>
      </c>
      <c r="J94" s="35">
        <v>14.883333333333333</v>
      </c>
      <c r="K94" s="35">
        <v>14.783333333333335</v>
      </c>
      <c r="L94" s="35">
        <v>14.666666666666668</v>
      </c>
      <c r="M94" s="35">
        <v>14.7</v>
      </c>
      <c r="N94" s="35">
        <v>15.566666666666666</v>
      </c>
      <c r="O94" s="35">
        <v>15.433333333333334</v>
      </c>
      <c r="P94" s="35">
        <v>15.433333333333334</v>
      </c>
      <c r="Q94" s="35">
        <v>14.949999999999998</v>
      </c>
      <c r="R94" s="1"/>
      <c r="S94" s="28">
        <f ca="1">'データ（他）'!C93</f>
        <v>45474</v>
      </c>
      <c r="T94" s="33">
        <v>21.999999999999996</v>
      </c>
      <c r="U94" s="33">
        <v>23.34</v>
      </c>
      <c r="V94" s="33">
        <v>23.13</v>
      </c>
      <c r="W94" s="33">
        <v>23.46</v>
      </c>
      <c r="X94" s="33">
        <v>23.96</v>
      </c>
      <c r="Y94" s="33">
        <v>24.29</v>
      </c>
      <c r="Z94" s="33">
        <v>24.779999999999998</v>
      </c>
      <c r="AA94" s="33">
        <v>24.16</v>
      </c>
      <c r="AB94" s="33">
        <v>24.17</v>
      </c>
      <c r="AC94" s="33">
        <v>23.66</v>
      </c>
      <c r="AD94" s="33">
        <v>24.089999999999996</v>
      </c>
      <c r="AE94" s="33">
        <v>24.329999999999995</v>
      </c>
      <c r="AF94" s="33">
        <v>23.889999999999997</v>
      </c>
      <c r="AG94" s="33">
        <v>24.04</v>
      </c>
      <c r="AH94" s="33">
        <v>23.77</v>
      </c>
      <c r="AI94" s="33">
        <v>24.709999999999997</v>
      </c>
    </row>
    <row r="95" spans="1:35" x14ac:dyDescent="0.4">
      <c r="A95" s="28">
        <f ca="1">'データ（他）'!C94</f>
        <v>45475</v>
      </c>
      <c r="B95" s="35">
        <v>15.533333333333335</v>
      </c>
      <c r="C95" s="35">
        <v>15.5</v>
      </c>
      <c r="D95" s="35">
        <v>15.266666666666666</v>
      </c>
      <c r="E95" s="35">
        <v>15.2</v>
      </c>
      <c r="F95" s="35">
        <v>15.016666666666666</v>
      </c>
      <c r="G95" s="35">
        <v>14.983333333333336</v>
      </c>
      <c r="H95" s="35">
        <v>14.799999999999997</v>
      </c>
      <c r="I95" s="35">
        <v>14.883333333333331</v>
      </c>
      <c r="J95" s="35">
        <v>14.866666666666667</v>
      </c>
      <c r="K95" s="35">
        <v>14.766666666666667</v>
      </c>
      <c r="L95" s="35">
        <v>14.649999999999999</v>
      </c>
      <c r="M95" s="35">
        <v>14.7</v>
      </c>
      <c r="N95" s="35">
        <v>15.566666666666666</v>
      </c>
      <c r="O95" s="35">
        <v>15.433333333333334</v>
      </c>
      <c r="P95" s="35">
        <v>15.416666666666668</v>
      </c>
      <c r="Q95" s="35">
        <v>14.949999999999998</v>
      </c>
      <c r="R95" s="1"/>
      <c r="S95" s="28">
        <f ca="1">'データ（他）'!C94</f>
        <v>45475</v>
      </c>
      <c r="T95" s="33">
        <v>22.63</v>
      </c>
      <c r="U95" s="33">
        <v>24</v>
      </c>
      <c r="V95" s="33">
        <v>23.87</v>
      </c>
      <c r="W95" s="33">
        <v>24.05</v>
      </c>
      <c r="X95" s="33">
        <v>24.869999999999997</v>
      </c>
      <c r="Y95" s="33">
        <v>25.07</v>
      </c>
      <c r="Z95" s="33">
        <v>25.9</v>
      </c>
      <c r="AA95" s="33">
        <v>25.15</v>
      </c>
      <c r="AB95" s="33">
        <v>25.07</v>
      </c>
      <c r="AC95" s="33">
        <v>24.479999999999997</v>
      </c>
      <c r="AD95" s="33">
        <v>24.919999999999998</v>
      </c>
      <c r="AE95" s="33">
        <v>25.35</v>
      </c>
      <c r="AF95" s="33">
        <v>24.86</v>
      </c>
      <c r="AG95" s="33">
        <v>24.84</v>
      </c>
      <c r="AH95" s="33">
        <v>24.680000000000003</v>
      </c>
      <c r="AI95" s="33">
        <v>25.79</v>
      </c>
    </row>
    <row r="96" spans="1:35" x14ac:dyDescent="0.4">
      <c r="A96" s="28">
        <f ca="1">'データ（他）'!C95</f>
        <v>45476</v>
      </c>
      <c r="B96" s="35">
        <v>15.516666666666667</v>
      </c>
      <c r="C96" s="35">
        <v>15.466666666666669</v>
      </c>
      <c r="D96" s="35">
        <v>15.266666666666666</v>
      </c>
      <c r="E96" s="35">
        <v>15.2</v>
      </c>
      <c r="F96" s="35">
        <v>15.016666666666666</v>
      </c>
      <c r="G96" s="35">
        <v>14.983333333333336</v>
      </c>
      <c r="H96" s="35">
        <v>14.783333333333331</v>
      </c>
      <c r="I96" s="35">
        <v>14.850000000000001</v>
      </c>
      <c r="J96" s="35">
        <v>14.866666666666667</v>
      </c>
      <c r="K96" s="35">
        <v>14.766666666666667</v>
      </c>
      <c r="L96" s="35">
        <v>14.633333333333333</v>
      </c>
      <c r="M96" s="35">
        <v>14.683333333333332</v>
      </c>
      <c r="N96" s="35">
        <v>15.533333333333331</v>
      </c>
      <c r="O96" s="35">
        <v>15.416666666666668</v>
      </c>
      <c r="P96" s="35">
        <v>15.400000000000002</v>
      </c>
      <c r="Q96" s="35">
        <v>14.93333333333333</v>
      </c>
      <c r="R96" s="1"/>
      <c r="S96" s="28">
        <f ca="1">'データ（他）'!C95</f>
        <v>45476</v>
      </c>
      <c r="T96" s="33">
        <v>22.140000000000004</v>
      </c>
      <c r="U96" s="33">
        <v>23.749999999999996</v>
      </c>
      <c r="V96" s="33">
        <v>23.390000000000004</v>
      </c>
      <c r="W96" s="33">
        <v>23.669999999999998</v>
      </c>
      <c r="X96" s="33">
        <v>24.21</v>
      </c>
      <c r="Y96" s="33">
        <v>24.43</v>
      </c>
      <c r="Z96" s="33">
        <v>25.48</v>
      </c>
      <c r="AA96" s="33">
        <v>24.82</v>
      </c>
      <c r="AB96" s="33">
        <v>24.8</v>
      </c>
      <c r="AC96" s="33">
        <v>23.85</v>
      </c>
      <c r="AD96" s="33">
        <v>24.79</v>
      </c>
      <c r="AE96" s="33">
        <v>25.03</v>
      </c>
      <c r="AF96" s="33">
        <v>24.4</v>
      </c>
      <c r="AG96" s="33">
        <v>24.689999999999998</v>
      </c>
      <c r="AH96" s="33">
        <v>24.639999999999997</v>
      </c>
      <c r="AI96" s="33">
        <v>25.42</v>
      </c>
    </row>
    <row r="97" spans="1:35" x14ac:dyDescent="0.4">
      <c r="A97" s="28">
        <f ca="1">'データ（他）'!C96</f>
        <v>45477</v>
      </c>
      <c r="B97" s="35">
        <v>15.516666666666667</v>
      </c>
      <c r="C97" s="35">
        <v>15.450000000000001</v>
      </c>
      <c r="D97" s="35">
        <v>15.25</v>
      </c>
      <c r="E97" s="35">
        <v>15.183333333333334</v>
      </c>
      <c r="F97" s="35">
        <v>15</v>
      </c>
      <c r="G97" s="35">
        <v>14.95</v>
      </c>
      <c r="H97" s="35">
        <v>14.783333333333331</v>
      </c>
      <c r="I97" s="35">
        <v>14.850000000000001</v>
      </c>
      <c r="J97" s="35">
        <v>14.850000000000001</v>
      </c>
      <c r="K97" s="35">
        <v>14.75</v>
      </c>
      <c r="L97" s="35">
        <v>14.633333333333333</v>
      </c>
      <c r="M97" s="35">
        <v>14.683333333333332</v>
      </c>
      <c r="N97" s="35">
        <v>15.533333333333331</v>
      </c>
      <c r="O97" s="35">
        <v>15.400000000000002</v>
      </c>
      <c r="P97" s="35">
        <v>15.400000000000002</v>
      </c>
      <c r="Q97" s="35">
        <v>14.93333333333333</v>
      </c>
      <c r="R97" s="1"/>
      <c r="S97" s="28">
        <f ca="1">'データ（他）'!C96</f>
        <v>45477</v>
      </c>
      <c r="T97" s="33">
        <v>21.21</v>
      </c>
      <c r="U97" s="33">
        <v>22.509999999999998</v>
      </c>
      <c r="V97" s="33">
        <v>22.220000000000002</v>
      </c>
      <c r="W97" s="33">
        <v>22.3</v>
      </c>
      <c r="X97" s="33">
        <v>22.990000000000002</v>
      </c>
      <c r="Y97" s="33">
        <v>23.099999999999998</v>
      </c>
      <c r="Z97" s="33">
        <v>23.779999999999998</v>
      </c>
      <c r="AA97" s="33">
        <v>23.45</v>
      </c>
      <c r="AB97" s="33">
        <v>23.61</v>
      </c>
      <c r="AC97" s="33">
        <v>23.009999999999998</v>
      </c>
      <c r="AD97" s="33">
        <v>23.58</v>
      </c>
      <c r="AE97" s="33">
        <v>23.82</v>
      </c>
      <c r="AF97" s="33">
        <v>23.7</v>
      </c>
      <c r="AG97" s="33">
        <v>23.69</v>
      </c>
      <c r="AH97" s="33">
        <v>23.52</v>
      </c>
      <c r="AI97" s="33">
        <v>23.72</v>
      </c>
    </row>
    <row r="98" spans="1:35" x14ac:dyDescent="0.4">
      <c r="A98" s="28">
        <f ca="1">'データ（他）'!C97</f>
        <v>45478</v>
      </c>
      <c r="B98" s="35">
        <v>15.483333333333331</v>
      </c>
      <c r="C98" s="35">
        <v>15.450000000000001</v>
      </c>
      <c r="D98" s="35">
        <v>15.216666666666665</v>
      </c>
      <c r="E98" s="35">
        <v>15.183333333333334</v>
      </c>
      <c r="F98" s="35">
        <v>14.983333333333334</v>
      </c>
      <c r="G98" s="35">
        <v>14.95</v>
      </c>
      <c r="H98" s="35">
        <v>14.75</v>
      </c>
      <c r="I98" s="35">
        <v>14.833333333333334</v>
      </c>
      <c r="J98" s="35">
        <v>14.850000000000001</v>
      </c>
      <c r="K98" s="35">
        <v>14.733333333333334</v>
      </c>
      <c r="L98" s="35">
        <v>14.616666666666665</v>
      </c>
      <c r="M98" s="35">
        <v>14.666666666666664</v>
      </c>
      <c r="N98" s="35">
        <v>15.516666666666666</v>
      </c>
      <c r="O98" s="35">
        <v>15.400000000000002</v>
      </c>
      <c r="P98" s="35">
        <v>15.366666666666667</v>
      </c>
      <c r="Q98" s="35">
        <v>14.916666666666664</v>
      </c>
      <c r="R98" s="1"/>
      <c r="S98" s="28">
        <f ca="1">'データ（他）'!C97</f>
        <v>45478</v>
      </c>
      <c r="T98" s="33">
        <v>21.23</v>
      </c>
      <c r="U98" s="33">
        <v>21.980000000000004</v>
      </c>
      <c r="V98" s="33">
        <v>21.729999999999997</v>
      </c>
      <c r="W98" s="33">
        <v>21.86</v>
      </c>
      <c r="X98" s="33">
        <v>22.3</v>
      </c>
      <c r="Y98" s="33">
        <v>22.45</v>
      </c>
      <c r="Z98" s="33">
        <v>23.279999999999998</v>
      </c>
      <c r="AA98" s="33">
        <v>22.810000000000002</v>
      </c>
      <c r="AB98" s="33">
        <v>22.849999999999998</v>
      </c>
      <c r="AC98" s="33">
        <v>22.1</v>
      </c>
      <c r="AD98" s="33">
        <v>22.68</v>
      </c>
      <c r="AE98" s="33">
        <v>22.729999999999997</v>
      </c>
      <c r="AF98" s="33">
        <v>22.669999999999998</v>
      </c>
      <c r="AG98" s="33">
        <v>22.84</v>
      </c>
      <c r="AH98" s="33">
        <v>22.68</v>
      </c>
      <c r="AI98" s="33">
        <v>23.18</v>
      </c>
    </row>
    <row r="99" spans="1:35" x14ac:dyDescent="0.4">
      <c r="A99" s="28">
        <f ca="1">'データ（他）'!C98</f>
        <v>45479</v>
      </c>
      <c r="B99" s="35">
        <v>15.483333333333331</v>
      </c>
      <c r="C99" s="35">
        <v>15.433333333333334</v>
      </c>
      <c r="D99" s="35">
        <v>15.216666666666665</v>
      </c>
      <c r="E99" s="35">
        <v>15.149999999999999</v>
      </c>
      <c r="F99" s="35">
        <v>14.966666666666667</v>
      </c>
      <c r="G99" s="35">
        <v>14.933333333333334</v>
      </c>
      <c r="H99" s="35">
        <v>14.733333333333334</v>
      </c>
      <c r="I99" s="35">
        <v>14.833333333333334</v>
      </c>
      <c r="J99" s="35">
        <v>14.833333333333334</v>
      </c>
      <c r="K99" s="35">
        <v>14.716666666666669</v>
      </c>
      <c r="L99" s="35">
        <v>14.616666666666665</v>
      </c>
      <c r="M99" s="35">
        <v>14.650000000000002</v>
      </c>
      <c r="N99" s="35">
        <v>15.499999999999998</v>
      </c>
      <c r="O99" s="35">
        <v>15.366666666666667</v>
      </c>
      <c r="P99" s="35">
        <v>15.366666666666667</v>
      </c>
      <c r="Q99" s="35">
        <v>14.9</v>
      </c>
      <c r="R99" s="1"/>
      <c r="S99" s="28">
        <f ca="1">'データ（他）'!C98</f>
        <v>45479</v>
      </c>
      <c r="T99" s="33">
        <v>21.14</v>
      </c>
      <c r="U99" s="33">
        <v>22.17</v>
      </c>
      <c r="V99" s="33">
        <v>22.080000000000002</v>
      </c>
      <c r="W99" s="33">
        <v>21.96</v>
      </c>
      <c r="X99" s="33">
        <v>22.690000000000005</v>
      </c>
      <c r="Y99" s="33">
        <v>22.559999999999995</v>
      </c>
      <c r="Z99" s="33">
        <v>23.689999999999998</v>
      </c>
      <c r="AA99" s="33">
        <v>23.16</v>
      </c>
      <c r="AB99" s="33">
        <v>23.270000000000003</v>
      </c>
      <c r="AC99" s="33">
        <v>21.839999999999996</v>
      </c>
      <c r="AD99" s="33">
        <v>22.939999999999998</v>
      </c>
      <c r="AE99" s="33">
        <v>23.04</v>
      </c>
      <c r="AF99" s="33">
        <v>22.37</v>
      </c>
      <c r="AG99" s="33">
        <v>22.819999999999997</v>
      </c>
      <c r="AH99" s="33">
        <v>22.689999999999998</v>
      </c>
      <c r="AI99" s="33">
        <v>23.66</v>
      </c>
    </row>
    <row r="100" spans="1:35" x14ac:dyDescent="0.4">
      <c r="A100" s="28">
        <f ca="1">'データ（他）'!C99</f>
        <v>45480</v>
      </c>
      <c r="B100" s="35">
        <v>15.466666666666665</v>
      </c>
      <c r="C100" s="35">
        <v>15.399999999999999</v>
      </c>
      <c r="D100" s="35">
        <v>15.2</v>
      </c>
      <c r="E100" s="35">
        <v>15.133333333333333</v>
      </c>
      <c r="F100" s="35">
        <v>14.966666666666667</v>
      </c>
      <c r="G100" s="35">
        <v>14.933333333333334</v>
      </c>
      <c r="H100" s="35">
        <v>14.733333333333334</v>
      </c>
      <c r="I100" s="35">
        <v>14.816666666666666</v>
      </c>
      <c r="J100" s="35">
        <v>14.799999999999997</v>
      </c>
      <c r="K100" s="35">
        <v>14.716666666666669</v>
      </c>
      <c r="L100" s="35">
        <v>14.599999999999998</v>
      </c>
      <c r="M100" s="35">
        <v>14.633333333333335</v>
      </c>
      <c r="N100" s="35">
        <v>15.483333333333331</v>
      </c>
      <c r="O100" s="35">
        <v>15.350000000000001</v>
      </c>
      <c r="P100" s="35">
        <v>15.350000000000001</v>
      </c>
      <c r="Q100" s="35">
        <v>14.883333333333333</v>
      </c>
      <c r="R100" s="1"/>
      <c r="S100" s="28">
        <f ca="1">'データ（他）'!C99</f>
        <v>45480</v>
      </c>
      <c r="T100" s="33">
        <v>21.389999999999997</v>
      </c>
      <c r="U100" s="33">
        <v>23.29</v>
      </c>
      <c r="V100" s="33">
        <v>22.94</v>
      </c>
      <c r="W100" s="33">
        <v>22.99</v>
      </c>
      <c r="X100" s="33">
        <v>23.7</v>
      </c>
      <c r="Y100" s="33">
        <v>23.889999999999997</v>
      </c>
      <c r="Z100" s="33">
        <v>24.57</v>
      </c>
      <c r="AA100" s="33">
        <v>24.1</v>
      </c>
      <c r="AB100" s="33">
        <v>24.09</v>
      </c>
      <c r="AC100" s="33">
        <v>23.080000000000002</v>
      </c>
      <c r="AD100" s="33">
        <v>24.06</v>
      </c>
      <c r="AE100" s="33">
        <v>24.19</v>
      </c>
      <c r="AF100" s="33">
        <v>23.520000000000003</v>
      </c>
      <c r="AG100" s="33">
        <v>23.93</v>
      </c>
      <c r="AH100" s="33">
        <v>23.860000000000003</v>
      </c>
      <c r="AI100" s="33">
        <v>24.639999999999997</v>
      </c>
    </row>
    <row r="101" spans="1:35" x14ac:dyDescent="0.4">
      <c r="A101" s="28">
        <f ca="1">'データ（他）'!C100</f>
        <v>45481</v>
      </c>
      <c r="B101" s="35">
        <v>15.433333333333332</v>
      </c>
      <c r="C101" s="35">
        <v>15.399999999999999</v>
      </c>
      <c r="D101" s="35">
        <v>15.183333333333335</v>
      </c>
      <c r="E101" s="35">
        <v>15.133333333333333</v>
      </c>
      <c r="F101" s="35">
        <v>14.95</v>
      </c>
      <c r="G101" s="35">
        <v>14.9</v>
      </c>
      <c r="H101" s="35">
        <v>14.716666666666669</v>
      </c>
      <c r="I101" s="35">
        <v>14.8</v>
      </c>
      <c r="J101" s="35">
        <v>14.799999999999997</v>
      </c>
      <c r="K101" s="35">
        <v>14.700000000000001</v>
      </c>
      <c r="L101" s="35">
        <v>14.583333333333332</v>
      </c>
      <c r="M101" s="35">
        <v>14.633333333333335</v>
      </c>
      <c r="N101" s="35">
        <v>15.466666666666665</v>
      </c>
      <c r="O101" s="35">
        <v>15.333333333333332</v>
      </c>
      <c r="P101" s="35">
        <v>15.316666666666666</v>
      </c>
      <c r="Q101" s="35">
        <v>14.866666666666667</v>
      </c>
      <c r="R101" s="1"/>
      <c r="S101" s="28">
        <f ca="1">'データ（他）'!C100</f>
        <v>45481</v>
      </c>
      <c r="T101" s="33">
        <v>21.75</v>
      </c>
      <c r="U101" s="33">
        <v>23.05</v>
      </c>
      <c r="V101" s="33">
        <v>23.029999999999998</v>
      </c>
      <c r="W101" s="33">
        <v>22.880000000000003</v>
      </c>
      <c r="X101" s="33">
        <v>23.85</v>
      </c>
      <c r="Y101" s="33">
        <v>23.68</v>
      </c>
      <c r="Z101" s="33">
        <v>24.79</v>
      </c>
      <c r="AA101" s="33">
        <v>24.27</v>
      </c>
      <c r="AB101" s="33">
        <v>24.309999999999995</v>
      </c>
      <c r="AC101" s="33">
        <v>23.509999999999998</v>
      </c>
      <c r="AD101" s="33">
        <v>24.37</v>
      </c>
      <c r="AE101" s="33">
        <v>24.550000000000004</v>
      </c>
      <c r="AF101" s="33">
        <v>23.889999999999997</v>
      </c>
      <c r="AG101" s="33">
        <v>24.239999999999995</v>
      </c>
      <c r="AH101" s="33">
        <v>24.21</v>
      </c>
      <c r="AI101" s="33">
        <v>24.81</v>
      </c>
    </row>
    <row r="102" spans="1:35" x14ac:dyDescent="0.4">
      <c r="A102" s="28">
        <f ca="1">'データ（他）'!C101</f>
        <v>45482</v>
      </c>
      <c r="B102" s="35">
        <v>15.416666666666664</v>
      </c>
      <c r="C102" s="35">
        <v>15.366666666666665</v>
      </c>
      <c r="D102" s="35">
        <v>15.166666666666668</v>
      </c>
      <c r="E102" s="35">
        <v>15.1</v>
      </c>
      <c r="F102" s="35">
        <v>14.916666666666668</v>
      </c>
      <c r="G102" s="35">
        <v>14.883333333333333</v>
      </c>
      <c r="H102" s="35">
        <v>14.700000000000001</v>
      </c>
      <c r="I102" s="35">
        <v>14.783333333333335</v>
      </c>
      <c r="J102" s="35">
        <v>14.783333333333331</v>
      </c>
      <c r="K102" s="35">
        <v>14.666666666666668</v>
      </c>
      <c r="L102" s="35">
        <v>14.566666666666666</v>
      </c>
      <c r="M102" s="35">
        <v>14.616666666666667</v>
      </c>
      <c r="N102" s="35">
        <v>15.433333333333334</v>
      </c>
      <c r="O102" s="35">
        <v>15.316666666666666</v>
      </c>
      <c r="P102" s="35">
        <v>15.316666666666666</v>
      </c>
      <c r="Q102" s="35">
        <v>14.850000000000001</v>
      </c>
      <c r="R102" s="1"/>
      <c r="S102" s="28">
        <f ca="1">'データ（他）'!C101</f>
        <v>45482</v>
      </c>
      <c r="T102" s="33">
        <v>21.919999999999998</v>
      </c>
      <c r="U102" s="33">
        <v>23.359999999999996</v>
      </c>
      <c r="V102" s="33">
        <v>22.66</v>
      </c>
      <c r="W102" s="33">
        <v>22.979999999999997</v>
      </c>
      <c r="X102" s="33">
        <v>23.389999999999997</v>
      </c>
      <c r="Y102" s="33">
        <v>23.770000000000003</v>
      </c>
      <c r="Z102" s="33">
        <v>24.14</v>
      </c>
      <c r="AA102" s="33">
        <v>23.71</v>
      </c>
      <c r="AB102" s="33">
        <v>23.73</v>
      </c>
      <c r="AC102" s="33">
        <v>23.3</v>
      </c>
      <c r="AD102" s="33">
        <v>23.69</v>
      </c>
      <c r="AE102" s="33">
        <v>23.939999999999998</v>
      </c>
      <c r="AF102" s="33">
        <v>23.75</v>
      </c>
      <c r="AG102" s="33">
        <v>23.71</v>
      </c>
      <c r="AH102" s="33">
        <v>23.499999999999996</v>
      </c>
      <c r="AI102" s="33">
        <v>24.140000000000004</v>
      </c>
    </row>
    <row r="103" spans="1:35" x14ac:dyDescent="0.4">
      <c r="A103" s="28">
        <f ca="1">'データ（他）'!C102</f>
        <v>45483</v>
      </c>
      <c r="B103" s="35">
        <v>15.399999999999999</v>
      </c>
      <c r="C103" s="35">
        <v>15.349999999999998</v>
      </c>
      <c r="D103" s="35">
        <v>15.133333333333336</v>
      </c>
      <c r="E103" s="35">
        <v>15.083333333333332</v>
      </c>
      <c r="F103" s="35">
        <v>14.916666666666668</v>
      </c>
      <c r="G103" s="35">
        <v>14.883333333333333</v>
      </c>
      <c r="H103" s="35">
        <v>14.683333333333334</v>
      </c>
      <c r="I103" s="35">
        <v>14.766666666666667</v>
      </c>
      <c r="J103" s="35">
        <v>14.766666666666667</v>
      </c>
      <c r="K103" s="35">
        <v>14.666666666666668</v>
      </c>
      <c r="L103" s="35">
        <v>14.549999999999999</v>
      </c>
      <c r="M103" s="35">
        <v>14.599999999999998</v>
      </c>
      <c r="N103" s="35">
        <v>15.416666666666668</v>
      </c>
      <c r="O103" s="35">
        <v>15.299999999999999</v>
      </c>
      <c r="P103" s="35">
        <v>15.283333333333335</v>
      </c>
      <c r="Q103" s="35">
        <v>14.833333333333334</v>
      </c>
      <c r="R103" s="1"/>
      <c r="S103" s="28">
        <f ca="1">'データ（他）'!C102</f>
        <v>45483</v>
      </c>
      <c r="T103" s="33">
        <v>22.229999999999997</v>
      </c>
      <c r="U103" s="33">
        <v>24.33</v>
      </c>
      <c r="V103" s="33">
        <v>24.32</v>
      </c>
      <c r="W103" s="33">
        <v>23.92</v>
      </c>
      <c r="X103" s="33">
        <v>25.23</v>
      </c>
      <c r="Y103" s="33">
        <v>25.369999999999997</v>
      </c>
      <c r="Z103" s="33">
        <v>25.97</v>
      </c>
      <c r="AA103" s="33">
        <v>25.4</v>
      </c>
      <c r="AB103" s="33">
        <v>25.29</v>
      </c>
      <c r="AC103" s="33">
        <v>24.94</v>
      </c>
      <c r="AD103" s="33">
        <v>25.5</v>
      </c>
      <c r="AE103" s="33">
        <v>25.73</v>
      </c>
      <c r="AF103" s="33">
        <v>25.090000000000003</v>
      </c>
      <c r="AG103" s="33">
        <v>25.32</v>
      </c>
      <c r="AH103" s="33">
        <v>25.34</v>
      </c>
      <c r="AI103" s="33">
        <v>25.860000000000003</v>
      </c>
    </row>
    <row r="104" spans="1:35" x14ac:dyDescent="0.4">
      <c r="A104" s="28">
        <f ca="1">'データ（他）'!C103</f>
        <v>45484</v>
      </c>
      <c r="B104" s="35">
        <v>15.383333333333333</v>
      </c>
      <c r="C104" s="35">
        <v>15.333333333333336</v>
      </c>
      <c r="D104" s="35">
        <v>15.116666666666669</v>
      </c>
      <c r="E104" s="35">
        <v>15.06666666666667</v>
      </c>
      <c r="F104" s="35">
        <v>14.883333333333333</v>
      </c>
      <c r="G104" s="35">
        <v>14.850000000000001</v>
      </c>
      <c r="H104" s="35">
        <v>14.666666666666668</v>
      </c>
      <c r="I104" s="35">
        <v>14.75</v>
      </c>
      <c r="J104" s="35">
        <v>14.75</v>
      </c>
      <c r="K104" s="35">
        <v>14.650000000000002</v>
      </c>
      <c r="L104" s="35">
        <v>14.533333333333331</v>
      </c>
      <c r="M104" s="35">
        <v>14.583333333333332</v>
      </c>
      <c r="N104" s="35">
        <v>15.400000000000002</v>
      </c>
      <c r="O104" s="35">
        <v>15.283333333333335</v>
      </c>
      <c r="P104" s="35">
        <v>15.266666666666669</v>
      </c>
      <c r="Q104" s="35">
        <v>14.816666666666666</v>
      </c>
      <c r="R104" s="1"/>
      <c r="S104" s="28">
        <f ca="1">'データ（他）'!C103</f>
        <v>45484</v>
      </c>
      <c r="T104" s="33">
        <v>22.88</v>
      </c>
      <c r="U104" s="33">
        <v>24.67</v>
      </c>
      <c r="V104" s="33">
        <v>24.59</v>
      </c>
      <c r="W104" s="33">
        <v>24.55</v>
      </c>
      <c r="X104" s="33">
        <v>25.911111111111111</v>
      </c>
      <c r="Y104" s="33">
        <v>25.890000000000004</v>
      </c>
      <c r="Z104" s="33">
        <v>26.47</v>
      </c>
      <c r="AA104" s="33">
        <v>25.910000000000004</v>
      </c>
      <c r="AB104" s="33">
        <v>25.839999999999996</v>
      </c>
      <c r="AC104" s="33">
        <v>25.45</v>
      </c>
      <c r="AD104" s="33">
        <v>26.07</v>
      </c>
      <c r="AE104" s="33">
        <v>26.419999999999998</v>
      </c>
      <c r="AF104" s="33">
        <v>25.599999999999998</v>
      </c>
      <c r="AG104" s="33">
        <v>25.919999999999998</v>
      </c>
      <c r="AH104" s="33">
        <v>25.830000000000002</v>
      </c>
      <c r="AI104" s="33">
        <v>26.49</v>
      </c>
    </row>
    <row r="105" spans="1:35" x14ac:dyDescent="0.4">
      <c r="A105" s="28">
        <f ca="1">'データ（他）'!C104</f>
        <v>45485</v>
      </c>
      <c r="B105" s="35">
        <v>15.350000000000001</v>
      </c>
      <c r="C105" s="35">
        <v>15.316666666666668</v>
      </c>
      <c r="D105" s="35">
        <v>15.116666666666669</v>
      </c>
      <c r="E105" s="35">
        <v>15.050000000000002</v>
      </c>
      <c r="F105" s="35">
        <v>14.866666666666667</v>
      </c>
      <c r="G105" s="35">
        <v>14.833333333333334</v>
      </c>
      <c r="H105" s="35">
        <v>14.650000000000002</v>
      </c>
      <c r="I105" s="35">
        <v>14.733333333333334</v>
      </c>
      <c r="J105" s="35">
        <v>14.733333333333334</v>
      </c>
      <c r="K105" s="35">
        <v>14.633333333333333</v>
      </c>
      <c r="L105" s="35">
        <v>14.516666666666666</v>
      </c>
      <c r="M105" s="35">
        <v>14.566666666666666</v>
      </c>
      <c r="N105" s="35">
        <v>15.383333333333335</v>
      </c>
      <c r="O105" s="35">
        <v>15.266666666666669</v>
      </c>
      <c r="P105" s="35">
        <v>15.233333333333334</v>
      </c>
      <c r="Q105" s="35">
        <v>14.8</v>
      </c>
      <c r="R105" s="1"/>
      <c r="S105" s="28">
        <f ca="1">'データ（他）'!C104</f>
        <v>45485</v>
      </c>
      <c r="T105" s="33">
        <v>22.779999999999998</v>
      </c>
      <c r="U105" s="33">
        <v>24.259999999999998</v>
      </c>
      <c r="V105" s="33">
        <v>23.919999999999995</v>
      </c>
      <c r="W105" s="33">
        <v>24.15</v>
      </c>
      <c r="X105" s="33">
        <v>24.880000000000003</v>
      </c>
      <c r="Y105" s="33">
        <v>24.85</v>
      </c>
      <c r="Z105" s="33">
        <v>26.040000000000003</v>
      </c>
      <c r="AA105" s="33">
        <v>25.37</v>
      </c>
      <c r="AB105" s="33">
        <v>25.29</v>
      </c>
      <c r="AC105" s="33">
        <v>24.270000000000003</v>
      </c>
      <c r="AD105" s="33">
        <v>25.220000000000002</v>
      </c>
      <c r="AE105" s="33">
        <v>25.549999999999997</v>
      </c>
      <c r="AF105" s="33">
        <v>24.720000000000002</v>
      </c>
      <c r="AG105" s="33">
        <v>25.260000000000005</v>
      </c>
      <c r="AH105" s="33">
        <v>25.349999999999998</v>
      </c>
      <c r="AI105" s="33">
        <v>25.810000000000002</v>
      </c>
    </row>
    <row r="106" spans="1:35" x14ac:dyDescent="0.4">
      <c r="A106" s="28">
        <f ca="1">'データ（他）'!C105</f>
        <v>45486</v>
      </c>
      <c r="B106" s="35">
        <v>15.316666666666666</v>
      </c>
      <c r="C106" s="35">
        <v>15.283333333333335</v>
      </c>
      <c r="D106" s="35">
        <v>15.083333333333332</v>
      </c>
      <c r="E106" s="35">
        <v>15.016666666666666</v>
      </c>
      <c r="F106" s="35">
        <v>14.849999999999998</v>
      </c>
      <c r="G106" s="35">
        <v>14.81666666666667</v>
      </c>
      <c r="H106" s="35">
        <v>14.633333333333335</v>
      </c>
      <c r="I106" s="35">
        <v>14.7</v>
      </c>
      <c r="J106" s="35">
        <v>14.716666666666669</v>
      </c>
      <c r="K106" s="35">
        <v>14.616666666666665</v>
      </c>
      <c r="L106" s="35">
        <v>14.516666666666666</v>
      </c>
      <c r="M106" s="35">
        <v>14.549999999999999</v>
      </c>
      <c r="N106" s="35">
        <v>15.349999999999998</v>
      </c>
      <c r="O106" s="35">
        <v>15.233333333333334</v>
      </c>
      <c r="P106" s="35">
        <v>15.216666666666669</v>
      </c>
      <c r="Q106" s="35">
        <v>14.783333333333335</v>
      </c>
      <c r="R106" s="1"/>
      <c r="S106" s="28">
        <f ca="1">'データ（他）'!C105</f>
        <v>45486</v>
      </c>
      <c r="T106" s="33">
        <v>22.700000000000003</v>
      </c>
      <c r="U106" s="33">
        <v>24.2</v>
      </c>
      <c r="V106" s="33">
        <v>23.740000000000002</v>
      </c>
      <c r="W106" s="33">
        <v>24.29</v>
      </c>
      <c r="X106" s="33">
        <v>24.79</v>
      </c>
      <c r="Y106" s="33">
        <v>25.040000000000003</v>
      </c>
      <c r="Z106" s="33">
        <v>25.659999999999997</v>
      </c>
      <c r="AA106" s="33">
        <v>24.9</v>
      </c>
      <c r="AB106" s="33">
        <v>25.04</v>
      </c>
      <c r="AC106" s="33">
        <v>24.640000000000004</v>
      </c>
      <c r="AD106" s="33">
        <v>25.080000000000002</v>
      </c>
      <c r="AE106" s="33">
        <v>25.380000000000003</v>
      </c>
      <c r="AF106" s="33">
        <v>24.96</v>
      </c>
      <c r="AG106" s="33">
        <v>25.03</v>
      </c>
      <c r="AH106" s="33">
        <v>24.92</v>
      </c>
      <c r="AI106" s="33">
        <v>25.4</v>
      </c>
    </row>
    <row r="107" spans="1:35" x14ac:dyDescent="0.4">
      <c r="A107" s="28">
        <f ca="1">'データ（他）'!C106</f>
        <v>45487</v>
      </c>
      <c r="B107" s="35">
        <v>15.299999999999999</v>
      </c>
      <c r="C107" s="35">
        <v>15.266666666666669</v>
      </c>
      <c r="D107" s="35">
        <v>15.05</v>
      </c>
      <c r="E107" s="35">
        <v>15</v>
      </c>
      <c r="F107" s="35">
        <v>14.833333333333332</v>
      </c>
      <c r="G107" s="35">
        <v>14.800000000000004</v>
      </c>
      <c r="H107" s="35">
        <v>14.599999999999998</v>
      </c>
      <c r="I107" s="35">
        <v>14.7</v>
      </c>
      <c r="J107" s="35">
        <v>14.700000000000001</v>
      </c>
      <c r="K107" s="35">
        <v>14.583333333333336</v>
      </c>
      <c r="L107" s="35">
        <v>14.483333333333334</v>
      </c>
      <c r="M107" s="35">
        <v>14.533333333333331</v>
      </c>
      <c r="N107" s="35">
        <v>15.316666666666666</v>
      </c>
      <c r="O107" s="35">
        <v>15.2</v>
      </c>
      <c r="P107" s="35">
        <v>15.200000000000003</v>
      </c>
      <c r="Q107" s="35">
        <v>14.749999999999998</v>
      </c>
      <c r="R107" s="1"/>
      <c r="S107" s="28">
        <f ca="1">'データ（他）'!C106</f>
        <v>45487</v>
      </c>
      <c r="T107" s="33">
        <v>22.72</v>
      </c>
      <c r="U107" s="33">
        <v>24.300000000000004</v>
      </c>
      <c r="V107" s="33">
        <v>24.18</v>
      </c>
      <c r="W107" s="33">
        <v>24</v>
      </c>
      <c r="X107" s="33">
        <v>24.87</v>
      </c>
      <c r="Y107" s="33">
        <v>24.94</v>
      </c>
      <c r="Z107" s="33">
        <v>25.78</v>
      </c>
      <c r="AA107" s="33">
        <v>25.1</v>
      </c>
      <c r="AB107" s="33">
        <v>25.220000000000002</v>
      </c>
      <c r="AC107" s="33">
        <v>24.2</v>
      </c>
      <c r="AD107" s="33">
        <v>25.15</v>
      </c>
      <c r="AE107" s="33">
        <v>25.32</v>
      </c>
      <c r="AF107" s="33">
        <v>24.630000000000003</v>
      </c>
      <c r="AG107" s="33">
        <v>25.15</v>
      </c>
      <c r="AH107" s="33">
        <v>25.04</v>
      </c>
      <c r="AI107" s="33">
        <v>25.68</v>
      </c>
    </row>
    <row r="108" spans="1:35" x14ac:dyDescent="0.4">
      <c r="A108" s="28">
        <f ca="1">'データ（他）'!C107</f>
        <v>45488</v>
      </c>
      <c r="B108" s="35">
        <v>15.283333333333331</v>
      </c>
      <c r="C108" s="35">
        <v>15.233333333333333</v>
      </c>
      <c r="D108" s="35">
        <v>15.033333333333333</v>
      </c>
      <c r="E108" s="35">
        <v>14.966666666666667</v>
      </c>
      <c r="F108" s="35">
        <v>14.799999999999997</v>
      </c>
      <c r="G108" s="35">
        <v>14.766666666666667</v>
      </c>
      <c r="H108" s="35">
        <v>14.599999999999998</v>
      </c>
      <c r="I108" s="35">
        <v>14.666666666666668</v>
      </c>
      <c r="J108" s="35">
        <v>14.666666666666668</v>
      </c>
      <c r="K108" s="35">
        <v>14.566666666666666</v>
      </c>
      <c r="L108" s="35">
        <v>14.466666666666669</v>
      </c>
      <c r="M108" s="35">
        <v>14.5</v>
      </c>
      <c r="N108" s="35">
        <v>15.299999999999999</v>
      </c>
      <c r="O108" s="35">
        <v>15.183333333333334</v>
      </c>
      <c r="P108" s="35">
        <v>15.166666666666666</v>
      </c>
      <c r="Q108" s="35">
        <v>14.749999999999998</v>
      </c>
      <c r="R108" s="1"/>
      <c r="S108" s="28">
        <f ca="1">'データ（他）'!C107</f>
        <v>45488</v>
      </c>
      <c r="T108" s="33">
        <v>22.490000000000002</v>
      </c>
      <c r="U108" s="33">
        <v>24.130000000000003</v>
      </c>
      <c r="V108" s="33">
        <v>23.66</v>
      </c>
      <c r="W108" s="33">
        <v>23.72</v>
      </c>
      <c r="X108" s="33">
        <v>24.35</v>
      </c>
      <c r="Y108" s="33">
        <v>24.490000000000002</v>
      </c>
      <c r="Z108" s="33">
        <v>25.39</v>
      </c>
      <c r="AA108" s="33">
        <v>24.800000000000004</v>
      </c>
      <c r="AB108" s="33">
        <v>24.749999999999996</v>
      </c>
      <c r="AC108" s="33">
        <v>23.939999999999998</v>
      </c>
      <c r="AD108" s="33">
        <v>24.9</v>
      </c>
      <c r="AE108" s="33">
        <v>24.93</v>
      </c>
      <c r="AF108" s="33">
        <v>24.39</v>
      </c>
      <c r="AG108" s="33">
        <v>24.68</v>
      </c>
      <c r="AH108" s="33">
        <v>24.699999999999996</v>
      </c>
      <c r="AI108" s="33">
        <v>25.289999999999996</v>
      </c>
    </row>
    <row r="109" spans="1:35" x14ac:dyDescent="0.4">
      <c r="A109" s="28">
        <f ca="1">'データ（他）'!C108</f>
        <v>45489</v>
      </c>
      <c r="B109" s="35">
        <v>15.25</v>
      </c>
      <c r="C109" s="35">
        <v>15.2</v>
      </c>
      <c r="D109" s="35">
        <v>15.016666666666669</v>
      </c>
      <c r="E109" s="35">
        <v>14.966666666666667</v>
      </c>
      <c r="F109" s="35">
        <v>14.783333333333331</v>
      </c>
      <c r="G109" s="35">
        <v>14.75</v>
      </c>
      <c r="H109" s="35">
        <v>14.566666666666668</v>
      </c>
      <c r="I109" s="35">
        <v>14.650000000000002</v>
      </c>
      <c r="J109" s="35">
        <v>14.650000000000002</v>
      </c>
      <c r="K109" s="35">
        <v>14.549999999999999</v>
      </c>
      <c r="L109" s="35">
        <v>14.45</v>
      </c>
      <c r="M109" s="35">
        <v>14.5</v>
      </c>
      <c r="N109" s="35">
        <v>15.266666666666669</v>
      </c>
      <c r="O109" s="35">
        <v>15.149999999999999</v>
      </c>
      <c r="P109" s="35">
        <v>15.149999999999999</v>
      </c>
      <c r="Q109" s="35">
        <v>14.716666666666669</v>
      </c>
      <c r="R109" s="1"/>
      <c r="S109" s="28">
        <f ca="1">'データ（他）'!C108</f>
        <v>45489</v>
      </c>
      <c r="T109" s="33">
        <v>22.889999999999997</v>
      </c>
      <c r="U109" s="33">
        <v>24.259999999999998</v>
      </c>
      <c r="V109" s="33">
        <v>24.18</v>
      </c>
      <c r="W109" s="33">
        <v>24.259999999999998</v>
      </c>
      <c r="X109" s="33">
        <v>24.95</v>
      </c>
      <c r="Y109" s="33">
        <v>25.130000000000003</v>
      </c>
      <c r="Z109" s="33">
        <v>25.660000000000004</v>
      </c>
      <c r="AA109" s="33">
        <v>25.279999999999998</v>
      </c>
      <c r="AB109" s="33">
        <v>25.259999999999994</v>
      </c>
      <c r="AC109" s="33">
        <v>24.740000000000002</v>
      </c>
      <c r="AD109" s="33">
        <v>25.369999999999997</v>
      </c>
      <c r="AE109" s="33">
        <v>25.630000000000003</v>
      </c>
      <c r="AF109" s="33">
        <v>24.990000000000002</v>
      </c>
      <c r="AG109" s="33">
        <v>25.130000000000003</v>
      </c>
      <c r="AH109" s="33">
        <v>25.110000000000003</v>
      </c>
      <c r="AI109" s="33">
        <v>25.639999999999997</v>
      </c>
    </row>
    <row r="110" spans="1:35" x14ac:dyDescent="0.4">
      <c r="A110" s="28">
        <f ca="1">'データ（他）'!C109</f>
        <v>45490</v>
      </c>
      <c r="B110" s="35">
        <v>15.233333333333333</v>
      </c>
      <c r="C110" s="35">
        <v>15.183333333333334</v>
      </c>
      <c r="D110" s="35">
        <v>15.000000000000004</v>
      </c>
      <c r="E110" s="35">
        <v>14.933333333333334</v>
      </c>
      <c r="F110" s="35">
        <v>14.766666666666667</v>
      </c>
      <c r="G110" s="35">
        <v>14.733333333333334</v>
      </c>
      <c r="H110" s="35">
        <v>14.55</v>
      </c>
      <c r="I110" s="35">
        <v>14.633333333333335</v>
      </c>
      <c r="J110" s="35">
        <v>14.633333333333333</v>
      </c>
      <c r="K110" s="35">
        <v>14.533333333333331</v>
      </c>
      <c r="L110" s="35">
        <v>14.433333333333334</v>
      </c>
      <c r="M110" s="35">
        <v>14.466666666666669</v>
      </c>
      <c r="N110" s="35">
        <v>15.233333333333333</v>
      </c>
      <c r="O110" s="35">
        <v>15.116666666666669</v>
      </c>
      <c r="P110" s="35">
        <v>15.116666666666667</v>
      </c>
      <c r="Q110" s="35">
        <v>14.700000000000001</v>
      </c>
      <c r="R110" s="1"/>
      <c r="S110" s="28">
        <f ca="1">'データ（他）'!C109</f>
        <v>45490</v>
      </c>
      <c r="T110" s="33">
        <v>23.119999999999997</v>
      </c>
      <c r="U110" s="33">
        <v>25.07</v>
      </c>
      <c r="V110" s="33">
        <v>24.44</v>
      </c>
      <c r="W110" s="33">
        <v>24.630000000000003</v>
      </c>
      <c r="X110" s="33">
        <v>25.229999999999997</v>
      </c>
      <c r="Y110" s="33">
        <v>25.550000000000004</v>
      </c>
      <c r="Z110" s="33">
        <v>26.570000000000004</v>
      </c>
      <c r="AA110" s="33">
        <v>25.79</v>
      </c>
      <c r="AB110" s="33">
        <v>25.640000000000004</v>
      </c>
      <c r="AC110" s="33">
        <v>25.029999999999994</v>
      </c>
      <c r="AD110" s="33">
        <v>25.679999999999996</v>
      </c>
      <c r="AE110" s="33">
        <v>25.93</v>
      </c>
      <c r="AF110" s="33">
        <v>25.11</v>
      </c>
      <c r="AG110" s="33">
        <v>25.490000000000002</v>
      </c>
      <c r="AH110" s="33">
        <v>25.490000000000002</v>
      </c>
      <c r="AI110" s="33">
        <v>26.389999999999997</v>
      </c>
    </row>
    <row r="111" spans="1:35" x14ac:dyDescent="0.4">
      <c r="A111" s="28">
        <f ca="1">'データ（他）'!C110</f>
        <v>45491</v>
      </c>
      <c r="B111" s="35">
        <v>15.200000000000003</v>
      </c>
      <c r="C111" s="35">
        <v>15.166666666666668</v>
      </c>
      <c r="D111" s="35">
        <v>14.966666666666669</v>
      </c>
      <c r="E111" s="35">
        <v>14.900000000000002</v>
      </c>
      <c r="F111" s="35">
        <v>14.75</v>
      </c>
      <c r="G111" s="35">
        <v>14.700000000000001</v>
      </c>
      <c r="H111" s="35">
        <v>14.533333333333335</v>
      </c>
      <c r="I111" s="35">
        <v>14.616666666666667</v>
      </c>
      <c r="J111" s="35">
        <v>14.600000000000001</v>
      </c>
      <c r="K111" s="35">
        <v>14.5</v>
      </c>
      <c r="L111" s="35">
        <v>14.399999999999999</v>
      </c>
      <c r="M111" s="35">
        <v>14.450000000000003</v>
      </c>
      <c r="N111" s="35">
        <v>15.216666666666665</v>
      </c>
      <c r="O111" s="35">
        <v>15.116666666666669</v>
      </c>
      <c r="P111" s="35">
        <v>15.083333333333332</v>
      </c>
      <c r="Q111" s="35">
        <v>14.666666666666668</v>
      </c>
      <c r="R111" s="1"/>
      <c r="S111" s="28">
        <f ca="1">'データ（他）'!C110</f>
        <v>45491</v>
      </c>
      <c r="T111" s="33">
        <v>23.47</v>
      </c>
      <c r="U111" s="33">
        <v>25.06</v>
      </c>
      <c r="V111" s="33">
        <v>24.62</v>
      </c>
      <c r="W111" s="33">
        <v>24.93</v>
      </c>
      <c r="X111" s="33">
        <v>25.39</v>
      </c>
      <c r="Y111" s="33">
        <v>25.610000000000003</v>
      </c>
      <c r="Z111" s="33">
        <v>26.709999999999997</v>
      </c>
      <c r="AA111" s="33">
        <v>25.889999999999997</v>
      </c>
      <c r="AB111" s="33">
        <v>25.919999999999998</v>
      </c>
      <c r="AC111" s="33">
        <v>24.969999999999995</v>
      </c>
      <c r="AD111" s="33">
        <v>25.95</v>
      </c>
      <c r="AE111" s="33">
        <v>26.229999999999997</v>
      </c>
      <c r="AF111" s="33">
        <v>25.38</v>
      </c>
      <c r="AG111" s="33">
        <v>25.77</v>
      </c>
      <c r="AH111" s="33">
        <v>25.779999999999994</v>
      </c>
      <c r="AI111" s="33">
        <v>26.46</v>
      </c>
    </row>
    <row r="112" spans="1:35" x14ac:dyDescent="0.4">
      <c r="A112" s="28">
        <f ca="1">'データ（他）'!C111</f>
        <v>45492</v>
      </c>
      <c r="B112" s="35">
        <v>15.166666666666666</v>
      </c>
      <c r="C112" s="35">
        <v>15.133333333333336</v>
      </c>
      <c r="D112" s="35">
        <v>14.933333333333334</v>
      </c>
      <c r="E112" s="35">
        <v>14.883333333333336</v>
      </c>
      <c r="F112" s="35">
        <v>14.716666666666665</v>
      </c>
      <c r="G112" s="35">
        <v>14.683333333333334</v>
      </c>
      <c r="H112" s="35">
        <v>14.516666666666669</v>
      </c>
      <c r="I112" s="35">
        <v>14.583333333333332</v>
      </c>
      <c r="J112" s="35">
        <v>14.583333333333336</v>
      </c>
      <c r="K112" s="35">
        <v>14.5</v>
      </c>
      <c r="L112" s="35">
        <v>14.383333333333333</v>
      </c>
      <c r="M112" s="35">
        <v>14.416666666666666</v>
      </c>
      <c r="N112" s="35">
        <v>15.183333333333334</v>
      </c>
      <c r="O112" s="35">
        <v>15.083333333333336</v>
      </c>
      <c r="P112" s="35">
        <v>15.066666666666666</v>
      </c>
      <c r="Q112" s="35">
        <v>14.650000000000002</v>
      </c>
      <c r="R112" s="1"/>
      <c r="S112" s="28">
        <f ca="1">'データ（他）'!C111</f>
        <v>45492</v>
      </c>
      <c r="T112" s="33">
        <v>23.530000000000005</v>
      </c>
      <c r="U112" s="33">
        <v>25.3</v>
      </c>
      <c r="V112" s="33">
        <v>24.94</v>
      </c>
      <c r="W112" s="33">
        <v>24.93</v>
      </c>
      <c r="X112" s="33">
        <v>25.65</v>
      </c>
      <c r="Y112" s="33">
        <v>25.78</v>
      </c>
      <c r="Z112" s="33">
        <v>26.919999999999998</v>
      </c>
      <c r="AA112" s="33">
        <v>26.189999999999998</v>
      </c>
      <c r="AB112" s="33">
        <v>26.190000000000005</v>
      </c>
      <c r="AC112" s="33">
        <v>25.470000000000006</v>
      </c>
      <c r="AD112" s="33">
        <v>26.3</v>
      </c>
      <c r="AE112" s="33">
        <v>26.53</v>
      </c>
      <c r="AF112" s="33">
        <v>25.890000000000004</v>
      </c>
      <c r="AG112" s="33">
        <v>26.189999999999998</v>
      </c>
      <c r="AH112" s="33">
        <v>26.26</v>
      </c>
      <c r="AI112" s="33">
        <v>26.690000000000005</v>
      </c>
    </row>
    <row r="113" spans="1:35" x14ac:dyDescent="0.4">
      <c r="A113" s="28">
        <f ca="1">'データ（他）'!C112</f>
        <v>45493</v>
      </c>
      <c r="B113" s="35">
        <v>15.133333333333333</v>
      </c>
      <c r="C113" s="35">
        <v>15.1</v>
      </c>
      <c r="D113" s="35">
        <v>14.9</v>
      </c>
      <c r="E113" s="35">
        <v>14.850000000000001</v>
      </c>
      <c r="F113" s="35">
        <v>14.683333333333332</v>
      </c>
      <c r="G113" s="35">
        <v>14.650000000000002</v>
      </c>
      <c r="H113" s="35">
        <v>14.483333333333334</v>
      </c>
      <c r="I113" s="35">
        <v>14.549999999999999</v>
      </c>
      <c r="J113" s="35">
        <v>14.55</v>
      </c>
      <c r="K113" s="35">
        <v>14.466666666666663</v>
      </c>
      <c r="L113" s="35">
        <v>14.366666666666667</v>
      </c>
      <c r="M113" s="35">
        <v>14.399999999999999</v>
      </c>
      <c r="N113" s="35">
        <v>15.149999999999999</v>
      </c>
      <c r="O113" s="35">
        <v>15.05</v>
      </c>
      <c r="P113" s="35">
        <v>15.033333333333331</v>
      </c>
      <c r="Q113" s="35">
        <v>14.633333333333335</v>
      </c>
      <c r="R113" s="1"/>
      <c r="S113" s="28">
        <f ca="1">'データ（他）'!C112</f>
        <v>45493</v>
      </c>
      <c r="T113" s="33">
        <v>23.56</v>
      </c>
      <c r="U113" s="33">
        <v>25.32</v>
      </c>
      <c r="V113" s="33">
        <v>24.939999999999998</v>
      </c>
      <c r="W113" s="33">
        <v>24.740000000000002</v>
      </c>
      <c r="X113" s="33">
        <v>25.809999999999995</v>
      </c>
      <c r="Y113" s="33">
        <v>25.8</v>
      </c>
      <c r="Z113" s="33">
        <v>27.339999999999996</v>
      </c>
      <c r="AA113" s="33">
        <v>26.43</v>
      </c>
      <c r="AB113" s="33">
        <v>26.370000000000005</v>
      </c>
      <c r="AC113" s="33">
        <v>25.24</v>
      </c>
      <c r="AD113" s="33">
        <v>26.310000000000002</v>
      </c>
      <c r="AE113" s="33">
        <v>26.379999999999995</v>
      </c>
      <c r="AF113" s="33">
        <v>25.38</v>
      </c>
      <c r="AG113" s="33">
        <v>26.079999999999995</v>
      </c>
      <c r="AH113" s="33">
        <v>26.22</v>
      </c>
      <c r="AI113" s="33">
        <v>27.160000000000004</v>
      </c>
    </row>
    <row r="114" spans="1:35" x14ac:dyDescent="0.4">
      <c r="A114" s="28">
        <f ca="1">'データ（他）'!C113</f>
        <v>45494</v>
      </c>
      <c r="B114" s="35">
        <v>15.1</v>
      </c>
      <c r="C114" s="35">
        <v>15.066666666666666</v>
      </c>
      <c r="D114" s="35">
        <v>14.883333333333333</v>
      </c>
      <c r="E114" s="35">
        <v>14.816666666666666</v>
      </c>
      <c r="F114" s="35">
        <v>14.666666666666664</v>
      </c>
      <c r="G114" s="35">
        <v>14.616666666666665</v>
      </c>
      <c r="H114" s="35">
        <v>14.449999999999996</v>
      </c>
      <c r="I114" s="35">
        <v>14.533333333333331</v>
      </c>
      <c r="J114" s="35">
        <v>14.533333333333331</v>
      </c>
      <c r="K114" s="35">
        <v>14.433333333333334</v>
      </c>
      <c r="L114" s="35">
        <v>14.333333333333336</v>
      </c>
      <c r="M114" s="35">
        <v>14.383333333333333</v>
      </c>
      <c r="N114" s="35">
        <v>15.116666666666669</v>
      </c>
      <c r="O114" s="35">
        <v>15.016666666666666</v>
      </c>
      <c r="P114" s="35">
        <v>14.999999999999996</v>
      </c>
      <c r="Q114" s="35">
        <v>14.599999999999998</v>
      </c>
      <c r="R114" s="1"/>
      <c r="S114" s="28">
        <f ca="1">'データ（他）'!C113</f>
        <v>45494</v>
      </c>
      <c r="T114" s="33">
        <v>22.86</v>
      </c>
      <c r="U114" s="33">
        <v>24.860000000000003</v>
      </c>
      <c r="V114" s="33">
        <v>24.23</v>
      </c>
      <c r="W114" s="33">
        <v>24.120000000000005</v>
      </c>
      <c r="X114" s="33">
        <v>25.16</v>
      </c>
      <c r="Y114" s="33">
        <v>25.400000000000002</v>
      </c>
      <c r="Z114" s="33">
        <v>26.630000000000003</v>
      </c>
      <c r="AA114" s="33">
        <v>25.810000000000002</v>
      </c>
      <c r="AB114" s="33">
        <v>25.679999999999996</v>
      </c>
      <c r="AC114" s="33">
        <v>24.839999999999996</v>
      </c>
      <c r="AD114" s="33">
        <v>25.619999999999997</v>
      </c>
      <c r="AE114" s="33">
        <v>25.689999999999998</v>
      </c>
      <c r="AF114" s="33">
        <v>25.22</v>
      </c>
      <c r="AG114" s="33">
        <v>25.389999999999997</v>
      </c>
      <c r="AH114" s="33">
        <v>25.449999999999996</v>
      </c>
      <c r="AI114" s="33">
        <v>26.51</v>
      </c>
    </row>
    <row r="115" spans="1:35" x14ac:dyDescent="0.4">
      <c r="A115" s="28">
        <f ca="1">'データ（他）'!C114</f>
        <v>45495</v>
      </c>
      <c r="B115" s="35">
        <v>15.083333333333332</v>
      </c>
      <c r="C115" s="35">
        <v>15.05</v>
      </c>
      <c r="D115" s="35">
        <v>14.850000000000001</v>
      </c>
      <c r="E115" s="35">
        <v>14.783333333333335</v>
      </c>
      <c r="F115" s="35">
        <v>14.633333333333333</v>
      </c>
      <c r="G115" s="35">
        <v>14.599999999999998</v>
      </c>
      <c r="H115" s="35">
        <v>14.449999999999996</v>
      </c>
      <c r="I115" s="35">
        <v>14.516666666666669</v>
      </c>
      <c r="J115" s="35">
        <v>14.516666666666666</v>
      </c>
      <c r="K115" s="35">
        <v>14.416666666666666</v>
      </c>
      <c r="L115" s="35">
        <v>14.31666666666667</v>
      </c>
      <c r="M115" s="35">
        <v>14.35</v>
      </c>
      <c r="N115" s="35">
        <v>15.083333333333332</v>
      </c>
      <c r="O115" s="35">
        <v>14.983333333333334</v>
      </c>
      <c r="P115" s="35">
        <v>14.966666666666667</v>
      </c>
      <c r="Q115" s="35">
        <v>14.566666666666668</v>
      </c>
      <c r="R115" s="1"/>
      <c r="S115" s="28">
        <f ca="1">'データ（他）'!C114</f>
        <v>45495</v>
      </c>
      <c r="T115" s="33">
        <v>23.240000000000002</v>
      </c>
      <c r="U115" s="33">
        <v>24.860000000000003</v>
      </c>
      <c r="V115" s="33">
        <v>24.75</v>
      </c>
      <c r="W115" s="33">
        <v>24.890000000000004</v>
      </c>
      <c r="X115" s="33">
        <v>25.71</v>
      </c>
      <c r="Y115" s="33">
        <v>26.020000000000003</v>
      </c>
      <c r="Z115" s="33">
        <v>26.879999999999995</v>
      </c>
      <c r="AA115" s="33">
        <v>26.1</v>
      </c>
      <c r="AB115" s="33">
        <v>26.1</v>
      </c>
      <c r="AC115" s="33">
        <v>25.59</v>
      </c>
      <c r="AD115" s="33">
        <v>26.129999999999995</v>
      </c>
      <c r="AE115" s="33">
        <v>26.380000000000003</v>
      </c>
      <c r="AF115" s="33">
        <v>25.810000000000002</v>
      </c>
      <c r="AG115" s="33">
        <v>25.939999999999998</v>
      </c>
      <c r="AH115" s="33">
        <v>25.990000000000002</v>
      </c>
      <c r="AI115" s="33">
        <v>26.71</v>
      </c>
    </row>
    <row r="116" spans="1:35" x14ac:dyDescent="0.4">
      <c r="A116" s="28">
        <f ca="1">'データ（他）'!C115</f>
        <v>45496</v>
      </c>
      <c r="B116" s="35">
        <v>15.050000000000002</v>
      </c>
      <c r="C116" s="35">
        <v>15.016666666666669</v>
      </c>
      <c r="D116" s="35">
        <v>14.816666666666665</v>
      </c>
      <c r="E116" s="35">
        <v>14.766666666666666</v>
      </c>
      <c r="F116" s="35">
        <v>14.616666666666667</v>
      </c>
      <c r="G116" s="35">
        <v>14.583333333333332</v>
      </c>
      <c r="H116" s="35">
        <v>14.416666666666666</v>
      </c>
      <c r="I116" s="35">
        <v>14.483333333333334</v>
      </c>
      <c r="J116" s="35">
        <v>14.483333333333333</v>
      </c>
      <c r="K116" s="35">
        <v>14.399999999999999</v>
      </c>
      <c r="L116" s="35">
        <v>14.3</v>
      </c>
      <c r="M116" s="35">
        <v>14.31666666666667</v>
      </c>
      <c r="N116" s="35">
        <v>15.05</v>
      </c>
      <c r="O116" s="35">
        <v>14.95</v>
      </c>
      <c r="P116" s="35">
        <v>14.933333333333334</v>
      </c>
      <c r="Q116" s="35">
        <v>14.533333333333335</v>
      </c>
      <c r="R116" s="1"/>
      <c r="S116" s="28">
        <f ca="1">'データ（他）'!C115</f>
        <v>45496</v>
      </c>
      <c r="T116" s="33">
        <v>23.520000000000003</v>
      </c>
      <c r="U116" s="33">
        <v>24.66</v>
      </c>
      <c r="V116" s="33">
        <v>24.569999999999997</v>
      </c>
      <c r="W116" s="33">
        <v>25.09</v>
      </c>
      <c r="X116" s="33">
        <v>25.659999999999997</v>
      </c>
      <c r="Y116" s="33">
        <v>25.82</v>
      </c>
      <c r="Z116" s="33">
        <v>26.99</v>
      </c>
      <c r="AA116" s="33">
        <v>26.1</v>
      </c>
      <c r="AB116" s="33">
        <v>26.110000000000003</v>
      </c>
      <c r="AC116" s="33">
        <v>25.11</v>
      </c>
      <c r="AD116" s="33">
        <v>26.009999999999998</v>
      </c>
      <c r="AE116" s="33">
        <v>26.300000000000004</v>
      </c>
      <c r="AF116" s="33">
        <v>25.75</v>
      </c>
      <c r="AG116" s="33">
        <v>25.74</v>
      </c>
      <c r="AH116" s="33">
        <v>25.790000000000003</v>
      </c>
      <c r="AI116" s="33">
        <v>26.75</v>
      </c>
    </row>
    <row r="117" spans="1:35" x14ac:dyDescent="0.4">
      <c r="A117" s="28">
        <f ca="1">'データ（他）'!C116</f>
        <v>45497</v>
      </c>
      <c r="B117" s="35">
        <v>15.016666666666666</v>
      </c>
      <c r="C117" s="35">
        <v>14.983333333333336</v>
      </c>
      <c r="D117" s="35">
        <v>14.783333333333331</v>
      </c>
      <c r="E117" s="35">
        <v>14.749999999999998</v>
      </c>
      <c r="F117" s="35">
        <v>14.583333333333332</v>
      </c>
      <c r="G117" s="35">
        <v>14.549999999999999</v>
      </c>
      <c r="H117" s="35">
        <v>14.383333333333333</v>
      </c>
      <c r="I117" s="35">
        <v>14.466666666666669</v>
      </c>
      <c r="J117" s="35">
        <v>14.450000000000003</v>
      </c>
      <c r="K117" s="35">
        <v>14.366666666666667</v>
      </c>
      <c r="L117" s="35">
        <v>14.266666666666666</v>
      </c>
      <c r="M117" s="35">
        <v>14.31666666666667</v>
      </c>
      <c r="N117" s="35">
        <v>15.016666666666666</v>
      </c>
      <c r="O117" s="35">
        <v>14.916666666666664</v>
      </c>
      <c r="P117" s="35">
        <v>14.899999999999999</v>
      </c>
      <c r="Q117" s="35">
        <v>14.516666666666669</v>
      </c>
      <c r="R117" s="1"/>
      <c r="S117" s="28">
        <f ca="1">'データ（他）'!C116</f>
        <v>45497</v>
      </c>
      <c r="T117" s="33">
        <v>23.669999999999998</v>
      </c>
      <c r="U117" s="33">
        <v>25.42</v>
      </c>
      <c r="V117" s="33">
        <v>24.819999999999997</v>
      </c>
      <c r="W117" s="33">
        <v>25.07</v>
      </c>
      <c r="X117" s="33">
        <v>25.75</v>
      </c>
      <c r="Y117" s="33">
        <v>25.97</v>
      </c>
      <c r="Z117" s="33">
        <v>27.32</v>
      </c>
      <c r="AA117" s="33">
        <v>26.4</v>
      </c>
      <c r="AB117" s="33">
        <v>26.440000000000005</v>
      </c>
      <c r="AC117" s="33">
        <v>25.300000000000004</v>
      </c>
      <c r="AD117" s="33">
        <v>26.409999999999997</v>
      </c>
      <c r="AE117" s="33">
        <v>26.589999999999996</v>
      </c>
      <c r="AF117" s="33">
        <v>25.889999999999997</v>
      </c>
      <c r="AG117" s="33">
        <v>26.26</v>
      </c>
      <c r="AH117" s="33">
        <v>26.3</v>
      </c>
      <c r="AI117" s="33">
        <v>27.18</v>
      </c>
    </row>
    <row r="118" spans="1:35" x14ac:dyDescent="0.4">
      <c r="A118" s="28">
        <f ca="1">'データ（他）'!C117</f>
        <v>45498</v>
      </c>
      <c r="B118" s="35">
        <v>14.983333333333334</v>
      </c>
      <c r="C118" s="35">
        <v>14.95</v>
      </c>
      <c r="D118" s="35">
        <v>14.766666666666666</v>
      </c>
      <c r="E118" s="35">
        <v>14.716666666666669</v>
      </c>
      <c r="F118" s="35">
        <v>14.549999999999999</v>
      </c>
      <c r="G118" s="35">
        <v>14.516666666666662</v>
      </c>
      <c r="H118" s="35">
        <v>14.35</v>
      </c>
      <c r="I118" s="35">
        <v>14.433333333333334</v>
      </c>
      <c r="J118" s="35">
        <v>14.416666666666668</v>
      </c>
      <c r="K118" s="35">
        <v>14.33333333333333</v>
      </c>
      <c r="L118" s="35">
        <v>14.25</v>
      </c>
      <c r="M118" s="35">
        <v>14.283333333333333</v>
      </c>
      <c r="N118" s="35">
        <v>14.983333333333336</v>
      </c>
      <c r="O118" s="35">
        <v>14.883333333333331</v>
      </c>
      <c r="P118" s="35">
        <v>14.866666666666664</v>
      </c>
      <c r="Q118" s="35">
        <v>14.500000000000002</v>
      </c>
      <c r="R118" s="1"/>
      <c r="S118" s="28">
        <f ca="1">'データ（他）'!C117</f>
        <v>45498</v>
      </c>
      <c r="T118" s="33">
        <v>24.21</v>
      </c>
      <c r="U118" s="33">
        <v>25.97</v>
      </c>
      <c r="V118" s="33">
        <v>25.679999999999996</v>
      </c>
      <c r="W118" s="33">
        <v>25.8</v>
      </c>
      <c r="X118" s="33">
        <v>26.55</v>
      </c>
      <c r="Y118" s="33">
        <v>26.640000000000004</v>
      </c>
      <c r="Z118" s="33">
        <v>27.82</v>
      </c>
      <c r="AA118" s="33">
        <v>27.040000000000003</v>
      </c>
      <c r="AB118" s="33">
        <v>26.98</v>
      </c>
      <c r="AC118" s="33">
        <v>26.119999999999997</v>
      </c>
      <c r="AD118" s="33">
        <v>27.139999999999997</v>
      </c>
      <c r="AE118" s="33">
        <v>27.32</v>
      </c>
      <c r="AF118" s="33">
        <v>26.540000000000003</v>
      </c>
      <c r="AG118" s="33">
        <v>27.05</v>
      </c>
      <c r="AH118" s="33">
        <v>27.110000000000003</v>
      </c>
      <c r="AI118" s="33">
        <v>27.740000000000002</v>
      </c>
    </row>
    <row r="119" spans="1:35" x14ac:dyDescent="0.4">
      <c r="A119" s="28">
        <f ca="1">'データ（他）'!C118</f>
        <v>45499</v>
      </c>
      <c r="B119" s="35">
        <v>14.95</v>
      </c>
      <c r="C119" s="35">
        <v>14.916666666666668</v>
      </c>
      <c r="D119" s="35">
        <v>14.733333333333334</v>
      </c>
      <c r="E119" s="35">
        <v>14.683333333333334</v>
      </c>
      <c r="F119" s="35">
        <v>14.516666666666666</v>
      </c>
      <c r="G119" s="35">
        <v>14.483333333333333</v>
      </c>
      <c r="H119" s="35">
        <v>14.333333333333332</v>
      </c>
      <c r="I119" s="35">
        <v>14.399999999999999</v>
      </c>
      <c r="J119" s="35">
        <v>14.400000000000002</v>
      </c>
      <c r="K119" s="35">
        <v>14.316666666666663</v>
      </c>
      <c r="L119" s="35">
        <v>14.216666666666667</v>
      </c>
      <c r="M119" s="35">
        <v>14.25</v>
      </c>
      <c r="N119" s="35">
        <v>14.95</v>
      </c>
      <c r="O119" s="35">
        <v>14.850000000000001</v>
      </c>
      <c r="P119" s="35">
        <v>14.833333333333334</v>
      </c>
      <c r="Q119" s="35">
        <v>14.466666666666665</v>
      </c>
      <c r="R119" s="1"/>
      <c r="S119" s="28">
        <f ca="1">'データ（他）'!C118</f>
        <v>45499</v>
      </c>
      <c r="T119" s="33">
        <v>24.130000000000003</v>
      </c>
      <c r="U119" s="33">
        <v>26.45</v>
      </c>
      <c r="V119" s="33">
        <v>25.580000000000005</v>
      </c>
      <c r="W119" s="33">
        <v>25.479999999999997</v>
      </c>
      <c r="X119" s="33">
        <v>26.329999999999995</v>
      </c>
      <c r="Y119" s="33">
        <v>26.4</v>
      </c>
      <c r="Z119" s="33">
        <v>27.370000000000005</v>
      </c>
      <c r="AA119" s="33">
        <v>26.57</v>
      </c>
      <c r="AB119" s="33">
        <v>26.53</v>
      </c>
      <c r="AC119" s="33">
        <v>25.82</v>
      </c>
      <c r="AD119" s="33">
        <v>26.589999999999996</v>
      </c>
      <c r="AE119" s="33">
        <v>26.809999999999995</v>
      </c>
      <c r="AF119" s="33">
        <v>26.089999999999996</v>
      </c>
      <c r="AG119" s="33">
        <v>26.23</v>
      </c>
      <c r="AH119" s="33">
        <v>26.310000000000002</v>
      </c>
      <c r="AI119" s="33">
        <v>27.29</v>
      </c>
    </row>
    <row r="120" spans="1:35" x14ac:dyDescent="0.4">
      <c r="A120" s="28">
        <f ca="1">'データ（他）'!C119</f>
        <v>45500</v>
      </c>
      <c r="B120" s="35">
        <v>14.9</v>
      </c>
      <c r="C120" s="35">
        <v>14.883333333333336</v>
      </c>
      <c r="D120" s="35">
        <v>14.7</v>
      </c>
      <c r="E120" s="35">
        <v>14.650000000000002</v>
      </c>
      <c r="F120" s="35">
        <v>14.5</v>
      </c>
      <c r="G120" s="35">
        <v>14.45</v>
      </c>
      <c r="H120" s="35">
        <v>14.299999999999997</v>
      </c>
      <c r="I120" s="35">
        <v>14.366666666666669</v>
      </c>
      <c r="J120" s="35">
        <v>14.383333333333333</v>
      </c>
      <c r="K120" s="35">
        <v>14.283333333333333</v>
      </c>
      <c r="L120" s="35">
        <v>14.183333333333337</v>
      </c>
      <c r="M120" s="35">
        <v>14.216666666666667</v>
      </c>
      <c r="N120" s="35">
        <v>14.916666666666668</v>
      </c>
      <c r="O120" s="35">
        <v>14.816666666666666</v>
      </c>
      <c r="P120" s="35">
        <v>14.8</v>
      </c>
      <c r="Q120" s="35">
        <v>14.433333333333335</v>
      </c>
      <c r="R120" s="1"/>
      <c r="S120" s="28">
        <f ca="1">'データ（他）'!C119</f>
        <v>45500</v>
      </c>
      <c r="T120" s="33">
        <v>24.1</v>
      </c>
      <c r="U120" s="33">
        <v>25.722222222222221</v>
      </c>
      <c r="V120" s="33">
        <v>25.14</v>
      </c>
      <c r="W120" s="33">
        <v>25.46</v>
      </c>
      <c r="X120" s="33">
        <v>26</v>
      </c>
      <c r="Y120" s="33">
        <v>26.3</v>
      </c>
      <c r="Z120" s="33">
        <v>27.200000000000006</v>
      </c>
      <c r="AA120" s="33">
        <v>26.4</v>
      </c>
      <c r="AB120" s="33">
        <v>26.380000000000003</v>
      </c>
      <c r="AC120" s="33">
        <v>25.660000000000004</v>
      </c>
      <c r="AD120" s="33">
        <v>26.43</v>
      </c>
      <c r="AE120" s="33">
        <v>26.759999999999998</v>
      </c>
      <c r="AF120" s="33">
        <v>25.860000000000003</v>
      </c>
      <c r="AG120" s="33">
        <v>26.130000000000003</v>
      </c>
      <c r="AH120" s="33">
        <v>26.22</v>
      </c>
      <c r="AI120" s="33">
        <v>27.03</v>
      </c>
    </row>
    <row r="121" spans="1:35" x14ac:dyDescent="0.4">
      <c r="A121" s="28">
        <f ca="1">'データ（他）'!C120</f>
        <v>45501</v>
      </c>
      <c r="B121" s="35">
        <v>14.866666666666667</v>
      </c>
      <c r="C121" s="35">
        <v>14.833333333333334</v>
      </c>
      <c r="D121" s="35">
        <v>14.666666666666664</v>
      </c>
      <c r="E121" s="35">
        <v>14.616666666666665</v>
      </c>
      <c r="F121" s="35">
        <v>14.466666666666669</v>
      </c>
      <c r="G121" s="35">
        <v>14.433333333333334</v>
      </c>
      <c r="H121" s="35">
        <v>14.283333333333333</v>
      </c>
      <c r="I121" s="35">
        <v>14.350000000000001</v>
      </c>
      <c r="J121" s="35">
        <v>14.35</v>
      </c>
      <c r="K121" s="35">
        <v>14.266666666666666</v>
      </c>
      <c r="L121" s="35">
        <v>14.166666666666668</v>
      </c>
      <c r="M121" s="35">
        <v>14.216666666666667</v>
      </c>
      <c r="N121" s="35">
        <v>14.883333333333333</v>
      </c>
      <c r="O121" s="35">
        <v>14.783333333333331</v>
      </c>
      <c r="P121" s="35">
        <v>14.766666666666666</v>
      </c>
      <c r="Q121" s="35">
        <v>14.400000000000002</v>
      </c>
      <c r="R121" s="1"/>
      <c r="S121" s="28">
        <f ca="1">'データ（他）'!C120</f>
        <v>45501</v>
      </c>
      <c r="T121" s="33">
        <v>23.98</v>
      </c>
      <c r="U121" s="33">
        <v>25.5</v>
      </c>
      <c r="V121" s="33">
        <v>25.17</v>
      </c>
      <c r="W121" s="33">
        <v>25.11</v>
      </c>
      <c r="X121" s="33">
        <v>26.02</v>
      </c>
      <c r="Y121" s="33">
        <v>26.07</v>
      </c>
      <c r="Z121" s="33">
        <v>27.1</v>
      </c>
      <c r="AA121" s="33">
        <v>26.4</v>
      </c>
      <c r="AB121" s="33">
        <v>26.370000000000005</v>
      </c>
      <c r="AC121" s="33">
        <v>25.569999999999997</v>
      </c>
      <c r="AD121" s="33">
        <v>26.669999999999998</v>
      </c>
      <c r="AE121" s="33">
        <v>26.840000000000003</v>
      </c>
      <c r="AF121" s="33">
        <v>25.859999999999996</v>
      </c>
      <c r="AG121" s="33">
        <v>26.420000000000005</v>
      </c>
      <c r="AH121" s="33">
        <v>26.560000000000002</v>
      </c>
      <c r="AI121" s="33">
        <v>26.919999999999998</v>
      </c>
    </row>
    <row r="122" spans="1:35" x14ac:dyDescent="0.4">
      <c r="A122" s="28">
        <f ca="1">'データ（他）'!C121</f>
        <v>45502</v>
      </c>
      <c r="B122" s="35">
        <v>14.833333333333334</v>
      </c>
      <c r="C122" s="35">
        <v>14.799999999999997</v>
      </c>
      <c r="D122" s="35">
        <v>14.633333333333333</v>
      </c>
      <c r="E122" s="35">
        <v>14.583333333333336</v>
      </c>
      <c r="F122" s="35">
        <v>14.433333333333334</v>
      </c>
      <c r="G122" s="35">
        <v>14.399999999999999</v>
      </c>
      <c r="H122" s="35">
        <v>14.25</v>
      </c>
      <c r="I122" s="35">
        <v>14.316666666666666</v>
      </c>
      <c r="J122" s="35">
        <v>14.31666666666667</v>
      </c>
      <c r="K122" s="35">
        <v>14.233333333333334</v>
      </c>
      <c r="L122" s="35">
        <v>14.133333333333333</v>
      </c>
      <c r="M122" s="35">
        <v>14.18333333333333</v>
      </c>
      <c r="N122" s="35">
        <v>14.850000000000003</v>
      </c>
      <c r="O122" s="35">
        <v>14.749999999999998</v>
      </c>
      <c r="P122" s="35">
        <v>14.733333333333331</v>
      </c>
      <c r="Q122" s="35">
        <v>14.366666666666667</v>
      </c>
      <c r="R122" s="1"/>
      <c r="S122" s="28">
        <f ca="1">'データ（他）'!C121</f>
        <v>45502</v>
      </c>
      <c r="T122" s="33">
        <v>24.1</v>
      </c>
      <c r="U122" s="33">
        <v>25.46</v>
      </c>
      <c r="V122" s="33">
        <v>25.29</v>
      </c>
      <c r="W122" s="33">
        <v>25.35</v>
      </c>
      <c r="X122" s="33">
        <v>26.15</v>
      </c>
      <c r="Y122" s="33">
        <v>26.320000000000004</v>
      </c>
      <c r="Z122" s="33">
        <v>27.29</v>
      </c>
      <c r="AA122" s="33">
        <v>26.659999999999997</v>
      </c>
      <c r="AB122" s="33">
        <v>26.49</v>
      </c>
      <c r="AC122" s="33">
        <v>25.79</v>
      </c>
      <c r="AD122" s="33">
        <v>26.809999999999995</v>
      </c>
      <c r="AE122" s="33">
        <v>27.05</v>
      </c>
      <c r="AF122" s="33">
        <v>26.160000000000004</v>
      </c>
      <c r="AG122" s="33">
        <v>26.54</v>
      </c>
      <c r="AH122" s="33">
        <v>26.669999999999998</v>
      </c>
      <c r="AI122" s="33">
        <v>27.27</v>
      </c>
    </row>
    <row r="123" spans="1:35" x14ac:dyDescent="0.4">
      <c r="A123" s="28">
        <f ca="1">'データ（他）'!C122</f>
        <v>45503</v>
      </c>
      <c r="B123" s="35">
        <v>14.799999999999997</v>
      </c>
      <c r="C123" s="35">
        <v>14.766666666666667</v>
      </c>
      <c r="D123" s="35">
        <v>14.600000000000001</v>
      </c>
      <c r="E123" s="35">
        <v>14.55</v>
      </c>
      <c r="F123" s="35">
        <v>14.399999999999999</v>
      </c>
      <c r="G123" s="35">
        <v>14.383333333333329</v>
      </c>
      <c r="H123" s="35">
        <v>14.216666666666665</v>
      </c>
      <c r="I123" s="35">
        <v>14.283333333333333</v>
      </c>
      <c r="J123" s="35">
        <v>14.283333333333335</v>
      </c>
      <c r="K123" s="35">
        <v>14.199999999999998</v>
      </c>
      <c r="L123" s="35">
        <v>14.116666666666667</v>
      </c>
      <c r="M123" s="35">
        <v>14.15</v>
      </c>
      <c r="N123" s="35">
        <v>14.816666666666666</v>
      </c>
      <c r="O123" s="35">
        <v>14.716666666666669</v>
      </c>
      <c r="P123" s="35">
        <v>14.700000000000001</v>
      </c>
      <c r="Q123" s="35">
        <v>14.333333333333332</v>
      </c>
      <c r="R123" s="1"/>
      <c r="S123" s="28">
        <f ca="1">'データ（他）'!C122</f>
        <v>45503</v>
      </c>
      <c r="T123" s="33">
        <v>24.15</v>
      </c>
      <c r="U123" s="33">
        <v>25.47</v>
      </c>
      <c r="V123" s="33">
        <v>25.35</v>
      </c>
      <c r="W123" s="33">
        <v>25.600000000000005</v>
      </c>
      <c r="X123" s="33">
        <v>26.24</v>
      </c>
      <c r="Y123" s="33">
        <v>26.4</v>
      </c>
      <c r="Z123" s="33">
        <v>27.380000000000003</v>
      </c>
      <c r="AA123" s="33">
        <v>26.65</v>
      </c>
      <c r="AB123" s="33">
        <v>26.609999999999996</v>
      </c>
      <c r="AC123" s="33">
        <v>25.630000000000003</v>
      </c>
      <c r="AD123" s="33">
        <v>26.669999999999998</v>
      </c>
      <c r="AE123" s="33">
        <v>26.910000000000004</v>
      </c>
      <c r="AF123" s="33">
        <v>25.77</v>
      </c>
      <c r="AG123" s="33">
        <v>26.24</v>
      </c>
      <c r="AH123" s="33">
        <v>26.410000000000004</v>
      </c>
      <c r="AI123" s="33">
        <v>27.339999999999996</v>
      </c>
    </row>
    <row r="124" spans="1:35" x14ac:dyDescent="0.4">
      <c r="A124" s="28">
        <f ca="1">'データ（他）'!C123</f>
        <v>45504</v>
      </c>
      <c r="B124" s="35">
        <v>14.75</v>
      </c>
      <c r="C124" s="35">
        <v>14.716666666666665</v>
      </c>
      <c r="D124" s="35">
        <v>14.566666666666666</v>
      </c>
      <c r="E124" s="35">
        <v>14.516666666666669</v>
      </c>
      <c r="F124" s="35">
        <v>14.383333333333333</v>
      </c>
      <c r="G124" s="35">
        <v>14.35</v>
      </c>
      <c r="H124" s="35">
        <v>14.18333333333333</v>
      </c>
      <c r="I124" s="35">
        <v>14.250000000000004</v>
      </c>
      <c r="J124" s="35">
        <v>14.25</v>
      </c>
      <c r="K124" s="35">
        <v>14.166666666666668</v>
      </c>
      <c r="L124" s="35">
        <v>14.083333333333334</v>
      </c>
      <c r="M124" s="35">
        <v>14.116666666666667</v>
      </c>
      <c r="N124" s="35">
        <v>14.766666666666667</v>
      </c>
      <c r="O124" s="35">
        <v>14.666666666666664</v>
      </c>
      <c r="P124" s="35">
        <v>14.666666666666668</v>
      </c>
      <c r="Q124" s="35">
        <v>14.3</v>
      </c>
      <c r="R124" s="1"/>
      <c r="S124" s="28">
        <f ca="1">'データ（他）'!C123</f>
        <v>45504</v>
      </c>
      <c r="T124" s="33">
        <v>24.720000000000002</v>
      </c>
      <c r="U124" s="33">
        <v>26.540000000000003</v>
      </c>
      <c r="V124" s="33">
        <v>26.339999999999996</v>
      </c>
      <c r="W124" s="33">
        <v>26.520000000000003</v>
      </c>
      <c r="X124" s="33">
        <v>27.259999999999998</v>
      </c>
      <c r="Y124" s="33">
        <v>27.409999999999997</v>
      </c>
      <c r="Z124" s="33">
        <v>28.68</v>
      </c>
      <c r="AA124" s="33">
        <v>27.78</v>
      </c>
      <c r="AB124" s="33">
        <v>27.65</v>
      </c>
      <c r="AC124" s="33">
        <v>26.809999999999995</v>
      </c>
      <c r="AD124" s="33">
        <v>27.68</v>
      </c>
      <c r="AE124" s="33">
        <v>27.98</v>
      </c>
      <c r="AF124" s="33">
        <v>26.93</v>
      </c>
      <c r="AG124" s="33">
        <v>27.4</v>
      </c>
      <c r="AH124" s="33">
        <v>27.479999999999997</v>
      </c>
      <c r="AI124" s="33">
        <v>28.55</v>
      </c>
    </row>
    <row r="125" spans="1:35" x14ac:dyDescent="0.4">
      <c r="A125" s="28">
        <f ca="1">'データ（他）'!C124</f>
        <v>45505</v>
      </c>
      <c r="B125" s="35">
        <v>14.716666666666669</v>
      </c>
      <c r="C125" s="35">
        <v>14.683333333333332</v>
      </c>
      <c r="D125" s="35">
        <v>14.533333333333331</v>
      </c>
      <c r="E125" s="35">
        <v>14.483333333333333</v>
      </c>
      <c r="F125" s="35">
        <v>14.350000000000001</v>
      </c>
      <c r="G125" s="35">
        <v>14.316666666666666</v>
      </c>
      <c r="H125" s="35">
        <v>14.15</v>
      </c>
      <c r="I125" s="35">
        <v>14.216666666666669</v>
      </c>
      <c r="J125" s="35">
        <v>14.216666666666667</v>
      </c>
      <c r="K125" s="35">
        <v>14.133333333333333</v>
      </c>
      <c r="L125" s="35">
        <v>14.066666666666665</v>
      </c>
      <c r="M125" s="35">
        <v>14.083333333333334</v>
      </c>
      <c r="N125" s="35">
        <v>14.733333333333331</v>
      </c>
      <c r="O125" s="35">
        <v>14.633333333333333</v>
      </c>
      <c r="P125" s="35">
        <v>14.616666666666665</v>
      </c>
      <c r="Q125" s="35">
        <v>14.266666666666666</v>
      </c>
      <c r="R125" s="1"/>
      <c r="S125" s="28">
        <f ca="1">'データ（他）'!C124</f>
        <v>45505</v>
      </c>
      <c r="T125" s="33">
        <v>24.979999999999997</v>
      </c>
      <c r="U125" s="33">
        <v>26.76</v>
      </c>
      <c r="V125" s="33">
        <v>26.24</v>
      </c>
      <c r="W125" s="33">
        <v>26.609999999999996</v>
      </c>
      <c r="X125" s="33">
        <v>27.119999999999997</v>
      </c>
      <c r="Y125" s="33">
        <v>27.250000000000007</v>
      </c>
      <c r="Z125" s="33">
        <v>28.660000000000004</v>
      </c>
      <c r="AA125" s="33">
        <v>27.580000000000002</v>
      </c>
      <c r="AB125" s="33">
        <v>27.55</v>
      </c>
      <c r="AC125" s="33">
        <v>26.740000000000002</v>
      </c>
      <c r="AD125" s="33">
        <v>27.630000000000003</v>
      </c>
      <c r="AE125" s="33">
        <v>27.97</v>
      </c>
      <c r="AF125" s="33">
        <v>26.99</v>
      </c>
      <c r="AG125" s="33">
        <v>27.47</v>
      </c>
      <c r="AH125" s="33">
        <v>27.629999999999995</v>
      </c>
      <c r="AI125" s="33">
        <v>28.330000000000002</v>
      </c>
    </row>
    <row r="126" spans="1:35" x14ac:dyDescent="0.4">
      <c r="A126" s="28">
        <f ca="1">'データ（他）'!C125</f>
        <v>45506</v>
      </c>
      <c r="B126" s="35">
        <v>14.666666666666664</v>
      </c>
      <c r="C126" s="35">
        <v>14.649999999999999</v>
      </c>
      <c r="D126" s="35">
        <v>14.5</v>
      </c>
      <c r="E126" s="35">
        <v>14.433333333333335</v>
      </c>
      <c r="F126" s="35">
        <v>14.316666666666666</v>
      </c>
      <c r="G126" s="35">
        <v>14.283333333333333</v>
      </c>
      <c r="H126" s="35">
        <v>14.116666666666667</v>
      </c>
      <c r="I126" s="35">
        <v>14.183333333333334</v>
      </c>
      <c r="J126" s="35">
        <v>14.183333333333337</v>
      </c>
      <c r="K126" s="35">
        <v>14.099999999999998</v>
      </c>
      <c r="L126" s="35">
        <v>14.033333333333335</v>
      </c>
      <c r="M126" s="35">
        <v>14.066666666666665</v>
      </c>
      <c r="N126" s="35">
        <v>14.700000000000001</v>
      </c>
      <c r="O126" s="35">
        <v>14.583333333333336</v>
      </c>
      <c r="P126" s="35">
        <v>14.583333333333336</v>
      </c>
      <c r="Q126" s="35">
        <v>14.249999999999996</v>
      </c>
      <c r="R126" s="1"/>
      <c r="S126" s="28">
        <f ca="1">'データ（他）'!C125</f>
        <v>45506</v>
      </c>
      <c r="T126" s="33">
        <v>25.15</v>
      </c>
      <c r="U126" s="33">
        <v>26.609999999999996</v>
      </c>
      <c r="V126" s="33">
        <v>26.410000000000004</v>
      </c>
      <c r="W126" s="33">
        <v>26.669999999999998</v>
      </c>
      <c r="X126" s="33">
        <v>27.290000000000003</v>
      </c>
      <c r="Y126" s="33">
        <v>27.52</v>
      </c>
      <c r="Z126" s="33">
        <v>28.4</v>
      </c>
      <c r="AA126" s="33">
        <v>27.65</v>
      </c>
      <c r="AB126" s="33">
        <v>27.530000000000008</v>
      </c>
      <c r="AC126" s="33">
        <v>27.139999999999997</v>
      </c>
      <c r="AD126" s="33">
        <v>27.73</v>
      </c>
      <c r="AE126" s="33">
        <v>28.169999999999998</v>
      </c>
      <c r="AF126" s="33">
        <v>27.26</v>
      </c>
      <c r="AG126" s="33">
        <v>27.54</v>
      </c>
      <c r="AH126" s="33">
        <v>27.589999999999996</v>
      </c>
      <c r="AI126" s="33">
        <v>28.32</v>
      </c>
    </row>
    <row r="127" spans="1:35" x14ac:dyDescent="0.4">
      <c r="A127" s="28">
        <f ca="1">'データ（他）'!C126</f>
        <v>45507</v>
      </c>
      <c r="B127" s="35">
        <v>14.633333333333335</v>
      </c>
      <c r="C127" s="35">
        <v>14.599999999999998</v>
      </c>
      <c r="D127" s="35">
        <v>14.45</v>
      </c>
      <c r="E127" s="35">
        <v>14.399999999999999</v>
      </c>
      <c r="F127" s="35">
        <v>14.266666666666666</v>
      </c>
      <c r="G127" s="35">
        <v>14.233333333333334</v>
      </c>
      <c r="H127" s="35">
        <v>14.099999999999998</v>
      </c>
      <c r="I127" s="35">
        <v>14.15</v>
      </c>
      <c r="J127" s="35">
        <v>14.16666666666667</v>
      </c>
      <c r="K127" s="35">
        <v>14.083333333333332</v>
      </c>
      <c r="L127" s="35">
        <v>14</v>
      </c>
      <c r="M127" s="35">
        <v>14.033333333333335</v>
      </c>
      <c r="N127" s="35">
        <v>14.666666666666668</v>
      </c>
      <c r="O127" s="35">
        <v>14.549999999999999</v>
      </c>
      <c r="P127" s="35">
        <v>14.549999999999999</v>
      </c>
      <c r="Q127" s="35">
        <v>14.216666666666665</v>
      </c>
      <c r="R127" s="1"/>
      <c r="S127" s="28">
        <f ca="1">'データ（他）'!C126</f>
        <v>45507</v>
      </c>
      <c r="T127" s="33">
        <v>24.99</v>
      </c>
      <c r="U127" s="33">
        <v>26.78</v>
      </c>
      <c r="V127" s="33">
        <v>26.52</v>
      </c>
      <c r="W127" s="33">
        <v>26.57</v>
      </c>
      <c r="X127" s="33">
        <v>27.309999999999995</v>
      </c>
      <c r="Y127" s="33">
        <v>27.78</v>
      </c>
      <c r="Z127" s="33">
        <v>28.9</v>
      </c>
      <c r="AA127" s="33">
        <v>27.810000000000002</v>
      </c>
      <c r="AB127" s="33">
        <v>27.689999999999998</v>
      </c>
      <c r="AC127" s="33">
        <v>27.060000000000002</v>
      </c>
      <c r="AD127" s="33">
        <v>27.980000000000008</v>
      </c>
      <c r="AE127" s="33">
        <v>28.3</v>
      </c>
      <c r="AF127" s="33">
        <v>27.380000000000003</v>
      </c>
      <c r="AG127" s="33">
        <v>27.7</v>
      </c>
      <c r="AH127" s="33">
        <v>27.78</v>
      </c>
      <c r="AI127" s="33">
        <v>28.660000000000004</v>
      </c>
    </row>
    <row r="128" spans="1:35" x14ac:dyDescent="0.4">
      <c r="A128" s="28">
        <f ca="1">'データ（他）'!C127</f>
        <v>45508</v>
      </c>
      <c r="B128" s="35">
        <v>14.600000000000001</v>
      </c>
      <c r="C128" s="35">
        <v>14.566666666666666</v>
      </c>
      <c r="D128" s="35">
        <v>14.416666666666666</v>
      </c>
      <c r="E128" s="35">
        <v>14.366666666666664</v>
      </c>
      <c r="F128" s="35">
        <v>14.233333333333331</v>
      </c>
      <c r="G128" s="35">
        <v>14.2</v>
      </c>
      <c r="H128" s="35">
        <v>14.066666666666665</v>
      </c>
      <c r="I128" s="35">
        <v>14.116666666666671</v>
      </c>
      <c r="J128" s="35">
        <v>14.133333333333331</v>
      </c>
      <c r="K128" s="35">
        <v>14.05</v>
      </c>
      <c r="L128" s="35">
        <v>13.966666666666669</v>
      </c>
      <c r="M128" s="35">
        <v>14</v>
      </c>
      <c r="N128" s="35">
        <v>14.599999999999998</v>
      </c>
      <c r="O128" s="35">
        <v>14.516666666666666</v>
      </c>
      <c r="P128" s="35">
        <v>14.516666666666666</v>
      </c>
      <c r="Q128" s="35">
        <v>14.183333333333334</v>
      </c>
      <c r="R128" s="1"/>
      <c r="S128" s="28">
        <f ca="1">'データ（他）'!C127</f>
        <v>45508</v>
      </c>
      <c r="T128" s="33">
        <v>24.85</v>
      </c>
      <c r="U128" s="33">
        <v>26.560000000000002</v>
      </c>
      <c r="V128" s="33">
        <v>26.129999999999995</v>
      </c>
      <c r="W128" s="33">
        <v>26.57</v>
      </c>
      <c r="X128" s="33">
        <v>27.05</v>
      </c>
      <c r="Y128" s="33">
        <v>27.390000000000004</v>
      </c>
      <c r="Z128" s="33">
        <v>28.659999999999997</v>
      </c>
      <c r="AA128" s="33">
        <v>27.6</v>
      </c>
      <c r="AB128" s="33">
        <v>27.459999999999997</v>
      </c>
      <c r="AC128" s="33">
        <v>27.04</v>
      </c>
      <c r="AD128" s="33">
        <v>27.479999999999997</v>
      </c>
      <c r="AE128" s="33">
        <v>27.860000000000003</v>
      </c>
      <c r="AF128" s="33">
        <v>27.29</v>
      </c>
      <c r="AG128" s="33">
        <v>27.339999999999996</v>
      </c>
      <c r="AH128" s="33">
        <v>27.49</v>
      </c>
      <c r="AI128" s="33">
        <v>28.35</v>
      </c>
    </row>
    <row r="129" spans="1:35" x14ac:dyDescent="0.4">
      <c r="A129" s="28">
        <f ca="1">'データ（他）'!C128</f>
        <v>45509</v>
      </c>
      <c r="B129" s="35">
        <v>14.566666666666668</v>
      </c>
      <c r="C129" s="35">
        <v>14.533333333333331</v>
      </c>
      <c r="D129" s="35">
        <v>14.383333333333333</v>
      </c>
      <c r="E129" s="35">
        <v>14.333333333333332</v>
      </c>
      <c r="F129" s="35">
        <v>14.2</v>
      </c>
      <c r="G129" s="35">
        <v>14.166666666666668</v>
      </c>
      <c r="H129" s="35">
        <v>14.033333333333335</v>
      </c>
      <c r="I129" s="35">
        <v>14.100000000000001</v>
      </c>
      <c r="J129" s="35">
        <v>14.099999999999998</v>
      </c>
      <c r="K129" s="35">
        <v>14.016666666666667</v>
      </c>
      <c r="L129" s="35">
        <v>13.933333333333332</v>
      </c>
      <c r="M129" s="35">
        <v>13.966666666666669</v>
      </c>
      <c r="N129" s="35">
        <v>14.566666666666668</v>
      </c>
      <c r="O129" s="35">
        <v>14.483333333333333</v>
      </c>
      <c r="P129" s="35">
        <v>14.466666666666669</v>
      </c>
      <c r="Q129" s="35">
        <v>14.15</v>
      </c>
      <c r="R129" s="1"/>
      <c r="S129" s="28">
        <f ca="1">'データ（他）'!C128</f>
        <v>45509</v>
      </c>
      <c r="T129" s="33">
        <v>25.369999999999997</v>
      </c>
      <c r="U129" s="33">
        <v>27.330000000000002</v>
      </c>
      <c r="V129" s="33">
        <v>27.04</v>
      </c>
      <c r="W129" s="33">
        <v>27.560000000000002</v>
      </c>
      <c r="X129" s="33">
        <v>27.8</v>
      </c>
      <c r="Y129" s="33">
        <v>28.360000000000003</v>
      </c>
      <c r="Z129" s="33">
        <v>29.27</v>
      </c>
      <c r="AA129" s="33">
        <v>28.18</v>
      </c>
      <c r="AB129" s="33">
        <v>27.96</v>
      </c>
      <c r="AC129" s="33">
        <v>27.689999999999998</v>
      </c>
      <c r="AD129" s="33">
        <v>28.190000000000005</v>
      </c>
      <c r="AE129" s="33">
        <v>28.500000000000007</v>
      </c>
      <c r="AF129" s="33">
        <v>27.72</v>
      </c>
      <c r="AG129" s="33">
        <v>27.75</v>
      </c>
      <c r="AH129" s="33">
        <v>27.839999999999996</v>
      </c>
      <c r="AI129" s="33">
        <v>29.060000000000002</v>
      </c>
    </row>
    <row r="130" spans="1:35" x14ac:dyDescent="0.4">
      <c r="A130" s="28">
        <f ca="1">'データ（他）'!C129</f>
        <v>45510</v>
      </c>
      <c r="B130" s="35">
        <v>14.516666666666669</v>
      </c>
      <c r="C130" s="35">
        <v>14.500000000000002</v>
      </c>
      <c r="D130" s="35">
        <v>14.349999999999998</v>
      </c>
      <c r="E130" s="35">
        <v>14.3</v>
      </c>
      <c r="F130" s="35">
        <v>14.166666666666668</v>
      </c>
      <c r="G130" s="35">
        <v>14.133333333333331</v>
      </c>
      <c r="H130" s="35">
        <v>14</v>
      </c>
      <c r="I130" s="35">
        <v>14.066666666666665</v>
      </c>
      <c r="J130" s="35">
        <v>14.066666666666666</v>
      </c>
      <c r="K130" s="35">
        <v>13.983333333333331</v>
      </c>
      <c r="L130" s="35">
        <v>13.900000000000002</v>
      </c>
      <c r="M130" s="35">
        <v>13.933333333333332</v>
      </c>
      <c r="N130" s="35">
        <v>14.533333333333335</v>
      </c>
      <c r="O130" s="35">
        <v>14.433333333333334</v>
      </c>
      <c r="P130" s="35">
        <v>14.433333333333334</v>
      </c>
      <c r="Q130" s="35">
        <v>14.116666666666664</v>
      </c>
      <c r="R130" s="1"/>
      <c r="S130" s="28">
        <f ca="1">'データ（他）'!C129</f>
        <v>45510</v>
      </c>
      <c r="T130" s="33">
        <v>25.240000000000002</v>
      </c>
      <c r="U130" s="33">
        <v>26.98</v>
      </c>
      <c r="V130" s="33">
        <v>26.46</v>
      </c>
      <c r="W130" s="33">
        <v>27.070000000000004</v>
      </c>
      <c r="X130" s="33">
        <v>27.360000000000003</v>
      </c>
      <c r="Y130" s="33">
        <v>27.839999999999996</v>
      </c>
      <c r="Z130" s="33">
        <v>28.880000000000006</v>
      </c>
      <c r="AA130" s="33">
        <v>27.74</v>
      </c>
      <c r="AB130" s="33">
        <v>27.630000000000003</v>
      </c>
      <c r="AC130" s="33">
        <v>27.309999999999995</v>
      </c>
      <c r="AD130" s="33">
        <v>27.85</v>
      </c>
      <c r="AE130" s="33">
        <v>28.259999999999998</v>
      </c>
      <c r="AF130" s="33">
        <v>27.53</v>
      </c>
      <c r="AG130" s="33">
        <v>27.639999999999997</v>
      </c>
      <c r="AH130" s="33">
        <v>27.630000000000003</v>
      </c>
      <c r="AI130" s="33">
        <v>28.589999999999996</v>
      </c>
    </row>
    <row r="131" spans="1:35" x14ac:dyDescent="0.4">
      <c r="A131" s="28">
        <f ca="1">'データ（他）'!C130</f>
        <v>45511</v>
      </c>
      <c r="B131" s="35">
        <v>14.483333333333334</v>
      </c>
      <c r="C131" s="35">
        <v>14.45</v>
      </c>
      <c r="D131" s="35">
        <v>14.316666666666666</v>
      </c>
      <c r="E131" s="35">
        <v>14.249999999999996</v>
      </c>
      <c r="F131" s="35">
        <v>14.133333333333333</v>
      </c>
      <c r="G131" s="35">
        <v>14.100000000000001</v>
      </c>
      <c r="H131" s="35">
        <v>13.966666666666665</v>
      </c>
      <c r="I131" s="35">
        <v>14.033333333333331</v>
      </c>
      <c r="J131" s="35">
        <v>14.033333333333331</v>
      </c>
      <c r="K131" s="35">
        <v>13.95</v>
      </c>
      <c r="L131" s="35">
        <v>13.883333333333335</v>
      </c>
      <c r="M131" s="35">
        <v>13.900000000000002</v>
      </c>
      <c r="N131" s="35">
        <v>14.483333333333333</v>
      </c>
      <c r="O131" s="35">
        <v>14.399999999999999</v>
      </c>
      <c r="P131" s="35">
        <v>14.399999999999999</v>
      </c>
      <c r="Q131" s="35">
        <v>14.083333333333332</v>
      </c>
      <c r="R131" s="1"/>
      <c r="S131" s="28">
        <f ca="1">'データ（他）'!C130</f>
        <v>45511</v>
      </c>
      <c r="T131" s="33">
        <v>25.01</v>
      </c>
      <c r="U131" s="33">
        <v>26.8</v>
      </c>
      <c r="V131" s="33">
        <v>26.45</v>
      </c>
      <c r="W131" s="33">
        <v>26.640000000000004</v>
      </c>
      <c r="X131" s="33">
        <v>27.310000000000002</v>
      </c>
      <c r="Y131" s="33">
        <v>27.5</v>
      </c>
      <c r="Z131" s="33">
        <v>28.410000000000004</v>
      </c>
      <c r="AA131" s="33">
        <v>27.55</v>
      </c>
      <c r="AB131" s="33">
        <v>27.409999999999997</v>
      </c>
      <c r="AC131" s="33">
        <v>26.910000000000004</v>
      </c>
      <c r="AD131" s="33">
        <v>27.610000000000003</v>
      </c>
      <c r="AE131" s="33">
        <v>27.919999999999998</v>
      </c>
      <c r="AF131" s="33">
        <v>27.390000000000004</v>
      </c>
      <c r="AG131" s="33">
        <v>27.32</v>
      </c>
      <c r="AH131" s="33">
        <v>27.26</v>
      </c>
      <c r="AI131" s="33">
        <v>28.339999999999996</v>
      </c>
    </row>
    <row r="132" spans="1:35" x14ac:dyDescent="0.4">
      <c r="A132" s="28">
        <f ca="1">'データ（他）'!C131</f>
        <v>45512</v>
      </c>
      <c r="B132" s="35">
        <v>14.416666666666666</v>
      </c>
      <c r="C132" s="35">
        <v>14.416666666666666</v>
      </c>
      <c r="D132" s="35">
        <v>14.25</v>
      </c>
      <c r="E132" s="35">
        <v>14.216666666666667</v>
      </c>
      <c r="F132" s="35">
        <v>14.099999999999998</v>
      </c>
      <c r="G132" s="35">
        <v>14.066666666666666</v>
      </c>
      <c r="H132" s="35">
        <v>13.933333333333332</v>
      </c>
      <c r="I132" s="35">
        <v>14</v>
      </c>
      <c r="J132" s="35">
        <v>13.983333333333331</v>
      </c>
      <c r="K132" s="35">
        <v>13.916666666666668</v>
      </c>
      <c r="L132" s="35">
        <v>13.850000000000001</v>
      </c>
      <c r="M132" s="35">
        <v>13.883333333333335</v>
      </c>
      <c r="N132" s="35">
        <v>14.450000000000003</v>
      </c>
      <c r="O132" s="35">
        <v>14.366666666666667</v>
      </c>
      <c r="P132" s="35">
        <v>14.350000000000001</v>
      </c>
      <c r="Q132" s="35">
        <v>14.05</v>
      </c>
      <c r="R132" s="1"/>
      <c r="S132" s="28">
        <f ca="1">'データ（他）'!C131</f>
        <v>45512</v>
      </c>
      <c r="T132" s="33">
        <v>25.22</v>
      </c>
      <c r="U132" s="33">
        <v>26.46</v>
      </c>
      <c r="V132" s="33">
        <v>25.93</v>
      </c>
      <c r="W132" s="33">
        <v>26.47</v>
      </c>
      <c r="X132" s="33">
        <v>26.670000000000005</v>
      </c>
      <c r="Y132" s="33">
        <v>26.98</v>
      </c>
      <c r="Z132" s="33">
        <v>27.940000000000005</v>
      </c>
      <c r="AA132" s="33">
        <v>26.97</v>
      </c>
      <c r="AB132" s="33">
        <v>26.98</v>
      </c>
      <c r="AC132" s="33">
        <v>26.29</v>
      </c>
      <c r="AD132" s="33">
        <v>27.060000000000002</v>
      </c>
      <c r="AE132" s="33">
        <v>27.35</v>
      </c>
      <c r="AF132" s="33">
        <v>26.459999999999997</v>
      </c>
      <c r="AG132" s="33">
        <v>26.869999999999997</v>
      </c>
      <c r="AH132" s="33">
        <v>26.72</v>
      </c>
      <c r="AI132" s="33">
        <v>27.919999999999998</v>
      </c>
    </row>
    <row r="133" spans="1:35" x14ac:dyDescent="0.4">
      <c r="A133" s="28">
        <f ca="1">'データ（他）'!C132</f>
        <v>45513</v>
      </c>
      <c r="B133" s="35">
        <v>14.383333333333336</v>
      </c>
      <c r="C133" s="35">
        <v>14.366666666666667</v>
      </c>
      <c r="D133" s="35">
        <v>14.216666666666665</v>
      </c>
      <c r="E133" s="35">
        <v>14.183333333333334</v>
      </c>
      <c r="F133" s="35">
        <v>14.066666666666666</v>
      </c>
      <c r="G133" s="35">
        <v>14.033333333333331</v>
      </c>
      <c r="H133" s="35">
        <v>13.900000000000002</v>
      </c>
      <c r="I133" s="35">
        <v>13.966666666666665</v>
      </c>
      <c r="J133" s="35">
        <v>13.950000000000001</v>
      </c>
      <c r="K133" s="35">
        <v>13.883333333333335</v>
      </c>
      <c r="L133" s="35">
        <v>13.816666666666666</v>
      </c>
      <c r="M133" s="35">
        <v>13.850000000000001</v>
      </c>
      <c r="N133" s="35">
        <v>14.399999999999999</v>
      </c>
      <c r="O133" s="35">
        <v>14.316666666666666</v>
      </c>
      <c r="P133" s="35">
        <v>14.3</v>
      </c>
      <c r="Q133" s="35">
        <v>13.999999999999998</v>
      </c>
      <c r="R133" s="1"/>
      <c r="S133" s="28">
        <f ca="1">'データ（他）'!C132</f>
        <v>45513</v>
      </c>
      <c r="T133" s="33">
        <v>25.700000000000006</v>
      </c>
      <c r="U133" s="33">
        <v>26.830000000000002</v>
      </c>
      <c r="V133" s="33">
        <v>26.5</v>
      </c>
      <c r="W133" s="33">
        <v>26.919999999999998</v>
      </c>
      <c r="X133" s="33">
        <v>27.28</v>
      </c>
      <c r="Y133" s="33">
        <v>27.639999999999997</v>
      </c>
      <c r="Z133" s="33">
        <v>28.68</v>
      </c>
      <c r="AA133" s="33">
        <v>27.560000000000002</v>
      </c>
      <c r="AB133" s="33">
        <v>27.53</v>
      </c>
      <c r="AC133" s="33">
        <v>27</v>
      </c>
      <c r="AD133" s="33">
        <v>27.669999999999998</v>
      </c>
      <c r="AE133" s="33">
        <v>28.059999999999995</v>
      </c>
      <c r="AF133" s="33">
        <v>27.22</v>
      </c>
      <c r="AG133" s="33">
        <v>27.51</v>
      </c>
      <c r="AH133" s="33">
        <v>27.409999999999997</v>
      </c>
      <c r="AI133" s="33">
        <v>28.52</v>
      </c>
    </row>
    <row r="134" spans="1:35" x14ac:dyDescent="0.4">
      <c r="A134" s="28">
        <f ca="1">'データ（他）'!C133</f>
        <v>45514</v>
      </c>
      <c r="B134" s="35">
        <v>14.350000000000001</v>
      </c>
      <c r="C134" s="35">
        <v>14.316666666666666</v>
      </c>
      <c r="D134" s="35">
        <v>14.183333333333334</v>
      </c>
      <c r="E134" s="35">
        <v>14.133333333333331</v>
      </c>
      <c r="F134" s="35">
        <v>14.016666666666667</v>
      </c>
      <c r="G134" s="35">
        <v>13.983333333333334</v>
      </c>
      <c r="H134" s="35">
        <v>13.883333333333335</v>
      </c>
      <c r="I134" s="35">
        <v>13.916666666666664</v>
      </c>
      <c r="J134" s="35">
        <v>13.916666666666664</v>
      </c>
      <c r="K134" s="35">
        <v>13.866666666666665</v>
      </c>
      <c r="L134" s="35">
        <v>13.783333333333335</v>
      </c>
      <c r="M134" s="35">
        <v>13.816666666666666</v>
      </c>
      <c r="N134" s="35">
        <v>14.366666666666664</v>
      </c>
      <c r="O134" s="35">
        <v>14.266666666666666</v>
      </c>
      <c r="P134" s="35">
        <v>14.266666666666666</v>
      </c>
      <c r="Q134" s="35">
        <v>13.966666666666665</v>
      </c>
      <c r="R134" s="1"/>
      <c r="S134" s="28">
        <f ca="1">'データ（他）'!C133</f>
        <v>45514</v>
      </c>
      <c r="T134" s="33">
        <v>25.4</v>
      </c>
      <c r="U134" s="33">
        <v>26.759999999999998</v>
      </c>
      <c r="V134" s="33">
        <v>26.449999999999996</v>
      </c>
      <c r="W134" s="33">
        <v>26.77</v>
      </c>
      <c r="X134" s="33">
        <v>27.459999999999997</v>
      </c>
      <c r="Y134" s="33">
        <v>27.51</v>
      </c>
      <c r="Z134" s="33">
        <v>28.619999999999997</v>
      </c>
      <c r="AA134" s="33">
        <v>27.74</v>
      </c>
      <c r="AB134" s="33">
        <v>27.610000000000003</v>
      </c>
      <c r="AC134" s="33">
        <v>27.169999999999998</v>
      </c>
      <c r="AD134" s="33">
        <v>27.950000000000006</v>
      </c>
      <c r="AE134" s="33">
        <v>28.240000000000002</v>
      </c>
      <c r="AF134" s="33">
        <v>27.499999999999993</v>
      </c>
      <c r="AG134" s="33">
        <v>27.640000000000004</v>
      </c>
      <c r="AH134" s="33">
        <v>27.669999999999998</v>
      </c>
      <c r="AI134" s="33">
        <v>28.439999999999998</v>
      </c>
    </row>
    <row r="135" spans="1:35" x14ac:dyDescent="0.4">
      <c r="A135" s="28">
        <f ca="1">'データ（他）'!C134</f>
        <v>45515</v>
      </c>
      <c r="B135" s="35">
        <v>14.3</v>
      </c>
      <c r="C135" s="35">
        <v>14.283333333333333</v>
      </c>
      <c r="D135" s="35">
        <v>14.133333333333333</v>
      </c>
      <c r="E135" s="35">
        <v>14.100000000000001</v>
      </c>
      <c r="F135" s="35">
        <v>13.983333333333331</v>
      </c>
      <c r="G135" s="35">
        <v>13.950000000000001</v>
      </c>
      <c r="H135" s="35">
        <v>13.833333333333332</v>
      </c>
      <c r="I135" s="35">
        <v>13.883333333333335</v>
      </c>
      <c r="J135" s="35">
        <v>13.883333333333333</v>
      </c>
      <c r="K135" s="35">
        <v>13.833333333333332</v>
      </c>
      <c r="L135" s="35">
        <v>13.733333333333334</v>
      </c>
      <c r="M135" s="35">
        <v>13.783333333333335</v>
      </c>
      <c r="N135" s="35">
        <v>14.3</v>
      </c>
      <c r="O135" s="35">
        <v>14.216666666666665</v>
      </c>
      <c r="P135" s="35">
        <v>14.216666666666669</v>
      </c>
      <c r="Q135" s="35">
        <v>13.933333333333334</v>
      </c>
      <c r="R135" s="1"/>
      <c r="S135" s="28">
        <f ca="1">'データ（他）'!C134</f>
        <v>45515</v>
      </c>
      <c r="T135" s="33">
        <v>24.57</v>
      </c>
      <c r="U135" s="33">
        <v>26.140000000000004</v>
      </c>
      <c r="V135" s="33">
        <v>26.080000000000005</v>
      </c>
      <c r="W135" s="33">
        <v>26.360000000000003</v>
      </c>
      <c r="X135" s="33">
        <v>26.9</v>
      </c>
      <c r="Y135" s="33">
        <v>27.130000000000003</v>
      </c>
      <c r="Z135" s="33">
        <v>28.369999999999997</v>
      </c>
      <c r="AA135" s="33">
        <v>27.27</v>
      </c>
      <c r="AB135" s="33">
        <v>27.209999999999997</v>
      </c>
      <c r="AC135" s="33">
        <v>26.5</v>
      </c>
      <c r="AD135" s="33">
        <v>27.25</v>
      </c>
      <c r="AE135" s="33">
        <v>27.52</v>
      </c>
      <c r="AF135" s="33">
        <v>26.720000000000006</v>
      </c>
      <c r="AG135" s="33">
        <v>26.979999999999997</v>
      </c>
      <c r="AH135" s="33">
        <v>27.009999999999998</v>
      </c>
      <c r="AI135" s="33">
        <v>28.060000000000002</v>
      </c>
    </row>
    <row r="136" spans="1:35" x14ac:dyDescent="0.4">
      <c r="A136" s="28">
        <f ca="1">'データ（他）'!C135</f>
        <v>45516</v>
      </c>
      <c r="B136" s="35">
        <v>14.266666666666669</v>
      </c>
      <c r="C136" s="35">
        <v>14.233333333333334</v>
      </c>
      <c r="D136" s="35">
        <v>14.099999999999998</v>
      </c>
      <c r="E136" s="35">
        <v>14.066666666666666</v>
      </c>
      <c r="F136" s="35">
        <v>13.950000000000001</v>
      </c>
      <c r="G136" s="35">
        <v>13.916666666666664</v>
      </c>
      <c r="H136" s="35">
        <v>13.8</v>
      </c>
      <c r="I136" s="35">
        <v>13.849999999999998</v>
      </c>
      <c r="J136" s="35">
        <v>13.849999999999998</v>
      </c>
      <c r="K136" s="35">
        <v>13.783333333333335</v>
      </c>
      <c r="L136" s="35">
        <v>13.716666666666665</v>
      </c>
      <c r="M136" s="35">
        <v>13.733333333333333</v>
      </c>
      <c r="N136" s="35">
        <v>14.266666666666664</v>
      </c>
      <c r="O136" s="35">
        <v>14.183333333333334</v>
      </c>
      <c r="P136" s="35">
        <v>14.183333333333334</v>
      </c>
      <c r="Q136" s="35">
        <v>13.899999999999999</v>
      </c>
      <c r="R136" s="1"/>
      <c r="S136" s="28">
        <f ca="1">'データ（他）'!C135</f>
        <v>45516</v>
      </c>
      <c r="T136" s="33">
        <v>24.47</v>
      </c>
      <c r="U136" s="33">
        <v>26.02</v>
      </c>
      <c r="V136" s="33">
        <v>25.14</v>
      </c>
      <c r="W136" s="33">
        <v>25.840000000000003</v>
      </c>
      <c r="X136" s="33">
        <v>25.98</v>
      </c>
      <c r="Y136" s="33">
        <v>26.22</v>
      </c>
      <c r="Z136" s="33">
        <v>27.04</v>
      </c>
      <c r="AA136" s="33">
        <v>26.27</v>
      </c>
      <c r="AB136" s="33">
        <v>26.27</v>
      </c>
      <c r="AC136" s="33">
        <v>25.639999999999997</v>
      </c>
      <c r="AD136" s="33">
        <v>26.459999999999997</v>
      </c>
      <c r="AE136" s="33">
        <v>26.639999999999997</v>
      </c>
      <c r="AF136" s="33">
        <v>26.03</v>
      </c>
      <c r="AG136" s="33">
        <v>26.26</v>
      </c>
      <c r="AH136" s="33">
        <v>26.28</v>
      </c>
      <c r="AI136" s="33">
        <v>27</v>
      </c>
    </row>
    <row r="137" spans="1:35" x14ac:dyDescent="0.4">
      <c r="A137" s="28">
        <f ca="1">'データ（他）'!C136</f>
        <v>45517</v>
      </c>
      <c r="B137" s="35">
        <v>14.216666666666667</v>
      </c>
      <c r="C137" s="35">
        <v>14.2</v>
      </c>
      <c r="D137" s="35">
        <v>14.066666666666666</v>
      </c>
      <c r="E137" s="35">
        <v>14.016666666666666</v>
      </c>
      <c r="F137" s="35">
        <v>13.900000000000002</v>
      </c>
      <c r="G137" s="35">
        <v>13.866666666666667</v>
      </c>
      <c r="H137" s="35">
        <v>13.766666666666666</v>
      </c>
      <c r="I137" s="35">
        <v>13.816666666666666</v>
      </c>
      <c r="J137" s="35">
        <v>13.816666666666666</v>
      </c>
      <c r="K137" s="35">
        <v>13.75</v>
      </c>
      <c r="L137" s="35">
        <v>13.683333333333335</v>
      </c>
      <c r="M137" s="35">
        <v>13.7</v>
      </c>
      <c r="N137" s="35">
        <v>14.216666666666667</v>
      </c>
      <c r="O137" s="35">
        <v>14.133333333333333</v>
      </c>
      <c r="P137" s="35">
        <v>14.133333333333333</v>
      </c>
      <c r="Q137" s="35">
        <v>13.849999999999998</v>
      </c>
      <c r="R137" s="1"/>
      <c r="S137" s="28">
        <f ca="1">'データ（他）'!C136</f>
        <v>45517</v>
      </c>
      <c r="T137" s="33">
        <v>24.300000000000004</v>
      </c>
      <c r="U137" s="33">
        <v>24.92</v>
      </c>
      <c r="V137" s="33">
        <v>24.96</v>
      </c>
      <c r="W137" s="33">
        <v>25.5</v>
      </c>
      <c r="X137" s="33">
        <v>25.8</v>
      </c>
      <c r="Y137" s="33">
        <v>25.860000000000003</v>
      </c>
      <c r="Z137" s="33">
        <v>26.659999999999997</v>
      </c>
      <c r="AA137" s="33">
        <v>26.04</v>
      </c>
      <c r="AB137" s="33">
        <v>26.090000000000003</v>
      </c>
      <c r="AC137" s="33">
        <v>25.52</v>
      </c>
      <c r="AD137" s="33">
        <v>26.139999999999997</v>
      </c>
      <c r="AE137" s="33">
        <v>26.409999999999997</v>
      </c>
      <c r="AF137" s="33">
        <v>26.209999999999997</v>
      </c>
      <c r="AG137" s="33">
        <v>26.089999999999996</v>
      </c>
      <c r="AH137" s="33">
        <v>25.95</v>
      </c>
      <c r="AI137" s="33">
        <v>26.659999999999997</v>
      </c>
    </row>
    <row r="138" spans="1:35" x14ac:dyDescent="0.4">
      <c r="A138" s="28">
        <f ca="1">'データ（他）'!C137</f>
        <v>45518</v>
      </c>
      <c r="B138" s="35">
        <v>14.166666666666664</v>
      </c>
      <c r="C138" s="35">
        <v>14.149999999999999</v>
      </c>
      <c r="D138" s="35">
        <v>14.016666666666667</v>
      </c>
      <c r="E138" s="35">
        <v>13.983333333333334</v>
      </c>
      <c r="F138" s="35">
        <v>13.866666666666665</v>
      </c>
      <c r="G138" s="35">
        <v>13.850000000000001</v>
      </c>
      <c r="H138" s="35">
        <v>13.733333333333333</v>
      </c>
      <c r="I138" s="35">
        <v>13.766666666666669</v>
      </c>
      <c r="J138" s="35">
        <v>13.783333333333331</v>
      </c>
      <c r="K138" s="35">
        <v>13.716666666666665</v>
      </c>
      <c r="L138" s="35">
        <v>13.650000000000002</v>
      </c>
      <c r="M138" s="35">
        <v>13.683333333333335</v>
      </c>
      <c r="N138" s="35">
        <v>14.183333333333334</v>
      </c>
      <c r="O138" s="35">
        <v>14.099999999999998</v>
      </c>
      <c r="P138" s="35">
        <v>14.099999999999998</v>
      </c>
      <c r="Q138" s="35">
        <v>13.833333333333336</v>
      </c>
      <c r="R138" s="1"/>
      <c r="S138" s="28">
        <f ca="1">'データ（他）'!C137</f>
        <v>45518</v>
      </c>
      <c r="T138" s="33">
        <v>24.25</v>
      </c>
      <c r="U138" s="33">
        <v>24.9</v>
      </c>
      <c r="V138" s="33">
        <v>24.79</v>
      </c>
      <c r="W138" s="33">
        <v>25.339999999999996</v>
      </c>
      <c r="X138" s="33">
        <v>25.519999999999996</v>
      </c>
      <c r="Y138" s="33">
        <v>25.7</v>
      </c>
      <c r="Z138" s="33">
        <v>26.379999999999995</v>
      </c>
      <c r="AA138" s="33">
        <v>25.809999999999995</v>
      </c>
      <c r="AB138" s="33">
        <v>25.8</v>
      </c>
      <c r="AC138" s="33">
        <v>25.23</v>
      </c>
      <c r="AD138" s="33">
        <v>25.959999999999997</v>
      </c>
      <c r="AE138" s="33">
        <v>26.1</v>
      </c>
      <c r="AF138" s="33">
        <v>26.15</v>
      </c>
      <c r="AG138" s="33">
        <v>26.139999999999997</v>
      </c>
      <c r="AH138" s="33">
        <v>26.03</v>
      </c>
      <c r="AI138" s="33">
        <v>26.22</v>
      </c>
    </row>
    <row r="139" spans="1:35" x14ac:dyDescent="0.4">
      <c r="A139" s="28">
        <f ca="1">'データ（他）'!C138</f>
        <v>45519</v>
      </c>
      <c r="B139" s="35">
        <v>14.116666666666667</v>
      </c>
      <c r="C139" s="35">
        <v>14.116666666666667</v>
      </c>
      <c r="D139" s="35">
        <v>13.983333333333331</v>
      </c>
      <c r="E139" s="35">
        <v>13.950000000000001</v>
      </c>
      <c r="F139" s="35">
        <v>13.833333333333336</v>
      </c>
      <c r="G139" s="35">
        <v>13.816666666666666</v>
      </c>
      <c r="H139" s="35">
        <v>13.7</v>
      </c>
      <c r="I139" s="35">
        <v>13.75</v>
      </c>
      <c r="J139" s="35">
        <v>13.75</v>
      </c>
      <c r="K139" s="35">
        <v>13.683333333333335</v>
      </c>
      <c r="L139" s="35">
        <v>13.616666666666667</v>
      </c>
      <c r="M139" s="35">
        <v>13.650000000000002</v>
      </c>
      <c r="N139" s="35">
        <v>14.133333333333331</v>
      </c>
      <c r="O139" s="35">
        <v>14.05</v>
      </c>
      <c r="P139" s="35">
        <v>14.05</v>
      </c>
      <c r="Q139" s="35">
        <v>13.799999999999999</v>
      </c>
      <c r="R139" s="1"/>
      <c r="S139" s="28">
        <f ca="1">'データ（他）'!C138</f>
        <v>45519</v>
      </c>
      <c r="T139" s="33">
        <v>24.369999999999997</v>
      </c>
      <c r="U139" s="33">
        <v>25.249999999999996</v>
      </c>
      <c r="V139" s="33">
        <v>25.25</v>
      </c>
      <c r="W139" s="33">
        <v>25.41</v>
      </c>
      <c r="X139" s="33">
        <v>26.119999999999997</v>
      </c>
      <c r="Y139" s="33">
        <v>26.369999999999997</v>
      </c>
      <c r="Z139" s="33">
        <v>27.18</v>
      </c>
      <c r="AA139" s="33">
        <v>26.379999999999995</v>
      </c>
      <c r="AB139" s="33">
        <v>26.419999999999998</v>
      </c>
      <c r="AC139" s="33">
        <v>26.089999999999996</v>
      </c>
      <c r="AD139" s="33">
        <v>26.790000000000003</v>
      </c>
      <c r="AE139" s="33">
        <v>26.870000000000005</v>
      </c>
      <c r="AF139" s="33">
        <v>26.669999999999998</v>
      </c>
      <c r="AG139" s="33">
        <v>26.589999999999996</v>
      </c>
      <c r="AH139" s="33">
        <v>26.590000000000003</v>
      </c>
      <c r="AI139" s="33">
        <v>26.99</v>
      </c>
    </row>
    <row r="140" spans="1:35" x14ac:dyDescent="0.4">
      <c r="A140" s="28">
        <f ca="1">'データ（他）'!C139</f>
        <v>45520</v>
      </c>
      <c r="B140" s="35">
        <v>14.083333333333332</v>
      </c>
      <c r="C140" s="35">
        <v>14.066666666666666</v>
      </c>
      <c r="D140" s="35">
        <v>13.933333333333334</v>
      </c>
      <c r="E140" s="35">
        <v>13.899999999999999</v>
      </c>
      <c r="F140" s="35">
        <v>13.783333333333331</v>
      </c>
      <c r="G140" s="35">
        <v>13.766666666666669</v>
      </c>
      <c r="H140" s="35">
        <v>13.649999999999999</v>
      </c>
      <c r="I140" s="35">
        <v>13.716666666666665</v>
      </c>
      <c r="J140" s="35">
        <v>13.7</v>
      </c>
      <c r="K140" s="35">
        <v>13.633333333333333</v>
      </c>
      <c r="L140" s="35">
        <v>13.58333333333333</v>
      </c>
      <c r="M140" s="35">
        <v>13.616666666666667</v>
      </c>
      <c r="N140" s="35">
        <v>14.083333333333334</v>
      </c>
      <c r="O140" s="35">
        <v>14.016666666666667</v>
      </c>
      <c r="P140" s="35">
        <v>14.016666666666667</v>
      </c>
      <c r="Q140" s="35">
        <v>13.75</v>
      </c>
      <c r="R140" s="1"/>
      <c r="S140" s="28">
        <f ca="1">'データ（他）'!C139</f>
        <v>45520</v>
      </c>
      <c r="T140" s="33">
        <v>24.45</v>
      </c>
      <c r="U140" s="33">
        <v>25.610000000000003</v>
      </c>
      <c r="V140" s="33">
        <v>25.14</v>
      </c>
      <c r="W140" s="33">
        <v>25.79</v>
      </c>
      <c r="X140" s="33">
        <v>25.939999999999998</v>
      </c>
      <c r="Y140" s="33">
        <v>26.189999999999998</v>
      </c>
      <c r="Z140" s="33">
        <v>26.78</v>
      </c>
      <c r="AA140" s="33">
        <v>26</v>
      </c>
      <c r="AB140" s="33">
        <v>26.110000000000003</v>
      </c>
      <c r="AC140" s="33">
        <v>25.509999999999998</v>
      </c>
      <c r="AD140" s="33">
        <v>26.139999999999997</v>
      </c>
      <c r="AE140" s="33">
        <v>26.380000000000003</v>
      </c>
      <c r="AF140" s="33">
        <v>26.009999999999998</v>
      </c>
      <c r="AG140" s="33">
        <v>25.95</v>
      </c>
      <c r="AH140" s="33">
        <v>25.860000000000003</v>
      </c>
      <c r="AI140" s="33">
        <v>26.7</v>
      </c>
    </row>
    <row r="141" spans="1:35" x14ac:dyDescent="0.4">
      <c r="A141" s="28">
        <f ca="1">'データ（他）'!C140</f>
        <v>45521</v>
      </c>
      <c r="B141" s="35">
        <v>14.033333333333335</v>
      </c>
      <c r="C141" s="35">
        <v>14.033333333333331</v>
      </c>
      <c r="D141" s="35">
        <v>13.899999999999999</v>
      </c>
      <c r="E141" s="35">
        <v>13.866666666666667</v>
      </c>
      <c r="F141" s="35">
        <v>13.75</v>
      </c>
      <c r="G141" s="35">
        <v>13.733333333333334</v>
      </c>
      <c r="H141" s="35">
        <v>13.616666666666667</v>
      </c>
      <c r="I141" s="35">
        <v>13.683333333333334</v>
      </c>
      <c r="J141" s="35">
        <v>13.666666666666666</v>
      </c>
      <c r="K141" s="35">
        <v>13.6</v>
      </c>
      <c r="L141" s="35">
        <v>13.533333333333335</v>
      </c>
      <c r="M141" s="35">
        <v>13.56666666666667</v>
      </c>
      <c r="N141" s="35">
        <v>14.033333333333331</v>
      </c>
      <c r="O141" s="35">
        <v>13.966666666666669</v>
      </c>
      <c r="P141" s="35">
        <v>13.950000000000001</v>
      </c>
      <c r="Q141" s="35">
        <v>13.716666666666669</v>
      </c>
      <c r="R141" s="1"/>
      <c r="S141" s="28">
        <f ca="1">'データ（他）'!C140</f>
        <v>45521</v>
      </c>
      <c r="T141" s="33">
        <v>24.229999999999997</v>
      </c>
      <c r="U141" s="33">
        <v>24.86</v>
      </c>
      <c r="V141" s="33">
        <v>24.830000000000002</v>
      </c>
      <c r="W141" s="33">
        <v>25.669999999999998</v>
      </c>
      <c r="X141" s="33">
        <v>25.74</v>
      </c>
      <c r="Y141" s="33">
        <v>26.090000000000003</v>
      </c>
      <c r="Z141" s="33">
        <v>26.810000000000002</v>
      </c>
      <c r="AA141" s="33">
        <v>26.110000000000003</v>
      </c>
      <c r="AB141" s="33">
        <v>26.090000000000003</v>
      </c>
      <c r="AC141" s="33">
        <v>25.76</v>
      </c>
      <c r="AD141" s="33">
        <v>26.330000000000002</v>
      </c>
      <c r="AE141" s="33">
        <v>26.65</v>
      </c>
      <c r="AF141" s="33">
        <v>26.3</v>
      </c>
      <c r="AG141" s="33">
        <v>26.29</v>
      </c>
      <c r="AH141" s="33">
        <v>26.27</v>
      </c>
      <c r="AI141" s="33">
        <v>26.639999999999997</v>
      </c>
    </row>
    <row r="142" spans="1:35" x14ac:dyDescent="0.4">
      <c r="A142" s="28">
        <f ca="1">'データ（他）'!C141</f>
        <v>45522</v>
      </c>
      <c r="B142" s="35">
        <v>13.983333333333331</v>
      </c>
      <c r="C142" s="35">
        <v>13.966666666666669</v>
      </c>
      <c r="D142" s="35">
        <v>13.850000000000001</v>
      </c>
      <c r="E142" s="35">
        <v>13.816666666666666</v>
      </c>
      <c r="F142" s="35">
        <v>13.733333333333334</v>
      </c>
      <c r="G142" s="35">
        <v>13.7</v>
      </c>
      <c r="H142" s="35">
        <v>13.6</v>
      </c>
      <c r="I142" s="35">
        <v>13.633333333333333</v>
      </c>
      <c r="J142" s="35">
        <v>13.633333333333333</v>
      </c>
      <c r="K142" s="35">
        <v>13.583333333333336</v>
      </c>
      <c r="L142" s="35">
        <v>13.516666666666666</v>
      </c>
      <c r="M142" s="35">
        <v>13.533333333333335</v>
      </c>
      <c r="N142" s="35">
        <v>13.999999999999998</v>
      </c>
      <c r="O142" s="35">
        <v>13.916666666666668</v>
      </c>
      <c r="P142" s="35">
        <v>13.916666666666668</v>
      </c>
      <c r="Q142" s="35">
        <v>13.683333333333334</v>
      </c>
      <c r="R142" s="1"/>
      <c r="S142" s="28">
        <f ca="1">'データ（他）'!C141</f>
        <v>45522</v>
      </c>
      <c r="T142" s="33">
        <v>24.290000000000003</v>
      </c>
      <c r="U142" s="33">
        <v>24.78</v>
      </c>
      <c r="V142" s="33">
        <v>25.03</v>
      </c>
      <c r="W142" s="33">
        <v>25.82</v>
      </c>
      <c r="X142" s="33">
        <v>25.900000000000006</v>
      </c>
      <c r="Y142" s="33">
        <v>26.29</v>
      </c>
      <c r="Z142" s="33">
        <v>26.8</v>
      </c>
      <c r="AA142" s="33">
        <v>26.02</v>
      </c>
      <c r="AB142" s="33">
        <v>26.089999999999996</v>
      </c>
      <c r="AC142" s="33">
        <v>25.71</v>
      </c>
      <c r="AD142" s="33">
        <v>26.419999999999995</v>
      </c>
      <c r="AE142" s="33">
        <v>26.690000000000005</v>
      </c>
      <c r="AF142" s="33">
        <v>26.27</v>
      </c>
      <c r="AG142" s="33">
        <v>26.310000000000002</v>
      </c>
      <c r="AH142" s="33">
        <v>26.339999999999996</v>
      </c>
      <c r="AI142" s="33">
        <v>26.65</v>
      </c>
    </row>
    <row r="143" spans="1:35" x14ac:dyDescent="0.4">
      <c r="A143" s="28">
        <f ca="1">'データ（他）'!C142</f>
        <v>45523</v>
      </c>
      <c r="B143" s="35">
        <v>13.95</v>
      </c>
      <c r="C143" s="35">
        <v>13.916666666666664</v>
      </c>
      <c r="D143" s="35">
        <v>13.816666666666668</v>
      </c>
      <c r="E143" s="35">
        <v>13.766666666666666</v>
      </c>
      <c r="F143" s="35">
        <v>13.683333333333334</v>
      </c>
      <c r="G143" s="35">
        <v>13.650000000000002</v>
      </c>
      <c r="H143" s="35">
        <v>13.55</v>
      </c>
      <c r="I143" s="35">
        <v>13.6</v>
      </c>
      <c r="J143" s="35">
        <v>13.583333333333332</v>
      </c>
      <c r="K143" s="35">
        <v>13.55</v>
      </c>
      <c r="L143" s="35">
        <v>13.483333333333331</v>
      </c>
      <c r="M143" s="35">
        <v>13.5</v>
      </c>
      <c r="N143" s="35">
        <v>13.950000000000001</v>
      </c>
      <c r="O143" s="35">
        <v>13.866666666666665</v>
      </c>
      <c r="P143" s="35">
        <v>13.866666666666665</v>
      </c>
      <c r="Q143" s="35">
        <v>13.633333333333333</v>
      </c>
      <c r="R143" s="1"/>
      <c r="S143" s="28">
        <f ca="1">'データ（他）'!C142</f>
        <v>45523</v>
      </c>
      <c r="T143" s="33">
        <v>24.169999999999998</v>
      </c>
      <c r="U143" s="33">
        <v>25.23</v>
      </c>
      <c r="V143" s="33">
        <v>24.990000000000002</v>
      </c>
      <c r="W143" s="33">
        <v>25.42</v>
      </c>
      <c r="X143" s="33">
        <v>25.689999999999998</v>
      </c>
      <c r="Y143" s="33">
        <v>26.059999999999995</v>
      </c>
      <c r="Z143" s="33">
        <v>27.26</v>
      </c>
      <c r="AA143" s="33">
        <v>26.209999999999997</v>
      </c>
      <c r="AB143" s="33">
        <v>26.27</v>
      </c>
      <c r="AC143" s="33">
        <v>25.32</v>
      </c>
      <c r="AD143" s="33">
        <v>26.310000000000002</v>
      </c>
      <c r="AE143" s="33">
        <v>26.669999999999998</v>
      </c>
      <c r="AF143" s="33">
        <v>26.170000000000005</v>
      </c>
      <c r="AG143" s="33">
        <v>26.060000000000002</v>
      </c>
      <c r="AH143" s="33">
        <v>26.2</v>
      </c>
      <c r="AI143" s="33">
        <v>27.05</v>
      </c>
    </row>
    <row r="144" spans="1:35" x14ac:dyDescent="0.4">
      <c r="A144" s="28">
        <f ca="1">'データ（他）'!C143</f>
        <v>45524</v>
      </c>
      <c r="B144" s="35">
        <v>13.899999999999999</v>
      </c>
      <c r="C144" s="35">
        <v>13.883333333333335</v>
      </c>
      <c r="D144" s="35">
        <v>13.766666666666666</v>
      </c>
      <c r="E144" s="35">
        <v>13.716666666666665</v>
      </c>
      <c r="F144" s="35">
        <v>13.649999999999999</v>
      </c>
      <c r="G144" s="35">
        <v>13.616666666666667</v>
      </c>
      <c r="H144" s="35">
        <v>13.516666666666666</v>
      </c>
      <c r="I144" s="35">
        <v>13.549999999999997</v>
      </c>
      <c r="J144" s="35">
        <v>13.55</v>
      </c>
      <c r="K144" s="35">
        <v>13.5</v>
      </c>
      <c r="L144" s="35">
        <v>13.45</v>
      </c>
      <c r="M144" s="35">
        <v>13.466666666666669</v>
      </c>
      <c r="N144" s="35">
        <v>13.899999999999999</v>
      </c>
      <c r="O144" s="35">
        <v>13.833333333333336</v>
      </c>
      <c r="P144" s="35">
        <v>13.833333333333336</v>
      </c>
      <c r="Q144" s="35">
        <v>13.600000000000001</v>
      </c>
      <c r="R144" s="1"/>
      <c r="S144" s="28">
        <f ca="1">'データ（他）'!C143</f>
        <v>45524</v>
      </c>
      <c r="T144" s="33">
        <v>24.18</v>
      </c>
      <c r="U144" s="33">
        <v>24.65</v>
      </c>
      <c r="V144" s="33">
        <v>24.9</v>
      </c>
      <c r="W144" s="33">
        <v>25.610000000000003</v>
      </c>
      <c r="X144" s="33">
        <v>25.660000000000004</v>
      </c>
      <c r="Y144" s="33">
        <v>26.15</v>
      </c>
      <c r="Z144" s="33">
        <v>26.529999999999994</v>
      </c>
      <c r="AA144" s="33">
        <v>25.840000000000003</v>
      </c>
      <c r="AB144" s="33">
        <v>26</v>
      </c>
      <c r="AC144" s="33">
        <v>25.660000000000004</v>
      </c>
      <c r="AD144" s="33">
        <v>26.3</v>
      </c>
      <c r="AE144" s="33">
        <v>26.65</v>
      </c>
      <c r="AF144" s="33">
        <v>26.359999999999996</v>
      </c>
      <c r="AG144" s="33">
        <v>26.240000000000002</v>
      </c>
      <c r="AH144" s="33">
        <v>26.21</v>
      </c>
      <c r="AI144" s="33">
        <v>26.439999999999998</v>
      </c>
    </row>
    <row r="145" spans="1:35" x14ac:dyDescent="0.4">
      <c r="A145" s="28">
        <f ca="1">'データ（他）'!C144</f>
        <v>45525</v>
      </c>
      <c r="B145" s="35">
        <v>13.833333333333332</v>
      </c>
      <c r="C145" s="35">
        <v>13.833333333333332</v>
      </c>
      <c r="D145" s="35">
        <v>13.733333333333334</v>
      </c>
      <c r="E145" s="35">
        <v>13.683333333333334</v>
      </c>
      <c r="F145" s="35">
        <v>13.600000000000001</v>
      </c>
      <c r="G145" s="35">
        <v>13.583333333333332</v>
      </c>
      <c r="H145" s="35">
        <v>13.483333333333334</v>
      </c>
      <c r="I145" s="35">
        <v>13.516666666666666</v>
      </c>
      <c r="J145" s="35">
        <v>13.516666666666666</v>
      </c>
      <c r="K145" s="35">
        <v>13.466666666666669</v>
      </c>
      <c r="L145" s="35">
        <v>13.399999999999999</v>
      </c>
      <c r="M145" s="35">
        <v>13.433333333333337</v>
      </c>
      <c r="N145" s="35">
        <v>13.866666666666667</v>
      </c>
      <c r="O145" s="35">
        <v>13.783333333333331</v>
      </c>
      <c r="P145" s="35">
        <v>13.783333333333335</v>
      </c>
      <c r="Q145" s="35">
        <v>13.566666666666666</v>
      </c>
      <c r="R145" s="1"/>
      <c r="S145" s="28">
        <f ca="1">'データ（他）'!C144</f>
        <v>45525</v>
      </c>
      <c r="T145" s="33">
        <v>24.92</v>
      </c>
      <c r="U145" s="33">
        <v>25.959999999999997</v>
      </c>
      <c r="V145" s="33">
        <v>25.649999999999995</v>
      </c>
      <c r="W145" s="33">
        <v>26.21</v>
      </c>
      <c r="X145" s="33">
        <v>26.5</v>
      </c>
      <c r="Y145" s="33">
        <v>26.729999999999997</v>
      </c>
      <c r="Z145" s="33">
        <v>27.639999999999997</v>
      </c>
      <c r="AA145" s="33">
        <v>26.839999999999996</v>
      </c>
      <c r="AB145" s="33">
        <v>26.9</v>
      </c>
      <c r="AC145" s="33">
        <v>26.059999999999995</v>
      </c>
      <c r="AD145" s="33">
        <v>27.080000000000002</v>
      </c>
      <c r="AE145" s="33">
        <v>27.26</v>
      </c>
      <c r="AF145" s="33">
        <v>26.73</v>
      </c>
      <c r="AG145" s="33">
        <v>26.76</v>
      </c>
      <c r="AH145" s="33">
        <v>26.770000000000003</v>
      </c>
      <c r="AI145" s="33">
        <v>27.54</v>
      </c>
    </row>
    <row r="146" spans="1:35" x14ac:dyDescent="0.4">
      <c r="A146" s="28">
        <f ca="1">'データ（他）'!C145</f>
        <v>45526</v>
      </c>
      <c r="B146" s="35">
        <v>13.8</v>
      </c>
      <c r="C146" s="35">
        <v>13.799999999999999</v>
      </c>
      <c r="D146" s="35">
        <v>13.683333333333334</v>
      </c>
      <c r="E146" s="35">
        <v>13.633333333333336</v>
      </c>
      <c r="F146" s="35">
        <v>13.566666666666666</v>
      </c>
      <c r="G146" s="35">
        <v>13.533333333333335</v>
      </c>
      <c r="H146" s="35">
        <v>13.433333333333334</v>
      </c>
      <c r="I146" s="35">
        <v>13.483333333333334</v>
      </c>
      <c r="J146" s="35">
        <v>13.466666666666667</v>
      </c>
      <c r="K146" s="35">
        <v>13.433333333333334</v>
      </c>
      <c r="L146" s="35">
        <v>13.366666666666664</v>
      </c>
      <c r="M146" s="35">
        <v>13.399999999999999</v>
      </c>
      <c r="N146" s="35">
        <v>13.799999999999999</v>
      </c>
      <c r="O146" s="35">
        <v>13.733333333333334</v>
      </c>
      <c r="P146" s="35">
        <v>13.733333333333334</v>
      </c>
      <c r="Q146" s="35">
        <v>13.516666666666666</v>
      </c>
      <c r="R146" s="1"/>
      <c r="S146" s="28">
        <f ca="1">'データ（他）'!C145</f>
        <v>45526</v>
      </c>
      <c r="T146" s="33">
        <v>24.999999999999996</v>
      </c>
      <c r="U146" s="33">
        <v>26.1</v>
      </c>
      <c r="V146" s="33">
        <v>25.77</v>
      </c>
      <c r="W146" s="33">
        <v>26.189999999999998</v>
      </c>
      <c r="X146" s="33">
        <v>26.610000000000003</v>
      </c>
      <c r="Y146" s="33">
        <v>26.809999999999995</v>
      </c>
      <c r="Z146" s="33">
        <v>27.57</v>
      </c>
      <c r="AA146" s="33">
        <v>26.889999999999997</v>
      </c>
      <c r="AB146" s="33">
        <v>26.919999999999998</v>
      </c>
      <c r="AC146" s="33">
        <v>26.3</v>
      </c>
      <c r="AD146" s="33">
        <v>27.22</v>
      </c>
      <c r="AE146" s="33">
        <v>27.4</v>
      </c>
      <c r="AF146" s="33">
        <v>26.880000000000006</v>
      </c>
      <c r="AG146" s="33">
        <v>26.97</v>
      </c>
      <c r="AH146" s="33">
        <v>27.01</v>
      </c>
      <c r="AI146" s="33">
        <v>27.48</v>
      </c>
    </row>
    <row r="147" spans="1:35" x14ac:dyDescent="0.4">
      <c r="A147" s="28">
        <f ca="1">'データ（他）'!C146</f>
        <v>45527</v>
      </c>
      <c r="B147" s="35">
        <v>13.75</v>
      </c>
      <c r="C147" s="35">
        <v>13.750000000000002</v>
      </c>
      <c r="D147" s="35">
        <v>13.649999999999999</v>
      </c>
      <c r="E147" s="35">
        <v>13.6</v>
      </c>
      <c r="F147" s="35">
        <v>13.516666666666669</v>
      </c>
      <c r="G147" s="35">
        <v>13.5</v>
      </c>
      <c r="H147" s="35">
        <v>13.4</v>
      </c>
      <c r="I147" s="35">
        <v>13.43333333333333</v>
      </c>
      <c r="J147" s="35">
        <v>13.433333333333334</v>
      </c>
      <c r="K147" s="35">
        <v>13.383333333333333</v>
      </c>
      <c r="L147" s="35">
        <v>13.350000000000001</v>
      </c>
      <c r="M147" s="35">
        <v>13.350000000000003</v>
      </c>
      <c r="N147" s="35">
        <v>13.750000000000002</v>
      </c>
      <c r="O147" s="35">
        <v>13.700000000000003</v>
      </c>
      <c r="P147" s="35">
        <v>13.700000000000003</v>
      </c>
      <c r="Q147" s="35">
        <v>13.483333333333331</v>
      </c>
      <c r="R147" s="1"/>
      <c r="S147" s="28">
        <f ca="1">'データ（他）'!C146</f>
        <v>45527</v>
      </c>
      <c r="T147" s="33">
        <v>24.94</v>
      </c>
      <c r="U147" s="33">
        <v>25.859999999999996</v>
      </c>
      <c r="V147" s="33">
        <v>25.5</v>
      </c>
      <c r="W147" s="33">
        <v>26.02</v>
      </c>
      <c r="X147" s="33">
        <v>26.25</v>
      </c>
      <c r="Y147" s="33">
        <v>26.57</v>
      </c>
      <c r="Z147" s="33">
        <v>27.15</v>
      </c>
      <c r="AA147" s="33">
        <v>26.389999999999997</v>
      </c>
      <c r="AB147" s="33">
        <v>26.380000000000003</v>
      </c>
      <c r="AC147" s="33">
        <v>26.169999999999998</v>
      </c>
      <c r="AD147" s="33">
        <v>26.689999999999998</v>
      </c>
      <c r="AE147" s="33">
        <v>26.93</v>
      </c>
      <c r="AF147" s="33">
        <v>26.589999999999996</v>
      </c>
      <c r="AG147" s="33">
        <v>26.380000000000003</v>
      </c>
      <c r="AH147" s="33">
        <v>26.419999999999998</v>
      </c>
      <c r="AI147" s="33">
        <v>27.04</v>
      </c>
    </row>
    <row r="148" spans="1:35" x14ac:dyDescent="0.4">
      <c r="A148" s="28">
        <f ca="1">'データ（他）'!C147</f>
        <v>45528</v>
      </c>
      <c r="B148" s="35">
        <v>13.700000000000003</v>
      </c>
      <c r="C148" s="35">
        <v>13.7</v>
      </c>
      <c r="D148" s="35">
        <v>13.600000000000001</v>
      </c>
      <c r="E148" s="35">
        <v>13.55</v>
      </c>
      <c r="F148" s="35">
        <v>13.483333333333336</v>
      </c>
      <c r="G148" s="35">
        <v>13.45</v>
      </c>
      <c r="H148" s="35">
        <v>13.349999999999998</v>
      </c>
      <c r="I148" s="35">
        <v>13.4</v>
      </c>
      <c r="J148" s="35">
        <v>13.399999999999999</v>
      </c>
      <c r="K148" s="35">
        <v>13.350000000000003</v>
      </c>
      <c r="L148" s="35">
        <v>13.299999999999997</v>
      </c>
      <c r="M148" s="35">
        <v>13.316666666666665</v>
      </c>
      <c r="N148" s="35">
        <v>13.716666666666665</v>
      </c>
      <c r="O148" s="35">
        <v>13.649999999999999</v>
      </c>
      <c r="P148" s="35">
        <v>13.649999999999999</v>
      </c>
      <c r="Q148" s="35">
        <v>13.433333333333334</v>
      </c>
      <c r="R148" s="1"/>
      <c r="S148" s="28">
        <f ca="1">'データ（他）'!C147</f>
        <v>45528</v>
      </c>
      <c r="T148" s="33">
        <v>24.449999999999996</v>
      </c>
      <c r="U148" s="33">
        <v>25.189999999999998</v>
      </c>
      <c r="V148" s="33">
        <v>25.16</v>
      </c>
      <c r="W148" s="33">
        <v>25.910000000000004</v>
      </c>
      <c r="X148" s="33">
        <v>26.189999999999998</v>
      </c>
      <c r="Y148" s="33">
        <v>26.590000000000003</v>
      </c>
      <c r="Z148" s="33">
        <v>27.29</v>
      </c>
      <c r="AA148" s="33">
        <v>26.419999999999998</v>
      </c>
      <c r="AB148" s="33">
        <v>26.560000000000002</v>
      </c>
      <c r="AC148" s="33">
        <v>26.01</v>
      </c>
      <c r="AD148" s="33">
        <v>26.57</v>
      </c>
      <c r="AE148" s="33">
        <v>26.860000000000003</v>
      </c>
      <c r="AF148" s="33">
        <v>26.359999999999996</v>
      </c>
      <c r="AG148" s="33">
        <v>26.25</v>
      </c>
      <c r="AH148" s="33">
        <v>26.43</v>
      </c>
      <c r="AI148" s="33">
        <v>27.160000000000004</v>
      </c>
    </row>
    <row r="149" spans="1:35" x14ac:dyDescent="0.4">
      <c r="A149" s="28">
        <f ca="1">'データ（他）'!C148</f>
        <v>45529</v>
      </c>
      <c r="B149" s="35">
        <v>13.666666666666666</v>
      </c>
      <c r="C149" s="35">
        <v>13.650000000000002</v>
      </c>
      <c r="D149" s="35">
        <v>13.55</v>
      </c>
      <c r="E149" s="35">
        <v>13.516666666666669</v>
      </c>
      <c r="F149" s="35">
        <v>13.45</v>
      </c>
      <c r="G149" s="35">
        <v>13.41666666666667</v>
      </c>
      <c r="H149" s="35">
        <v>13.316666666666666</v>
      </c>
      <c r="I149" s="35">
        <v>13.366666666666667</v>
      </c>
      <c r="J149" s="35">
        <v>13.366666666666667</v>
      </c>
      <c r="K149" s="35">
        <v>13.316666666666666</v>
      </c>
      <c r="L149" s="35">
        <v>13.266666666666666</v>
      </c>
      <c r="M149" s="35">
        <v>13.283333333333331</v>
      </c>
      <c r="N149" s="35">
        <v>13.666666666666666</v>
      </c>
      <c r="O149" s="35">
        <v>13.583333333333336</v>
      </c>
      <c r="P149" s="35">
        <v>13.583333333333336</v>
      </c>
      <c r="Q149" s="35">
        <v>13.4</v>
      </c>
      <c r="R149" s="1"/>
      <c r="S149" s="28">
        <f ca="1">'データ（他）'!C148</f>
        <v>45529</v>
      </c>
      <c r="T149" s="33">
        <v>24.249999999999996</v>
      </c>
      <c r="U149" s="33">
        <v>24.69</v>
      </c>
      <c r="V149" s="33">
        <v>24.77</v>
      </c>
      <c r="W149" s="33">
        <v>25.73</v>
      </c>
      <c r="X149" s="33">
        <v>25.639999999999997</v>
      </c>
      <c r="Y149" s="33">
        <v>26.189999999999998</v>
      </c>
      <c r="Z149" s="33">
        <v>26.909999999999997</v>
      </c>
      <c r="AA149" s="33">
        <v>26.1</v>
      </c>
      <c r="AB149" s="33">
        <v>26.07</v>
      </c>
      <c r="AC149" s="33">
        <v>25.590000000000003</v>
      </c>
      <c r="AD149" s="33">
        <v>26.169999999999998</v>
      </c>
      <c r="AE149" s="33">
        <v>26.620000000000005</v>
      </c>
      <c r="AF149" s="33">
        <v>26.28</v>
      </c>
      <c r="AG149" s="33">
        <v>25.95</v>
      </c>
      <c r="AH149" s="33">
        <v>26.089999999999996</v>
      </c>
      <c r="AI149" s="33">
        <v>26.540000000000003</v>
      </c>
    </row>
    <row r="150" spans="1:35" x14ac:dyDescent="0.4">
      <c r="A150" s="28">
        <f ca="1">'データ（他）'!C149</f>
        <v>45530</v>
      </c>
      <c r="B150" s="35">
        <v>13.616666666666667</v>
      </c>
      <c r="C150" s="35">
        <v>13.6</v>
      </c>
      <c r="D150" s="35">
        <v>13.516666666666669</v>
      </c>
      <c r="E150" s="35">
        <v>13.466666666666667</v>
      </c>
      <c r="F150" s="35">
        <v>13.400000000000002</v>
      </c>
      <c r="G150" s="35">
        <v>13.366666666666667</v>
      </c>
      <c r="H150" s="35">
        <v>13.3</v>
      </c>
      <c r="I150" s="35">
        <v>13.333333333333332</v>
      </c>
      <c r="J150" s="35">
        <v>13.333333333333334</v>
      </c>
      <c r="K150" s="35">
        <v>13.283333333333335</v>
      </c>
      <c r="L150" s="35">
        <v>13.233333333333334</v>
      </c>
      <c r="M150" s="35">
        <v>13.25</v>
      </c>
      <c r="N150" s="35">
        <v>13.616666666666667</v>
      </c>
      <c r="O150" s="35">
        <v>13.55</v>
      </c>
      <c r="P150" s="35">
        <v>13.55</v>
      </c>
      <c r="Q150" s="35">
        <v>13.350000000000001</v>
      </c>
      <c r="R150" s="1"/>
      <c r="S150" s="28">
        <f ca="1">'データ（他）'!C149</f>
        <v>45530</v>
      </c>
      <c r="T150" s="33">
        <v>23.9</v>
      </c>
      <c r="U150" s="33">
        <v>25.150000000000002</v>
      </c>
      <c r="V150" s="33">
        <v>24.79</v>
      </c>
      <c r="W150" s="33">
        <v>25.380000000000003</v>
      </c>
      <c r="X150" s="33">
        <v>25.490000000000002</v>
      </c>
      <c r="Y150" s="33">
        <v>25.73</v>
      </c>
      <c r="Z150" s="33">
        <v>26.709999999999997</v>
      </c>
      <c r="AA150" s="33">
        <v>25.910000000000004</v>
      </c>
      <c r="AB150" s="33">
        <v>25.939999999999998</v>
      </c>
      <c r="AC150" s="33">
        <v>25.200000000000003</v>
      </c>
      <c r="AD150" s="33">
        <v>26.01</v>
      </c>
      <c r="AE150" s="33">
        <v>26.27</v>
      </c>
      <c r="AF150" s="33">
        <v>26.07</v>
      </c>
      <c r="AG150" s="33">
        <v>25.79</v>
      </c>
      <c r="AH150" s="33">
        <v>25.810000000000002</v>
      </c>
      <c r="AI150" s="33">
        <v>26.720000000000006</v>
      </c>
    </row>
    <row r="151" spans="1:35" x14ac:dyDescent="0.4">
      <c r="A151" s="28">
        <f ca="1">'データ（他）'!C150</f>
        <v>45531</v>
      </c>
      <c r="B151" s="35">
        <v>13.55</v>
      </c>
      <c r="C151" s="35">
        <v>13.550000000000002</v>
      </c>
      <c r="D151" s="35">
        <v>13.466666666666667</v>
      </c>
      <c r="E151" s="35">
        <v>13.416666666666664</v>
      </c>
      <c r="F151" s="35">
        <v>13.366666666666667</v>
      </c>
      <c r="G151" s="35">
        <v>13.333333333333334</v>
      </c>
      <c r="H151" s="35">
        <v>13.249999999999998</v>
      </c>
      <c r="I151" s="35">
        <v>13.283333333333335</v>
      </c>
      <c r="J151" s="35">
        <v>13.283333333333331</v>
      </c>
      <c r="K151" s="35">
        <v>13.249999999999998</v>
      </c>
      <c r="L151" s="35">
        <v>13.183333333333332</v>
      </c>
      <c r="M151" s="35">
        <v>13.216666666666665</v>
      </c>
      <c r="N151" s="35">
        <v>13.566666666666666</v>
      </c>
      <c r="O151" s="35">
        <v>13.500000000000004</v>
      </c>
      <c r="P151" s="35">
        <v>13.5</v>
      </c>
      <c r="Q151" s="35">
        <v>13.316666666666666</v>
      </c>
      <c r="R151" s="1"/>
      <c r="S151" s="28">
        <f ca="1">'データ（他）'!C150</f>
        <v>45531</v>
      </c>
      <c r="T151" s="33">
        <v>23.310000000000002</v>
      </c>
      <c r="U151" s="33">
        <v>24.280000000000005</v>
      </c>
      <c r="V151" s="33">
        <v>23.900000000000002</v>
      </c>
      <c r="W151" s="33">
        <v>24.590000000000003</v>
      </c>
      <c r="X151" s="33">
        <v>24.81</v>
      </c>
      <c r="Y151" s="33">
        <v>24.98</v>
      </c>
      <c r="Z151" s="33">
        <v>26.18</v>
      </c>
      <c r="AA151" s="33">
        <v>25.380000000000003</v>
      </c>
      <c r="AB151" s="33">
        <v>25.459999999999997</v>
      </c>
      <c r="AC151" s="33">
        <v>24.43</v>
      </c>
      <c r="AD151" s="33">
        <v>25.32</v>
      </c>
      <c r="AE151" s="33">
        <v>25.54</v>
      </c>
      <c r="AF151" s="33">
        <v>25.450000000000003</v>
      </c>
      <c r="AG151" s="33">
        <v>25.19</v>
      </c>
      <c r="AH151" s="33">
        <v>25.21</v>
      </c>
      <c r="AI151" s="33">
        <v>26</v>
      </c>
    </row>
    <row r="152" spans="1:35" x14ac:dyDescent="0.4">
      <c r="A152" s="28">
        <f ca="1">'データ（他）'!C151</f>
        <v>45532</v>
      </c>
      <c r="B152" s="35">
        <v>13.516666666666666</v>
      </c>
      <c r="C152" s="35">
        <v>13.5</v>
      </c>
      <c r="D152" s="35">
        <v>13.416666666666668</v>
      </c>
      <c r="E152" s="35">
        <v>13.383333333333333</v>
      </c>
      <c r="F152" s="35">
        <v>13.316666666666665</v>
      </c>
      <c r="G152" s="35">
        <v>13.283333333333335</v>
      </c>
      <c r="H152" s="35">
        <v>13.216666666666669</v>
      </c>
      <c r="I152" s="35">
        <v>13.249999999999998</v>
      </c>
      <c r="J152" s="35">
        <v>13.25</v>
      </c>
      <c r="K152" s="35">
        <v>13.200000000000001</v>
      </c>
      <c r="L152" s="35">
        <v>13.166666666666664</v>
      </c>
      <c r="M152" s="35">
        <v>13.183333333333332</v>
      </c>
      <c r="N152" s="35">
        <v>13.516666666666669</v>
      </c>
      <c r="O152" s="35">
        <v>13.45</v>
      </c>
      <c r="P152" s="35">
        <v>13.45</v>
      </c>
      <c r="Q152" s="35">
        <v>13.283333333333331</v>
      </c>
      <c r="R152" s="1"/>
      <c r="S152" s="28">
        <f ca="1">'データ（他）'!C151</f>
        <v>45532</v>
      </c>
      <c r="T152" s="33">
        <v>22.96</v>
      </c>
      <c r="U152" s="33">
        <v>23.4</v>
      </c>
      <c r="V152" s="33">
        <v>23.55</v>
      </c>
      <c r="W152" s="33">
        <v>24.29</v>
      </c>
      <c r="X152" s="33">
        <v>24.259999999999998</v>
      </c>
      <c r="Y152" s="33">
        <v>24.64</v>
      </c>
      <c r="Z152" s="33">
        <v>25.3</v>
      </c>
      <c r="AA152" s="33">
        <v>24.61</v>
      </c>
      <c r="AB152" s="33">
        <v>24.66</v>
      </c>
      <c r="AC152" s="33">
        <v>24.05</v>
      </c>
      <c r="AD152" s="33">
        <v>24.660000000000004</v>
      </c>
      <c r="AE152" s="33">
        <v>24.990000000000002</v>
      </c>
      <c r="AF152" s="33">
        <v>24.759999999999998</v>
      </c>
      <c r="AG152" s="33">
        <v>24.509999999999998</v>
      </c>
      <c r="AH152" s="33">
        <v>24.470000000000002</v>
      </c>
      <c r="AI152" s="33">
        <v>25.2</v>
      </c>
    </row>
    <row r="153" spans="1:35" x14ac:dyDescent="0.4">
      <c r="A153" s="28">
        <f ca="1">'データ（他）'!C152</f>
        <v>45533</v>
      </c>
      <c r="B153" s="35">
        <v>13.466666666666665</v>
      </c>
      <c r="C153" s="35">
        <v>13.466666666666667</v>
      </c>
      <c r="D153" s="35">
        <v>13.366666666666667</v>
      </c>
      <c r="E153" s="35">
        <v>13.333333333333334</v>
      </c>
      <c r="F153" s="35">
        <v>13.266666666666667</v>
      </c>
      <c r="G153" s="35">
        <v>13.25</v>
      </c>
      <c r="H153" s="35">
        <v>13.166666666666668</v>
      </c>
      <c r="I153" s="35">
        <v>13.200000000000001</v>
      </c>
      <c r="J153" s="35">
        <v>13.2</v>
      </c>
      <c r="K153" s="35">
        <v>13.166666666666668</v>
      </c>
      <c r="L153" s="35">
        <v>13.116666666666665</v>
      </c>
      <c r="M153" s="35">
        <v>13.133333333333335</v>
      </c>
      <c r="N153" s="35">
        <v>13.466666666666667</v>
      </c>
      <c r="O153" s="35">
        <v>13.400000000000002</v>
      </c>
      <c r="P153" s="35">
        <v>13.416666666666664</v>
      </c>
      <c r="Q153" s="35">
        <v>13.25</v>
      </c>
      <c r="R153" s="1"/>
      <c r="S153" s="28">
        <f ca="1">'データ（他）'!C152</f>
        <v>45533</v>
      </c>
      <c r="T153" s="33">
        <v>23.63</v>
      </c>
      <c r="U153" s="33">
        <v>23.880000000000003</v>
      </c>
      <c r="V153" s="33">
        <v>24.360000000000003</v>
      </c>
      <c r="W153" s="33">
        <v>25.07</v>
      </c>
      <c r="X153" s="33">
        <v>25.11</v>
      </c>
      <c r="Y153" s="33">
        <v>25.570000000000004</v>
      </c>
      <c r="Z153" s="33">
        <v>26.05</v>
      </c>
      <c r="AA153" s="33">
        <v>25.419999999999998</v>
      </c>
      <c r="AB153" s="33">
        <v>25.41</v>
      </c>
      <c r="AC153" s="33">
        <v>25.09</v>
      </c>
      <c r="AD153" s="33">
        <v>25.6</v>
      </c>
      <c r="AE153" s="33">
        <v>25.880000000000003</v>
      </c>
      <c r="AF153" s="33">
        <v>25.589999999999996</v>
      </c>
      <c r="AG153" s="33">
        <v>25.4</v>
      </c>
      <c r="AH153" s="33">
        <v>25.36</v>
      </c>
      <c r="AI153" s="33">
        <v>26.009999999999998</v>
      </c>
    </row>
    <row r="154" spans="1:35" x14ac:dyDescent="0.4">
      <c r="A154" s="28">
        <f ca="1">'データ（他）'!C153</f>
        <v>45534</v>
      </c>
      <c r="B154" s="35">
        <v>13.416666666666668</v>
      </c>
      <c r="C154" s="35">
        <v>13.416666666666668</v>
      </c>
      <c r="D154" s="35">
        <v>13.316666666666666</v>
      </c>
      <c r="E154" s="35">
        <v>13.283333333333335</v>
      </c>
      <c r="F154" s="35">
        <v>13.233333333333331</v>
      </c>
      <c r="G154" s="35">
        <v>13.2</v>
      </c>
      <c r="H154" s="35">
        <v>13.133333333333333</v>
      </c>
      <c r="I154" s="35">
        <v>13.166666666666668</v>
      </c>
      <c r="J154" s="35">
        <v>13.166666666666664</v>
      </c>
      <c r="K154" s="35">
        <v>13.116666666666667</v>
      </c>
      <c r="L154" s="35">
        <v>13.083333333333332</v>
      </c>
      <c r="M154" s="35">
        <v>13.099999999999998</v>
      </c>
      <c r="N154" s="35">
        <v>13.416666666666664</v>
      </c>
      <c r="O154" s="35">
        <v>13.366666666666667</v>
      </c>
      <c r="P154" s="35">
        <v>13.366666666666667</v>
      </c>
      <c r="Q154" s="35">
        <v>13.200000000000001</v>
      </c>
      <c r="R154" s="1"/>
      <c r="S154" s="28">
        <f ca="1">'データ（他）'!C153</f>
        <v>45534</v>
      </c>
      <c r="T154" s="33">
        <v>23.54</v>
      </c>
      <c r="U154" s="33">
        <v>23.890000000000004</v>
      </c>
      <c r="V154" s="33">
        <v>23.9</v>
      </c>
      <c r="W154" s="33">
        <v>24.73</v>
      </c>
      <c r="X154" s="33">
        <v>24.719999999999995</v>
      </c>
      <c r="Y154" s="33">
        <v>25.17</v>
      </c>
      <c r="Z154" s="33">
        <v>25.709999999999997</v>
      </c>
      <c r="AA154" s="33">
        <v>25.000000000000004</v>
      </c>
      <c r="AB154" s="33">
        <v>25.07</v>
      </c>
      <c r="AC154" s="33">
        <v>24.639999999999997</v>
      </c>
      <c r="AD154" s="33">
        <v>25.249999999999996</v>
      </c>
      <c r="AE154" s="33">
        <v>25.529999999999998</v>
      </c>
      <c r="AF154" s="33">
        <v>25.200000000000003</v>
      </c>
      <c r="AG154" s="33">
        <v>25.160000000000004</v>
      </c>
      <c r="AH154" s="33">
        <v>25.1</v>
      </c>
      <c r="AI154" s="33">
        <v>25.55</v>
      </c>
    </row>
    <row r="155" spans="1:35" x14ac:dyDescent="0.4">
      <c r="A155" s="28">
        <f ca="1">'データ（他）'!C154</f>
        <v>45535</v>
      </c>
      <c r="B155" s="35">
        <v>13.366666666666664</v>
      </c>
      <c r="C155" s="35">
        <v>13.366666666666667</v>
      </c>
      <c r="D155" s="35">
        <v>13.283333333333337</v>
      </c>
      <c r="E155" s="35">
        <v>13.25</v>
      </c>
      <c r="F155" s="35">
        <v>13.183333333333334</v>
      </c>
      <c r="G155" s="35">
        <v>13.166666666666668</v>
      </c>
      <c r="H155" s="35">
        <v>13.083333333333336</v>
      </c>
      <c r="I155" s="35">
        <v>13.116666666666665</v>
      </c>
      <c r="J155" s="35">
        <v>13.116666666666667</v>
      </c>
      <c r="K155" s="35">
        <v>13.100000000000001</v>
      </c>
      <c r="L155" s="35">
        <v>13.049999999999999</v>
      </c>
      <c r="M155" s="35">
        <v>13.049999999999999</v>
      </c>
      <c r="N155" s="35">
        <v>13.366666666666667</v>
      </c>
      <c r="O155" s="35">
        <v>13.316666666666665</v>
      </c>
      <c r="P155" s="35">
        <v>13.316666666666665</v>
      </c>
      <c r="Q155" s="35">
        <v>13.166666666666664</v>
      </c>
      <c r="R155" s="1"/>
      <c r="S155" s="28">
        <f ca="1">'データ（他）'!C154</f>
        <v>45535</v>
      </c>
      <c r="T155" s="33">
        <v>23.090000000000003</v>
      </c>
      <c r="U155" s="33">
        <v>23.44</v>
      </c>
      <c r="V155" s="33">
        <v>23.330000000000002</v>
      </c>
      <c r="W155" s="33">
        <v>24.290000000000003</v>
      </c>
      <c r="X155" s="33">
        <v>24.249999999999996</v>
      </c>
      <c r="Y155" s="33">
        <v>24.749999999999996</v>
      </c>
      <c r="Z155" s="33">
        <v>25.240000000000002</v>
      </c>
      <c r="AA155" s="33">
        <v>24.619999999999997</v>
      </c>
      <c r="AB155" s="33">
        <v>24.660000000000004</v>
      </c>
      <c r="AC155" s="33">
        <v>24.36</v>
      </c>
      <c r="AD155" s="33">
        <v>24.729999999999997</v>
      </c>
      <c r="AE155" s="33">
        <v>24.999999999999996</v>
      </c>
      <c r="AF155" s="33">
        <v>24.859999999999996</v>
      </c>
      <c r="AG155" s="33">
        <v>24.669999999999995</v>
      </c>
      <c r="AH155" s="33">
        <v>24.58</v>
      </c>
      <c r="AI155" s="33">
        <v>25.18</v>
      </c>
    </row>
    <row r="156" spans="1:35" x14ac:dyDescent="0.4">
      <c r="A156" s="28">
        <f ca="1">'データ（他）'!C155</f>
        <v>45536</v>
      </c>
      <c r="B156" s="35">
        <v>13.316666666666666</v>
      </c>
      <c r="C156" s="35">
        <v>13.31666666666667</v>
      </c>
      <c r="D156" s="35">
        <v>13.233333333333334</v>
      </c>
      <c r="E156" s="35">
        <v>13.2</v>
      </c>
      <c r="F156" s="35">
        <v>13.149999999999999</v>
      </c>
      <c r="G156" s="35">
        <v>13.133333333333335</v>
      </c>
      <c r="H156" s="35">
        <v>13.05</v>
      </c>
      <c r="I156" s="35">
        <v>13.083333333333336</v>
      </c>
      <c r="J156" s="35">
        <v>13.083333333333332</v>
      </c>
      <c r="K156" s="35">
        <v>13.049999999999999</v>
      </c>
      <c r="L156" s="35">
        <v>13</v>
      </c>
      <c r="M156" s="35">
        <v>13.033333333333335</v>
      </c>
      <c r="N156" s="35">
        <v>13.333333333333334</v>
      </c>
      <c r="O156" s="35">
        <v>13.266666666666667</v>
      </c>
      <c r="P156" s="35">
        <v>13.266666666666666</v>
      </c>
      <c r="Q156" s="35">
        <v>13.116666666666667</v>
      </c>
      <c r="R156" s="1"/>
      <c r="S156" s="28">
        <f ca="1">'データ（他）'!C155</f>
        <v>45536</v>
      </c>
      <c r="T156" s="33">
        <v>22.6</v>
      </c>
      <c r="U156" s="33">
        <v>22.86</v>
      </c>
      <c r="V156" s="33">
        <v>22.750000000000004</v>
      </c>
      <c r="W156" s="33">
        <v>23.85</v>
      </c>
      <c r="X156" s="33">
        <v>23.470000000000002</v>
      </c>
      <c r="Y156" s="33">
        <v>23.97</v>
      </c>
      <c r="Z156" s="33">
        <v>24.330000000000002</v>
      </c>
      <c r="AA156" s="33">
        <v>23.86</v>
      </c>
      <c r="AB156" s="33">
        <v>23.89</v>
      </c>
      <c r="AC156" s="33">
        <v>23.67</v>
      </c>
      <c r="AD156" s="33">
        <v>24.029999999999998</v>
      </c>
      <c r="AE156" s="33">
        <v>24.250000000000004</v>
      </c>
      <c r="AF156" s="33">
        <v>24.35</v>
      </c>
      <c r="AG156" s="33">
        <v>23.830000000000002</v>
      </c>
      <c r="AH156" s="33">
        <v>23.729999999999997</v>
      </c>
      <c r="AI156" s="33">
        <v>24.359999999999996</v>
      </c>
    </row>
    <row r="157" spans="1:35" x14ac:dyDescent="0.4">
      <c r="A157" s="28">
        <f ca="1">'データ（他）'!C156</f>
        <v>45537</v>
      </c>
      <c r="B157" s="35">
        <v>13.266666666666667</v>
      </c>
      <c r="C157" s="35">
        <v>13.266666666666667</v>
      </c>
      <c r="D157" s="35">
        <v>13.183333333333337</v>
      </c>
      <c r="E157" s="35">
        <v>13.150000000000002</v>
      </c>
      <c r="F157" s="35">
        <v>13.099999999999998</v>
      </c>
      <c r="G157" s="35">
        <v>13.083333333333336</v>
      </c>
      <c r="H157" s="35">
        <v>13.016666666666669</v>
      </c>
      <c r="I157" s="35">
        <v>13.033333333333331</v>
      </c>
      <c r="J157" s="35">
        <v>13.05</v>
      </c>
      <c r="K157" s="35">
        <v>13.016666666666669</v>
      </c>
      <c r="L157" s="35">
        <v>12.983333333333333</v>
      </c>
      <c r="M157" s="35">
        <v>12.983333333333333</v>
      </c>
      <c r="N157" s="35">
        <v>13.283333333333335</v>
      </c>
      <c r="O157" s="35">
        <v>13.2</v>
      </c>
      <c r="P157" s="35">
        <v>13.216666666666665</v>
      </c>
      <c r="Q157" s="35">
        <v>13.083333333333332</v>
      </c>
      <c r="R157" s="1"/>
      <c r="S157" s="28">
        <f ca="1">'データ（他）'!C156</f>
        <v>45537</v>
      </c>
      <c r="T157" s="33">
        <v>22.740000000000002</v>
      </c>
      <c r="U157" s="33">
        <v>22.43</v>
      </c>
      <c r="V157" s="33">
        <v>22.63</v>
      </c>
      <c r="W157" s="33">
        <v>23.700000000000003</v>
      </c>
      <c r="X157" s="33">
        <v>23.39</v>
      </c>
      <c r="Y157" s="33">
        <v>23.740000000000002</v>
      </c>
      <c r="Z157" s="33">
        <v>24.13</v>
      </c>
      <c r="AA157" s="33">
        <v>23.699999999999996</v>
      </c>
      <c r="AB157" s="33">
        <v>23.740000000000002</v>
      </c>
      <c r="AC157" s="33">
        <v>23.479999999999997</v>
      </c>
      <c r="AD157" s="33">
        <v>23.79</v>
      </c>
      <c r="AE157" s="33">
        <v>24.02</v>
      </c>
      <c r="AF157" s="33">
        <v>24.28</v>
      </c>
      <c r="AG157" s="33">
        <v>23.619999999999997</v>
      </c>
      <c r="AH157" s="33">
        <v>23.479999999999997</v>
      </c>
      <c r="AI157" s="33">
        <v>24.15</v>
      </c>
    </row>
    <row r="158" spans="1:35" x14ac:dyDescent="0.4">
      <c r="A158" s="28">
        <f ca="1">'データ（他）'!C157</f>
        <v>45538</v>
      </c>
      <c r="B158" s="35">
        <v>13.216666666666669</v>
      </c>
      <c r="C158" s="35">
        <v>13.21666666666667</v>
      </c>
      <c r="D158" s="35">
        <v>13.149999999999999</v>
      </c>
      <c r="E158" s="35">
        <v>13.116666666666667</v>
      </c>
      <c r="F158" s="35">
        <v>13.066666666666668</v>
      </c>
      <c r="G158" s="35">
        <v>13.05</v>
      </c>
      <c r="H158" s="35">
        <v>12.983333333333334</v>
      </c>
      <c r="I158" s="35">
        <v>13</v>
      </c>
      <c r="J158" s="35">
        <v>13.016666666666669</v>
      </c>
      <c r="K158" s="35">
        <v>12.966666666666669</v>
      </c>
      <c r="L158" s="35">
        <v>12.933333333333335</v>
      </c>
      <c r="M158" s="35">
        <v>12.95</v>
      </c>
      <c r="N158" s="35">
        <v>13.216666666666669</v>
      </c>
      <c r="O158" s="35">
        <v>13.166666666666668</v>
      </c>
      <c r="P158" s="35">
        <v>13.166666666666668</v>
      </c>
      <c r="Q158" s="35">
        <v>13.033333333333335</v>
      </c>
      <c r="R158" s="1"/>
      <c r="S158" s="28">
        <f ca="1">'データ（他）'!C157</f>
        <v>45538</v>
      </c>
      <c r="T158" s="33">
        <v>22.59</v>
      </c>
      <c r="U158" s="33">
        <v>22.96</v>
      </c>
      <c r="V158" s="33">
        <v>22.810000000000002</v>
      </c>
      <c r="W158" s="33">
        <v>23.68</v>
      </c>
      <c r="X158" s="33">
        <v>23.509999999999998</v>
      </c>
      <c r="Y158" s="33">
        <v>23.93</v>
      </c>
      <c r="Z158" s="33">
        <v>24.57</v>
      </c>
      <c r="AA158" s="33">
        <v>23.86</v>
      </c>
      <c r="AB158" s="33">
        <v>23.879999999999995</v>
      </c>
      <c r="AC158" s="33">
        <v>23.54</v>
      </c>
      <c r="AD158" s="33">
        <v>24.009999999999998</v>
      </c>
      <c r="AE158" s="33">
        <v>24.18</v>
      </c>
      <c r="AF158" s="33">
        <v>24.3</v>
      </c>
      <c r="AG158" s="33">
        <v>23.77</v>
      </c>
      <c r="AH158" s="33">
        <v>23.7</v>
      </c>
      <c r="AI158" s="33">
        <v>24.45</v>
      </c>
    </row>
    <row r="159" spans="1:35" x14ac:dyDescent="0.4">
      <c r="A159" s="28">
        <f ca="1">'データ（他）'!C158</f>
        <v>45539</v>
      </c>
      <c r="B159" s="35">
        <v>13.166666666666664</v>
      </c>
      <c r="C159" s="35">
        <v>13.166666666666668</v>
      </c>
      <c r="D159" s="35">
        <v>13.100000000000001</v>
      </c>
      <c r="E159" s="35">
        <v>13.066666666666668</v>
      </c>
      <c r="F159" s="35">
        <v>13.016666666666666</v>
      </c>
      <c r="G159" s="35">
        <v>13</v>
      </c>
      <c r="H159" s="35">
        <v>12.933333333333334</v>
      </c>
      <c r="I159" s="35">
        <v>12.966666666666669</v>
      </c>
      <c r="J159" s="35">
        <v>12.966666666666665</v>
      </c>
      <c r="K159" s="35">
        <v>12.933333333333334</v>
      </c>
      <c r="L159" s="35">
        <v>12.899999999999999</v>
      </c>
      <c r="M159" s="35">
        <v>12.916666666666664</v>
      </c>
      <c r="N159" s="35">
        <v>13.166666666666668</v>
      </c>
      <c r="O159" s="35">
        <v>13.116666666666665</v>
      </c>
      <c r="P159" s="35">
        <v>13.116666666666665</v>
      </c>
      <c r="Q159" s="35">
        <v>13.000000000000002</v>
      </c>
      <c r="R159" s="1"/>
      <c r="S159" s="28">
        <f ca="1">'データ（他）'!C158</f>
        <v>45539</v>
      </c>
      <c r="T159" s="33">
        <v>22.690000000000005</v>
      </c>
      <c r="U159" s="33">
        <v>22.85</v>
      </c>
      <c r="V159" s="33">
        <v>23.07</v>
      </c>
      <c r="W159" s="33">
        <v>23.92</v>
      </c>
      <c r="X159" s="33">
        <v>23.8</v>
      </c>
      <c r="Y159" s="33">
        <v>24.249999999999996</v>
      </c>
      <c r="Z159" s="33">
        <v>24.500000000000004</v>
      </c>
      <c r="AA159" s="33">
        <v>24.07</v>
      </c>
      <c r="AB159" s="33">
        <v>24.23</v>
      </c>
      <c r="AC159" s="33">
        <v>23.919999999999998</v>
      </c>
      <c r="AD159" s="33">
        <v>24.479999999999997</v>
      </c>
      <c r="AE159" s="33">
        <v>24.6</v>
      </c>
      <c r="AF159" s="33">
        <v>24.6</v>
      </c>
      <c r="AG159" s="33">
        <v>24.3</v>
      </c>
      <c r="AH159" s="33">
        <v>24.19</v>
      </c>
      <c r="AI159" s="33">
        <v>24.5</v>
      </c>
    </row>
    <row r="160" spans="1:35" x14ac:dyDescent="0.4">
      <c r="A160" s="28">
        <f ca="1">'データ（他）'!C159</f>
        <v>45540</v>
      </c>
      <c r="B160" s="35">
        <v>13.116666666666667</v>
      </c>
      <c r="C160" s="35">
        <v>13.116666666666665</v>
      </c>
      <c r="D160" s="35">
        <v>13.049999999999999</v>
      </c>
      <c r="E160" s="35">
        <v>13.016666666666666</v>
      </c>
      <c r="F160" s="35">
        <v>12.966666666666663</v>
      </c>
      <c r="G160" s="35">
        <v>12.966666666666669</v>
      </c>
      <c r="H160" s="35">
        <v>12.900000000000002</v>
      </c>
      <c r="I160" s="35">
        <v>12.933333333333334</v>
      </c>
      <c r="J160" s="35">
        <v>12.916666666666668</v>
      </c>
      <c r="K160" s="35">
        <v>12.883333333333336</v>
      </c>
      <c r="L160" s="35">
        <v>12.85</v>
      </c>
      <c r="M160" s="35">
        <v>12.866666666666667</v>
      </c>
      <c r="N160" s="35">
        <v>13.116666666666667</v>
      </c>
      <c r="O160" s="35">
        <v>13.066666666666668</v>
      </c>
      <c r="P160" s="35">
        <v>13.066666666666668</v>
      </c>
      <c r="Q160" s="35">
        <v>12.95</v>
      </c>
      <c r="R160" s="1"/>
      <c r="S160" s="28">
        <f ca="1">'データ（他）'!C159</f>
        <v>45540</v>
      </c>
      <c r="T160" s="33">
        <v>23.540000000000003</v>
      </c>
      <c r="U160" s="33">
        <v>23.589999999999996</v>
      </c>
      <c r="V160" s="33">
        <v>23.87</v>
      </c>
      <c r="W160" s="33">
        <v>24.720000000000006</v>
      </c>
      <c r="X160" s="33">
        <v>24.609999999999996</v>
      </c>
      <c r="Y160" s="33">
        <v>25.07</v>
      </c>
      <c r="Z160" s="33">
        <v>25.689999999999998</v>
      </c>
      <c r="AA160" s="33">
        <v>25.05</v>
      </c>
      <c r="AB160" s="33">
        <v>25.12</v>
      </c>
      <c r="AC160" s="33">
        <v>24.740000000000002</v>
      </c>
      <c r="AD160" s="33">
        <v>25.29</v>
      </c>
      <c r="AE160" s="33">
        <v>25.48</v>
      </c>
      <c r="AF160" s="33">
        <v>25.2</v>
      </c>
      <c r="AG160" s="33">
        <v>24.990000000000002</v>
      </c>
      <c r="AH160" s="33">
        <v>24.919999999999998</v>
      </c>
      <c r="AI160" s="33">
        <v>25.56</v>
      </c>
    </row>
    <row r="161" spans="1:35" x14ac:dyDescent="0.4">
      <c r="A161" s="28">
        <f ca="1">'データ（他）'!C160</f>
        <v>45541</v>
      </c>
      <c r="B161" s="35">
        <v>13.066666666666666</v>
      </c>
      <c r="C161" s="35">
        <v>13.083333333333332</v>
      </c>
      <c r="D161" s="35">
        <v>13.016666666666666</v>
      </c>
      <c r="E161" s="35">
        <v>12.983333333333333</v>
      </c>
      <c r="F161" s="35">
        <v>12.95</v>
      </c>
      <c r="G161" s="35">
        <v>12.916666666666666</v>
      </c>
      <c r="H161" s="35">
        <v>12.85</v>
      </c>
      <c r="I161" s="35">
        <v>12.883333333333336</v>
      </c>
      <c r="J161" s="35">
        <v>12.883333333333333</v>
      </c>
      <c r="K161" s="35">
        <v>12.866666666666667</v>
      </c>
      <c r="L161" s="35">
        <v>12.816666666666663</v>
      </c>
      <c r="M161" s="35">
        <v>12.85</v>
      </c>
      <c r="N161" s="35">
        <v>13.066666666666668</v>
      </c>
      <c r="O161" s="35">
        <v>13.016666666666666</v>
      </c>
      <c r="P161" s="35">
        <v>13.033333333333331</v>
      </c>
      <c r="Q161" s="35">
        <v>12.900000000000002</v>
      </c>
      <c r="R161" s="1"/>
      <c r="S161" s="28">
        <f ca="1">'データ（他）'!C160</f>
        <v>45541</v>
      </c>
      <c r="T161" s="33">
        <v>23.259999999999998</v>
      </c>
      <c r="U161" s="33">
        <v>23.6</v>
      </c>
      <c r="V161" s="33">
        <v>23.61</v>
      </c>
      <c r="W161" s="33">
        <v>24.380000000000003</v>
      </c>
      <c r="X161" s="33">
        <v>24.339999999999996</v>
      </c>
      <c r="Y161" s="33">
        <v>24.740000000000002</v>
      </c>
      <c r="Z161" s="33">
        <v>25.240000000000002</v>
      </c>
      <c r="AA161" s="33">
        <v>24.58</v>
      </c>
      <c r="AB161" s="33">
        <v>24.779999999999998</v>
      </c>
      <c r="AC161" s="33">
        <v>24.390000000000004</v>
      </c>
      <c r="AD161" s="33">
        <v>24.88</v>
      </c>
      <c r="AE161" s="33">
        <v>25.1</v>
      </c>
      <c r="AF161" s="33">
        <v>25.030000000000005</v>
      </c>
      <c r="AG161" s="33">
        <v>24.77</v>
      </c>
      <c r="AH161" s="33">
        <v>24.7</v>
      </c>
      <c r="AI161" s="33">
        <v>25.140000000000004</v>
      </c>
    </row>
    <row r="162" spans="1:35" x14ac:dyDescent="0.4">
      <c r="A162" s="28">
        <f ca="1">'データ（他）'!C161</f>
        <v>45542</v>
      </c>
      <c r="B162" s="35">
        <v>13.033333333333331</v>
      </c>
      <c r="C162" s="35">
        <v>13.033333333333335</v>
      </c>
      <c r="D162" s="35">
        <v>12.966666666666663</v>
      </c>
      <c r="E162" s="35">
        <v>12.933333333333335</v>
      </c>
      <c r="F162" s="35">
        <v>12.899999999999999</v>
      </c>
      <c r="G162" s="35">
        <v>12.866666666666669</v>
      </c>
      <c r="H162" s="35">
        <v>12.816666666666666</v>
      </c>
      <c r="I162" s="35">
        <v>12.85</v>
      </c>
      <c r="J162" s="35">
        <v>12.833333333333336</v>
      </c>
      <c r="K162" s="35">
        <v>12.816666666666666</v>
      </c>
      <c r="L162" s="35">
        <v>12.783333333333333</v>
      </c>
      <c r="M162" s="35">
        <v>12.8</v>
      </c>
      <c r="N162" s="35">
        <v>13.033333333333335</v>
      </c>
      <c r="O162" s="35">
        <v>12.966666666666663</v>
      </c>
      <c r="P162" s="35">
        <v>12.983333333333333</v>
      </c>
      <c r="Q162" s="35">
        <v>12.866666666666667</v>
      </c>
      <c r="R162" s="1"/>
      <c r="S162" s="28">
        <f ca="1">'データ（他）'!C161</f>
        <v>45542</v>
      </c>
      <c r="T162" s="33">
        <v>22.749999999999996</v>
      </c>
      <c r="U162" s="33">
        <v>23.61</v>
      </c>
      <c r="V162" s="33">
        <v>22.89</v>
      </c>
      <c r="W162" s="33">
        <v>23.65</v>
      </c>
      <c r="X162" s="33">
        <v>23.58</v>
      </c>
      <c r="Y162" s="33">
        <v>23.86</v>
      </c>
      <c r="Z162" s="33">
        <v>24.35</v>
      </c>
      <c r="AA162" s="33">
        <v>23.83</v>
      </c>
      <c r="AB162" s="33">
        <v>24.02</v>
      </c>
      <c r="AC162" s="33">
        <v>23.6</v>
      </c>
      <c r="AD162" s="33">
        <v>24.04</v>
      </c>
      <c r="AE162" s="33">
        <v>24.19</v>
      </c>
      <c r="AF162" s="33">
        <v>24.5</v>
      </c>
      <c r="AG162" s="33">
        <v>23.86</v>
      </c>
      <c r="AH162" s="33">
        <v>23.750000000000004</v>
      </c>
      <c r="AI162" s="33">
        <v>24.25</v>
      </c>
    </row>
    <row r="163" spans="1:35" x14ac:dyDescent="0.4">
      <c r="A163" s="28">
        <f ca="1">'データ（他）'!C162</f>
        <v>45543</v>
      </c>
      <c r="B163" s="35">
        <v>12.966666666666669</v>
      </c>
      <c r="C163" s="35">
        <v>12.983333333333333</v>
      </c>
      <c r="D163" s="35">
        <v>12.916666666666666</v>
      </c>
      <c r="E163" s="35">
        <v>12.883333333333333</v>
      </c>
      <c r="F163" s="35">
        <v>12.866666666666664</v>
      </c>
      <c r="G163" s="35">
        <v>12.833333333333332</v>
      </c>
      <c r="H163" s="35">
        <v>12.766666666666669</v>
      </c>
      <c r="I163" s="35">
        <v>12.8</v>
      </c>
      <c r="J163" s="35">
        <v>12.8</v>
      </c>
      <c r="K163" s="35">
        <v>12.783333333333335</v>
      </c>
      <c r="L163" s="35">
        <v>12.75</v>
      </c>
      <c r="M163" s="35">
        <v>12.766666666666666</v>
      </c>
      <c r="N163" s="35">
        <v>12.966666666666665</v>
      </c>
      <c r="O163" s="35">
        <v>12.933333333333334</v>
      </c>
      <c r="P163" s="35">
        <v>12.933333333333334</v>
      </c>
      <c r="Q163" s="35">
        <v>12.81666666666667</v>
      </c>
      <c r="R163" s="1"/>
      <c r="S163" s="28">
        <f ca="1">'データ（他）'!C162</f>
        <v>45543</v>
      </c>
      <c r="T163" s="33">
        <v>22.57</v>
      </c>
      <c r="U163" s="33">
        <v>22.5</v>
      </c>
      <c r="V163" s="33">
        <v>22.43</v>
      </c>
      <c r="W163" s="33">
        <v>23.57</v>
      </c>
      <c r="X163" s="33">
        <v>23.160000000000004</v>
      </c>
      <c r="Y163" s="33">
        <v>23.71</v>
      </c>
      <c r="Z163" s="33">
        <v>23.490000000000002</v>
      </c>
      <c r="AA163" s="33">
        <v>23.389999999999997</v>
      </c>
      <c r="AB163" s="33">
        <v>23.57</v>
      </c>
      <c r="AC163" s="33">
        <v>23.41</v>
      </c>
      <c r="AD163" s="33">
        <v>23.64</v>
      </c>
      <c r="AE163" s="33">
        <v>23.880000000000003</v>
      </c>
      <c r="AF163" s="33">
        <v>24.259999999999998</v>
      </c>
      <c r="AG163" s="33">
        <v>23.699999999999996</v>
      </c>
      <c r="AH163" s="33">
        <v>23.53</v>
      </c>
      <c r="AI163" s="33">
        <v>23.580000000000002</v>
      </c>
    </row>
    <row r="164" spans="1:35" x14ac:dyDescent="0.4">
      <c r="A164" s="28">
        <f ca="1">'データ（他）'!C163</f>
        <v>45544</v>
      </c>
      <c r="B164" s="35">
        <v>12.916666666666666</v>
      </c>
      <c r="C164" s="35">
        <v>12.916666666666666</v>
      </c>
      <c r="D164" s="35">
        <v>12.866666666666664</v>
      </c>
      <c r="E164" s="35">
        <v>12.850000000000001</v>
      </c>
      <c r="F164" s="35">
        <v>12.816666666666666</v>
      </c>
      <c r="G164" s="35">
        <v>12.783333333333331</v>
      </c>
      <c r="H164" s="35">
        <v>12.75</v>
      </c>
      <c r="I164" s="35">
        <v>12.766666666666669</v>
      </c>
      <c r="J164" s="35">
        <v>12.75</v>
      </c>
      <c r="K164" s="35">
        <v>12.733333333333331</v>
      </c>
      <c r="L164" s="35">
        <v>12.716666666666665</v>
      </c>
      <c r="M164" s="35">
        <v>12.716666666666665</v>
      </c>
      <c r="N164" s="35">
        <v>12.916666666666668</v>
      </c>
      <c r="O164" s="35">
        <v>12.866666666666667</v>
      </c>
      <c r="P164" s="35">
        <v>12.883333333333333</v>
      </c>
      <c r="Q164" s="35">
        <v>12.800000000000002</v>
      </c>
      <c r="R164" s="1"/>
      <c r="S164" s="28">
        <f ca="1">'データ（他）'!C163</f>
        <v>45544</v>
      </c>
      <c r="T164" s="33">
        <v>22.96</v>
      </c>
      <c r="U164" s="33">
        <v>23.130000000000003</v>
      </c>
      <c r="V164" s="33">
        <v>23.35</v>
      </c>
      <c r="W164" s="33">
        <v>24.119999999999997</v>
      </c>
      <c r="X164" s="33">
        <v>24.230000000000004</v>
      </c>
      <c r="Y164" s="33">
        <v>24.44</v>
      </c>
      <c r="Z164" s="33">
        <v>24.759999999999998</v>
      </c>
      <c r="AA164" s="33">
        <v>24.4</v>
      </c>
      <c r="AB164" s="33">
        <v>24.479999999999997</v>
      </c>
      <c r="AC164" s="33">
        <v>24.090000000000003</v>
      </c>
      <c r="AD164" s="33">
        <v>24.65</v>
      </c>
      <c r="AE164" s="33">
        <v>25.019999999999996</v>
      </c>
      <c r="AF164" s="33">
        <v>25.02</v>
      </c>
      <c r="AG164" s="33">
        <v>24.560000000000002</v>
      </c>
      <c r="AH164" s="33">
        <v>24.420000000000005</v>
      </c>
      <c r="AI164" s="33">
        <v>24.869999999999997</v>
      </c>
    </row>
    <row r="165" spans="1:35" x14ac:dyDescent="0.4">
      <c r="A165" s="28">
        <f ca="1">'データ（他）'!C164</f>
        <v>45545</v>
      </c>
      <c r="B165" s="35">
        <v>12.866666666666669</v>
      </c>
      <c r="C165" s="35">
        <v>12.866666666666667</v>
      </c>
      <c r="D165" s="35">
        <v>12.833333333333332</v>
      </c>
      <c r="E165" s="35">
        <v>12.8</v>
      </c>
      <c r="F165" s="35">
        <v>12.766666666666664</v>
      </c>
      <c r="G165" s="35">
        <v>12.75</v>
      </c>
      <c r="H165" s="35">
        <v>12.700000000000003</v>
      </c>
      <c r="I165" s="35">
        <v>12.716666666666667</v>
      </c>
      <c r="J165" s="35">
        <v>12.716666666666669</v>
      </c>
      <c r="K165" s="35">
        <v>12.7</v>
      </c>
      <c r="L165" s="35">
        <v>12.666666666666668</v>
      </c>
      <c r="M165" s="35">
        <v>12.683333333333334</v>
      </c>
      <c r="N165" s="35">
        <v>12.866666666666667</v>
      </c>
      <c r="O165" s="35">
        <v>12.816666666666666</v>
      </c>
      <c r="P165" s="35">
        <v>12.833333333333332</v>
      </c>
      <c r="Q165" s="35">
        <v>12.75</v>
      </c>
      <c r="R165" s="1"/>
      <c r="S165" s="28">
        <f ca="1">'データ（他）'!C164</f>
        <v>45545</v>
      </c>
      <c r="T165" s="33">
        <v>22.880000000000003</v>
      </c>
      <c r="U165" s="33">
        <v>23.46</v>
      </c>
      <c r="V165" s="33">
        <v>23.549999999999997</v>
      </c>
      <c r="W165" s="33">
        <v>24.13</v>
      </c>
      <c r="X165" s="33">
        <v>24.12</v>
      </c>
      <c r="Y165" s="33">
        <v>24.6</v>
      </c>
      <c r="Z165" s="33">
        <v>25.330000000000002</v>
      </c>
      <c r="AA165" s="33">
        <v>24.609999999999996</v>
      </c>
      <c r="AB165" s="33">
        <v>24.69</v>
      </c>
      <c r="AC165" s="33">
        <v>24.119999999999997</v>
      </c>
      <c r="AD165" s="33">
        <v>24.759999999999998</v>
      </c>
      <c r="AE165" s="33">
        <v>25.03</v>
      </c>
      <c r="AF165" s="33">
        <v>24.939999999999998</v>
      </c>
      <c r="AG165" s="33">
        <v>24.54</v>
      </c>
      <c r="AH165" s="33">
        <v>24.66</v>
      </c>
      <c r="AI165" s="33">
        <v>25.11</v>
      </c>
    </row>
    <row r="166" spans="1:35" x14ac:dyDescent="0.4">
      <c r="A166" s="28">
        <f ca="1">'データ（他）'!C165</f>
        <v>45546</v>
      </c>
      <c r="B166" s="35">
        <v>12.816666666666666</v>
      </c>
      <c r="C166" s="35">
        <v>12.833333333333332</v>
      </c>
      <c r="D166" s="35">
        <v>12.783333333333333</v>
      </c>
      <c r="E166" s="35">
        <v>12.750000000000004</v>
      </c>
      <c r="F166" s="35">
        <v>12.733333333333334</v>
      </c>
      <c r="G166" s="35">
        <v>12.699999999999998</v>
      </c>
      <c r="H166" s="35">
        <v>12.666666666666668</v>
      </c>
      <c r="I166" s="35">
        <v>12.66666666666667</v>
      </c>
      <c r="J166" s="35">
        <v>12.683333333333334</v>
      </c>
      <c r="K166" s="35">
        <v>12.649999999999999</v>
      </c>
      <c r="L166" s="35">
        <v>12.633333333333333</v>
      </c>
      <c r="M166" s="35">
        <v>12.65</v>
      </c>
      <c r="N166" s="35">
        <v>12.81666666666667</v>
      </c>
      <c r="O166" s="35">
        <v>12.766666666666666</v>
      </c>
      <c r="P166" s="35">
        <v>12.783333333333333</v>
      </c>
      <c r="Q166" s="35">
        <v>12.7</v>
      </c>
      <c r="R166" s="1"/>
      <c r="S166" s="28">
        <f ca="1">'データ（他）'!C165</f>
        <v>45546</v>
      </c>
      <c r="T166" s="33">
        <v>22.440000000000005</v>
      </c>
      <c r="U166" s="33">
        <v>22.83</v>
      </c>
      <c r="V166" s="33">
        <v>22.65</v>
      </c>
      <c r="W166" s="33">
        <v>23.409999999999997</v>
      </c>
      <c r="X166" s="33">
        <v>23.811111111111114</v>
      </c>
      <c r="Y166" s="33">
        <v>23.56</v>
      </c>
      <c r="Z166" s="33">
        <v>24.56</v>
      </c>
      <c r="AA166" s="33">
        <v>23.970000000000002</v>
      </c>
      <c r="AB166" s="33">
        <v>24.12</v>
      </c>
      <c r="AC166" s="33">
        <v>23.369999999999997</v>
      </c>
      <c r="AD166" s="33">
        <v>24.030000000000005</v>
      </c>
      <c r="AE166" s="33">
        <v>24.169999999999998</v>
      </c>
      <c r="AF166" s="33">
        <v>24.040000000000003</v>
      </c>
      <c r="AG166" s="33">
        <v>23.759999999999998</v>
      </c>
      <c r="AH166" s="33">
        <v>23.729999999999997</v>
      </c>
      <c r="AI166" s="33">
        <v>24.49</v>
      </c>
    </row>
    <row r="167" spans="1:35" x14ac:dyDescent="0.4">
      <c r="A167" s="28">
        <f ca="1">'データ（他）'!C166</f>
        <v>45547</v>
      </c>
      <c r="B167" s="35">
        <v>12.766666666666666</v>
      </c>
      <c r="C167" s="35">
        <v>12.783333333333331</v>
      </c>
      <c r="D167" s="35">
        <v>12.733333333333334</v>
      </c>
      <c r="E167" s="35">
        <v>12.7</v>
      </c>
      <c r="F167" s="35">
        <v>12.683333333333334</v>
      </c>
      <c r="G167" s="35">
        <v>12.65</v>
      </c>
      <c r="H167" s="35">
        <v>12.616666666666667</v>
      </c>
      <c r="I167" s="35">
        <v>12.633333333333333</v>
      </c>
      <c r="J167" s="35">
        <v>12.633333333333336</v>
      </c>
      <c r="K167" s="35">
        <v>12.616666666666664</v>
      </c>
      <c r="L167" s="35">
        <v>12.600000000000001</v>
      </c>
      <c r="M167" s="35">
        <v>12.616666666666664</v>
      </c>
      <c r="N167" s="35">
        <v>12.766666666666666</v>
      </c>
      <c r="O167" s="35">
        <v>12.716666666666667</v>
      </c>
      <c r="P167" s="35">
        <v>12.733333333333331</v>
      </c>
      <c r="Q167" s="35">
        <v>12.666666666666668</v>
      </c>
      <c r="R167" s="1"/>
      <c r="S167" s="28">
        <f ca="1">'データ（他）'!C166</f>
        <v>45547</v>
      </c>
      <c r="T167" s="33">
        <v>21.970000000000002</v>
      </c>
      <c r="U167" s="33">
        <v>21.990000000000002</v>
      </c>
      <c r="V167" s="33">
        <v>22.07</v>
      </c>
      <c r="W167" s="33">
        <v>23.13</v>
      </c>
      <c r="X167" s="33">
        <v>22.82</v>
      </c>
      <c r="Y167" s="33">
        <v>23.230000000000004</v>
      </c>
      <c r="Z167" s="33">
        <v>24.029999999999998</v>
      </c>
      <c r="AA167" s="33">
        <v>23.35</v>
      </c>
      <c r="AB167" s="33">
        <v>23.5</v>
      </c>
      <c r="AC167" s="33">
        <v>22.810000000000002</v>
      </c>
      <c r="AD167" s="33">
        <v>23.329999999999995</v>
      </c>
      <c r="AE167" s="33">
        <v>23.65</v>
      </c>
      <c r="AF167" s="33">
        <v>23.609999999999996</v>
      </c>
      <c r="AG167" s="33">
        <v>23.18</v>
      </c>
      <c r="AH167" s="33">
        <v>23.13</v>
      </c>
      <c r="AI167" s="33">
        <v>23.919999999999998</v>
      </c>
    </row>
    <row r="168" spans="1:35" x14ac:dyDescent="0.4">
      <c r="A168" s="28">
        <f ca="1">'データ（他）'!C167</f>
        <v>45548</v>
      </c>
      <c r="B168" s="35">
        <v>12.716666666666667</v>
      </c>
      <c r="C168" s="35">
        <v>12.733333333333334</v>
      </c>
      <c r="D168" s="35">
        <v>12.68333333333333</v>
      </c>
      <c r="E168" s="35">
        <v>12.666666666666668</v>
      </c>
      <c r="F168" s="35">
        <v>12.633333333333333</v>
      </c>
      <c r="G168" s="35">
        <v>12.616666666666667</v>
      </c>
      <c r="H168" s="35">
        <v>12.583333333333334</v>
      </c>
      <c r="I168" s="35">
        <v>12.600000000000001</v>
      </c>
      <c r="J168" s="35">
        <v>12.600000000000001</v>
      </c>
      <c r="K168" s="35">
        <v>12.583333333333334</v>
      </c>
      <c r="L168" s="35">
        <v>12.566666666666666</v>
      </c>
      <c r="M168" s="35">
        <v>12.566666666666666</v>
      </c>
      <c r="N168" s="35">
        <v>12.716666666666669</v>
      </c>
      <c r="O168" s="35">
        <v>12.683333333333334</v>
      </c>
      <c r="P168" s="35">
        <v>12.683333333333334</v>
      </c>
      <c r="Q168" s="35">
        <v>12.616666666666671</v>
      </c>
      <c r="R168" s="1"/>
      <c r="S168" s="28">
        <f ca="1">'データ（他）'!C167</f>
        <v>45548</v>
      </c>
      <c r="T168" s="33">
        <v>21.389999999999997</v>
      </c>
      <c r="U168" s="33">
        <v>21.560000000000002</v>
      </c>
      <c r="V168" s="33">
        <v>21.740000000000002</v>
      </c>
      <c r="W168" s="33">
        <v>22.77</v>
      </c>
      <c r="X168" s="33">
        <v>22.35</v>
      </c>
      <c r="Y168" s="33">
        <v>22.78</v>
      </c>
      <c r="Z168" s="33">
        <v>23.56</v>
      </c>
      <c r="AA168" s="33">
        <v>22.88</v>
      </c>
      <c r="AB168" s="33">
        <v>23.080000000000002</v>
      </c>
      <c r="AC168" s="33">
        <v>22.4</v>
      </c>
      <c r="AD168" s="33">
        <v>22.93</v>
      </c>
      <c r="AE168" s="33">
        <v>23.36</v>
      </c>
      <c r="AF168" s="33">
        <v>23.479999999999997</v>
      </c>
      <c r="AG168" s="33">
        <v>22.84</v>
      </c>
      <c r="AH168" s="33">
        <v>22.779999999999998</v>
      </c>
      <c r="AI168" s="33">
        <v>23.51</v>
      </c>
    </row>
    <row r="169" spans="1:35" x14ac:dyDescent="0.4">
      <c r="A169" s="28">
        <f ca="1">'データ（他）'!C168</f>
        <v>45549</v>
      </c>
      <c r="B169" s="35">
        <v>12.66666666666667</v>
      </c>
      <c r="C169" s="35">
        <v>12.68333333333333</v>
      </c>
      <c r="D169" s="35">
        <v>12.649999999999999</v>
      </c>
      <c r="E169" s="35">
        <v>12.616666666666667</v>
      </c>
      <c r="F169" s="35">
        <v>12.600000000000001</v>
      </c>
      <c r="G169" s="35">
        <v>12.566666666666665</v>
      </c>
      <c r="H169" s="35">
        <v>12.533333333333331</v>
      </c>
      <c r="I169" s="35">
        <v>12.56666666666667</v>
      </c>
      <c r="J169" s="35">
        <v>12.55</v>
      </c>
      <c r="K169" s="35">
        <v>12.549999999999997</v>
      </c>
      <c r="L169" s="35">
        <v>12.516666666666666</v>
      </c>
      <c r="M169" s="35">
        <v>12.533333333333331</v>
      </c>
      <c r="N169" s="35">
        <v>12.666666666666668</v>
      </c>
      <c r="O169" s="35">
        <v>12.633333333333331</v>
      </c>
      <c r="P169" s="35">
        <v>12.633333333333331</v>
      </c>
      <c r="Q169" s="35">
        <v>12.583333333333334</v>
      </c>
      <c r="R169" s="1"/>
      <c r="S169" s="28">
        <f ca="1">'データ（他）'!C168</f>
        <v>45549</v>
      </c>
      <c r="T169" s="33">
        <v>21.419999999999998</v>
      </c>
      <c r="U169" s="33">
        <v>21.71</v>
      </c>
      <c r="V169" s="33">
        <v>21.59</v>
      </c>
      <c r="W169" s="33">
        <v>22.69</v>
      </c>
      <c r="X169" s="33">
        <v>22.389999999999997</v>
      </c>
      <c r="Y169" s="33">
        <v>22.85</v>
      </c>
      <c r="Z169" s="33">
        <v>23.58</v>
      </c>
      <c r="AA169" s="33">
        <v>22.96</v>
      </c>
      <c r="AB169" s="33">
        <v>23.1</v>
      </c>
      <c r="AC169" s="33">
        <v>22.4</v>
      </c>
      <c r="AD169" s="33">
        <v>22.970000000000002</v>
      </c>
      <c r="AE169" s="33">
        <v>23.310000000000002</v>
      </c>
      <c r="AF169" s="33">
        <v>23.309999999999995</v>
      </c>
      <c r="AG169" s="33">
        <v>22.720000000000002</v>
      </c>
      <c r="AH169" s="33">
        <v>22.610000000000003</v>
      </c>
      <c r="AI169" s="33">
        <v>23.549999999999997</v>
      </c>
    </row>
    <row r="170" spans="1:35" x14ac:dyDescent="0.4">
      <c r="A170" s="28">
        <f ca="1">'データ（他）'!C169</f>
        <v>45550</v>
      </c>
      <c r="B170" s="35">
        <v>12.616666666666667</v>
      </c>
      <c r="C170" s="35">
        <v>12.633333333333333</v>
      </c>
      <c r="D170" s="35">
        <v>12.600000000000001</v>
      </c>
      <c r="E170" s="35">
        <v>12.566666666666665</v>
      </c>
      <c r="F170" s="35">
        <v>12.549999999999997</v>
      </c>
      <c r="G170" s="35">
        <v>12.516666666666667</v>
      </c>
      <c r="H170" s="35">
        <v>12.5</v>
      </c>
      <c r="I170" s="35">
        <v>12.516666666666667</v>
      </c>
      <c r="J170" s="35">
        <v>12.516666666666669</v>
      </c>
      <c r="K170" s="35">
        <v>12.5</v>
      </c>
      <c r="L170" s="35">
        <v>12.483333333333334</v>
      </c>
      <c r="M170" s="35">
        <v>12.483333333333334</v>
      </c>
      <c r="N170" s="35">
        <v>12.616666666666667</v>
      </c>
      <c r="O170" s="35">
        <v>12.583333333333334</v>
      </c>
      <c r="P170" s="35">
        <v>12.583333333333334</v>
      </c>
      <c r="Q170" s="35">
        <v>12.533333333333335</v>
      </c>
      <c r="R170" s="1"/>
      <c r="S170" s="28">
        <f ca="1">'データ（他）'!C169</f>
        <v>45550</v>
      </c>
      <c r="T170" s="33">
        <v>21.219999999999995</v>
      </c>
      <c r="U170" s="33">
        <v>21.340000000000003</v>
      </c>
      <c r="V170" s="33">
        <v>21.24</v>
      </c>
      <c r="W170" s="33">
        <v>22.300000000000004</v>
      </c>
      <c r="X170" s="33">
        <v>21.82</v>
      </c>
      <c r="Y170" s="33">
        <v>22.41</v>
      </c>
      <c r="Z170" s="33">
        <v>23.17</v>
      </c>
      <c r="AA170" s="33">
        <v>22.48</v>
      </c>
      <c r="AB170" s="33">
        <v>22.709999999999997</v>
      </c>
      <c r="AC170" s="33">
        <v>21.809999999999995</v>
      </c>
      <c r="AD170" s="33">
        <v>22.48</v>
      </c>
      <c r="AE170" s="33">
        <v>22.82</v>
      </c>
      <c r="AF170" s="33">
        <v>22.82</v>
      </c>
      <c r="AG170" s="33">
        <v>22.31</v>
      </c>
      <c r="AH170" s="33">
        <v>22.259999999999998</v>
      </c>
      <c r="AI170" s="33">
        <v>23.08</v>
      </c>
    </row>
    <row r="171" spans="1:35" x14ac:dyDescent="0.4">
      <c r="A171" s="28">
        <f ca="1">'データ（他）'!C170</f>
        <v>45551</v>
      </c>
      <c r="B171" s="35">
        <v>12.56666666666667</v>
      </c>
      <c r="C171" s="35">
        <v>12.583333333333332</v>
      </c>
      <c r="D171" s="35">
        <v>12.549999999999997</v>
      </c>
      <c r="E171" s="35">
        <v>12.516666666666667</v>
      </c>
      <c r="F171" s="35">
        <v>12.5</v>
      </c>
      <c r="G171" s="35">
        <v>12.499999999999998</v>
      </c>
      <c r="H171" s="35">
        <v>12.466666666666665</v>
      </c>
      <c r="I171" s="35">
        <v>12.466666666666665</v>
      </c>
      <c r="J171" s="35">
        <v>12.466666666666669</v>
      </c>
      <c r="K171" s="35">
        <v>12.466666666666665</v>
      </c>
      <c r="L171" s="35">
        <v>12.45</v>
      </c>
      <c r="M171" s="35">
        <v>12.45</v>
      </c>
      <c r="N171" s="35">
        <v>12.566666666666666</v>
      </c>
      <c r="O171" s="35">
        <v>12.533333333333331</v>
      </c>
      <c r="P171" s="35">
        <v>12.533333333333331</v>
      </c>
      <c r="Q171" s="35">
        <v>12.483333333333334</v>
      </c>
      <c r="R171" s="1"/>
      <c r="S171" s="28">
        <f ca="1">'データ（他）'!C170</f>
        <v>45551</v>
      </c>
      <c r="T171" s="33">
        <v>21.109999999999996</v>
      </c>
      <c r="U171" s="33">
        <v>20.94</v>
      </c>
      <c r="V171" s="33">
        <v>21.109999999999996</v>
      </c>
      <c r="W171" s="33">
        <v>22.339999999999996</v>
      </c>
      <c r="X171" s="33">
        <v>21.770000000000003</v>
      </c>
      <c r="Y171" s="33">
        <v>22.43</v>
      </c>
      <c r="Z171" s="33">
        <v>23.270000000000003</v>
      </c>
      <c r="AA171" s="33">
        <v>22.549999999999997</v>
      </c>
      <c r="AB171" s="33">
        <v>22.67</v>
      </c>
      <c r="AC171" s="33">
        <v>22.099999999999998</v>
      </c>
      <c r="AD171" s="33">
        <v>22.52</v>
      </c>
      <c r="AE171" s="33">
        <v>22.830000000000002</v>
      </c>
      <c r="AF171" s="33">
        <v>23.140000000000004</v>
      </c>
      <c r="AG171" s="33">
        <v>22.35</v>
      </c>
      <c r="AH171" s="33">
        <v>22.31</v>
      </c>
      <c r="AI171" s="33">
        <v>23.16</v>
      </c>
    </row>
    <row r="172" spans="1:35" x14ac:dyDescent="0.4">
      <c r="A172" s="28">
        <f ca="1">'データ（他）'!C171</f>
        <v>45552</v>
      </c>
      <c r="B172" s="35">
        <v>12.516666666666667</v>
      </c>
      <c r="C172" s="35">
        <v>12.533333333333335</v>
      </c>
      <c r="D172" s="35">
        <v>12.5</v>
      </c>
      <c r="E172" s="35">
        <v>12.483333333333331</v>
      </c>
      <c r="F172" s="35">
        <v>12.466666666666665</v>
      </c>
      <c r="G172" s="35">
        <v>12.450000000000001</v>
      </c>
      <c r="H172" s="35">
        <v>12.416666666666664</v>
      </c>
      <c r="I172" s="35">
        <v>12.433333333333334</v>
      </c>
      <c r="J172" s="35">
        <v>12.416666666666664</v>
      </c>
      <c r="K172" s="35">
        <v>12.416666666666664</v>
      </c>
      <c r="L172" s="35">
        <v>12.416666666666664</v>
      </c>
      <c r="M172" s="35">
        <v>12.416666666666664</v>
      </c>
      <c r="N172" s="35">
        <v>12.516666666666667</v>
      </c>
      <c r="O172" s="35">
        <v>12.466666666666669</v>
      </c>
      <c r="P172" s="35">
        <v>12.5</v>
      </c>
      <c r="Q172" s="35">
        <v>12.45</v>
      </c>
      <c r="R172" s="1"/>
      <c r="S172" s="28">
        <f ca="1">'データ（他）'!C171</f>
        <v>45552</v>
      </c>
      <c r="T172" s="33">
        <v>21.779999999999998</v>
      </c>
      <c r="U172" s="33">
        <v>21.869999999999997</v>
      </c>
      <c r="V172" s="33">
        <v>21.88</v>
      </c>
      <c r="W172" s="33">
        <v>22.919999999999998</v>
      </c>
      <c r="X172" s="33">
        <v>22.51</v>
      </c>
      <c r="Y172" s="33">
        <v>23.130000000000003</v>
      </c>
      <c r="Z172" s="33">
        <v>23.409999999999997</v>
      </c>
      <c r="AA172" s="33">
        <v>22.9</v>
      </c>
      <c r="AB172" s="33">
        <v>23.07</v>
      </c>
      <c r="AC172" s="33">
        <v>22.68</v>
      </c>
      <c r="AD172" s="33">
        <v>23.02</v>
      </c>
      <c r="AE172" s="33">
        <v>23.34</v>
      </c>
      <c r="AF172" s="33">
        <v>23.660000000000004</v>
      </c>
      <c r="AG172" s="33">
        <v>23.01</v>
      </c>
      <c r="AH172" s="33">
        <v>22.879999999999995</v>
      </c>
      <c r="AI172" s="33">
        <v>23.36</v>
      </c>
    </row>
    <row r="173" spans="1:35" x14ac:dyDescent="0.4">
      <c r="A173" s="28">
        <f ca="1">'データ（他）'!C172</f>
        <v>45553</v>
      </c>
      <c r="B173" s="35">
        <v>12.46666666666667</v>
      </c>
      <c r="C173" s="35">
        <v>12.483333333333331</v>
      </c>
      <c r="D173" s="35">
        <v>12.466666666666665</v>
      </c>
      <c r="E173" s="35">
        <v>12.433333333333334</v>
      </c>
      <c r="F173" s="35">
        <v>12.416666666666668</v>
      </c>
      <c r="G173" s="35">
        <v>12.399999999999999</v>
      </c>
      <c r="H173" s="35">
        <v>12.383333333333335</v>
      </c>
      <c r="I173" s="35">
        <v>12.383333333333335</v>
      </c>
      <c r="J173" s="35">
        <v>12.383333333333335</v>
      </c>
      <c r="K173" s="35">
        <v>12.366666666666665</v>
      </c>
      <c r="L173" s="35">
        <v>12.366666666666667</v>
      </c>
      <c r="M173" s="35">
        <v>12.366666666666667</v>
      </c>
      <c r="N173" s="35">
        <v>12.466666666666665</v>
      </c>
      <c r="O173" s="35">
        <v>12.416666666666664</v>
      </c>
      <c r="P173" s="35">
        <v>12.45</v>
      </c>
      <c r="Q173" s="35">
        <v>12.400000000000004</v>
      </c>
      <c r="R173" s="1"/>
      <c r="S173" s="28">
        <f ca="1">'データ（他）'!C172</f>
        <v>45553</v>
      </c>
      <c r="T173" s="33">
        <v>22.36</v>
      </c>
      <c r="U173" s="33">
        <v>22.37</v>
      </c>
      <c r="V173" s="33">
        <v>22.17</v>
      </c>
      <c r="W173" s="33">
        <v>23.42</v>
      </c>
      <c r="X173" s="33">
        <v>23.12</v>
      </c>
      <c r="Y173" s="33">
        <v>23.82</v>
      </c>
      <c r="Z173" s="33">
        <v>23.839999999999996</v>
      </c>
      <c r="AA173" s="33">
        <v>23.54</v>
      </c>
      <c r="AB173" s="33">
        <v>23.72</v>
      </c>
      <c r="AC173" s="33">
        <v>23.490000000000002</v>
      </c>
      <c r="AD173" s="33">
        <v>23.860000000000003</v>
      </c>
      <c r="AE173" s="33">
        <v>24.08</v>
      </c>
      <c r="AF173" s="33">
        <v>24.47</v>
      </c>
      <c r="AG173" s="33">
        <v>23.919999999999998</v>
      </c>
      <c r="AH173" s="33">
        <v>23.740000000000002</v>
      </c>
      <c r="AI173" s="33">
        <v>23.73</v>
      </c>
    </row>
    <row r="174" spans="1:35" x14ac:dyDescent="0.4">
      <c r="A174" s="28">
        <f ca="1">'データ（他）'!C173</f>
        <v>45554</v>
      </c>
      <c r="B174" s="35">
        <v>12.416666666666668</v>
      </c>
      <c r="C174" s="35">
        <v>12.433333333333334</v>
      </c>
      <c r="D174" s="35">
        <v>12.416666666666668</v>
      </c>
      <c r="E174" s="35">
        <v>12.383333333333333</v>
      </c>
      <c r="F174" s="35">
        <v>12.366666666666665</v>
      </c>
      <c r="G174" s="35">
        <v>12.366666666666665</v>
      </c>
      <c r="H174" s="35">
        <v>12.333333333333332</v>
      </c>
      <c r="I174" s="35">
        <v>12.349999999999998</v>
      </c>
      <c r="J174" s="35">
        <v>12.333333333333336</v>
      </c>
      <c r="K174" s="35">
        <v>12.349999999999998</v>
      </c>
      <c r="L174" s="35">
        <v>12.333333333333332</v>
      </c>
      <c r="M174" s="35">
        <v>12.333333333333332</v>
      </c>
      <c r="N174" s="35">
        <v>12.416666666666668</v>
      </c>
      <c r="O174" s="35">
        <v>12.366666666666667</v>
      </c>
      <c r="P174" s="35">
        <v>12.383333333333335</v>
      </c>
      <c r="Q174" s="35">
        <v>12.349999999999998</v>
      </c>
      <c r="R174" s="1"/>
      <c r="S174" s="28">
        <f ca="1">'データ（他）'!C173</f>
        <v>45554</v>
      </c>
      <c r="T174" s="33">
        <v>21.02</v>
      </c>
      <c r="U174" s="33">
        <v>21.249999999999996</v>
      </c>
      <c r="V174" s="33">
        <v>21.1</v>
      </c>
      <c r="W174" s="33">
        <v>22.21</v>
      </c>
      <c r="X174" s="33">
        <v>21.84</v>
      </c>
      <c r="Y174" s="33">
        <v>22.419999999999998</v>
      </c>
      <c r="Z174" s="33">
        <v>23.229999999999997</v>
      </c>
      <c r="AA174" s="33">
        <v>22.48</v>
      </c>
      <c r="AB174" s="33">
        <v>22.84</v>
      </c>
      <c r="AC174" s="33">
        <v>22.11</v>
      </c>
      <c r="AD174" s="33">
        <v>22.54</v>
      </c>
      <c r="AE174" s="33">
        <v>22.92</v>
      </c>
      <c r="AF174" s="33">
        <v>23.169999999999998</v>
      </c>
      <c r="AG174" s="33">
        <v>22.590000000000003</v>
      </c>
      <c r="AH174" s="33">
        <v>22.65</v>
      </c>
      <c r="AI174" s="33">
        <v>22.98</v>
      </c>
    </row>
    <row r="175" spans="1:35" x14ac:dyDescent="0.4">
      <c r="A175" s="28">
        <f ca="1">'データ（他）'!C174</f>
        <v>45555</v>
      </c>
      <c r="B175" s="35">
        <v>12.349999999999996</v>
      </c>
      <c r="C175" s="35">
        <v>12.383333333333333</v>
      </c>
      <c r="D175" s="35">
        <v>12.366666666666665</v>
      </c>
      <c r="E175" s="35">
        <v>12.349999999999998</v>
      </c>
      <c r="F175" s="35">
        <v>12.333333333333332</v>
      </c>
      <c r="G175" s="35">
        <v>12.316666666666666</v>
      </c>
      <c r="H175" s="35">
        <v>12.299999999999999</v>
      </c>
      <c r="I175" s="35">
        <v>12.3</v>
      </c>
      <c r="J175" s="35">
        <v>12.316666666666666</v>
      </c>
      <c r="K175" s="35">
        <v>12.3</v>
      </c>
      <c r="L175" s="35">
        <v>12.283333333333335</v>
      </c>
      <c r="M175" s="35">
        <v>12.283333333333335</v>
      </c>
      <c r="N175" s="35">
        <v>12.349999999999998</v>
      </c>
      <c r="O175" s="35">
        <v>12.333333333333332</v>
      </c>
      <c r="P175" s="35">
        <v>12.333333333333332</v>
      </c>
      <c r="Q175" s="35">
        <v>12.316666666666666</v>
      </c>
      <c r="R175" s="1"/>
      <c r="S175" s="28">
        <f ca="1">'データ（他）'!C174</f>
        <v>45555</v>
      </c>
      <c r="T175" s="33">
        <v>19.66</v>
      </c>
      <c r="U175" s="33">
        <v>19.29</v>
      </c>
      <c r="V175" s="33">
        <v>19.46</v>
      </c>
      <c r="W175" s="33">
        <v>21.170000000000005</v>
      </c>
      <c r="X175" s="33">
        <v>20.149999999999999</v>
      </c>
      <c r="Y175" s="33">
        <v>20.82</v>
      </c>
      <c r="Z175" s="33">
        <v>21.250000000000004</v>
      </c>
      <c r="AA175" s="33">
        <v>20.66</v>
      </c>
      <c r="AB175" s="33">
        <v>20.89</v>
      </c>
      <c r="AC175" s="33">
        <v>20.529999999999998</v>
      </c>
      <c r="AD175" s="33">
        <v>20.79</v>
      </c>
      <c r="AE175" s="33">
        <v>21.330000000000005</v>
      </c>
      <c r="AF175" s="33">
        <v>22.11</v>
      </c>
      <c r="AG175" s="33">
        <v>21.020000000000003</v>
      </c>
      <c r="AH175" s="33">
        <v>20.72</v>
      </c>
      <c r="AI175" s="33">
        <v>21.13</v>
      </c>
    </row>
    <row r="176" spans="1:35" x14ac:dyDescent="0.4">
      <c r="A176" s="28">
        <f ca="1">'データ（他）'!C175</f>
        <v>45556</v>
      </c>
      <c r="B176" s="35">
        <v>12.3</v>
      </c>
      <c r="C176" s="35">
        <v>12.333333333333336</v>
      </c>
      <c r="D176" s="35">
        <v>12.3</v>
      </c>
      <c r="E176" s="35">
        <v>12.283333333333331</v>
      </c>
      <c r="F176" s="35">
        <v>12.283333333333335</v>
      </c>
      <c r="G176" s="35">
        <v>12.266666666666666</v>
      </c>
      <c r="H176" s="35">
        <v>12.25</v>
      </c>
      <c r="I176" s="35">
        <v>12.25</v>
      </c>
      <c r="J176" s="35">
        <v>12.266666666666669</v>
      </c>
      <c r="K176" s="35">
        <v>12.266666666666666</v>
      </c>
      <c r="L176" s="35">
        <v>12.266666666666669</v>
      </c>
      <c r="M176" s="35">
        <v>12.250000000000002</v>
      </c>
      <c r="N176" s="35">
        <v>12.3</v>
      </c>
      <c r="O176" s="35">
        <v>12.283333333333335</v>
      </c>
      <c r="P176" s="35">
        <v>12.283333333333335</v>
      </c>
      <c r="Q176" s="35">
        <v>12.283333333333331</v>
      </c>
      <c r="R176" s="1"/>
      <c r="S176" s="28">
        <f ca="1">'データ（他）'!C175</f>
        <v>45556</v>
      </c>
      <c r="T176" s="33">
        <v>19.390000000000004</v>
      </c>
      <c r="U176" s="33">
        <v>18.759999999999998</v>
      </c>
      <c r="V176" s="33">
        <v>18.889999999999997</v>
      </c>
      <c r="W176" s="33">
        <v>20.71</v>
      </c>
      <c r="X176" s="33">
        <v>19.839999999999996</v>
      </c>
      <c r="Y176" s="33">
        <v>20.43</v>
      </c>
      <c r="Z176" s="33">
        <v>20.99</v>
      </c>
      <c r="AA176" s="33">
        <v>20.330000000000002</v>
      </c>
      <c r="AB176" s="33">
        <v>20.630000000000003</v>
      </c>
      <c r="AC176" s="33">
        <v>20.170000000000002</v>
      </c>
      <c r="AD176" s="33">
        <v>20.540000000000003</v>
      </c>
      <c r="AE176" s="33">
        <v>20.93</v>
      </c>
      <c r="AF176" s="33">
        <v>21.62</v>
      </c>
      <c r="AG176" s="33">
        <v>20.54</v>
      </c>
      <c r="AH176" s="33">
        <v>20.37</v>
      </c>
      <c r="AI176" s="33">
        <v>20.9</v>
      </c>
    </row>
    <row r="177" spans="1:35" x14ac:dyDescent="0.4">
      <c r="A177" s="28">
        <f ca="1">'データ（他）'!C176</f>
        <v>45557</v>
      </c>
      <c r="B177" s="35">
        <v>12.266666666666666</v>
      </c>
      <c r="C177" s="35">
        <v>12.283333333333331</v>
      </c>
      <c r="D177" s="35">
        <v>12.266666666666666</v>
      </c>
      <c r="E177" s="35">
        <v>12.233333333333333</v>
      </c>
      <c r="F177" s="35">
        <v>12.233333333333333</v>
      </c>
      <c r="G177" s="35">
        <v>12.233333333333334</v>
      </c>
      <c r="H177" s="35">
        <v>12.2</v>
      </c>
      <c r="I177" s="35">
        <v>12.233333333333334</v>
      </c>
      <c r="J177" s="35">
        <v>12.216666666666663</v>
      </c>
      <c r="K177" s="35">
        <v>12.216666666666665</v>
      </c>
      <c r="L177" s="35">
        <v>12.216666666666665</v>
      </c>
      <c r="M177" s="35">
        <v>12.216666666666665</v>
      </c>
      <c r="N177" s="35">
        <v>12.25</v>
      </c>
      <c r="O177" s="35">
        <v>12.233333333333333</v>
      </c>
      <c r="P177" s="35">
        <v>12.233333333333333</v>
      </c>
      <c r="Q177" s="35">
        <v>12.233333333333333</v>
      </c>
      <c r="R177" s="1"/>
      <c r="S177" s="28">
        <f ca="1">'データ（他）'!C176</f>
        <v>45557</v>
      </c>
      <c r="T177" s="33">
        <v>20.060000000000002</v>
      </c>
      <c r="U177" s="33">
        <v>19.590000000000003</v>
      </c>
      <c r="V177" s="33">
        <v>19.899999999999999</v>
      </c>
      <c r="W177" s="33">
        <v>21.53</v>
      </c>
      <c r="X177" s="33">
        <v>20.68</v>
      </c>
      <c r="Y177" s="33">
        <v>21.21</v>
      </c>
      <c r="Z177" s="33">
        <v>21.720000000000002</v>
      </c>
      <c r="AA177" s="33">
        <v>21.13</v>
      </c>
      <c r="AB177" s="33">
        <v>21.3</v>
      </c>
      <c r="AC177" s="33">
        <v>20.869999999999997</v>
      </c>
      <c r="AD177" s="33">
        <v>21.28</v>
      </c>
      <c r="AE177" s="33">
        <v>21.74</v>
      </c>
      <c r="AF177" s="33">
        <v>22.26</v>
      </c>
      <c r="AG177" s="33">
        <v>21.31</v>
      </c>
      <c r="AH177" s="33">
        <v>21.040000000000003</v>
      </c>
      <c r="AI177" s="33">
        <v>21.720000000000002</v>
      </c>
    </row>
    <row r="178" spans="1:35" x14ac:dyDescent="0.4">
      <c r="A178" s="28">
        <f ca="1">'データ（他）'!C177</f>
        <v>45558</v>
      </c>
      <c r="B178" s="35">
        <v>12.216666666666665</v>
      </c>
      <c r="C178" s="35">
        <v>12.233333333333334</v>
      </c>
      <c r="D178" s="35">
        <v>12.216666666666665</v>
      </c>
      <c r="E178" s="35">
        <v>12.183333333333334</v>
      </c>
      <c r="F178" s="35">
        <v>12.200000000000003</v>
      </c>
      <c r="G178" s="35">
        <v>12.183333333333334</v>
      </c>
      <c r="H178" s="35">
        <v>12.18333333333333</v>
      </c>
      <c r="I178" s="35">
        <v>12.183333333333335</v>
      </c>
      <c r="J178" s="35">
        <v>12.183333333333335</v>
      </c>
      <c r="K178" s="35">
        <v>12.183333333333335</v>
      </c>
      <c r="L178" s="35">
        <v>12.183333333333335</v>
      </c>
      <c r="M178" s="35">
        <v>12.183333333333335</v>
      </c>
      <c r="N178" s="35">
        <v>12.216666666666665</v>
      </c>
      <c r="O178" s="35">
        <v>12.183333333333335</v>
      </c>
      <c r="P178" s="35">
        <v>12.2</v>
      </c>
      <c r="Q178" s="35">
        <v>12.199999999999996</v>
      </c>
      <c r="R178" s="1"/>
      <c r="S178" s="28">
        <f ca="1">'データ（他）'!C177</f>
        <v>45558</v>
      </c>
      <c r="T178" s="33">
        <v>20.400000000000002</v>
      </c>
      <c r="U178" s="33">
        <v>20.130000000000003</v>
      </c>
      <c r="V178" s="33">
        <v>20.219999999999995</v>
      </c>
      <c r="W178" s="33">
        <v>21.610000000000003</v>
      </c>
      <c r="X178" s="33">
        <v>21.02</v>
      </c>
      <c r="Y178" s="33">
        <v>21.46</v>
      </c>
      <c r="Z178" s="33">
        <v>21.949999999999996</v>
      </c>
      <c r="AA178" s="33">
        <v>21.520000000000003</v>
      </c>
      <c r="AB178" s="33">
        <v>21.81</v>
      </c>
      <c r="AC178" s="33">
        <v>21.36</v>
      </c>
      <c r="AD178" s="33">
        <v>21.689999999999998</v>
      </c>
      <c r="AE178" s="33">
        <v>21.95</v>
      </c>
      <c r="AF178" s="33">
        <v>22.48</v>
      </c>
      <c r="AG178" s="33">
        <v>21.7</v>
      </c>
      <c r="AH178" s="33">
        <v>21.509999999999998</v>
      </c>
      <c r="AI178" s="33">
        <v>21.96</v>
      </c>
    </row>
    <row r="179" spans="1:35" x14ac:dyDescent="0.4">
      <c r="A179" s="28">
        <f ca="1">'データ（他）'!C178</f>
        <v>45559</v>
      </c>
      <c r="B179" s="35">
        <v>12.166666666666666</v>
      </c>
      <c r="C179" s="35">
        <v>12.183333333333334</v>
      </c>
      <c r="D179" s="35">
        <v>12.166666666666666</v>
      </c>
      <c r="E179" s="35">
        <v>12.149999999999999</v>
      </c>
      <c r="F179" s="35">
        <v>12.166666666666666</v>
      </c>
      <c r="G179" s="35">
        <v>12.149999999999999</v>
      </c>
      <c r="H179" s="35">
        <v>12.133333333333333</v>
      </c>
      <c r="I179" s="35">
        <v>12.149999999999997</v>
      </c>
      <c r="J179" s="35">
        <v>12.133333333333333</v>
      </c>
      <c r="K179" s="35">
        <v>12.133333333333333</v>
      </c>
      <c r="L179" s="35">
        <v>12.133333333333333</v>
      </c>
      <c r="M179" s="35">
        <v>12.133333333333333</v>
      </c>
      <c r="N179" s="35">
        <v>12.166666666666666</v>
      </c>
      <c r="O179" s="35">
        <v>12.116666666666667</v>
      </c>
      <c r="P179" s="35">
        <v>12.150000000000002</v>
      </c>
      <c r="Q179" s="35">
        <v>12.149999999999999</v>
      </c>
      <c r="R179" s="1"/>
      <c r="S179" s="28">
        <f ca="1">'データ（他）'!C178</f>
        <v>45559</v>
      </c>
      <c r="T179" s="33">
        <v>20.509999999999998</v>
      </c>
      <c r="U179" s="33">
        <v>19.860000000000003</v>
      </c>
      <c r="V179" s="33">
        <v>20.299999999999997</v>
      </c>
      <c r="W179" s="33">
        <v>21.700000000000003</v>
      </c>
      <c r="X179" s="33">
        <v>21.130000000000003</v>
      </c>
      <c r="Y179" s="33">
        <v>21.66</v>
      </c>
      <c r="Z179" s="33">
        <v>21.94</v>
      </c>
      <c r="AA179" s="33">
        <v>21.479999999999997</v>
      </c>
      <c r="AB179" s="33">
        <v>21.740000000000002</v>
      </c>
      <c r="AC179" s="33">
        <v>21.390000000000004</v>
      </c>
      <c r="AD179" s="33">
        <v>21.83</v>
      </c>
      <c r="AE179" s="33">
        <v>22.169999999999995</v>
      </c>
      <c r="AF179" s="33">
        <v>22.64</v>
      </c>
      <c r="AG179" s="33">
        <v>21.66</v>
      </c>
      <c r="AH179" s="33">
        <v>21.57</v>
      </c>
      <c r="AI179" s="33">
        <v>21.96</v>
      </c>
    </row>
    <row r="180" spans="1:35" x14ac:dyDescent="0.4">
      <c r="A180" s="28">
        <f ca="1">'データ（他）'!C179</f>
        <v>45560</v>
      </c>
      <c r="B180" s="35">
        <v>12.116666666666667</v>
      </c>
      <c r="C180" s="35">
        <v>12.133333333333333</v>
      </c>
      <c r="D180" s="35">
        <v>12.116666666666667</v>
      </c>
      <c r="E180" s="35">
        <v>12.099999999999998</v>
      </c>
      <c r="F180" s="35">
        <v>12.133333333333333</v>
      </c>
      <c r="G180" s="35">
        <v>12.1</v>
      </c>
      <c r="H180" s="35">
        <v>12.1</v>
      </c>
      <c r="I180" s="35">
        <v>12.100000000000001</v>
      </c>
      <c r="J180" s="35">
        <v>12.099999999999998</v>
      </c>
      <c r="K180" s="35">
        <v>12.116666666666667</v>
      </c>
      <c r="L180" s="35">
        <v>12.1</v>
      </c>
      <c r="M180" s="35">
        <v>12.1</v>
      </c>
      <c r="N180" s="35">
        <v>12.1</v>
      </c>
      <c r="O180" s="35">
        <v>12.06666666666667</v>
      </c>
      <c r="P180" s="35">
        <v>12.1</v>
      </c>
      <c r="Q180" s="35">
        <v>12.116666666666667</v>
      </c>
      <c r="R180" s="1"/>
      <c r="S180" s="28">
        <f ca="1">'データ（他）'!C179</f>
        <v>45560</v>
      </c>
      <c r="T180" s="33">
        <v>19.649999999999999</v>
      </c>
      <c r="U180" s="33">
        <v>19.28</v>
      </c>
      <c r="V180" s="33">
        <v>19.529999999999998</v>
      </c>
      <c r="W180" s="33">
        <v>21.009999999999998</v>
      </c>
      <c r="X180" s="33">
        <v>20.369999999999997</v>
      </c>
      <c r="Y180" s="33">
        <v>20.93</v>
      </c>
      <c r="Z180" s="33">
        <v>21.470000000000002</v>
      </c>
      <c r="AA180" s="33">
        <v>20.810000000000002</v>
      </c>
      <c r="AB180" s="33">
        <v>21.06</v>
      </c>
      <c r="AC180" s="33">
        <v>20.89</v>
      </c>
      <c r="AD180" s="33">
        <v>21.119999999999997</v>
      </c>
      <c r="AE180" s="33">
        <v>21.389999999999997</v>
      </c>
      <c r="AF180" s="33">
        <v>22.11</v>
      </c>
      <c r="AG180" s="33">
        <v>21.009999999999998</v>
      </c>
      <c r="AH180" s="33">
        <v>20.790000000000003</v>
      </c>
      <c r="AI180" s="33">
        <v>21.27</v>
      </c>
    </row>
    <row r="181" spans="1:35" x14ac:dyDescent="0.4">
      <c r="A181" s="28">
        <f ca="1">'データ（他）'!C180</f>
        <v>45561</v>
      </c>
      <c r="B181" s="35">
        <v>12.05</v>
      </c>
      <c r="C181" s="35">
        <v>12.083333333333332</v>
      </c>
      <c r="D181" s="35">
        <v>12.083333333333336</v>
      </c>
      <c r="E181" s="35">
        <v>12.05</v>
      </c>
      <c r="F181" s="35">
        <v>12.083333333333332</v>
      </c>
      <c r="G181" s="35">
        <v>12.05</v>
      </c>
      <c r="H181" s="35">
        <v>12.05</v>
      </c>
      <c r="I181" s="35">
        <v>12.049999999999997</v>
      </c>
      <c r="J181" s="35">
        <v>12.05</v>
      </c>
      <c r="K181" s="35">
        <v>12.066666666666666</v>
      </c>
      <c r="L181" s="35">
        <v>12.066666666666666</v>
      </c>
      <c r="M181" s="35">
        <v>12.05</v>
      </c>
      <c r="N181" s="35">
        <v>12.05</v>
      </c>
      <c r="O181" s="35">
        <v>12.033333333333333</v>
      </c>
      <c r="P181" s="35">
        <v>12.05</v>
      </c>
      <c r="Q181" s="35">
        <v>12.066666666666666</v>
      </c>
      <c r="R181" s="1"/>
      <c r="S181" s="28">
        <f ca="1">'データ（他）'!C180</f>
        <v>45561</v>
      </c>
      <c r="T181" s="33">
        <v>19.45</v>
      </c>
      <c r="U181" s="33">
        <v>19.39</v>
      </c>
      <c r="V181" s="33">
        <v>19.270000000000003</v>
      </c>
      <c r="W181" s="33">
        <v>20.720000000000002</v>
      </c>
      <c r="X181" s="33">
        <v>20.009999999999998</v>
      </c>
      <c r="Y181" s="33">
        <v>20.419999999999998</v>
      </c>
      <c r="Z181" s="33">
        <v>21.07</v>
      </c>
      <c r="AA181" s="33">
        <v>20.58</v>
      </c>
      <c r="AB181" s="33">
        <v>20.71</v>
      </c>
      <c r="AC181" s="33">
        <v>20.419999999999998</v>
      </c>
      <c r="AD181" s="33">
        <v>20.6</v>
      </c>
      <c r="AE181" s="33">
        <v>20.939999999999998</v>
      </c>
      <c r="AF181" s="33">
        <v>21.59</v>
      </c>
      <c r="AG181" s="33">
        <v>20.650000000000002</v>
      </c>
      <c r="AH181" s="33">
        <v>20.399999999999999</v>
      </c>
      <c r="AI181" s="33">
        <v>21.12</v>
      </c>
    </row>
    <row r="182" spans="1:35" x14ac:dyDescent="0.4">
      <c r="A182" s="28">
        <f ca="1">'データ（他）'!C181</f>
        <v>45562</v>
      </c>
      <c r="B182" s="35">
        <v>12</v>
      </c>
      <c r="C182" s="35">
        <v>12.033333333333333</v>
      </c>
      <c r="D182" s="35">
        <v>12.033333333333333</v>
      </c>
      <c r="E182" s="35">
        <v>11.999999999999996</v>
      </c>
      <c r="F182" s="35">
        <v>12.033333333333333</v>
      </c>
      <c r="G182" s="35">
        <v>12.016666666666664</v>
      </c>
      <c r="H182" s="35">
        <v>12.016666666666666</v>
      </c>
      <c r="I182" s="35">
        <v>12.016666666666666</v>
      </c>
      <c r="J182" s="35">
        <v>11.999999999999996</v>
      </c>
      <c r="K182" s="35">
        <v>12.016666666666666</v>
      </c>
      <c r="L182" s="35">
        <v>12.033333333333333</v>
      </c>
      <c r="M182" s="35">
        <v>12.016666666666666</v>
      </c>
      <c r="N182" s="35">
        <v>12</v>
      </c>
      <c r="O182" s="35">
        <v>11.983333333333334</v>
      </c>
      <c r="P182" s="35">
        <v>11.983333333333334</v>
      </c>
      <c r="Q182" s="35">
        <v>12.016666666666666</v>
      </c>
      <c r="R182" s="1"/>
      <c r="S182" s="28">
        <f ca="1">'データ（他）'!C181</f>
        <v>45562</v>
      </c>
      <c r="T182" s="33">
        <v>19.209999999999997</v>
      </c>
      <c r="U182" s="33">
        <v>19.640000000000004</v>
      </c>
      <c r="V182" s="33">
        <v>19.3</v>
      </c>
      <c r="W182" s="33">
        <v>20.490000000000002</v>
      </c>
      <c r="X182" s="33">
        <v>20.100000000000001</v>
      </c>
      <c r="Y182" s="33">
        <v>20.43</v>
      </c>
      <c r="Z182" s="33">
        <v>21.25</v>
      </c>
      <c r="AA182" s="33">
        <v>20.669999999999998</v>
      </c>
      <c r="AB182" s="33">
        <v>20.860000000000003</v>
      </c>
      <c r="AC182" s="33">
        <v>20.080000000000002</v>
      </c>
      <c r="AD182" s="33">
        <v>20.610000000000003</v>
      </c>
      <c r="AE182" s="33">
        <v>20.93</v>
      </c>
      <c r="AF182" s="33">
        <v>21.29</v>
      </c>
      <c r="AG182" s="33">
        <v>20.46</v>
      </c>
      <c r="AH182" s="33">
        <v>20.43</v>
      </c>
      <c r="AI182" s="33">
        <v>21.230000000000004</v>
      </c>
    </row>
    <row r="183" spans="1:35" x14ac:dyDescent="0.4">
      <c r="A183" s="28">
        <f ca="1">'データ（他）'!C182</f>
        <v>45563</v>
      </c>
      <c r="B183" s="35">
        <v>11.949999999999998</v>
      </c>
      <c r="C183" s="35">
        <v>11.983333333333334</v>
      </c>
      <c r="D183" s="35">
        <v>11.983333333333336</v>
      </c>
      <c r="E183" s="35">
        <v>11.966666666666667</v>
      </c>
      <c r="F183" s="35">
        <v>12.000000000000004</v>
      </c>
      <c r="G183" s="35">
        <v>11.966666666666667</v>
      </c>
      <c r="H183" s="35">
        <v>11.966666666666665</v>
      </c>
      <c r="I183" s="35">
        <v>11.966666666666665</v>
      </c>
      <c r="J183" s="35">
        <v>11.966666666666667</v>
      </c>
      <c r="K183" s="35">
        <v>11.983333333333331</v>
      </c>
      <c r="L183" s="35">
        <v>11.983333333333336</v>
      </c>
      <c r="M183" s="35">
        <v>11.983333333333336</v>
      </c>
      <c r="N183" s="35">
        <v>11.95</v>
      </c>
      <c r="O183" s="35">
        <v>11.933333333333334</v>
      </c>
      <c r="P183" s="35">
        <v>11.933333333333334</v>
      </c>
      <c r="Q183" s="35">
        <v>11.983333333333331</v>
      </c>
      <c r="R183" s="1"/>
      <c r="S183" s="28">
        <f ca="1">'データ（他）'!C182</f>
        <v>45563</v>
      </c>
      <c r="T183" s="33">
        <v>19.850000000000001</v>
      </c>
      <c r="U183" s="33">
        <v>19.3</v>
      </c>
      <c r="V183" s="33">
        <v>19.71</v>
      </c>
      <c r="W183" s="33">
        <v>21.26</v>
      </c>
      <c r="X183" s="33">
        <v>20.509999999999998</v>
      </c>
      <c r="Y183" s="33">
        <v>21.07</v>
      </c>
      <c r="Z183" s="33">
        <v>21.74</v>
      </c>
      <c r="AA183" s="33">
        <v>21.07</v>
      </c>
      <c r="AB183" s="33">
        <v>21.369999999999997</v>
      </c>
      <c r="AC183" s="33">
        <v>21.009999999999998</v>
      </c>
      <c r="AD183" s="33">
        <v>21.32</v>
      </c>
      <c r="AE183" s="33">
        <v>21.85</v>
      </c>
      <c r="AF183" s="33">
        <v>22.189999999999998</v>
      </c>
      <c r="AG183" s="33">
        <v>21.29</v>
      </c>
      <c r="AH183" s="33">
        <v>21.14</v>
      </c>
      <c r="AI183" s="33">
        <v>21.640000000000004</v>
      </c>
    </row>
    <row r="184" spans="1:35" x14ac:dyDescent="0.4">
      <c r="A184" s="28">
        <f ca="1">'データ（他）'!C183</f>
        <v>45564</v>
      </c>
      <c r="B184" s="35">
        <v>11.9</v>
      </c>
      <c r="C184" s="35">
        <v>11.933333333333334</v>
      </c>
      <c r="D184" s="35">
        <v>11.933333333333334</v>
      </c>
      <c r="E184" s="35">
        <v>11.916666666666668</v>
      </c>
      <c r="F184" s="35">
        <v>11.95</v>
      </c>
      <c r="G184" s="35">
        <v>11.916666666666664</v>
      </c>
      <c r="H184" s="35">
        <v>11.933333333333334</v>
      </c>
      <c r="I184" s="35">
        <v>11.93333333333333</v>
      </c>
      <c r="J184" s="35">
        <v>11.916666666666664</v>
      </c>
      <c r="K184" s="35">
        <v>11.933333333333334</v>
      </c>
      <c r="L184" s="35">
        <v>11.95</v>
      </c>
      <c r="M184" s="35">
        <v>11.95</v>
      </c>
      <c r="N184" s="35">
        <v>11.9</v>
      </c>
      <c r="O184" s="35">
        <v>11.883333333333333</v>
      </c>
      <c r="P184" s="35">
        <v>11.9</v>
      </c>
      <c r="Q184" s="35">
        <v>11.933333333333334</v>
      </c>
      <c r="R184" s="1"/>
      <c r="S184" s="28">
        <f ca="1">'データ（他）'!C183</f>
        <v>45564</v>
      </c>
      <c r="T184" s="33">
        <v>19.729999999999997</v>
      </c>
      <c r="U184" s="33">
        <v>18.750000000000004</v>
      </c>
      <c r="V184" s="33">
        <v>19.2</v>
      </c>
      <c r="W184" s="33">
        <v>20.99</v>
      </c>
      <c r="X184" s="33">
        <v>20.059999999999999</v>
      </c>
      <c r="Y184" s="33">
        <v>20.769999999999996</v>
      </c>
      <c r="Z184" s="33">
        <v>21.54</v>
      </c>
      <c r="AA184" s="33">
        <v>20.759999999999998</v>
      </c>
      <c r="AB184" s="33">
        <v>21.049999999999997</v>
      </c>
      <c r="AC184" s="33">
        <v>20.32</v>
      </c>
      <c r="AD184" s="33">
        <v>21</v>
      </c>
      <c r="AE184" s="33">
        <v>21.519999999999996</v>
      </c>
      <c r="AF184" s="33">
        <v>21.82</v>
      </c>
      <c r="AG184" s="33">
        <v>20.979999999999997</v>
      </c>
      <c r="AH184" s="33">
        <v>20.97</v>
      </c>
      <c r="AI184" s="33">
        <v>21.36</v>
      </c>
    </row>
    <row r="185" spans="1:35" x14ac:dyDescent="0.4">
      <c r="A185" s="28">
        <f ca="1">'データ（他）'!C184</f>
        <v>45565</v>
      </c>
      <c r="B185" s="35">
        <v>11.866666666666667</v>
      </c>
      <c r="C185" s="35">
        <v>11.899999999999999</v>
      </c>
      <c r="D185" s="35">
        <v>11.9</v>
      </c>
      <c r="E185" s="35">
        <v>11.866666666666667</v>
      </c>
      <c r="F185" s="35">
        <v>11.900000000000002</v>
      </c>
      <c r="G185" s="35">
        <v>11.883333333333333</v>
      </c>
      <c r="H185" s="35">
        <v>11.9</v>
      </c>
      <c r="I185" s="35">
        <v>11.883333333333333</v>
      </c>
      <c r="J185" s="35">
        <v>11.883333333333331</v>
      </c>
      <c r="K185" s="35">
        <v>11.9</v>
      </c>
      <c r="L185" s="35">
        <v>11.9</v>
      </c>
      <c r="M185" s="35">
        <v>11.9</v>
      </c>
      <c r="N185" s="35">
        <v>11.833333333333334</v>
      </c>
      <c r="O185" s="35">
        <v>11.816666666666666</v>
      </c>
      <c r="P185" s="35">
        <v>11.850000000000003</v>
      </c>
      <c r="Q185" s="35">
        <v>11.899999999999999</v>
      </c>
      <c r="R185" s="1"/>
      <c r="S185" s="28">
        <f ca="1">'データ（他）'!C184</f>
        <v>45565</v>
      </c>
      <c r="T185" s="33">
        <v>19.29</v>
      </c>
      <c r="U185" s="33">
        <v>19</v>
      </c>
      <c r="V185" s="33">
        <v>19.329999999999998</v>
      </c>
      <c r="W185" s="33">
        <v>20.900000000000002</v>
      </c>
      <c r="X185" s="33">
        <v>20.07</v>
      </c>
      <c r="Y185" s="33">
        <v>20.75</v>
      </c>
      <c r="Z185" s="33">
        <v>21.38</v>
      </c>
      <c r="AA185" s="33">
        <v>20.689999999999994</v>
      </c>
      <c r="AB185" s="33">
        <v>20.96</v>
      </c>
      <c r="AC185" s="33">
        <v>20.27</v>
      </c>
      <c r="AD185" s="33">
        <v>20.740000000000002</v>
      </c>
      <c r="AE185" s="33">
        <v>21.270000000000003</v>
      </c>
      <c r="AF185" s="33">
        <v>21.69</v>
      </c>
      <c r="AG185" s="33">
        <v>20.64</v>
      </c>
      <c r="AH185" s="33">
        <v>20.720000000000002</v>
      </c>
      <c r="AI185" s="33">
        <v>21.200000000000003</v>
      </c>
    </row>
    <row r="186" spans="1:35" x14ac:dyDescent="0.4">
      <c r="A186" s="28">
        <f ca="1">'データ（他）'!C185</f>
        <v>45566</v>
      </c>
      <c r="B186" s="35">
        <v>11.799999999999997</v>
      </c>
      <c r="C186" s="35">
        <v>11.833333333333334</v>
      </c>
      <c r="D186" s="35">
        <v>11.850000000000001</v>
      </c>
      <c r="E186" s="35">
        <v>11.816666666666665</v>
      </c>
      <c r="F186" s="35">
        <v>11.866666666666667</v>
      </c>
      <c r="G186" s="35">
        <v>11.833333333333334</v>
      </c>
      <c r="H186" s="35">
        <v>11.850000000000001</v>
      </c>
      <c r="I186" s="35">
        <v>11.833333333333332</v>
      </c>
      <c r="J186" s="35">
        <v>11.850000000000001</v>
      </c>
      <c r="K186" s="35">
        <v>11.850000000000001</v>
      </c>
      <c r="L186" s="35">
        <v>11.866666666666671</v>
      </c>
      <c r="M186" s="35">
        <v>11.866666666666671</v>
      </c>
      <c r="N186" s="35">
        <v>11.8</v>
      </c>
      <c r="O186" s="35">
        <v>11.766666666666667</v>
      </c>
      <c r="P186" s="35">
        <v>11.8</v>
      </c>
      <c r="Q186" s="35">
        <v>11.850000000000001</v>
      </c>
      <c r="R186" s="1"/>
      <c r="S186" s="28">
        <f ca="1">'データ（他）'!C185</f>
        <v>45566</v>
      </c>
      <c r="T186" s="33">
        <v>19.32</v>
      </c>
      <c r="U186" s="33">
        <v>19.080000000000005</v>
      </c>
      <c r="V186" s="33">
        <v>19.21</v>
      </c>
      <c r="W186" s="33">
        <v>20.65</v>
      </c>
      <c r="X186" s="33">
        <v>20.029999999999998</v>
      </c>
      <c r="Y186" s="33">
        <v>20.53</v>
      </c>
      <c r="Z186" s="33">
        <v>20.96</v>
      </c>
      <c r="AA186" s="33">
        <v>20.470000000000002</v>
      </c>
      <c r="AB186" s="33">
        <v>20.62</v>
      </c>
      <c r="AC186" s="33">
        <v>20.04</v>
      </c>
      <c r="AD186" s="33">
        <v>20.55</v>
      </c>
      <c r="AE186" s="33">
        <v>21</v>
      </c>
      <c r="AF186" s="33">
        <v>21.54</v>
      </c>
      <c r="AG186" s="33">
        <v>20.57</v>
      </c>
      <c r="AH186" s="33">
        <v>20.41</v>
      </c>
      <c r="AI186" s="33">
        <v>20.9</v>
      </c>
    </row>
    <row r="187" spans="1:35" x14ac:dyDescent="0.4">
      <c r="A187" s="28">
        <f ca="1">'データ（他）'!C186</f>
        <v>45567</v>
      </c>
      <c r="B187" s="35">
        <v>11.75</v>
      </c>
      <c r="C187" s="35">
        <v>11.783333333333331</v>
      </c>
      <c r="D187" s="35">
        <v>11.8</v>
      </c>
      <c r="E187" s="35">
        <v>11.783333333333331</v>
      </c>
      <c r="F187" s="35">
        <v>11.816666666666666</v>
      </c>
      <c r="G187" s="35">
        <v>11.783333333333335</v>
      </c>
      <c r="H187" s="35">
        <v>11.816666666666666</v>
      </c>
      <c r="I187" s="35">
        <v>11.8</v>
      </c>
      <c r="J187" s="35">
        <v>11.816666666666665</v>
      </c>
      <c r="K187" s="35">
        <v>11.816666666666666</v>
      </c>
      <c r="L187" s="35">
        <v>11.833333333333334</v>
      </c>
      <c r="M187" s="35">
        <v>11.816666666666666</v>
      </c>
      <c r="N187" s="35">
        <v>11.749999999999998</v>
      </c>
      <c r="O187" s="35">
        <v>11.733333333333331</v>
      </c>
      <c r="P187" s="35">
        <v>11.750000000000004</v>
      </c>
      <c r="Q187" s="35">
        <v>11.799999999999997</v>
      </c>
      <c r="R187" s="1"/>
      <c r="S187" s="28">
        <f ca="1">'データ（他）'!C186</f>
        <v>45567</v>
      </c>
      <c r="T187" s="33">
        <v>19.63</v>
      </c>
      <c r="U187" s="33">
        <v>19.149999999999999</v>
      </c>
      <c r="V187" s="33">
        <v>19.46</v>
      </c>
      <c r="W187" s="33">
        <v>21.11</v>
      </c>
      <c r="X187" s="33">
        <v>20.34</v>
      </c>
      <c r="Y187" s="33">
        <v>21.089999999999996</v>
      </c>
      <c r="Z187" s="33">
        <v>21.76</v>
      </c>
      <c r="AA187" s="33">
        <v>20.900000000000002</v>
      </c>
      <c r="AB187" s="33">
        <v>21.239999999999995</v>
      </c>
      <c r="AC187" s="33">
        <v>20.45</v>
      </c>
      <c r="AD187" s="33">
        <v>20.930000000000003</v>
      </c>
      <c r="AE187" s="33">
        <v>21.469999999999995</v>
      </c>
      <c r="AF187" s="33">
        <v>21.740000000000002</v>
      </c>
      <c r="AG187" s="33">
        <v>20.839999999999996</v>
      </c>
      <c r="AH187" s="33">
        <v>20.94</v>
      </c>
      <c r="AI187" s="33">
        <v>21.440000000000005</v>
      </c>
    </row>
    <row r="188" spans="1:35" x14ac:dyDescent="0.4">
      <c r="A188" s="28">
        <f ca="1">'データ（他）'!C187</f>
        <v>45568</v>
      </c>
      <c r="B188" s="35">
        <v>11.7</v>
      </c>
      <c r="C188" s="35">
        <v>11.733333333333334</v>
      </c>
      <c r="D188" s="35">
        <v>11.75</v>
      </c>
      <c r="E188" s="35">
        <v>11.733333333333334</v>
      </c>
      <c r="F188" s="35">
        <v>11.766666666666667</v>
      </c>
      <c r="G188" s="35">
        <v>11.75</v>
      </c>
      <c r="H188" s="35">
        <v>11.766666666666666</v>
      </c>
      <c r="I188" s="35">
        <v>11.766666666666666</v>
      </c>
      <c r="J188" s="35">
        <v>11.766666666666667</v>
      </c>
      <c r="K188" s="35">
        <v>11.783333333333331</v>
      </c>
      <c r="L188" s="35">
        <v>11.8</v>
      </c>
      <c r="M188" s="35">
        <v>11.783333333333335</v>
      </c>
      <c r="N188" s="35">
        <v>11.700000000000001</v>
      </c>
      <c r="O188" s="35">
        <v>11.683333333333334</v>
      </c>
      <c r="P188" s="35">
        <v>11.683333333333334</v>
      </c>
      <c r="Q188" s="35">
        <v>11.766666666666666</v>
      </c>
      <c r="R188" s="1"/>
      <c r="S188" s="28">
        <f ca="1">'データ（他）'!C187</f>
        <v>45568</v>
      </c>
      <c r="T188" s="33">
        <v>19.809999999999999</v>
      </c>
      <c r="U188" s="33">
        <v>19.189999999999998</v>
      </c>
      <c r="V188" s="33">
        <v>19.740000000000002</v>
      </c>
      <c r="W188" s="33">
        <v>21.28</v>
      </c>
      <c r="X188" s="33">
        <v>20.529999999999994</v>
      </c>
      <c r="Y188" s="33">
        <v>21.11</v>
      </c>
      <c r="Z188" s="33">
        <v>21.880000000000003</v>
      </c>
      <c r="AA188" s="33">
        <v>21.13</v>
      </c>
      <c r="AB188" s="33">
        <v>21.419999999999998</v>
      </c>
      <c r="AC188" s="33">
        <v>20.73</v>
      </c>
      <c r="AD188" s="33">
        <v>21.2</v>
      </c>
      <c r="AE188" s="33">
        <v>21.759999999999998</v>
      </c>
      <c r="AF188" s="33">
        <v>22.1</v>
      </c>
      <c r="AG188" s="33">
        <v>21.18</v>
      </c>
      <c r="AH188" s="33">
        <v>21.1</v>
      </c>
      <c r="AI188" s="33">
        <v>21.71</v>
      </c>
    </row>
    <row r="189" spans="1:35" x14ac:dyDescent="0.4">
      <c r="A189" s="28">
        <f ca="1">'データ（他）'!C188</f>
        <v>45569</v>
      </c>
      <c r="B189" s="35">
        <v>11.650000000000002</v>
      </c>
      <c r="C189" s="35">
        <v>11.683333333333332</v>
      </c>
      <c r="D189" s="35">
        <v>11.716666666666669</v>
      </c>
      <c r="E189" s="35">
        <v>11.683333333333332</v>
      </c>
      <c r="F189" s="35">
        <v>11.733333333333334</v>
      </c>
      <c r="G189" s="35">
        <v>11.7</v>
      </c>
      <c r="H189" s="35">
        <v>11.733333333333334</v>
      </c>
      <c r="I189" s="35">
        <v>11.733333333333331</v>
      </c>
      <c r="J189" s="35">
        <v>11.716666666666665</v>
      </c>
      <c r="K189" s="35">
        <v>11.75</v>
      </c>
      <c r="L189" s="35">
        <v>11.75</v>
      </c>
      <c r="M189" s="35">
        <v>11.75</v>
      </c>
      <c r="N189" s="35">
        <v>11.649999999999999</v>
      </c>
      <c r="O189" s="35">
        <v>11.633333333333333</v>
      </c>
      <c r="P189" s="35">
        <v>11.650000000000002</v>
      </c>
      <c r="Q189" s="35">
        <v>11.716666666666669</v>
      </c>
      <c r="R189" s="1"/>
      <c r="S189" s="28">
        <f ca="1">'データ（他）'!C188</f>
        <v>45569</v>
      </c>
      <c r="T189" s="33">
        <v>19.729999999999997</v>
      </c>
      <c r="U189" s="33">
        <v>19.119999999999997</v>
      </c>
      <c r="V189" s="33">
        <v>19.079999999999998</v>
      </c>
      <c r="W189" s="33">
        <v>21.14</v>
      </c>
      <c r="X189" s="33">
        <v>19.95</v>
      </c>
      <c r="Y189" s="33">
        <v>20.900000000000002</v>
      </c>
      <c r="Z189" s="33">
        <v>21.43</v>
      </c>
      <c r="AA189" s="33">
        <v>20.65</v>
      </c>
      <c r="AB189" s="33">
        <v>20.99</v>
      </c>
      <c r="AC189" s="33">
        <v>20.759999999999998</v>
      </c>
      <c r="AD189" s="33">
        <v>21.080000000000002</v>
      </c>
      <c r="AE189" s="33">
        <v>21.5</v>
      </c>
      <c r="AF189" s="33">
        <v>21.810000000000002</v>
      </c>
      <c r="AG189" s="33">
        <v>21.029999999999994</v>
      </c>
      <c r="AH189" s="33">
        <v>20.95</v>
      </c>
      <c r="AI189" s="33">
        <v>21.110000000000003</v>
      </c>
    </row>
    <row r="190" spans="1:35" x14ac:dyDescent="0.4">
      <c r="A190" s="28">
        <f ca="1">'データ（他）'!C189</f>
        <v>45570</v>
      </c>
      <c r="B190" s="35">
        <v>11.599999999999998</v>
      </c>
      <c r="C190" s="35">
        <v>11.650000000000002</v>
      </c>
      <c r="D190" s="35">
        <v>11.666666666666664</v>
      </c>
      <c r="E190" s="35">
        <v>11.650000000000002</v>
      </c>
      <c r="F190" s="35">
        <v>11.683333333333332</v>
      </c>
      <c r="G190" s="35">
        <v>11.666666666666668</v>
      </c>
      <c r="H190" s="35">
        <v>11.683333333333332</v>
      </c>
      <c r="I190" s="35">
        <v>11.683333333333332</v>
      </c>
      <c r="J190" s="35">
        <v>11.683333333333332</v>
      </c>
      <c r="K190" s="35">
        <v>11.7</v>
      </c>
      <c r="L190" s="35">
        <v>11.716666666666669</v>
      </c>
      <c r="M190" s="35">
        <v>11.716666666666669</v>
      </c>
      <c r="N190" s="35">
        <v>11.583333333333336</v>
      </c>
      <c r="O190" s="35">
        <v>11.583333333333336</v>
      </c>
      <c r="P190" s="35">
        <v>11.600000000000001</v>
      </c>
      <c r="Q190" s="35">
        <v>11.683333333333332</v>
      </c>
      <c r="R190" s="1"/>
      <c r="S190" s="28">
        <f ca="1">'データ（他）'!C189</f>
        <v>45570</v>
      </c>
      <c r="T190" s="33">
        <v>18.28</v>
      </c>
      <c r="U190" s="33">
        <v>17.830000000000002</v>
      </c>
      <c r="V190" s="33">
        <v>17.45</v>
      </c>
      <c r="W190" s="33">
        <v>19.520000000000003</v>
      </c>
      <c r="X190" s="33">
        <v>18.23</v>
      </c>
      <c r="Y190" s="33">
        <v>19.21</v>
      </c>
      <c r="Z190" s="33">
        <v>19.509999999999998</v>
      </c>
      <c r="AA190" s="33">
        <v>18.890000000000004</v>
      </c>
      <c r="AB190" s="33">
        <v>19.329999999999998</v>
      </c>
      <c r="AC190" s="33">
        <v>19.190000000000001</v>
      </c>
      <c r="AD190" s="33">
        <v>19.250000000000004</v>
      </c>
      <c r="AE190" s="33">
        <v>19.63</v>
      </c>
      <c r="AF190" s="33">
        <v>20.420000000000002</v>
      </c>
      <c r="AG190" s="33">
        <v>19.34</v>
      </c>
      <c r="AH190" s="33">
        <v>19.18</v>
      </c>
      <c r="AI190" s="33">
        <v>19.449999999999996</v>
      </c>
    </row>
    <row r="191" spans="1:35" x14ac:dyDescent="0.4">
      <c r="A191" s="28">
        <f ca="1">'データ（他）'!C190</f>
        <v>45571</v>
      </c>
      <c r="B191" s="35">
        <v>11.55</v>
      </c>
      <c r="C191" s="35">
        <v>11.600000000000001</v>
      </c>
      <c r="D191" s="35">
        <v>11.600000000000001</v>
      </c>
      <c r="E191" s="35">
        <v>11.599999999999998</v>
      </c>
      <c r="F191" s="35">
        <v>11.650000000000002</v>
      </c>
      <c r="G191" s="35">
        <v>11.616666666666665</v>
      </c>
      <c r="H191" s="35">
        <v>11.649999999999999</v>
      </c>
      <c r="I191" s="35">
        <v>11.649999999999999</v>
      </c>
      <c r="J191" s="35">
        <v>11.633333333333333</v>
      </c>
      <c r="K191" s="35">
        <v>11.666666666666664</v>
      </c>
      <c r="L191" s="35">
        <v>11.666666666666664</v>
      </c>
      <c r="M191" s="35">
        <v>11.666666666666664</v>
      </c>
      <c r="N191" s="35">
        <v>11.533333333333331</v>
      </c>
      <c r="O191" s="35">
        <v>11.516666666666666</v>
      </c>
      <c r="P191" s="35">
        <v>11.549999999999999</v>
      </c>
      <c r="Q191" s="35">
        <v>11.633333333333335</v>
      </c>
      <c r="R191" s="1"/>
      <c r="S191" s="28">
        <f ca="1">'データ（他）'!C190</f>
        <v>45571</v>
      </c>
      <c r="T191" s="33">
        <v>18.010000000000002</v>
      </c>
      <c r="U191" s="33">
        <v>16.41</v>
      </c>
      <c r="V191" s="33">
        <v>17.279999999999998</v>
      </c>
      <c r="W191" s="33">
        <v>19.079999999999998</v>
      </c>
      <c r="X191" s="33">
        <v>17.970000000000002</v>
      </c>
      <c r="Y191" s="33">
        <v>18.910000000000004</v>
      </c>
      <c r="Z191" s="33">
        <v>19.119999999999997</v>
      </c>
      <c r="AA191" s="33">
        <v>18.619999999999997</v>
      </c>
      <c r="AB191" s="33">
        <v>18.91</v>
      </c>
      <c r="AC191" s="33">
        <v>18.57</v>
      </c>
      <c r="AD191" s="33">
        <v>18.880000000000003</v>
      </c>
      <c r="AE191" s="33">
        <v>19.29</v>
      </c>
      <c r="AF191" s="33">
        <v>20.079999999999998</v>
      </c>
      <c r="AG191" s="33">
        <v>18.95</v>
      </c>
      <c r="AH191" s="33">
        <v>18.759999999999998</v>
      </c>
      <c r="AI191" s="33">
        <v>19.079999999999998</v>
      </c>
    </row>
    <row r="192" spans="1:35" x14ac:dyDescent="0.4">
      <c r="A192" s="28">
        <f ca="1">'データ（他）'!C191</f>
        <v>45572</v>
      </c>
      <c r="B192" s="35">
        <v>11.5</v>
      </c>
      <c r="C192" s="35">
        <v>11.533333333333335</v>
      </c>
      <c r="D192" s="35">
        <v>11.566666666666668</v>
      </c>
      <c r="E192" s="35">
        <v>11.55</v>
      </c>
      <c r="F192" s="35">
        <v>11.600000000000001</v>
      </c>
      <c r="G192" s="35">
        <v>11.583333333333332</v>
      </c>
      <c r="H192" s="35">
        <v>11.600000000000001</v>
      </c>
      <c r="I192" s="35">
        <v>11.600000000000001</v>
      </c>
      <c r="J192" s="35">
        <v>11.599999999999998</v>
      </c>
      <c r="K192" s="35">
        <v>11.616666666666667</v>
      </c>
      <c r="L192" s="35">
        <v>11.633333333333335</v>
      </c>
      <c r="M192" s="35">
        <v>11.633333333333335</v>
      </c>
      <c r="N192" s="35">
        <v>11.500000000000002</v>
      </c>
      <c r="O192" s="35">
        <v>11.483333333333334</v>
      </c>
      <c r="P192" s="35">
        <v>11.500000000000002</v>
      </c>
      <c r="Q192" s="35">
        <v>11.583333333333332</v>
      </c>
      <c r="R192" s="1"/>
      <c r="S192" s="28">
        <f ca="1">'データ（他）'!C191</f>
        <v>45572</v>
      </c>
      <c r="T192" s="33">
        <v>17.62</v>
      </c>
      <c r="U192" s="33">
        <v>16.350000000000001</v>
      </c>
      <c r="V192" s="33">
        <v>16.7</v>
      </c>
      <c r="W192" s="33">
        <v>18.59</v>
      </c>
      <c r="X192" s="33">
        <v>17.510000000000002</v>
      </c>
      <c r="Y192" s="33">
        <v>18.14</v>
      </c>
      <c r="Z192" s="33">
        <v>18.63</v>
      </c>
      <c r="AA192" s="33">
        <v>17.899999999999999</v>
      </c>
      <c r="AB192" s="33">
        <v>18.39</v>
      </c>
      <c r="AC192" s="33">
        <v>17.89</v>
      </c>
      <c r="AD192" s="33">
        <v>18.350000000000001</v>
      </c>
      <c r="AE192" s="33">
        <v>18.88</v>
      </c>
      <c r="AF192" s="33">
        <v>19.61</v>
      </c>
      <c r="AG192" s="33">
        <v>18.48</v>
      </c>
      <c r="AH192" s="33">
        <v>18.259999999999998</v>
      </c>
      <c r="AI192" s="33">
        <v>18.490000000000002</v>
      </c>
    </row>
    <row r="193" spans="1:35" x14ac:dyDescent="0.4">
      <c r="A193" s="28">
        <f ca="1">'データ（他）'!C192</f>
        <v>45573</v>
      </c>
      <c r="B193" s="35">
        <v>11.450000000000003</v>
      </c>
      <c r="C193" s="35">
        <v>11.483333333333333</v>
      </c>
      <c r="D193" s="35">
        <v>11.516666666666669</v>
      </c>
      <c r="E193" s="35">
        <v>11.500000000000002</v>
      </c>
      <c r="F193" s="35">
        <v>11.55</v>
      </c>
      <c r="G193" s="35">
        <v>11.533333333333335</v>
      </c>
      <c r="H193" s="35">
        <v>11.566666666666666</v>
      </c>
      <c r="I193" s="35">
        <v>11.566666666666666</v>
      </c>
      <c r="J193" s="35">
        <v>11.55</v>
      </c>
      <c r="K193" s="35">
        <v>11.583333333333332</v>
      </c>
      <c r="L193" s="35">
        <v>11.600000000000001</v>
      </c>
      <c r="M193" s="35">
        <v>11.583333333333336</v>
      </c>
      <c r="N193" s="35">
        <v>11.45</v>
      </c>
      <c r="O193" s="35">
        <v>11.433333333333335</v>
      </c>
      <c r="P193" s="35">
        <v>11.466666666666665</v>
      </c>
      <c r="Q193" s="35">
        <v>11.549999999999999</v>
      </c>
      <c r="R193" s="1"/>
      <c r="S193" s="28">
        <f ca="1">'データ（他）'!C192</f>
        <v>45573</v>
      </c>
      <c r="T193" s="33">
        <v>17.75</v>
      </c>
      <c r="U193" s="33">
        <v>16.7</v>
      </c>
      <c r="V193" s="33">
        <v>16.899999999999999</v>
      </c>
      <c r="W193" s="33">
        <v>18.740000000000002</v>
      </c>
      <c r="X193" s="33">
        <v>17.54</v>
      </c>
      <c r="Y193" s="33">
        <v>18.259999999999998</v>
      </c>
      <c r="Z193" s="33">
        <v>18.489999999999998</v>
      </c>
      <c r="AA193" s="33">
        <v>17.920000000000002</v>
      </c>
      <c r="AB193" s="33">
        <v>18.149999999999999</v>
      </c>
      <c r="AC193" s="33">
        <v>17.89</v>
      </c>
      <c r="AD193" s="33">
        <v>18.080000000000002</v>
      </c>
      <c r="AE193" s="33">
        <v>18.61</v>
      </c>
      <c r="AF193" s="33">
        <v>19.649999999999999</v>
      </c>
      <c r="AG193" s="33">
        <v>18.380000000000003</v>
      </c>
      <c r="AH193" s="33">
        <v>18.169999999999998</v>
      </c>
      <c r="AI193" s="33">
        <v>18.41</v>
      </c>
    </row>
    <row r="194" spans="1:35" x14ac:dyDescent="0.4">
      <c r="A194" s="28">
        <f ca="1">'データ（他）'!C193</f>
        <v>45574</v>
      </c>
      <c r="B194" s="35">
        <v>11.399999999999999</v>
      </c>
      <c r="C194" s="35">
        <v>11.45</v>
      </c>
      <c r="D194" s="35">
        <v>11.466666666666665</v>
      </c>
      <c r="E194" s="35">
        <v>11.45</v>
      </c>
      <c r="F194" s="35">
        <v>11.516666666666669</v>
      </c>
      <c r="G194" s="35">
        <v>11.483333333333333</v>
      </c>
      <c r="H194" s="35">
        <v>11.516666666666669</v>
      </c>
      <c r="I194" s="35">
        <v>11.516666666666666</v>
      </c>
      <c r="J194" s="35">
        <v>11.516666666666666</v>
      </c>
      <c r="K194" s="35">
        <v>11.533333333333335</v>
      </c>
      <c r="L194" s="35">
        <v>11.566666666666666</v>
      </c>
      <c r="M194" s="35">
        <v>11.549999999999999</v>
      </c>
      <c r="N194" s="35">
        <v>11.383333333333336</v>
      </c>
      <c r="O194" s="35">
        <v>11.383333333333333</v>
      </c>
      <c r="P194" s="35">
        <v>11.399999999999997</v>
      </c>
      <c r="Q194" s="35">
        <v>11.5</v>
      </c>
      <c r="R194" s="1"/>
      <c r="S194" s="28">
        <f ca="1">'データ（他）'!C193</f>
        <v>45574</v>
      </c>
      <c r="T194" s="33">
        <v>17.3</v>
      </c>
      <c r="U194" s="33">
        <v>16.329999999999998</v>
      </c>
      <c r="V194" s="33">
        <v>16.73</v>
      </c>
      <c r="W194" s="33">
        <v>18.7</v>
      </c>
      <c r="X194" s="33">
        <v>17.490000000000002</v>
      </c>
      <c r="Y194" s="33">
        <v>18.21</v>
      </c>
      <c r="Z194" s="33">
        <v>18.869999999999997</v>
      </c>
      <c r="AA194" s="33">
        <v>18.13</v>
      </c>
      <c r="AB194" s="33">
        <v>18.48</v>
      </c>
      <c r="AC194" s="33">
        <v>18.239999999999998</v>
      </c>
      <c r="AD194" s="33">
        <v>18.520000000000003</v>
      </c>
      <c r="AE194" s="33">
        <v>19.009999999999998</v>
      </c>
      <c r="AF194" s="33">
        <v>19.849999999999998</v>
      </c>
      <c r="AG194" s="33">
        <v>18.61</v>
      </c>
      <c r="AH194" s="33">
        <v>18.559999999999999</v>
      </c>
      <c r="AI194" s="33">
        <v>18.669999999999995</v>
      </c>
    </row>
    <row r="195" spans="1:35" x14ac:dyDescent="0.4">
      <c r="A195" s="28">
        <f ca="1">'データ（他）'!C194</f>
        <v>45575</v>
      </c>
      <c r="B195" s="35">
        <v>11.350000000000001</v>
      </c>
      <c r="C195" s="35">
        <v>11.400000000000002</v>
      </c>
      <c r="D195" s="35">
        <v>11.433333333333334</v>
      </c>
      <c r="E195" s="35">
        <v>11.399999999999999</v>
      </c>
      <c r="F195" s="35">
        <v>11.466666666666665</v>
      </c>
      <c r="G195" s="35">
        <v>11.450000000000003</v>
      </c>
      <c r="H195" s="35">
        <v>11.483333333333334</v>
      </c>
      <c r="I195" s="35">
        <v>11.483333333333334</v>
      </c>
      <c r="J195" s="35">
        <v>11.466666666666665</v>
      </c>
      <c r="K195" s="35">
        <v>11.500000000000002</v>
      </c>
      <c r="L195" s="35">
        <v>11.533333333333335</v>
      </c>
      <c r="M195" s="35">
        <v>11.516666666666669</v>
      </c>
      <c r="N195" s="35">
        <v>11.333333333333332</v>
      </c>
      <c r="O195" s="35">
        <v>11.333333333333332</v>
      </c>
      <c r="P195" s="35">
        <v>11.35</v>
      </c>
      <c r="Q195" s="35">
        <v>11.483333333333333</v>
      </c>
      <c r="R195" s="1"/>
      <c r="S195" s="28">
        <f ca="1">'データ（他）'!C194</f>
        <v>45575</v>
      </c>
      <c r="T195" s="33">
        <v>18.420000000000002</v>
      </c>
      <c r="U195" s="33">
        <v>16.95</v>
      </c>
      <c r="V195" s="33">
        <v>17.46</v>
      </c>
      <c r="W195" s="33">
        <v>19.57</v>
      </c>
      <c r="X195" s="33">
        <v>18.130000000000003</v>
      </c>
      <c r="Y195" s="33">
        <v>18.810000000000006</v>
      </c>
      <c r="Z195" s="33">
        <v>18.919999999999998</v>
      </c>
      <c r="AA195" s="33">
        <v>18.369999999999997</v>
      </c>
      <c r="AB195" s="33">
        <v>18.55</v>
      </c>
      <c r="AC195" s="33">
        <v>18.520000000000003</v>
      </c>
      <c r="AD195" s="33">
        <v>18.55</v>
      </c>
      <c r="AE195" s="33">
        <v>19.109999999999996</v>
      </c>
      <c r="AF195" s="33">
        <v>19.93</v>
      </c>
      <c r="AG195" s="33">
        <v>18.790000000000003</v>
      </c>
      <c r="AH195" s="33">
        <v>18.61</v>
      </c>
      <c r="AI195" s="33">
        <v>18.970000000000002</v>
      </c>
    </row>
    <row r="196" spans="1:35" x14ac:dyDescent="0.4">
      <c r="A196" s="28">
        <f ca="1">'データ（他）'!C195</f>
        <v>45576</v>
      </c>
      <c r="B196" s="35">
        <v>11.3</v>
      </c>
      <c r="C196" s="35">
        <v>11.35</v>
      </c>
      <c r="D196" s="35">
        <v>11.383333333333336</v>
      </c>
      <c r="E196" s="35">
        <v>11.366666666666667</v>
      </c>
      <c r="F196" s="35">
        <v>11.433333333333335</v>
      </c>
      <c r="G196" s="35">
        <v>11.399999999999999</v>
      </c>
      <c r="H196" s="35">
        <v>11.45</v>
      </c>
      <c r="I196" s="35">
        <v>11.433333333333334</v>
      </c>
      <c r="J196" s="35">
        <v>11.433333333333335</v>
      </c>
      <c r="K196" s="35">
        <v>11.45</v>
      </c>
      <c r="L196" s="35">
        <v>11.483333333333333</v>
      </c>
      <c r="M196" s="35">
        <v>11.466666666666669</v>
      </c>
      <c r="N196" s="35">
        <v>11.283333333333335</v>
      </c>
      <c r="O196" s="35">
        <v>11.283333333333331</v>
      </c>
      <c r="P196" s="35">
        <v>11.299999999999997</v>
      </c>
      <c r="Q196" s="35">
        <v>11.433333333333335</v>
      </c>
      <c r="R196" s="1"/>
      <c r="S196" s="28">
        <f ca="1">'データ（他）'!C195</f>
        <v>45576</v>
      </c>
      <c r="T196" s="33">
        <v>18.05</v>
      </c>
      <c r="U196" s="33">
        <v>17.52</v>
      </c>
      <c r="V196" s="33">
        <v>17.600000000000001</v>
      </c>
      <c r="W196" s="33">
        <v>19.159999999999997</v>
      </c>
      <c r="X196" s="33">
        <v>18.32</v>
      </c>
      <c r="Y196" s="33">
        <v>18.880000000000003</v>
      </c>
      <c r="Z196" s="33">
        <v>19.309999999999999</v>
      </c>
      <c r="AA196" s="33">
        <v>18.86</v>
      </c>
      <c r="AB196" s="33">
        <v>19.099999999999998</v>
      </c>
      <c r="AC196" s="33">
        <v>18.77</v>
      </c>
      <c r="AD196" s="33">
        <v>18.989999999999998</v>
      </c>
      <c r="AE196" s="33">
        <v>19.330000000000002</v>
      </c>
      <c r="AF196" s="33">
        <v>20.059999999999999</v>
      </c>
      <c r="AG196" s="33">
        <v>18.939999999999998</v>
      </c>
      <c r="AH196" s="33">
        <v>18.790000000000003</v>
      </c>
      <c r="AI196" s="33">
        <v>19.360000000000003</v>
      </c>
    </row>
    <row r="197" spans="1:35" x14ac:dyDescent="0.4">
      <c r="A197" s="28">
        <f ca="1">'データ（他）'!C196</f>
        <v>45577</v>
      </c>
      <c r="B197" s="35">
        <v>11.25</v>
      </c>
      <c r="C197" s="35">
        <v>11.283333333333335</v>
      </c>
      <c r="D197" s="35">
        <v>11.333333333333332</v>
      </c>
      <c r="E197" s="35">
        <v>11.31666666666667</v>
      </c>
      <c r="F197" s="35">
        <v>11.383333333333333</v>
      </c>
      <c r="G197" s="35">
        <v>11.366666666666667</v>
      </c>
      <c r="H197" s="35">
        <v>11.416666666666668</v>
      </c>
      <c r="I197" s="35">
        <v>11.399999999999999</v>
      </c>
      <c r="J197" s="35">
        <v>11.383333333333333</v>
      </c>
      <c r="K197" s="35">
        <v>11.416666666666668</v>
      </c>
      <c r="L197" s="35">
        <v>11.45</v>
      </c>
      <c r="M197" s="35">
        <v>11.45</v>
      </c>
      <c r="N197" s="35">
        <v>11.25</v>
      </c>
      <c r="O197" s="35">
        <v>11.233333333333334</v>
      </c>
      <c r="P197" s="35">
        <v>11.266666666666666</v>
      </c>
      <c r="Q197" s="35">
        <v>11.399999999999999</v>
      </c>
      <c r="R197" s="1"/>
      <c r="S197" s="28">
        <f ca="1">'データ（他）'!C196</f>
        <v>45577</v>
      </c>
      <c r="T197" s="33">
        <v>17.38</v>
      </c>
      <c r="U197" s="33">
        <v>16.949999999999996</v>
      </c>
      <c r="V197" s="33">
        <v>17.169999999999998</v>
      </c>
      <c r="W197" s="33">
        <v>18.499999999999996</v>
      </c>
      <c r="X197" s="33">
        <v>17.940000000000005</v>
      </c>
      <c r="Y197" s="33">
        <v>18.43</v>
      </c>
      <c r="Z197" s="33">
        <v>19.04</v>
      </c>
      <c r="AA197" s="33">
        <v>18.62</v>
      </c>
      <c r="AB197" s="33">
        <v>18.880000000000003</v>
      </c>
      <c r="AC197" s="33">
        <v>18.169999999999998</v>
      </c>
      <c r="AD197" s="33">
        <v>18.54</v>
      </c>
      <c r="AE197" s="33">
        <v>18.970000000000002</v>
      </c>
      <c r="AF197" s="33">
        <v>19.729999999999997</v>
      </c>
      <c r="AG197" s="33">
        <v>18.55</v>
      </c>
      <c r="AH197" s="33">
        <v>18.469999999999995</v>
      </c>
      <c r="AI197" s="33">
        <v>18.950000000000003</v>
      </c>
    </row>
    <row r="198" spans="1:35" x14ac:dyDescent="0.4">
      <c r="A198" s="28">
        <f ca="1">'データ（他）'!C197</f>
        <v>45578</v>
      </c>
      <c r="B198" s="35">
        <v>11.2</v>
      </c>
      <c r="C198" s="35">
        <v>11.25</v>
      </c>
      <c r="D198" s="35">
        <v>11.300000000000002</v>
      </c>
      <c r="E198" s="35">
        <v>11.266666666666666</v>
      </c>
      <c r="F198" s="35">
        <v>11.35</v>
      </c>
      <c r="G198" s="35">
        <v>11.31666666666667</v>
      </c>
      <c r="H198" s="35">
        <v>11.383333333333333</v>
      </c>
      <c r="I198" s="35">
        <v>11.35</v>
      </c>
      <c r="J198" s="35">
        <v>11.35</v>
      </c>
      <c r="K198" s="35">
        <v>11.400000000000002</v>
      </c>
      <c r="L198" s="35">
        <v>11.399999999999999</v>
      </c>
      <c r="M198" s="35">
        <v>11.400000000000002</v>
      </c>
      <c r="N198" s="35">
        <v>11.183333333333334</v>
      </c>
      <c r="O198" s="35">
        <v>11.18333333333333</v>
      </c>
      <c r="P198" s="35">
        <v>11.216666666666665</v>
      </c>
      <c r="Q198" s="35">
        <v>11.35</v>
      </c>
      <c r="R198" s="1"/>
      <c r="S198" s="28">
        <f ca="1">'データ（他）'!C197</f>
        <v>45578</v>
      </c>
      <c r="T198" s="33">
        <v>16.250000000000004</v>
      </c>
      <c r="U198" s="33">
        <v>15.129999999999999</v>
      </c>
      <c r="V198" s="33">
        <v>15.37</v>
      </c>
      <c r="W198" s="33">
        <v>17.28</v>
      </c>
      <c r="X198" s="33">
        <v>16.240000000000002</v>
      </c>
      <c r="Y198" s="33">
        <v>17.02</v>
      </c>
      <c r="Z198" s="33">
        <v>17.389999999999997</v>
      </c>
      <c r="AA198" s="33">
        <v>16.78</v>
      </c>
      <c r="AB198" s="33">
        <v>17.149999999999999</v>
      </c>
      <c r="AC198" s="33">
        <v>17.059999999999999</v>
      </c>
      <c r="AD198" s="33">
        <v>16.96</v>
      </c>
      <c r="AE198" s="33">
        <v>17.53</v>
      </c>
      <c r="AF198" s="33">
        <v>18.72</v>
      </c>
      <c r="AG198" s="33">
        <v>17.169999999999998</v>
      </c>
      <c r="AH198" s="33">
        <v>17.009999999999998</v>
      </c>
      <c r="AI198" s="33">
        <v>17.22</v>
      </c>
    </row>
    <row r="199" spans="1:35" x14ac:dyDescent="0.4">
      <c r="A199" s="28">
        <f ca="1">'データ（他）'!C198</f>
        <v>45579</v>
      </c>
      <c r="B199" s="35">
        <v>11.15</v>
      </c>
      <c r="C199" s="35">
        <v>11.200000000000003</v>
      </c>
      <c r="D199" s="35">
        <v>11.25</v>
      </c>
      <c r="E199" s="35">
        <v>11.233333333333334</v>
      </c>
      <c r="F199" s="35">
        <v>11.3</v>
      </c>
      <c r="G199" s="35">
        <v>11.283333333333333</v>
      </c>
      <c r="H199" s="35">
        <v>11.333333333333332</v>
      </c>
      <c r="I199" s="35">
        <v>11.316666666666666</v>
      </c>
      <c r="J199" s="35">
        <v>11.3</v>
      </c>
      <c r="K199" s="35">
        <v>11.35</v>
      </c>
      <c r="L199" s="35">
        <v>11.366666666666667</v>
      </c>
      <c r="M199" s="35">
        <v>11.366666666666667</v>
      </c>
      <c r="N199" s="35">
        <v>11.133333333333333</v>
      </c>
      <c r="O199" s="35">
        <v>11.133333333333333</v>
      </c>
      <c r="P199" s="35">
        <v>11.15</v>
      </c>
      <c r="Q199" s="35">
        <v>11.31666666666667</v>
      </c>
      <c r="R199" s="1"/>
      <c r="S199" s="28">
        <f ca="1">'データ（他）'!C198</f>
        <v>45579</v>
      </c>
      <c r="T199" s="33">
        <v>16.23</v>
      </c>
      <c r="U199" s="33">
        <v>14.819999999999999</v>
      </c>
      <c r="V199" s="33">
        <v>15.66</v>
      </c>
      <c r="W199" s="33">
        <v>17.500000000000004</v>
      </c>
      <c r="X199" s="33">
        <v>16.36</v>
      </c>
      <c r="Y199" s="33">
        <v>17.07</v>
      </c>
      <c r="Z199" s="33">
        <v>17.470000000000002</v>
      </c>
      <c r="AA199" s="33">
        <v>16.869999999999997</v>
      </c>
      <c r="AB199" s="33">
        <v>17.13</v>
      </c>
      <c r="AC199" s="33">
        <v>16.66</v>
      </c>
      <c r="AD199" s="33">
        <v>16.79</v>
      </c>
      <c r="AE199" s="33">
        <v>17.439999999999998</v>
      </c>
      <c r="AF199" s="33">
        <v>18.25</v>
      </c>
      <c r="AG199" s="33">
        <v>16.910000000000004</v>
      </c>
      <c r="AH199" s="33">
        <v>16.82</v>
      </c>
      <c r="AI199" s="33">
        <v>17.419999999999995</v>
      </c>
    </row>
    <row r="200" spans="1:35" x14ac:dyDescent="0.4">
      <c r="A200" s="28">
        <f ca="1">'データ（他）'!C199</f>
        <v>45580</v>
      </c>
      <c r="B200" s="35">
        <v>11.099999999999998</v>
      </c>
      <c r="C200" s="35">
        <v>11.149999999999999</v>
      </c>
      <c r="D200" s="35">
        <v>11.199999999999998</v>
      </c>
      <c r="E200" s="35">
        <v>11.183333333333334</v>
      </c>
      <c r="F200" s="35">
        <v>11.266666666666666</v>
      </c>
      <c r="G200" s="35">
        <v>11.233333333333336</v>
      </c>
      <c r="H200" s="35">
        <v>11.300000000000002</v>
      </c>
      <c r="I200" s="35">
        <v>11.266666666666664</v>
      </c>
      <c r="J200" s="35">
        <v>11.266666666666666</v>
      </c>
      <c r="K200" s="35">
        <v>11.31666666666667</v>
      </c>
      <c r="L200" s="35">
        <v>11.33333333333333</v>
      </c>
      <c r="M200" s="35">
        <v>11.33333333333333</v>
      </c>
      <c r="N200" s="35">
        <v>11.083333333333334</v>
      </c>
      <c r="O200" s="35">
        <v>11.083333333333332</v>
      </c>
      <c r="P200" s="35">
        <v>11.116666666666667</v>
      </c>
      <c r="Q200" s="35">
        <v>11.25</v>
      </c>
      <c r="R200" s="1"/>
      <c r="S200" s="28">
        <f ca="1">'データ（他）'!C199</f>
        <v>45580</v>
      </c>
      <c r="T200" s="33">
        <v>15.37</v>
      </c>
      <c r="U200" s="33">
        <v>15.26</v>
      </c>
      <c r="V200" s="33">
        <v>14.87</v>
      </c>
      <c r="W200" s="33">
        <v>16.62</v>
      </c>
      <c r="X200" s="33">
        <v>15.439999999999998</v>
      </c>
      <c r="Y200" s="33">
        <v>16.240000000000002</v>
      </c>
      <c r="Z200" s="33">
        <v>16.71</v>
      </c>
      <c r="AA200" s="33">
        <v>16.05</v>
      </c>
      <c r="AB200" s="33">
        <v>16.25</v>
      </c>
      <c r="AC200" s="33">
        <v>15.969999999999999</v>
      </c>
      <c r="AD200" s="33">
        <v>15.959999999999999</v>
      </c>
      <c r="AE200" s="33">
        <v>16.520000000000003</v>
      </c>
      <c r="AF200" s="33">
        <v>17.509999999999998</v>
      </c>
      <c r="AG200" s="33">
        <v>16.05</v>
      </c>
      <c r="AH200" s="33">
        <v>15.879999999999999</v>
      </c>
      <c r="AI200" s="33">
        <v>16.53</v>
      </c>
    </row>
    <row r="201" spans="1:35" x14ac:dyDescent="0.4">
      <c r="A201" s="28">
        <f ca="1">'データ（他）'!C200</f>
        <v>45581</v>
      </c>
      <c r="B201" s="35">
        <v>11.05</v>
      </c>
      <c r="C201" s="35">
        <v>11.099999999999998</v>
      </c>
      <c r="D201" s="35">
        <v>11.150000000000002</v>
      </c>
      <c r="E201" s="35">
        <v>11.15</v>
      </c>
      <c r="F201" s="35">
        <v>11.216666666666667</v>
      </c>
      <c r="G201" s="35">
        <v>11.2</v>
      </c>
      <c r="H201" s="35">
        <v>11.25</v>
      </c>
      <c r="I201" s="35">
        <v>11.233333333333334</v>
      </c>
      <c r="J201" s="35">
        <v>11.216666666666665</v>
      </c>
      <c r="K201" s="35">
        <v>11.266666666666666</v>
      </c>
      <c r="L201" s="35">
        <v>11.3</v>
      </c>
      <c r="M201" s="35">
        <v>11.283333333333335</v>
      </c>
      <c r="N201" s="35">
        <v>11.050000000000004</v>
      </c>
      <c r="O201" s="35">
        <v>11.033333333333335</v>
      </c>
      <c r="P201" s="35">
        <v>11.066666666666665</v>
      </c>
      <c r="Q201" s="35">
        <v>11.216666666666667</v>
      </c>
      <c r="R201" s="1"/>
      <c r="S201" s="28">
        <f ca="1">'データ（他）'!C200</f>
        <v>45581</v>
      </c>
      <c r="T201" s="33">
        <v>15.049999999999997</v>
      </c>
      <c r="U201" s="33">
        <v>14.4</v>
      </c>
      <c r="V201" s="33">
        <v>14.73</v>
      </c>
      <c r="W201" s="33">
        <v>16.52</v>
      </c>
      <c r="X201" s="33">
        <v>15.4</v>
      </c>
      <c r="Y201" s="33">
        <v>16.259999999999998</v>
      </c>
      <c r="Z201" s="33">
        <v>16.490000000000002</v>
      </c>
      <c r="AA201" s="33">
        <v>15.960000000000003</v>
      </c>
      <c r="AB201" s="33">
        <v>16.2</v>
      </c>
      <c r="AC201" s="33">
        <v>16.240000000000002</v>
      </c>
      <c r="AD201" s="33">
        <v>16.100000000000001</v>
      </c>
      <c r="AE201" s="33">
        <v>16.54</v>
      </c>
      <c r="AF201" s="33">
        <v>17.669999999999998</v>
      </c>
      <c r="AG201" s="33">
        <v>16.170000000000002</v>
      </c>
      <c r="AH201" s="33">
        <v>16.009999999999998</v>
      </c>
      <c r="AI201" s="33">
        <v>16.440000000000001</v>
      </c>
    </row>
    <row r="202" spans="1:35" x14ac:dyDescent="0.4">
      <c r="A202" s="28">
        <f ca="1">'データ（他）'!C201</f>
        <v>45582</v>
      </c>
      <c r="B202" s="35">
        <v>10.999999999999998</v>
      </c>
      <c r="C202" s="35">
        <v>11.049999999999997</v>
      </c>
      <c r="D202" s="35">
        <v>11.099999999999998</v>
      </c>
      <c r="E202" s="35">
        <v>11.083333333333336</v>
      </c>
      <c r="F202" s="35">
        <v>11.183333333333334</v>
      </c>
      <c r="G202" s="35">
        <v>11.15</v>
      </c>
      <c r="H202" s="35">
        <v>11.216666666666667</v>
      </c>
      <c r="I202" s="35">
        <v>11.183333333333334</v>
      </c>
      <c r="J202" s="35">
        <v>11.183333333333334</v>
      </c>
      <c r="K202" s="35">
        <v>11.233333333333334</v>
      </c>
      <c r="L202" s="35">
        <v>11.266666666666664</v>
      </c>
      <c r="M202" s="35">
        <v>11.249999999999996</v>
      </c>
      <c r="N202" s="35">
        <v>10.983333333333334</v>
      </c>
      <c r="O202" s="35">
        <v>10.983333333333331</v>
      </c>
      <c r="P202" s="35">
        <v>11.016666666666667</v>
      </c>
      <c r="Q202" s="35">
        <v>11.166666666666668</v>
      </c>
      <c r="R202" s="1"/>
      <c r="S202" s="28">
        <f ca="1">'データ（他）'!C201</f>
        <v>45582</v>
      </c>
      <c r="T202" s="33">
        <v>15.420000000000002</v>
      </c>
      <c r="U202" s="33">
        <v>14.23</v>
      </c>
      <c r="V202" s="33">
        <v>14.4</v>
      </c>
      <c r="W202" s="33">
        <v>16.5</v>
      </c>
      <c r="X202" s="33">
        <v>15.169999999999998</v>
      </c>
      <c r="Y202" s="33">
        <v>15.809999999999999</v>
      </c>
      <c r="Z202" s="33">
        <v>16.09</v>
      </c>
      <c r="AA202" s="33">
        <v>15.63</v>
      </c>
      <c r="AB202" s="33">
        <v>15.920000000000002</v>
      </c>
      <c r="AC202" s="33">
        <v>15.530000000000001</v>
      </c>
      <c r="AD202" s="33">
        <v>15.85</v>
      </c>
      <c r="AE202" s="33">
        <v>16.29</v>
      </c>
      <c r="AF202" s="33">
        <v>17.350000000000001</v>
      </c>
      <c r="AG202" s="33">
        <v>15.889999999999997</v>
      </c>
      <c r="AH202" s="33">
        <v>15.649999999999997</v>
      </c>
      <c r="AI202" s="33">
        <v>16.009999999999998</v>
      </c>
    </row>
    <row r="203" spans="1:35" x14ac:dyDescent="0.4">
      <c r="A203" s="28">
        <f ca="1">'データ（他）'!C202</f>
        <v>45583</v>
      </c>
      <c r="B203" s="35">
        <v>10.950000000000001</v>
      </c>
      <c r="C203" s="35">
        <v>10.999999999999998</v>
      </c>
      <c r="D203" s="35">
        <v>11.066666666666666</v>
      </c>
      <c r="E203" s="35">
        <v>11.05</v>
      </c>
      <c r="F203" s="35">
        <v>11.133333333333331</v>
      </c>
      <c r="G203" s="35">
        <v>11.116666666666671</v>
      </c>
      <c r="H203" s="35">
        <v>11.183333333333337</v>
      </c>
      <c r="I203" s="35">
        <v>11.149999999999999</v>
      </c>
      <c r="J203" s="35">
        <v>11.15</v>
      </c>
      <c r="K203" s="35">
        <v>11.200000000000003</v>
      </c>
      <c r="L203" s="35">
        <v>11.233333333333331</v>
      </c>
      <c r="M203" s="35">
        <v>11.216666666666665</v>
      </c>
      <c r="N203" s="35">
        <v>10.933333333333332</v>
      </c>
      <c r="O203" s="35">
        <v>10.95</v>
      </c>
      <c r="P203" s="35">
        <v>10.966666666666665</v>
      </c>
      <c r="Q203" s="35">
        <v>11.133333333333333</v>
      </c>
      <c r="R203" s="1"/>
      <c r="S203" s="28">
        <f ca="1">'データ（他）'!C202</f>
        <v>45583</v>
      </c>
      <c r="T203" s="33">
        <v>14.569999999999999</v>
      </c>
      <c r="U203" s="33">
        <v>14.020000000000001</v>
      </c>
      <c r="V203" s="33">
        <v>13.879999999999999</v>
      </c>
      <c r="W203" s="33">
        <v>15.900000000000002</v>
      </c>
      <c r="X203" s="33">
        <v>14.429999999999998</v>
      </c>
      <c r="Y203" s="33">
        <v>15.25</v>
      </c>
      <c r="Z203" s="33">
        <v>15.8</v>
      </c>
      <c r="AA203" s="33">
        <v>15.280000000000001</v>
      </c>
      <c r="AB203" s="33">
        <v>15.440000000000001</v>
      </c>
      <c r="AC203" s="33">
        <v>14.98</v>
      </c>
      <c r="AD203" s="33">
        <v>15.13</v>
      </c>
      <c r="AE203" s="33">
        <v>15.740000000000004</v>
      </c>
      <c r="AF203" s="33">
        <v>16.93</v>
      </c>
      <c r="AG203" s="33">
        <v>15.34</v>
      </c>
      <c r="AH203" s="33">
        <v>15.220000000000002</v>
      </c>
      <c r="AI203" s="33">
        <v>15.790000000000001</v>
      </c>
    </row>
    <row r="204" spans="1:35" x14ac:dyDescent="0.4">
      <c r="A204" s="28">
        <f ca="1">'データ（他）'!C203</f>
        <v>45584</v>
      </c>
      <c r="B204" s="35">
        <v>10.900000000000002</v>
      </c>
      <c r="C204" s="35">
        <v>10.966666666666669</v>
      </c>
      <c r="D204" s="35">
        <v>11.016666666666666</v>
      </c>
      <c r="E204" s="35">
        <v>11</v>
      </c>
      <c r="F204" s="35">
        <v>11.083333333333334</v>
      </c>
      <c r="G204" s="35">
        <v>11.066666666666666</v>
      </c>
      <c r="H204" s="35">
        <v>11.133333333333333</v>
      </c>
      <c r="I204" s="35">
        <v>11.116666666666667</v>
      </c>
      <c r="J204" s="35">
        <v>11.099999999999998</v>
      </c>
      <c r="K204" s="35">
        <v>11.15</v>
      </c>
      <c r="L204" s="35">
        <v>11.183333333333334</v>
      </c>
      <c r="M204" s="35">
        <v>11.166666666666668</v>
      </c>
      <c r="N204" s="35">
        <v>10.900000000000002</v>
      </c>
      <c r="O204" s="35">
        <v>10.883333333333333</v>
      </c>
      <c r="P204" s="35">
        <v>10.916666666666668</v>
      </c>
      <c r="Q204" s="35">
        <v>11.100000000000001</v>
      </c>
      <c r="R204" s="1"/>
      <c r="S204" s="28">
        <f ca="1">'データ（他）'!C203</f>
        <v>45584</v>
      </c>
      <c r="T204" s="33">
        <v>14.870000000000001</v>
      </c>
      <c r="U204" s="33">
        <v>13.45</v>
      </c>
      <c r="V204" s="33">
        <v>13.959999999999999</v>
      </c>
      <c r="W204" s="33">
        <v>16.34</v>
      </c>
      <c r="X204" s="33">
        <v>14.540000000000001</v>
      </c>
      <c r="Y204" s="33">
        <v>15.41</v>
      </c>
      <c r="Z204" s="33">
        <v>15.64</v>
      </c>
      <c r="AA204" s="33">
        <v>15.02</v>
      </c>
      <c r="AB204" s="33">
        <v>15.279999999999998</v>
      </c>
      <c r="AC204" s="33">
        <v>15.120000000000001</v>
      </c>
      <c r="AD204" s="33">
        <v>15.040000000000001</v>
      </c>
      <c r="AE204" s="33">
        <v>15.780000000000001</v>
      </c>
      <c r="AF204" s="33">
        <v>17.030000000000005</v>
      </c>
      <c r="AG204" s="33">
        <v>15.270000000000001</v>
      </c>
      <c r="AH204" s="33">
        <v>15.02</v>
      </c>
      <c r="AI204" s="33">
        <v>15.61</v>
      </c>
    </row>
    <row r="205" spans="1:35" x14ac:dyDescent="0.4">
      <c r="A205" s="28">
        <f ca="1">'データ（他）'!C204</f>
        <v>45585</v>
      </c>
      <c r="B205" s="35">
        <v>10.850000000000001</v>
      </c>
      <c r="C205" s="35">
        <v>10.916666666666664</v>
      </c>
      <c r="D205" s="35">
        <v>10.983333333333331</v>
      </c>
      <c r="E205" s="35">
        <v>10.966666666666665</v>
      </c>
      <c r="F205" s="35">
        <v>11.033333333333331</v>
      </c>
      <c r="G205" s="35">
        <v>11.033333333333335</v>
      </c>
      <c r="H205" s="35">
        <v>11.100000000000001</v>
      </c>
      <c r="I205" s="35">
        <v>11.066666666666666</v>
      </c>
      <c r="J205" s="35">
        <v>11.066666666666666</v>
      </c>
      <c r="K205" s="35">
        <v>11.116666666666667</v>
      </c>
      <c r="L205" s="35">
        <v>11.149999999999999</v>
      </c>
      <c r="M205" s="35">
        <v>11.133333333333331</v>
      </c>
      <c r="N205" s="35">
        <v>10.850000000000001</v>
      </c>
      <c r="O205" s="35">
        <v>10.833333333333332</v>
      </c>
      <c r="P205" s="35">
        <v>10.866666666666665</v>
      </c>
      <c r="Q205" s="35">
        <v>11.05</v>
      </c>
      <c r="R205" s="1"/>
      <c r="S205" s="28">
        <f ca="1">'データ（他）'!C204</f>
        <v>45585</v>
      </c>
      <c r="T205" s="33">
        <v>15.960000000000003</v>
      </c>
      <c r="U205" s="33">
        <v>14.35</v>
      </c>
      <c r="V205" s="33">
        <v>15.180000000000001</v>
      </c>
      <c r="W205" s="33">
        <v>17.68</v>
      </c>
      <c r="X205" s="33">
        <v>15.689999999999998</v>
      </c>
      <c r="Y205" s="33">
        <v>16.600000000000001</v>
      </c>
      <c r="Z205" s="33">
        <v>16.79</v>
      </c>
      <c r="AA205" s="33">
        <v>16.04</v>
      </c>
      <c r="AB205" s="33">
        <v>16.369999999999997</v>
      </c>
      <c r="AC205" s="33">
        <v>16.16</v>
      </c>
      <c r="AD205" s="33">
        <v>16.18</v>
      </c>
      <c r="AE205" s="33">
        <v>17.18</v>
      </c>
      <c r="AF205" s="33">
        <v>17.95</v>
      </c>
      <c r="AG205" s="33">
        <v>16.590000000000003</v>
      </c>
      <c r="AH205" s="33">
        <v>16.41</v>
      </c>
      <c r="AI205" s="33">
        <v>16.600000000000001</v>
      </c>
    </row>
    <row r="206" spans="1:35" x14ac:dyDescent="0.4">
      <c r="A206" s="28">
        <f ca="1">'データ（他）'!C205</f>
        <v>45586</v>
      </c>
      <c r="B206" s="35">
        <v>10.816666666666668</v>
      </c>
      <c r="C206" s="35">
        <v>10.850000000000001</v>
      </c>
      <c r="D206" s="35">
        <v>10.916666666666664</v>
      </c>
      <c r="E206" s="35">
        <v>10.916666666666668</v>
      </c>
      <c r="F206" s="35">
        <v>10.999999999999998</v>
      </c>
      <c r="G206" s="35">
        <v>11.000000000000004</v>
      </c>
      <c r="H206" s="35">
        <v>11.06666666666667</v>
      </c>
      <c r="I206" s="35">
        <v>11.033333333333331</v>
      </c>
      <c r="J206" s="35">
        <v>11.016666666666667</v>
      </c>
      <c r="K206" s="35">
        <v>11.083333333333336</v>
      </c>
      <c r="L206" s="35">
        <v>11.116666666666664</v>
      </c>
      <c r="M206" s="35">
        <v>11.099999999999998</v>
      </c>
      <c r="N206" s="35">
        <v>10.783333333333335</v>
      </c>
      <c r="O206" s="35">
        <v>10.8</v>
      </c>
      <c r="P206" s="35">
        <v>10.833333333333332</v>
      </c>
      <c r="Q206" s="35">
        <v>11.016666666666667</v>
      </c>
      <c r="R206" s="1"/>
      <c r="S206" s="28">
        <f ca="1">'データ（他）'!C205</f>
        <v>45586</v>
      </c>
    </row>
    <row r="207" spans="1:35" x14ac:dyDescent="0.4">
      <c r="A207" s="28">
        <f ca="1">'データ（他）'!C206</f>
        <v>45587</v>
      </c>
      <c r="B207" s="35">
        <v>10.75</v>
      </c>
      <c r="C207" s="35">
        <v>10.816666666666666</v>
      </c>
      <c r="D207" s="35">
        <v>10.883333333333333</v>
      </c>
      <c r="E207" s="35">
        <v>10.883333333333335</v>
      </c>
      <c r="F207" s="35">
        <v>10.966666666666669</v>
      </c>
      <c r="G207" s="35">
        <v>10.95</v>
      </c>
      <c r="H207" s="35">
        <v>11.016666666666667</v>
      </c>
      <c r="I207" s="35">
        <v>10.983333333333334</v>
      </c>
      <c r="J207" s="35">
        <v>10.983333333333331</v>
      </c>
      <c r="K207" s="35">
        <v>11.033333333333335</v>
      </c>
      <c r="L207" s="35">
        <v>11.083333333333334</v>
      </c>
      <c r="M207" s="35">
        <v>11.05</v>
      </c>
      <c r="N207" s="35">
        <v>10.75</v>
      </c>
      <c r="O207" s="35">
        <v>10.75</v>
      </c>
      <c r="P207" s="35">
        <v>10.783333333333331</v>
      </c>
      <c r="Q207" s="35">
        <v>10.966666666666665</v>
      </c>
      <c r="R207" s="1"/>
      <c r="S207" s="28">
        <f ca="1">'データ（他）'!C206</f>
        <v>45587</v>
      </c>
    </row>
    <row r="208" spans="1:35" x14ac:dyDescent="0.4">
      <c r="A208" s="28">
        <f ca="1">'データ（他）'!C207</f>
        <v>45588</v>
      </c>
      <c r="B208" s="35">
        <v>10.716666666666669</v>
      </c>
      <c r="C208" s="35">
        <v>10.766666666666666</v>
      </c>
      <c r="D208" s="35">
        <v>10.833333333333336</v>
      </c>
      <c r="E208" s="35">
        <v>10.816666666666668</v>
      </c>
      <c r="F208" s="35">
        <v>10.916666666666664</v>
      </c>
      <c r="G208" s="35">
        <v>10.916666666666668</v>
      </c>
      <c r="H208" s="35">
        <v>10.983333333333334</v>
      </c>
      <c r="I208" s="35">
        <v>10.950000000000001</v>
      </c>
      <c r="J208" s="35">
        <v>10.950000000000001</v>
      </c>
      <c r="K208" s="35">
        <v>11</v>
      </c>
      <c r="L208" s="35">
        <v>11.033333333333331</v>
      </c>
      <c r="M208" s="35">
        <v>11.016666666666666</v>
      </c>
      <c r="N208" s="35">
        <v>10.7</v>
      </c>
      <c r="O208" s="35">
        <v>10.7</v>
      </c>
      <c r="P208" s="35">
        <v>10.733333333333333</v>
      </c>
      <c r="Q208" s="35">
        <v>10.933333333333334</v>
      </c>
      <c r="R208" s="1"/>
      <c r="S208" s="28">
        <f ca="1">'データ（他）'!C207</f>
        <v>45588</v>
      </c>
    </row>
    <row r="209" spans="1:19" x14ac:dyDescent="0.4">
      <c r="A209" s="28">
        <f ca="1">'データ（他）'!C208</f>
        <v>45589</v>
      </c>
      <c r="B209" s="35">
        <v>10.666666666666666</v>
      </c>
      <c r="C209" s="35">
        <v>10.716666666666669</v>
      </c>
      <c r="D209" s="35">
        <v>10.799999999999999</v>
      </c>
      <c r="E209" s="35">
        <v>10.783333333333335</v>
      </c>
      <c r="F209" s="35">
        <v>10.883333333333333</v>
      </c>
      <c r="G209" s="35">
        <v>10.866666666666665</v>
      </c>
      <c r="H209" s="35">
        <v>10.95</v>
      </c>
      <c r="I209" s="35">
        <v>10.916666666666664</v>
      </c>
      <c r="J209" s="35">
        <v>10.900000000000002</v>
      </c>
      <c r="K209" s="35">
        <v>10.96666666666667</v>
      </c>
      <c r="L209" s="35">
        <v>10.999999999999998</v>
      </c>
      <c r="M209" s="35">
        <v>10.983333333333331</v>
      </c>
      <c r="N209" s="35">
        <v>10.633333333333333</v>
      </c>
      <c r="O209" s="35">
        <v>10.649999999999999</v>
      </c>
      <c r="P209" s="35">
        <v>10.683333333333335</v>
      </c>
      <c r="Q209" s="35">
        <v>10.900000000000002</v>
      </c>
      <c r="R209" s="1"/>
      <c r="S209" s="28">
        <f ca="1">'データ（他）'!C208</f>
        <v>45589</v>
      </c>
    </row>
    <row r="210" spans="1:19" x14ac:dyDescent="0.4">
      <c r="A210" s="28">
        <f ca="1">'データ（他）'!C209</f>
        <v>45590</v>
      </c>
      <c r="B210" s="35">
        <v>10.600000000000001</v>
      </c>
      <c r="C210" s="35">
        <v>10.666666666666666</v>
      </c>
      <c r="D210" s="35">
        <v>10.75</v>
      </c>
      <c r="E210" s="35">
        <v>10.733333333333333</v>
      </c>
      <c r="F210" s="35">
        <v>10.850000000000001</v>
      </c>
      <c r="G210" s="35">
        <v>10.833333333333332</v>
      </c>
      <c r="H210" s="35">
        <v>10.900000000000002</v>
      </c>
      <c r="I210" s="35">
        <v>10.883333333333335</v>
      </c>
      <c r="J210" s="35">
        <v>10.866666666666665</v>
      </c>
      <c r="K210" s="35">
        <v>10.933333333333334</v>
      </c>
      <c r="L210" s="35">
        <v>10.966666666666669</v>
      </c>
      <c r="M210" s="35">
        <v>10.950000000000001</v>
      </c>
      <c r="N210" s="35">
        <v>10.6</v>
      </c>
      <c r="O210" s="35">
        <v>10.616666666666667</v>
      </c>
      <c r="P210" s="35">
        <v>10.649999999999999</v>
      </c>
      <c r="Q210" s="35">
        <v>10.849999999999998</v>
      </c>
      <c r="R210" s="1"/>
      <c r="S210" s="28">
        <f ca="1">'データ（他）'!C209</f>
        <v>45590</v>
      </c>
    </row>
    <row r="211" spans="1:19" x14ac:dyDescent="0.4">
      <c r="A211" s="28">
        <f ca="1">'データ（他）'!C210</f>
        <v>45591</v>
      </c>
      <c r="B211" s="35">
        <v>10.56666666666667</v>
      </c>
      <c r="C211" s="35">
        <v>10.633333333333333</v>
      </c>
      <c r="D211" s="35">
        <v>10.716666666666669</v>
      </c>
      <c r="E211" s="35">
        <v>10.7</v>
      </c>
      <c r="F211" s="35">
        <v>10.799999999999999</v>
      </c>
      <c r="G211" s="35">
        <v>10.799999999999999</v>
      </c>
      <c r="H211" s="35">
        <v>10.866666666666667</v>
      </c>
      <c r="I211" s="35">
        <v>10.833333333333332</v>
      </c>
      <c r="J211" s="35">
        <v>10.833333333333336</v>
      </c>
      <c r="K211" s="35">
        <v>10.883333333333335</v>
      </c>
      <c r="L211" s="35">
        <v>10.933333333333334</v>
      </c>
      <c r="M211" s="35">
        <v>10.899999999999999</v>
      </c>
      <c r="N211" s="35">
        <v>10.55</v>
      </c>
      <c r="O211" s="35">
        <v>10.56666666666667</v>
      </c>
      <c r="P211" s="35">
        <v>10.583333333333332</v>
      </c>
      <c r="Q211" s="35">
        <v>10.816666666666668</v>
      </c>
      <c r="R211" s="1"/>
      <c r="S211" s="28">
        <f ca="1">'データ（他）'!C210</f>
        <v>45591</v>
      </c>
    </row>
    <row r="212" spans="1:19" x14ac:dyDescent="0.4">
      <c r="A212" s="28">
        <f ca="1">'データ（他）'!C211</f>
        <v>45592</v>
      </c>
      <c r="B212" s="35">
        <v>10.516666666666664</v>
      </c>
      <c r="C212" s="35">
        <v>10.583333333333332</v>
      </c>
      <c r="D212" s="35">
        <v>10.666666666666666</v>
      </c>
      <c r="E212" s="35">
        <v>10.650000000000002</v>
      </c>
      <c r="F212" s="35">
        <v>10.766666666666666</v>
      </c>
      <c r="G212" s="35">
        <v>10.766666666666662</v>
      </c>
      <c r="H212" s="35">
        <v>10.833333333333332</v>
      </c>
      <c r="I212" s="35">
        <v>10.799999999999999</v>
      </c>
      <c r="J212" s="35">
        <v>10.8</v>
      </c>
      <c r="K212" s="35">
        <v>10.849999999999996</v>
      </c>
      <c r="L212" s="35">
        <v>10.899999999999999</v>
      </c>
      <c r="M212" s="35">
        <v>10.866666666666665</v>
      </c>
      <c r="N212" s="35">
        <v>10.5</v>
      </c>
      <c r="O212" s="35">
        <v>10.516666666666666</v>
      </c>
      <c r="P212" s="35">
        <v>10.550000000000002</v>
      </c>
      <c r="Q212" s="35">
        <v>10.783333333333335</v>
      </c>
      <c r="R212" s="1"/>
      <c r="S212" s="28">
        <f ca="1">'データ（他）'!C211</f>
        <v>45592</v>
      </c>
    </row>
    <row r="213" spans="1:19" x14ac:dyDescent="0.4">
      <c r="A213" s="28">
        <f ca="1">'データ（他）'!C212</f>
        <v>45593</v>
      </c>
      <c r="B213" s="35">
        <v>10.483333333333336</v>
      </c>
      <c r="C213" s="35">
        <v>10.533333333333333</v>
      </c>
      <c r="D213" s="35">
        <v>10.616666666666667</v>
      </c>
      <c r="E213" s="35">
        <v>10.616666666666664</v>
      </c>
      <c r="F213" s="35">
        <v>10.733333333333334</v>
      </c>
      <c r="G213" s="35">
        <v>10.7</v>
      </c>
      <c r="H213" s="35">
        <v>10.8</v>
      </c>
      <c r="I213" s="35">
        <v>10.766666666666669</v>
      </c>
      <c r="J213" s="35">
        <v>10.75</v>
      </c>
      <c r="K213" s="35">
        <v>10.816666666666668</v>
      </c>
      <c r="L213" s="35">
        <v>10.866666666666665</v>
      </c>
      <c r="M213" s="35">
        <v>10.833333333333336</v>
      </c>
      <c r="N213" s="35">
        <v>10.449999999999998</v>
      </c>
      <c r="O213" s="35">
        <v>10.466666666666667</v>
      </c>
      <c r="P213" s="35">
        <v>10.5</v>
      </c>
      <c r="Q213" s="35">
        <v>10.750000000000002</v>
      </c>
      <c r="R213" s="1"/>
      <c r="S213" s="28">
        <f ca="1">'データ（他）'!C212</f>
        <v>45593</v>
      </c>
    </row>
    <row r="214" spans="1:19" x14ac:dyDescent="0.4">
      <c r="A214" s="28">
        <f ca="1">'データ（他）'!C213</f>
        <v>45594</v>
      </c>
      <c r="B214" s="35">
        <v>10.416666666666664</v>
      </c>
      <c r="C214" s="35">
        <v>10.483333333333331</v>
      </c>
      <c r="D214" s="35">
        <v>10.58333333333333</v>
      </c>
      <c r="E214" s="35">
        <v>10.566666666666666</v>
      </c>
      <c r="F214" s="35">
        <v>10.683333333333334</v>
      </c>
      <c r="G214" s="35">
        <v>10.666666666666666</v>
      </c>
      <c r="H214" s="35">
        <v>10.766666666666669</v>
      </c>
      <c r="I214" s="35">
        <v>10.733333333333334</v>
      </c>
      <c r="J214" s="35">
        <v>10.716666666666669</v>
      </c>
      <c r="K214" s="35">
        <v>10.783333333333331</v>
      </c>
      <c r="L214" s="35">
        <v>10.816666666666666</v>
      </c>
      <c r="M214" s="35">
        <v>10.816666666666666</v>
      </c>
      <c r="N214" s="35">
        <v>10.416666666666668</v>
      </c>
      <c r="O214" s="35">
        <v>10.43333333333333</v>
      </c>
      <c r="P214" s="35">
        <v>10.466666666666667</v>
      </c>
      <c r="Q214" s="35">
        <v>10.700000000000003</v>
      </c>
      <c r="R214" s="1"/>
      <c r="S214" s="28">
        <f ca="1">'データ（他）'!C213</f>
        <v>45594</v>
      </c>
    </row>
    <row r="215" spans="1:19" x14ac:dyDescent="0.4">
      <c r="A215" s="28">
        <f ca="1">'データ（他）'!C214</f>
        <v>45595</v>
      </c>
      <c r="B215" s="35">
        <v>10.383333333333331</v>
      </c>
      <c r="C215" s="35">
        <v>10.45</v>
      </c>
      <c r="D215" s="35">
        <v>10.55</v>
      </c>
      <c r="E215" s="35">
        <v>10.516666666666664</v>
      </c>
      <c r="F215" s="35">
        <v>10.649999999999999</v>
      </c>
      <c r="G215" s="35">
        <v>10.633333333333329</v>
      </c>
      <c r="H215" s="35">
        <v>10.716666666666663</v>
      </c>
      <c r="I215" s="35">
        <v>10.683333333333334</v>
      </c>
      <c r="J215" s="35">
        <v>10.683333333333335</v>
      </c>
      <c r="K215" s="35">
        <v>10.75</v>
      </c>
      <c r="L215" s="35">
        <v>10.783333333333331</v>
      </c>
      <c r="M215" s="35">
        <v>10.783333333333331</v>
      </c>
      <c r="N215" s="35">
        <v>10.349999999999998</v>
      </c>
      <c r="O215" s="35">
        <v>10.366666666666667</v>
      </c>
      <c r="P215" s="35">
        <v>10.4</v>
      </c>
      <c r="Q215" s="35">
        <v>10.666666666666668</v>
      </c>
      <c r="R215" s="1"/>
      <c r="S215" s="28">
        <f ca="1">'データ（他）'!C214</f>
        <v>45595</v>
      </c>
    </row>
    <row r="216" spans="1:19" x14ac:dyDescent="0.4">
      <c r="A216" s="28">
        <f ca="1">'データ（他）'!C215</f>
        <v>45596</v>
      </c>
      <c r="B216" s="35">
        <v>10.333333333333334</v>
      </c>
      <c r="C216" s="35">
        <v>10.416666666666668</v>
      </c>
      <c r="D216" s="35">
        <v>10.5</v>
      </c>
      <c r="E216" s="35">
        <v>10.483333333333331</v>
      </c>
      <c r="F216" s="35">
        <v>10.600000000000001</v>
      </c>
      <c r="G216" s="35">
        <v>10.6</v>
      </c>
      <c r="H216" s="35">
        <v>10.683333333333335</v>
      </c>
      <c r="I216" s="35">
        <v>10.633333333333336</v>
      </c>
      <c r="J216" s="35">
        <v>10.649999999999999</v>
      </c>
      <c r="K216" s="35">
        <v>10.716666666666663</v>
      </c>
      <c r="L216" s="35">
        <v>10.75</v>
      </c>
      <c r="M216" s="35">
        <v>10.75</v>
      </c>
      <c r="N216" s="35">
        <v>10.316666666666665</v>
      </c>
      <c r="O216" s="35">
        <v>10.333333333333334</v>
      </c>
      <c r="P216" s="35">
        <v>10.366666666666665</v>
      </c>
      <c r="Q216" s="35">
        <v>10.633333333333333</v>
      </c>
      <c r="R216" s="1"/>
      <c r="S216" s="28">
        <f ca="1">'データ（他）'!C215</f>
        <v>45596</v>
      </c>
    </row>
    <row r="217" spans="1:19" x14ac:dyDescent="0.4">
      <c r="A217" s="3"/>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215"/>
  <sheetViews>
    <sheetView workbookViewId="0"/>
  </sheetViews>
  <sheetFormatPr defaultRowHeight="18.75" x14ac:dyDescent="0.4"/>
  <cols>
    <col min="1" max="2" width="15.125" bestFit="1" customWidth="1"/>
    <col min="3" max="3" width="11.375" bestFit="1" customWidth="1"/>
    <col min="5" max="5" width="15.125" bestFit="1" customWidth="1"/>
    <col min="10" max="10" width="15.125" bestFit="1" customWidth="1"/>
  </cols>
  <sheetData>
    <row r="1" spans="1:20" ht="19.5" thickBot="1" x14ac:dyDescent="0.45">
      <c r="A1" s="19" t="s">
        <v>18</v>
      </c>
      <c r="B1" t="s">
        <v>52</v>
      </c>
      <c r="C1" t="s">
        <v>22</v>
      </c>
      <c r="E1" t="s">
        <v>35</v>
      </c>
      <c r="F1" t="s">
        <v>0</v>
      </c>
      <c r="G1" t="s">
        <v>1</v>
      </c>
      <c r="H1" t="s">
        <v>2</v>
      </c>
      <c r="K1" t="s">
        <v>26</v>
      </c>
      <c r="L1" t="s">
        <v>27</v>
      </c>
      <c r="M1" t="s">
        <v>28</v>
      </c>
      <c r="N1" t="s">
        <v>29</v>
      </c>
      <c r="O1" t="s">
        <v>30</v>
      </c>
      <c r="P1" t="s">
        <v>31</v>
      </c>
      <c r="Q1" t="s">
        <v>32</v>
      </c>
      <c r="R1" t="s">
        <v>33</v>
      </c>
      <c r="S1" t="s">
        <v>34</v>
      </c>
    </row>
    <row r="2" spans="1:20" ht="19.5" thickBot="1" x14ac:dyDescent="0.45">
      <c r="A2" s="46">
        <f ca="1">TODAY()</f>
        <v>45464</v>
      </c>
      <c r="B2" s="3">
        <v>44652</v>
      </c>
      <c r="C2" s="37">
        <f ca="1">DATE(YEAR(予測実施日),MONTH('データ（他）'!B2),DAY('データ（他）'!B2))</f>
        <v>45383</v>
      </c>
      <c r="E2" s="42" t="s">
        <v>3</v>
      </c>
      <c r="F2" s="43">
        <v>36.505000000000003</v>
      </c>
      <c r="G2" s="43">
        <v>140.46299999999999</v>
      </c>
      <c r="H2" s="44">
        <v>45</v>
      </c>
      <c r="J2" s="21">
        <f>実測値_品種</f>
        <v>0</v>
      </c>
      <c r="K2" s="22" t="e">
        <f>VLOOKUP(実測値_品種,リスト_品種ごとのパラメータ,2,FALSE)</f>
        <v>#N/A</v>
      </c>
      <c r="L2" s="22" t="e">
        <f>VLOOKUP(実測値_品種,リスト_品種ごとのパラメータ,3,FALSE)</f>
        <v>#N/A</v>
      </c>
      <c r="M2" s="22" t="e">
        <f>VLOOKUP(実測値_品種,リスト_品種ごとのパラメータ,4,FALSE)</f>
        <v>#N/A</v>
      </c>
      <c r="N2" s="22" t="e">
        <f>VLOOKUP(実測値_品種,リスト_品種ごとのパラメータ,5,FALSE)</f>
        <v>#N/A</v>
      </c>
      <c r="O2" s="22" t="e">
        <f>VLOOKUP(実測値_品種,リスト_品種ごとのパラメータ,6,FALSE)</f>
        <v>#N/A</v>
      </c>
      <c r="P2" s="22" t="e">
        <f>VLOOKUP(実測値_品種,リスト_品種ごとのパラメータ,7,FALSE)</f>
        <v>#N/A</v>
      </c>
      <c r="Q2" s="22" t="e">
        <f>VLOOKUP(実測値_品種,リスト_品種ごとのパラメータ,8,FALSE)</f>
        <v>#N/A</v>
      </c>
      <c r="R2" s="22" t="e">
        <f>VLOOKUP(実測値_品種,リスト_品種ごとのパラメータ,9,FALSE)</f>
        <v>#N/A</v>
      </c>
      <c r="S2" s="22" t="e">
        <f>VLOOKUP(実測値_品種,リスト_品種ごとのパラメータ,10,FALSE)</f>
        <v>#N/A</v>
      </c>
    </row>
    <row r="3" spans="1:20" x14ac:dyDescent="0.4">
      <c r="A3" s="23">
        <f ca="1">YEAR(予測実施日)</f>
        <v>2024</v>
      </c>
      <c r="B3" s="3">
        <v>44653</v>
      </c>
      <c r="C3" s="37">
        <f ca="1">DATE(YEAR(予測実施日),MONTH('データ（他）'!B3),DAY('データ（他）'!B3))</f>
        <v>45384</v>
      </c>
      <c r="E3" s="42" t="s">
        <v>5</v>
      </c>
      <c r="F3" s="43">
        <v>36.466999999999999</v>
      </c>
      <c r="G3" s="43">
        <v>140.20699999999999</v>
      </c>
      <c r="H3" s="44">
        <v>120</v>
      </c>
    </row>
    <row r="4" spans="1:20" x14ac:dyDescent="0.4">
      <c r="A4" s="24">
        <f ca="1">予測実施日</f>
        <v>45464</v>
      </c>
      <c r="B4" s="3">
        <v>44654</v>
      </c>
      <c r="C4" s="37">
        <f ca="1">DATE(YEAR(予測実施日),MONTH('データ（他）'!B4),DAY('データ（他）'!B4))</f>
        <v>45385</v>
      </c>
      <c r="E4" s="42" t="s">
        <v>15</v>
      </c>
      <c r="F4" s="43">
        <v>36.363999999999997</v>
      </c>
      <c r="G4" s="43">
        <v>140.19499999999999</v>
      </c>
      <c r="H4" s="44">
        <v>95</v>
      </c>
      <c r="J4" s="44" t="s">
        <v>24</v>
      </c>
      <c r="K4" s="44" t="s">
        <v>47</v>
      </c>
      <c r="L4" s="44" t="s">
        <v>27</v>
      </c>
      <c r="M4" s="44" t="s">
        <v>28</v>
      </c>
      <c r="N4" s="44" t="s">
        <v>29</v>
      </c>
      <c r="O4" s="44" t="s">
        <v>30</v>
      </c>
      <c r="P4" s="44" t="s">
        <v>31</v>
      </c>
      <c r="Q4" s="44" t="s">
        <v>32</v>
      </c>
      <c r="R4" s="44" t="s">
        <v>33</v>
      </c>
      <c r="S4" s="44" t="s">
        <v>34</v>
      </c>
      <c r="T4" t="s">
        <v>72</v>
      </c>
    </row>
    <row r="5" spans="1:20" x14ac:dyDescent="0.4">
      <c r="B5" s="3">
        <v>44655</v>
      </c>
      <c r="C5" s="37">
        <f ca="1">DATE(YEAR(予測実施日),MONTH('データ（他）'!B5),DAY('データ（他）'!B5))</f>
        <v>45386</v>
      </c>
      <c r="E5" s="42" t="s">
        <v>4</v>
      </c>
      <c r="F5" s="43">
        <v>36.347999999999999</v>
      </c>
      <c r="G5" s="43">
        <v>140.387</v>
      </c>
      <c r="H5" s="44">
        <v>34</v>
      </c>
      <c r="J5" s="44" t="s">
        <v>81</v>
      </c>
      <c r="K5" s="44">
        <v>0.2158205</v>
      </c>
      <c r="L5" s="44">
        <v>1</v>
      </c>
      <c r="M5" s="44">
        <v>59.721690029999998</v>
      </c>
      <c r="N5" s="44">
        <v>17.92691271</v>
      </c>
      <c r="O5" s="44">
        <v>74.343398840000006</v>
      </c>
      <c r="P5" s="44">
        <v>0.19704426</v>
      </c>
      <c r="Q5" s="44">
        <v>0.237730837</v>
      </c>
      <c r="R5" s="44">
        <v>996</v>
      </c>
      <c r="S5" s="44">
        <v>0</v>
      </c>
    </row>
    <row r="6" spans="1:20" x14ac:dyDescent="0.4">
      <c r="A6" t="s">
        <v>60</v>
      </c>
      <c r="B6" s="3">
        <v>44656</v>
      </c>
      <c r="C6" s="37">
        <f ca="1">DATE(YEAR(予測実施日),MONTH('データ（他）'!B6),DAY('データ（他）'!B6))</f>
        <v>45387</v>
      </c>
      <c r="E6" s="42" t="s">
        <v>7</v>
      </c>
      <c r="F6" s="43">
        <v>36.237000000000002</v>
      </c>
      <c r="G6" s="43">
        <v>140.14400000000001</v>
      </c>
      <c r="H6" s="44">
        <v>72</v>
      </c>
      <c r="J6" s="44" t="s">
        <v>82</v>
      </c>
      <c r="K6" s="44">
        <v>0.2158205</v>
      </c>
      <c r="L6" s="44">
        <v>1</v>
      </c>
      <c r="M6" s="44">
        <v>60.416742380000002</v>
      </c>
      <c r="N6" s="44">
        <v>19.714957049999999</v>
      </c>
      <c r="O6" s="44">
        <v>27.537257230000002</v>
      </c>
      <c r="P6" s="44">
        <v>0.140590405</v>
      </c>
      <c r="Q6" s="44">
        <v>1.5191817919999999</v>
      </c>
      <c r="R6" s="44">
        <v>1046</v>
      </c>
      <c r="S6" s="44">
        <v>0</v>
      </c>
    </row>
    <row r="7" spans="1:20" x14ac:dyDescent="0.4">
      <c r="A7" s="20">
        <f>移植日-1</f>
        <v>-1</v>
      </c>
      <c r="B7" s="3">
        <v>44657</v>
      </c>
      <c r="C7" s="37">
        <f ca="1">DATE(YEAR(予測実施日),MONTH('データ（他）'!B7),DAY('データ（他）'!B7))</f>
        <v>45388</v>
      </c>
      <c r="E7" s="42" t="s">
        <v>6</v>
      </c>
      <c r="F7" s="43">
        <v>36.228000000000002</v>
      </c>
      <c r="G7" s="43">
        <v>140.28</v>
      </c>
      <c r="H7" s="44">
        <v>29</v>
      </c>
      <c r="J7" s="44" t="s">
        <v>25</v>
      </c>
      <c r="K7" s="44">
        <v>0.2158205</v>
      </c>
      <c r="L7" s="44">
        <v>1</v>
      </c>
      <c r="M7" s="44">
        <v>70.754540849999998</v>
      </c>
      <c r="N7" s="44">
        <v>18.766237960000002</v>
      </c>
      <c r="O7" s="44">
        <v>39.985176600000003</v>
      </c>
      <c r="P7" s="44">
        <v>0.27053681400000001</v>
      </c>
      <c r="Q7" s="44">
        <v>0.72210410400000002</v>
      </c>
      <c r="R7" s="44">
        <v>1154</v>
      </c>
      <c r="S7" s="44">
        <v>0</v>
      </c>
    </row>
    <row r="8" spans="1:20" x14ac:dyDescent="0.4">
      <c r="B8" s="3">
        <v>44658</v>
      </c>
      <c r="C8" s="37">
        <f ca="1">DATE(YEAR(予測実施日),MONTH('データ（他）'!B8),DAY('データ（他）'!B8))</f>
        <v>45389</v>
      </c>
      <c r="E8" s="42" t="s">
        <v>12</v>
      </c>
      <c r="F8" s="43">
        <v>36.121000000000002</v>
      </c>
      <c r="G8" s="43">
        <v>139.43</v>
      </c>
      <c r="H8" s="44">
        <v>20</v>
      </c>
      <c r="J8" s="44" t="s">
        <v>83</v>
      </c>
      <c r="K8" s="44">
        <v>0.2158205</v>
      </c>
      <c r="L8" s="44">
        <v>1</v>
      </c>
      <c r="M8" s="44">
        <v>64.055316320000003</v>
      </c>
      <c r="N8" s="44">
        <v>19.613329019999998</v>
      </c>
      <c r="O8" s="44">
        <v>21.644102010000001</v>
      </c>
      <c r="P8" s="44">
        <v>0.22686946799999999</v>
      </c>
      <c r="Q8" s="44">
        <v>2.5746993680000001</v>
      </c>
      <c r="R8" s="44">
        <v>1054</v>
      </c>
      <c r="S8" s="44">
        <v>0</v>
      </c>
    </row>
    <row r="9" spans="1:20" x14ac:dyDescent="0.4">
      <c r="A9" t="s">
        <v>70</v>
      </c>
      <c r="B9" s="3">
        <v>44659</v>
      </c>
      <c r="C9" s="37">
        <f ca="1">DATE(YEAR(予測実施日),MONTH('データ（他）'!B9),DAY('データ（他）'!B9))</f>
        <v>45390</v>
      </c>
      <c r="E9" s="42" t="s">
        <v>10</v>
      </c>
      <c r="F9" s="43">
        <v>36.168999999999997</v>
      </c>
      <c r="G9" s="43">
        <v>139.59299999999999</v>
      </c>
      <c r="H9" s="44">
        <v>24</v>
      </c>
      <c r="J9" s="45" t="s">
        <v>85</v>
      </c>
      <c r="K9" s="44"/>
      <c r="L9" s="44"/>
      <c r="M9" s="44"/>
      <c r="N9" s="44"/>
      <c r="O9" s="44"/>
      <c r="P9" s="44"/>
      <c r="Q9" s="44"/>
      <c r="R9" s="44"/>
      <c r="S9" s="44"/>
    </row>
    <row r="10" spans="1:20" x14ac:dyDescent="0.4">
      <c r="A10" s="20" t="e">
        <f ca="1">予測出穂期-1</f>
        <v>#N/A</v>
      </c>
      <c r="B10" s="3">
        <v>44660</v>
      </c>
      <c r="C10" s="37">
        <f ca="1">DATE(YEAR(予測実施日),MONTH('データ（他）'!B10),DAY('データ（他）'!B10))</f>
        <v>45391</v>
      </c>
      <c r="E10" s="42" t="s">
        <v>11</v>
      </c>
      <c r="F10" s="43">
        <v>36.100999999999999</v>
      </c>
      <c r="G10" s="43">
        <v>139.56700000000001</v>
      </c>
      <c r="H10" s="44">
        <v>20</v>
      </c>
      <c r="J10" s="45" t="s">
        <v>85</v>
      </c>
      <c r="K10" s="44"/>
      <c r="L10" s="44"/>
      <c r="M10" s="44"/>
      <c r="N10" s="44"/>
      <c r="O10" s="44"/>
      <c r="P10" s="44"/>
      <c r="Q10" s="44"/>
      <c r="R10" s="44"/>
      <c r="S10" s="44"/>
    </row>
    <row r="11" spans="1:20" x14ac:dyDescent="0.4">
      <c r="B11" s="3">
        <v>44661</v>
      </c>
      <c r="C11" s="37">
        <f ca="1">DATE(YEAR(予測実施日),MONTH('データ（他）'!B11),DAY('データ（他）'!B11))</f>
        <v>45392</v>
      </c>
      <c r="E11" s="42" t="s">
        <v>8</v>
      </c>
      <c r="F11" s="43">
        <v>36.100999999999999</v>
      </c>
      <c r="G11" s="43">
        <v>140.316</v>
      </c>
      <c r="H11" s="44">
        <v>32</v>
      </c>
      <c r="J11" s="44"/>
      <c r="K11" s="44"/>
      <c r="L11" s="44"/>
      <c r="M11" s="44"/>
      <c r="N11" s="44"/>
      <c r="O11" s="44"/>
      <c r="P11" s="44"/>
      <c r="Q11" s="44"/>
      <c r="R11" s="44"/>
      <c r="S11" s="44"/>
    </row>
    <row r="12" spans="1:20" x14ac:dyDescent="0.4">
      <c r="A12" t="s">
        <v>71</v>
      </c>
      <c r="B12" s="3">
        <v>44662</v>
      </c>
      <c r="C12" s="37">
        <f ca="1">DATE(YEAR(予測実施日),MONTH('データ（他）'!B12),DAY('データ（他）'!B12))</f>
        <v>45393</v>
      </c>
      <c r="E12" s="42" t="s">
        <v>68</v>
      </c>
      <c r="F12" s="43">
        <v>36.033999999999999</v>
      </c>
      <c r="G12" s="43">
        <v>140.07499999999999</v>
      </c>
      <c r="H12" s="44">
        <v>25</v>
      </c>
      <c r="J12" s="44"/>
      <c r="K12" s="44"/>
      <c r="L12" s="44"/>
      <c r="M12" s="44"/>
      <c r="N12" s="44"/>
      <c r="O12" s="44"/>
      <c r="P12" s="44"/>
      <c r="Q12" s="44"/>
      <c r="R12" s="44"/>
      <c r="S12" s="44"/>
    </row>
    <row r="13" spans="1:20" x14ac:dyDescent="0.4">
      <c r="A13" s="20">
        <f>実測出穂期-1</f>
        <v>-1</v>
      </c>
      <c r="B13" s="3">
        <v>44663</v>
      </c>
      <c r="C13" s="37">
        <f ca="1">DATE(YEAR(予測実施日),MONTH('データ（他）'!B13),DAY('データ（他）'!B13))</f>
        <v>45394</v>
      </c>
      <c r="E13" s="42" t="s">
        <v>9</v>
      </c>
      <c r="F13" s="43">
        <v>36.061999999999998</v>
      </c>
      <c r="G13" s="43">
        <v>140.13200000000001</v>
      </c>
      <c r="H13" s="44">
        <v>26</v>
      </c>
      <c r="J13" s="44"/>
      <c r="K13" s="44"/>
      <c r="L13" s="44"/>
      <c r="M13" s="44"/>
      <c r="N13" s="44"/>
      <c r="O13" s="44"/>
      <c r="P13" s="44"/>
      <c r="Q13" s="44"/>
      <c r="R13" s="44"/>
      <c r="S13" s="44"/>
    </row>
    <row r="14" spans="1:20" x14ac:dyDescent="0.4">
      <c r="B14" s="3">
        <v>44664</v>
      </c>
      <c r="C14" s="37">
        <f ca="1">DATE(YEAR(予測実施日),MONTH('データ（他）'!B14),DAY('データ（他）'!B14))</f>
        <v>45395</v>
      </c>
      <c r="E14" s="42" t="s">
        <v>17</v>
      </c>
      <c r="F14" s="43">
        <v>35.578000000000003</v>
      </c>
      <c r="G14" s="43">
        <v>140.37299999999999</v>
      </c>
      <c r="H14" s="44">
        <v>37</v>
      </c>
      <c r="J14" s="44"/>
      <c r="K14" s="44"/>
      <c r="L14" s="44"/>
      <c r="M14" s="44"/>
      <c r="N14" s="44"/>
      <c r="O14" s="44"/>
      <c r="P14" s="44"/>
      <c r="Q14" s="44"/>
      <c r="R14" s="44"/>
      <c r="S14" s="44"/>
    </row>
    <row r="15" spans="1:20" x14ac:dyDescent="0.4">
      <c r="B15" s="3">
        <v>44665</v>
      </c>
      <c r="C15" s="37">
        <f ca="1">DATE(YEAR(予測実施日),MONTH('データ（他）'!B15),DAY('データ（他）'!B15))</f>
        <v>45396</v>
      </c>
      <c r="E15" s="42" t="s">
        <v>16</v>
      </c>
      <c r="F15" s="43">
        <v>35.533999999999999</v>
      </c>
      <c r="G15" s="43">
        <v>140.12700000000001</v>
      </c>
      <c r="H15" s="44">
        <v>4</v>
      </c>
      <c r="J15" s="44"/>
      <c r="K15" s="44"/>
      <c r="L15" s="44"/>
      <c r="M15" s="44"/>
      <c r="N15" s="44"/>
      <c r="O15" s="44"/>
      <c r="P15" s="44"/>
      <c r="Q15" s="44"/>
      <c r="R15" s="44"/>
      <c r="S15" s="44"/>
    </row>
    <row r="16" spans="1:20" x14ac:dyDescent="0.4">
      <c r="B16" s="3">
        <v>44666</v>
      </c>
      <c r="C16" s="37">
        <f ca="1">DATE(YEAR(予測実施日),MONTH('データ（他）'!B16),DAY('データ（他）'!B16))</f>
        <v>45397</v>
      </c>
      <c r="E16" s="42" t="s">
        <v>13</v>
      </c>
      <c r="F16" s="43">
        <v>35.518000000000001</v>
      </c>
      <c r="G16" s="43">
        <v>140.066</v>
      </c>
      <c r="H16" s="44">
        <v>20</v>
      </c>
      <c r="J16" s="44"/>
      <c r="K16" s="44"/>
      <c r="L16" s="44"/>
      <c r="M16" s="44"/>
      <c r="N16" s="44"/>
      <c r="O16" s="44"/>
      <c r="P16" s="44"/>
      <c r="Q16" s="44"/>
      <c r="R16" s="44"/>
      <c r="S16" s="44"/>
    </row>
    <row r="17" spans="2:19" x14ac:dyDescent="0.4">
      <c r="B17" s="3">
        <v>44667</v>
      </c>
      <c r="C17" s="37">
        <f ca="1">DATE(YEAR(予測実施日),MONTH('データ（他）'!B17),DAY('データ（他）'!B17))</f>
        <v>45398</v>
      </c>
      <c r="E17" s="42" t="s">
        <v>14</v>
      </c>
      <c r="F17" s="43">
        <v>36.203000000000003</v>
      </c>
      <c r="G17" s="43">
        <v>139.49799999999999</v>
      </c>
      <c r="H17" s="44">
        <v>44</v>
      </c>
      <c r="J17" s="44"/>
      <c r="K17" s="44"/>
      <c r="L17" s="44"/>
      <c r="M17" s="44"/>
      <c r="N17" s="44"/>
      <c r="O17" s="44"/>
      <c r="P17" s="44"/>
      <c r="Q17" s="44"/>
      <c r="R17" s="44"/>
      <c r="S17" s="44"/>
    </row>
    <row r="18" spans="2:19" x14ac:dyDescent="0.4">
      <c r="B18" s="3">
        <v>44668</v>
      </c>
      <c r="C18" s="37">
        <f ca="1">DATE(YEAR(予測実施日),MONTH('データ（他）'!B18),DAY('データ（他）'!B18))</f>
        <v>45399</v>
      </c>
      <c r="E18" s="44"/>
      <c r="F18" s="44"/>
      <c r="G18" s="44"/>
      <c r="H18" s="44"/>
      <c r="J18" s="44"/>
      <c r="K18" s="44"/>
      <c r="L18" s="44"/>
      <c r="M18" s="44"/>
      <c r="N18" s="44"/>
      <c r="O18" s="44"/>
      <c r="P18" s="44"/>
      <c r="Q18" s="44"/>
      <c r="R18" s="44"/>
      <c r="S18" s="44"/>
    </row>
    <row r="19" spans="2:19" x14ac:dyDescent="0.4">
      <c r="B19" s="3">
        <v>44669</v>
      </c>
      <c r="C19" s="37">
        <f ca="1">DATE(YEAR(予測実施日),MONTH('データ（他）'!B19),DAY('データ（他）'!B19))</f>
        <v>45400</v>
      </c>
      <c r="E19" s="44"/>
      <c r="F19" s="44"/>
      <c r="G19" s="44"/>
      <c r="H19" s="44"/>
      <c r="J19" s="44"/>
      <c r="K19" s="44"/>
      <c r="L19" s="44"/>
      <c r="M19" s="44"/>
      <c r="N19" s="44"/>
      <c r="O19" s="44"/>
      <c r="P19" s="44"/>
      <c r="Q19" s="44"/>
      <c r="R19" s="44"/>
      <c r="S19" s="44"/>
    </row>
    <row r="20" spans="2:19" x14ac:dyDescent="0.4">
      <c r="B20" s="3">
        <v>44670</v>
      </c>
      <c r="C20" s="37">
        <f ca="1">DATE(YEAR(予測実施日),MONTH('データ（他）'!B20),DAY('データ（他）'!B20))</f>
        <v>45401</v>
      </c>
      <c r="E20" s="44"/>
      <c r="F20" s="44"/>
      <c r="G20" s="44"/>
      <c r="H20" s="44"/>
      <c r="J20" s="44"/>
      <c r="K20" s="44"/>
      <c r="L20" s="44"/>
      <c r="M20" s="44"/>
      <c r="N20" s="44"/>
      <c r="O20" s="44"/>
      <c r="P20" s="44"/>
      <c r="Q20" s="44"/>
      <c r="R20" s="44"/>
      <c r="S20" s="44"/>
    </row>
    <row r="21" spans="2:19" x14ac:dyDescent="0.4">
      <c r="B21" s="3">
        <v>44671</v>
      </c>
      <c r="C21" s="37">
        <f ca="1">DATE(YEAR(予測実施日),MONTH('データ（他）'!B21),DAY('データ（他）'!B21))</f>
        <v>45402</v>
      </c>
      <c r="E21" s="44"/>
      <c r="F21" s="44"/>
      <c r="G21" s="44"/>
      <c r="H21" s="44"/>
      <c r="J21" s="44"/>
      <c r="K21" s="44"/>
      <c r="L21" s="44"/>
      <c r="M21" s="44"/>
      <c r="N21" s="44"/>
      <c r="O21" s="44"/>
      <c r="P21" s="44"/>
      <c r="Q21" s="44"/>
      <c r="R21" s="44"/>
      <c r="S21" s="44"/>
    </row>
    <row r="22" spans="2:19" x14ac:dyDescent="0.4">
      <c r="B22" s="3">
        <v>44672</v>
      </c>
      <c r="C22" s="37">
        <f ca="1">DATE(YEAR(予測実施日),MONTH('データ（他）'!B22),DAY('データ（他）'!B22))</f>
        <v>45403</v>
      </c>
      <c r="E22" s="44"/>
      <c r="F22" s="44"/>
      <c r="G22" s="44"/>
      <c r="H22" s="44"/>
      <c r="J22" s="44"/>
      <c r="K22" s="44"/>
      <c r="L22" s="44"/>
      <c r="M22" s="44"/>
      <c r="N22" s="44"/>
      <c r="O22" s="44"/>
      <c r="P22" s="44"/>
      <c r="Q22" s="44"/>
      <c r="R22" s="44"/>
      <c r="S22" s="44"/>
    </row>
    <row r="23" spans="2:19" x14ac:dyDescent="0.4">
      <c r="B23" s="3">
        <v>44673</v>
      </c>
      <c r="C23" s="37">
        <f ca="1">DATE(YEAR(予測実施日),MONTH('データ（他）'!B23),DAY('データ（他）'!B23))</f>
        <v>45404</v>
      </c>
      <c r="E23" s="44"/>
      <c r="F23" s="44"/>
      <c r="G23" s="44"/>
      <c r="H23" s="44"/>
      <c r="J23" s="44"/>
      <c r="K23" s="44"/>
      <c r="L23" s="44"/>
      <c r="M23" s="44"/>
      <c r="N23" s="44"/>
      <c r="O23" s="44"/>
      <c r="P23" s="44"/>
      <c r="Q23" s="44"/>
      <c r="R23" s="44"/>
      <c r="S23" s="44"/>
    </row>
    <row r="24" spans="2:19" x14ac:dyDescent="0.4">
      <c r="B24" s="3">
        <v>44674</v>
      </c>
      <c r="C24" s="37">
        <f ca="1">DATE(YEAR(予測実施日),MONTH('データ（他）'!B24),DAY('データ（他）'!B24))</f>
        <v>45405</v>
      </c>
      <c r="E24" s="44"/>
      <c r="F24" s="44"/>
      <c r="G24" s="44"/>
      <c r="H24" s="44"/>
      <c r="J24" s="44"/>
      <c r="K24" s="44"/>
      <c r="L24" s="44"/>
      <c r="M24" s="44"/>
      <c r="N24" s="44"/>
      <c r="O24" s="44"/>
      <c r="P24" s="44"/>
      <c r="Q24" s="44"/>
      <c r="R24" s="44"/>
      <c r="S24" s="44"/>
    </row>
    <row r="25" spans="2:19" x14ac:dyDescent="0.4">
      <c r="B25" s="3">
        <v>44675</v>
      </c>
      <c r="C25" s="37">
        <f ca="1">DATE(YEAR(予測実施日),MONTH('データ（他）'!B25),DAY('データ（他）'!B25))</f>
        <v>45406</v>
      </c>
      <c r="E25" s="44"/>
      <c r="F25" s="44"/>
      <c r="G25" s="44"/>
      <c r="H25" s="44"/>
      <c r="J25" s="44"/>
      <c r="K25" s="44"/>
      <c r="L25" s="44"/>
      <c r="M25" s="44"/>
      <c r="N25" s="44"/>
      <c r="O25" s="44"/>
      <c r="P25" s="44"/>
      <c r="Q25" s="44"/>
      <c r="R25" s="44"/>
      <c r="S25" s="44"/>
    </row>
    <row r="26" spans="2:19" x14ac:dyDescent="0.4">
      <c r="B26" s="3">
        <v>44676</v>
      </c>
      <c r="C26" s="37">
        <f ca="1">DATE(YEAR(予測実施日),MONTH('データ（他）'!B26),DAY('データ（他）'!B26))</f>
        <v>45407</v>
      </c>
      <c r="E26" s="44"/>
      <c r="F26" s="44"/>
      <c r="G26" s="44"/>
      <c r="H26" s="44"/>
      <c r="J26" s="44"/>
      <c r="K26" s="44"/>
      <c r="L26" s="44"/>
      <c r="M26" s="44"/>
      <c r="N26" s="44"/>
      <c r="O26" s="44"/>
      <c r="P26" s="44"/>
      <c r="Q26" s="44"/>
      <c r="R26" s="44"/>
      <c r="S26" s="44"/>
    </row>
    <row r="27" spans="2:19" x14ac:dyDescent="0.4">
      <c r="B27" s="3">
        <v>44677</v>
      </c>
      <c r="C27" s="37">
        <f ca="1">DATE(YEAR(予測実施日),MONTH('データ（他）'!B27),DAY('データ（他）'!B27))</f>
        <v>45408</v>
      </c>
      <c r="E27" s="44"/>
      <c r="F27" s="44"/>
      <c r="G27" s="44"/>
      <c r="H27" s="44"/>
      <c r="J27" s="44"/>
      <c r="K27" s="44"/>
      <c r="L27" s="44"/>
      <c r="M27" s="44"/>
      <c r="N27" s="44"/>
      <c r="O27" s="44"/>
      <c r="P27" s="44"/>
      <c r="Q27" s="44"/>
      <c r="R27" s="44"/>
      <c r="S27" s="44"/>
    </row>
    <row r="28" spans="2:19" x14ac:dyDescent="0.4">
      <c r="B28" s="3">
        <v>44678</v>
      </c>
      <c r="C28" s="37">
        <f ca="1">DATE(YEAR(予測実施日),MONTH('データ（他）'!B28),DAY('データ（他）'!B28))</f>
        <v>45409</v>
      </c>
      <c r="E28" s="44"/>
      <c r="F28" s="44"/>
      <c r="G28" s="44"/>
      <c r="H28" s="44"/>
      <c r="J28" s="44"/>
      <c r="K28" s="44"/>
      <c r="L28" s="44"/>
      <c r="M28" s="44"/>
      <c r="N28" s="44"/>
      <c r="O28" s="44"/>
      <c r="P28" s="44"/>
      <c r="Q28" s="44"/>
      <c r="R28" s="44"/>
      <c r="S28" s="44"/>
    </row>
    <row r="29" spans="2:19" x14ac:dyDescent="0.4">
      <c r="B29" s="3">
        <v>44679</v>
      </c>
      <c r="C29" s="37">
        <f ca="1">DATE(YEAR(予測実施日),MONTH('データ（他）'!B29),DAY('データ（他）'!B29))</f>
        <v>45410</v>
      </c>
      <c r="E29" s="44"/>
      <c r="F29" s="44"/>
      <c r="G29" s="44"/>
      <c r="H29" s="44"/>
      <c r="J29" s="44"/>
      <c r="K29" s="44"/>
      <c r="L29" s="44"/>
      <c r="M29" s="44"/>
      <c r="N29" s="44"/>
      <c r="O29" s="44"/>
      <c r="P29" s="44"/>
      <c r="Q29" s="44"/>
      <c r="R29" s="44"/>
      <c r="S29" s="44"/>
    </row>
    <row r="30" spans="2:19" x14ac:dyDescent="0.4">
      <c r="B30" s="3">
        <v>44680</v>
      </c>
      <c r="C30" s="37">
        <f ca="1">DATE(YEAR(予測実施日),MONTH('データ（他）'!B30),DAY('データ（他）'!B30))</f>
        <v>45411</v>
      </c>
      <c r="E30" s="44"/>
      <c r="F30" s="44"/>
      <c r="G30" s="44"/>
      <c r="H30" s="44"/>
      <c r="J30" s="44"/>
      <c r="K30" s="44"/>
      <c r="L30" s="44"/>
      <c r="M30" s="44"/>
      <c r="N30" s="44"/>
      <c r="O30" s="44"/>
      <c r="P30" s="44"/>
      <c r="Q30" s="44"/>
      <c r="R30" s="44"/>
      <c r="S30" s="44"/>
    </row>
    <row r="31" spans="2:19" x14ac:dyDescent="0.4">
      <c r="B31" s="3">
        <v>44681</v>
      </c>
      <c r="C31" s="37">
        <f ca="1">DATE(YEAR(予測実施日),MONTH('データ（他）'!B31),DAY('データ（他）'!B31))</f>
        <v>45412</v>
      </c>
      <c r="E31" s="44"/>
      <c r="F31" s="44"/>
      <c r="G31" s="44"/>
      <c r="H31" s="44"/>
      <c r="J31" s="44"/>
      <c r="K31" s="44"/>
      <c r="L31" s="44"/>
      <c r="M31" s="44"/>
      <c r="N31" s="44"/>
      <c r="O31" s="44"/>
      <c r="P31" s="44"/>
      <c r="Q31" s="44"/>
      <c r="R31" s="44"/>
      <c r="S31" s="44"/>
    </row>
    <row r="32" spans="2:19" x14ac:dyDescent="0.4">
      <c r="B32" s="3">
        <v>44682</v>
      </c>
      <c r="C32" s="37">
        <f ca="1">DATE(YEAR(予測実施日),MONTH('データ（他）'!B32),DAY('データ（他）'!B32))</f>
        <v>45413</v>
      </c>
      <c r="E32" s="44"/>
      <c r="F32" s="44"/>
      <c r="G32" s="44"/>
      <c r="H32" s="44"/>
      <c r="J32" s="44"/>
      <c r="K32" s="44"/>
      <c r="L32" s="44"/>
      <c r="M32" s="44"/>
      <c r="N32" s="44"/>
      <c r="O32" s="44"/>
      <c r="P32" s="44"/>
      <c r="Q32" s="44"/>
      <c r="R32" s="44"/>
      <c r="S32" s="44"/>
    </row>
    <row r="33" spans="2:19" x14ac:dyDescent="0.4">
      <c r="B33" s="3">
        <v>44683</v>
      </c>
      <c r="C33" s="37">
        <f ca="1">DATE(YEAR(予測実施日),MONTH('データ（他）'!B33),DAY('データ（他）'!B33))</f>
        <v>45414</v>
      </c>
      <c r="E33" s="44"/>
      <c r="F33" s="44"/>
      <c r="G33" s="44"/>
      <c r="H33" s="44"/>
      <c r="J33" s="44"/>
      <c r="K33" s="44"/>
      <c r="L33" s="44"/>
      <c r="M33" s="44"/>
      <c r="N33" s="44"/>
      <c r="O33" s="44"/>
      <c r="P33" s="44"/>
      <c r="Q33" s="44"/>
      <c r="R33" s="44"/>
      <c r="S33" s="44"/>
    </row>
    <row r="34" spans="2:19" x14ac:dyDescent="0.4">
      <c r="B34" s="3">
        <v>44684</v>
      </c>
      <c r="C34" s="37">
        <f ca="1">DATE(YEAR(予測実施日),MONTH('データ（他）'!B34),DAY('データ（他）'!B34))</f>
        <v>45415</v>
      </c>
      <c r="E34" s="44"/>
      <c r="F34" s="44"/>
      <c r="G34" s="44"/>
      <c r="H34" s="44"/>
      <c r="J34" s="44"/>
      <c r="K34" s="44"/>
      <c r="L34" s="44"/>
      <c r="M34" s="44"/>
      <c r="N34" s="44"/>
      <c r="O34" s="44"/>
      <c r="P34" s="44"/>
      <c r="Q34" s="44"/>
      <c r="R34" s="44"/>
      <c r="S34" s="44"/>
    </row>
    <row r="35" spans="2:19" x14ac:dyDescent="0.4">
      <c r="B35" s="3">
        <v>44685</v>
      </c>
      <c r="C35" s="37">
        <f ca="1">DATE(YEAR(予測実施日),MONTH('データ（他）'!B35),DAY('データ（他）'!B35))</f>
        <v>45416</v>
      </c>
      <c r="E35" s="44"/>
      <c r="F35" s="44"/>
      <c r="G35" s="44"/>
      <c r="H35" s="44"/>
      <c r="J35" s="44"/>
      <c r="K35" s="44"/>
      <c r="L35" s="44"/>
      <c r="M35" s="44"/>
      <c r="N35" s="44"/>
      <c r="O35" s="44"/>
      <c r="P35" s="44"/>
      <c r="Q35" s="44"/>
      <c r="R35" s="44"/>
      <c r="S35" s="44"/>
    </row>
    <row r="36" spans="2:19" x14ac:dyDescent="0.4">
      <c r="B36" s="3">
        <v>44686</v>
      </c>
      <c r="C36" s="37">
        <f ca="1">DATE(YEAR(予測実施日),MONTH('データ（他）'!B36),DAY('データ（他）'!B36))</f>
        <v>45417</v>
      </c>
      <c r="E36" s="44"/>
      <c r="F36" s="44"/>
      <c r="G36" s="44"/>
      <c r="H36" s="44"/>
      <c r="J36" s="44"/>
      <c r="K36" s="44"/>
      <c r="L36" s="44"/>
      <c r="M36" s="44"/>
      <c r="N36" s="44"/>
      <c r="O36" s="44"/>
      <c r="P36" s="44"/>
      <c r="Q36" s="44"/>
      <c r="R36" s="44"/>
      <c r="S36" s="44"/>
    </row>
    <row r="37" spans="2:19" x14ac:dyDescent="0.4">
      <c r="B37" s="3">
        <v>44687</v>
      </c>
      <c r="C37" s="37">
        <f ca="1">DATE(YEAR(予測実施日),MONTH('データ（他）'!B37),DAY('データ（他）'!B37))</f>
        <v>45418</v>
      </c>
      <c r="E37" s="44"/>
      <c r="F37" s="44"/>
      <c r="G37" s="44"/>
      <c r="H37" s="44"/>
      <c r="J37" s="44"/>
      <c r="K37" s="44"/>
      <c r="L37" s="44"/>
      <c r="M37" s="44"/>
      <c r="N37" s="44"/>
      <c r="O37" s="44"/>
      <c r="P37" s="44"/>
      <c r="Q37" s="44"/>
      <c r="R37" s="44"/>
      <c r="S37" s="44"/>
    </row>
    <row r="38" spans="2:19" x14ac:dyDescent="0.4">
      <c r="B38" s="3">
        <v>44688</v>
      </c>
      <c r="C38" s="37">
        <f ca="1">DATE(YEAR(予測実施日),MONTH('データ（他）'!B38),DAY('データ（他）'!B38))</f>
        <v>45419</v>
      </c>
      <c r="E38" s="44"/>
      <c r="F38" s="44"/>
      <c r="G38" s="44"/>
      <c r="H38" s="44"/>
      <c r="J38" s="44"/>
      <c r="K38" s="44"/>
      <c r="L38" s="44"/>
      <c r="M38" s="44"/>
      <c r="N38" s="44"/>
      <c r="O38" s="44"/>
      <c r="P38" s="44"/>
      <c r="Q38" s="44"/>
      <c r="R38" s="44"/>
      <c r="S38" s="44"/>
    </row>
    <row r="39" spans="2:19" x14ac:dyDescent="0.4">
      <c r="B39" s="3">
        <v>44689</v>
      </c>
      <c r="C39" s="37">
        <f ca="1">DATE(YEAR(予測実施日),MONTH('データ（他）'!B39),DAY('データ（他）'!B39))</f>
        <v>45420</v>
      </c>
      <c r="E39" s="44"/>
      <c r="F39" s="44"/>
      <c r="G39" s="44"/>
      <c r="H39" s="44"/>
      <c r="J39" s="44"/>
      <c r="K39" s="44"/>
      <c r="L39" s="44"/>
      <c r="M39" s="44"/>
      <c r="N39" s="44"/>
      <c r="O39" s="44"/>
      <c r="P39" s="44"/>
      <c r="Q39" s="44"/>
      <c r="R39" s="44"/>
      <c r="S39" s="44"/>
    </row>
    <row r="40" spans="2:19" x14ac:dyDescent="0.4">
      <c r="B40" s="3">
        <v>44690</v>
      </c>
      <c r="C40" s="37">
        <f ca="1">DATE(YEAR(予測実施日),MONTH('データ（他）'!B40),DAY('データ（他）'!B40))</f>
        <v>45421</v>
      </c>
      <c r="E40" s="44"/>
      <c r="F40" s="44"/>
      <c r="G40" s="44"/>
      <c r="H40" s="44"/>
      <c r="J40" s="44"/>
      <c r="K40" s="44"/>
      <c r="L40" s="44"/>
      <c r="M40" s="44"/>
      <c r="N40" s="44"/>
      <c r="O40" s="44"/>
      <c r="P40" s="44"/>
      <c r="Q40" s="44"/>
      <c r="R40" s="44"/>
      <c r="S40" s="44"/>
    </row>
    <row r="41" spans="2:19" x14ac:dyDescent="0.4">
      <c r="B41" s="3">
        <v>44691</v>
      </c>
      <c r="C41" s="37">
        <f ca="1">DATE(YEAR(予測実施日),MONTH('データ（他）'!B41),DAY('データ（他）'!B41))</f>
        <v>45422</v>
      </c>
      <c r="E41" s="44"/>
      <c r="F41" s="44"/>
      <c r="G41" s="44"/>
      <c r="H41" s="44"/>
      <c r="J41" s="44"/>
      <c r="K41" s="44"/>
      <c r="L41" s="44"/>
      <c r="M41" s="44"/>
      <c r="N41" s="44"/>
      <c r="O41" s="44"/>
      <c r="P41" s="44"/>
      <c r="Q41" s="44"/>
      <c r="R41" s="44"/>
      <c r="S41" s="44"/>
    </row>
    <row r="42" spans="2:19" x14ac:dyDescent="0.4">
      <c r="B42" s="3">
        <v>44692</v>
      </c>
      <c r="C42" s="37">
        <f ca="1">DATE(YEAR(予測実施日),MONTH('データ（他）'!B42),DAY('データ（他）'!B42))</f>
        <v>45423</v>
      </c>
      <c r="E42" s="44"/>
      <c r="F42" s="44"/>
      <c r="G42" s="44"/>
      <c r="H42" s="44"/>
      <c r="J42" s="44"/>
      <c r="K42" s="44"/>
      <c r="L42" s="44"/>
      <c r="M42" s="44"/>
      <c r="N42" s="44"/>
      <c r="O42" s="44"/>
      <c r="P42" s="44"/>
      <c r="Q42" s="44"/>
      <c r="R42" s="44"/>
      <c r="S42" s="44"/>
    </row>
    <row r="43" spans="2:19" x14ac:dyDescent="0.4">
      <c r="B43" s="3">
        <v>44693</v>
      </c>
      <c r="C43" s="37">
        <f ca="1">DATE(YEAR(予測実施日),MONTH('データ（他）'!B43),DAY('データ（他）'!B43))</f>
        <v>45424</v>
      </c>
      <c r="E43" s="44"/>
      <c r="F43" s="44"/>
      <c r="G43" s="44"/>
      <c r="H43" s="44"/>
      <c r="J43" s="44"/>
      <c r="K43" s="44"/>
      <c r="L43" s="44"/>
      <c r="M43" s="44"/>
      <c r="N43" s="44"/>
      <c r="O43" s="44"/>
      <c r="P43" s="44"/>
      <c r="Q43" s="44"/>
      <c r="R43" s="44"/>
      <c r="S43" s="44"/>
    </row>
    <row r="44" spans="2:19" x14ac:dyDescent="0.4">
      <c r="B44" s="3">
        <v>44694</v>
      </c>
      <c r="C44" s="37">
        <f ca="1">DATE(YEAR(予測実施日),MONTH('データ（他）'!B44),DAY('データ（他）'!B44))</f>
        <v>45425</v>
      </c>
      <c r="E44" s="44"/>
      <c r="F44" s="44"/>
      <c r="G44" s="44"/>
      <c r="H44" s="44"/>
      <c r="J44" s="44"/>
      <c r="K44" s="44"/>
      <c r="L44" s="44"/>
      <c r="M44" s="44"/>
      <c r="N44" s="44"/>
      <c r="O44" s="44"/>
      <c r="P44" s="44"/>
      <c r="Q44" s="44"/>
      <c r="R44" s="44"/>
      <c r="S44" s="44"/>
    </row>
    <row r="45" spans="2:19" x14ac:dyDescent="0.4">
      <c r="B45" s="3">
        <v>44695</v>
      </c>
      <c r="C45" s="37">
        <f ca="1">DATE(YEAR(予測実施日),MONTH('データ（他）'!B45),DAY('データ（他）'!B45))</f>
        <v>45426</v>
      </c>
      <c r="E45" s="44"/>
      <c r="F45" s="44"/>
      <c r="G45" s="44"/>
      <c r="H45" s="44"/>
      <c r="J45" s="44"/>
      <c r="K45" s="44"/>
      <c r="L45" s="44"/>
      <c r="M45" s="44"/>
      <c r="N45" s="44"/>
      <c r="O45" s="44"/>
      <c r="P45" s="44"/>
      <c r="Q45" s="44"/>
      <c r="R45" s="44"/>
      <c r="S45" s="44"/>
    </row>
    <row r="46" spans="2:19" x14ac:dyDescent="0.4">
      <c r="B46" s="3">
        <v>44696</v>
      </c>
      <c r="C46" s="37">
        <f ca="1">DATE(YEAR(予測実施日),MONTH('データ（他）'!B46),DAY('データ（他）'!B46))</f>
        <v>45427</v>
      </c>
      <c r="E46" s="44"/>
      <c r="F46" s="44"/>
      <c r="G46" s="44"/>
      <c r="H46" s="44"/>
      <c r="J46" s="44"/>
      <c r="K46" s="44"/>
      <c r="L46" s="44"/>
      <c r="M46" s="44"/>
      <c r="N46" s="44"/>
      <c r="O46" s="44"/>
      <c r="P46" s="44"/>
      <c r="Q46" s="44"/>
      <c r="R46" s="44"/>
      <c r="S46" s="44"/>
    </row>
    <row r="47" spans="2:19" x14ac:dyDescent="0.4">
      <c r="B47" s="3">
        <v>44697</v>
      </c>
      <c r="C47" s="37">
        <f ca="1">DATE(YEAR(予測実施日),MONTH('データ（他）'!B47),DAY('データ（他）'!B47))</f>
        <v>45428</v>
      </c>
      <c r="E47" s="44"/>
      <c r="F47" s="44"/>
      <c r="G47" s="44"/>
      <c r="H47" s="44"/>
      <c r="J47" s="44"/>
      <c r="K47" s="44"/>
      <c r="L47" s="44"/>
      <c r="M47" s="44"/>
      <c r="N47" s="44"/>
      <c r="O47" s="44"/>
      <c r="P47" s="44"/>
      <c r="Q47" s="44"/>
      <c r="R47" s="44"/>
      <c r="S47" s="44"/>
    </row>
    <row r="48" spans="2:19" x14ac:dyDescent="0.4">
      <c r="B48" s="3">
        <v>44698</v>
      </c>
      <c r="C48" s="37">
        <f ca="1">DATE(YEAR(予測実施日),MONTH('データ（他）'!B48),DAY('データ（他）'!B48))</f>
        <v>45429</v>
      </c>
      <c r="E48" s="44"/>
      <c r="F48" s="44"/>
      <c r="G48" s="44"/>
      <c r="H48" s="44"/>
      <c r="J48" s="44"/>
      <c r="K48" s="44"/>
      <c r="L48" s="44"/>
      <c r="M48" s="44"/>
      <c r="N48" s="44"/>
      <c r="O48" s="44"/>
      <c r="P48" s="44"/>
      <c r="Q48" s="44"/>
      <c r="R48" s="44"/>
      <c r="S48" s="44"/>
    </row>
    <row r="49" spans="2:19" x14ac:dyDescent="0.4">
      <c r="B49" s="3">
        <v>44699</v>
      </c>
      <c r="C49" s="37">
        <f ca="1">DATE(YEAR(予測実施日),MONTH('データ（他）'!B49),DAY('データ（他）'!B49))</f>
        <v>45430</v>
      </c>
      <c r="E49" s="44"/>
      <c r="F49" s="44"/>
      <c r="G49" s="44"/>
      <c r="H49" s="44"/>
      <c r="J49" s="44"/>
      <c r="K49" s="44"/>
      <c r="L49" s="44"/>
      <c r="M49" s="44"/>
      <c r="N49" s="44"/>
      <c r="O49" s="44"/>
      <c r="P49" s="44"/>
      <c r="Q49" s="44"/>
      <c r="R49" s="44"/>
      <c r="S49" s="44"/>
    </row>
    <row r="50" spans="2:19" x14ac:dyDescent="0.4">
      <c r="B50" s="3">
        <v>44700</v>
      </c>
      <c r="C50" s="37">
        <f ca="1">DATE(YEAR(予測実施日),MONTH('データ（他）'!B50),DAY('データ（他）'!B50))</f>
        <v>45431</v>
      </c>
      <c r="E50" s="44"/>
      <c r="F50" s="44"/>
      <c r="G50" s="44"/>
      <c r="H50" s="44"/>
      <c r="J50" s="44"/>
      <c r="K50" s="44"/>
      <c r="L50" s="44"/>
      <c r="M50" s="44"/>
      <c r="N50" s="44"/>
      <c r="O50" s="44"/>
      <c r="P50" s="44"/>
      <c r="Q50" s="44"/>
      <c r="R50" s="44"/>
      <c r="S50" s="44"/>
    </row>
    <row r="51" spans="2:19" x14ac:dyDescent="0.4">
      <c r="B51" s="3">
        <v>44701</v>
      </c>
      <c r="C51" s="37">
        <f ca="1">DATE(YEAR(予測実施日),MONTH('データ（他）'!B51),DAY('データ（他）'!B51))</f>
        <v>45432</v>
      </c>
      <c r="E51" s="44"/>
      <c r="F51" s="44"/>
      <c r="G51" s="44"/>
      <c r="H51" s="44"/>
      <c r="J51" s="44"/>
      <c r="K51" s="44"/>
      <c r="L51" s="44"/>
      <c r="M51" s="44"/>
      <c r="N51" s="44"/>
      <c r="O51" s="44"/>
      <c r="P51" s="44"/>
      <c r="Q51" s="44"/>
      <c r="R51" s="44"/>
      <c r="S51" s="44"/>
    </row>
    <row r="52" spans="2:19" x14ac:dyDescent="0.4">
      <c r="B52" s="3">
        <v>44702</v>
      </c>
      <c r="C52" s="37">
        <f ca="1">DATE(YEAR(予測実施日),MONTH('データ（他）'!B52),DAY('データ（他）'!B52))</f>
        <v>45433</v>
      </c>
      <c r="E52" s="44"/>
      <c r="F52" s="44"/>
      <c r="G52" s="44"/>
      <c r="H52" s="44"/>
      <c r="J52" s="44"/>
      <c r="K52" s="44"/>
      <c r="L52" s="44"/>
      <c r="M52" s="44"/>
      <c r="N52" s="44"/>
      <c r="O52" s="44"/>
      <c r="P52" s="44"/>
      <c r="Q52" s="44"/>
      <c r="R52" s="44"/>
      <c r="S52" s="44"/>
    </row>
    <row r="53" spans="2:19" x14ac:dyDescent="0.4">
      <c r="B53" s="3">
        <v>44703</v>
      </c>
      <c r="C53" s="37">
        <f ca="1">DATE(YEAR(予測実施日),MONTH('データ（他）'!B53),DAY('データ（他）'!B53))</f>
        <v>45434</v>
      </c>
      <c r="E53" s="44"/>
      <c r="F53" s="44"/>
      <c r="G53" s="44"/>
      <c r="H53" s="44"/>
      <c r="J53" s="44"/>
      <c r="K53" s="44"/>
      <c r="L53" s="44"/>
      <c r="M53" s="44"/>
      <c r="N53" s="44"/>
      <c r="O53" s="44"/>
      <c r="P53" s="44"/>
      <c r="Q53" s="44"/>
      <c r="R53" s="44"/>
      <c r="S53" s="44"/>
    </row>
    <row r="54" spans="2:19" x14ac:dyDescent="0.4">
      <c r="B54" s="3">
        <v>44704</v>
      </c>
      <c r="C54" s="37">
        <f ca="1">DATE(YEAR(予測実施日),MONTH('データ（他）'!B54),DAY('データ（他）'!B54))</f>
        <v>45435</v>
      </c>
      <c r="E54" s="44"/>
      <c r="F54" s="44"/>
      <c r="G54" s="44"/>
      <c r="H54" s="44"/>
      <c r="J54" s="44"/>
      <c r="K54" s="44"/>
      <c r="L54" s="44"/>
      <c r="M54" s="44"/>
      <c r="N54" s="44"/>
      <c r="O54" s="44"/>
      <c r="P54" s="44"/>
      <c r="Q54" s="44"/>
      <c r="R54" s="44"/>
      <c r="S54" s="44"/>
    </row>
    <row r="55" spans="2:19" x14ac:dyDescent="0.4">
      <c r="B55" s="3">
        <v>44705</v>
      </c>
      <c r="C55" s="37">
        <f ca="1">DATE(YEAR(予測実施日),MONTH('データ（他）'!B55),DAY('データ（他）'!B55))</f>
        <v>45436</v>
      </c>
      <c r="E55" s="44"/>
      <c r="F55" s="44"/>
      <c r="G55" s="44"/>
      <c r="H55" s="44"/>
      <c r="J55" s="44"/>
      <c r="K55" s="44"/>
      <c r="L55" s="44"/>
      <c r="M55" s="44"/>
      <c r="N55" s="44"/>
      <c r="O55" s="44"/>
      <c r="P55" s="44"/>
      <c r="Q55" s="44"/>
      <c r="R55" s="44"/>
      <c r="S55" s="44"/>
    </row>
    <row r="56" spans="2:19" x14ac:dyDescent="0.4">
      <c r="B56" s="3">
        <v>44706</v>
      </c>
      <c r="C56" s="37">
        <f ca="1">DATE(YEAR(予測実施日),MONTH('データ（他）'!B56),DAY('データ（他）'!B56))</f>
        <v>45437</v>
      </c>
      <c r="E56" s="44"/>
      <c r="F56" s="44"/>
      <c r="G56" s="44"/>
      <c r="H56" s="44"/>
      <c r="J56" s="44"/>
      <c r="K56" s="44"/>
      <c r="L56" s="44"/>
      <c r="M56" s="44"/>
      <c r="N56" s="44"/>
      <c r="O56" s="44"/>
      <c r="P56" s="44"/>
      <c r="Q56" s="44"/>
      <c r="R56" s="44"/>
      <c r="S56" s="44"/>
    </row>
    <row r="57" spans="2:19" x14ac:dyDescent="0.4">
      <c r="B57" s="3">
        <v>44707</v>
      </c>
      <c r="C57" s="37">
        <f ca="1">DATE(YEAR(予測実施日),MONTH('データ（他）'!B57),DAY('データ（他）'!B57))</f>
        <v>45438</v>
      </c>
      <c r="E57" s="44"/>
      <c r="F57" s="44"/>
      <c r="G57" s="44"/>
      <c r="H57" s="44"/>
      <c r="J57" s="44"/>
      <c r="K57" s="44"/>
      <c r="L57" s="44"/>
      <c r="M57" s="44"/>
      <c r="N57" s="44"/>
      <c r="O57" s="44"/>
      <c r="P57" s="44"/>
      <c r="Q57" s="44"/>
      <c r="R57" s="44"/>
      <c r="S57" s="44"/>
    </row>
    <row r="58" spans="2:19" x14ac:dyDescent="0.4">
      <c r="B58" s="3">
        <v>44708</v>
      </c>
      <c r="C58" s="37">
        <f ca="1">DATE(YEAR(予測実施日),MONTH('データ（他）'!B58),DAY('データ（他）'!B58))</f>
        <v>45439</v>
      </c>
      <c r="E58" s="44"/>
      <c r="F58" s="44"/>
      <c r="G58" s="44"/>
      <c r="H58" s="44"/>
      <c r="J58" s="44"/>
      <c r="K58" s="44"/>
      <c r="L58" s="44"/>
      <c r="M58" s="44"/>
      <c r="N58" s="44"/>
      <c r="O58" s="44"/>
      <c r="P58" s="44"/>
      <c r="Q58" s="44"/>
      <c r="R58" s="44"/>
      <c r="S58" s="44"/>
    </row>
    <row r="59" spans="2:19" x14ac:dyDescent="0.4">
      <c r="B59" s="3">
        <v>44709</v>
      </c>
      <c r="C59" s="37">
        <f ca="1">DATE(YEAR(予測実施日),MONTH('データ（他）'!B59),DAY('データ（他）'!B59))</f>
        <v>45440</v>
      </c>
      <c r="E59" s="44"/>
      <c r="F59" s="44"/>
      <c r="G59" s="44"/>
      <c r="H59" s="44"/>
      <c r="J59" s="44"/>
      <c r="K59" s="44"/>
      <c r="L59" s="44"/>
      <c r="M59" s="44"/>
      <c r="N59" s="44"/>
      <c r="O59" s="44"/>
      <c r="P59" s="44"/>
      <c r="Q59" s="44"/>
      <c r="R59" s="44"/>
      <c r="S59" s="44"/>
    </row>
    <row r="60" spans="2:19" x14ac:dyDescent="0.4">
      <c r="B60" s="3">
        <v>44710</v>
      </c>
      <c r="C60" s="37">
        <f ca="1">DATE(YEAR(予測実施日),MONTH('データ（他）'!B60),DAY('データ（他）'!B60))</f>
        <v>45441</v>
      </c>
      <c r="E60" s="44"/>
      <c r="F60" s="44"/>
      <c r="G60" s="44"/>
      <c r="H60" s="44"/>
      <c r="J60" s="44"/>
      <c r="K60" s="44"/>
      <c r="L60" s="44"/>
      <c r="M60" s="44"/>
      <c r="N60" s="44"/>
      <c r="O60" s="44"/>
      <c r="P60" s="44"/>
      <c r="Q60" s="44"/>
      <c r="R60" s="44"/>
      <c r="S60" s="44"/>
    </row>
    <row r="61" spans="2:19" x14ac:dyDescent="0.4">
      <c r="B61" s="3">
        <v>44711</v>
      </c>
      <c r="C61" s="37">
        <f ca="1">DATE(YEAR(予測実施日),MONTH('データ（他）'!B61),DAY('データ（他）'!B61))</f>
        <v>45442</v>
      </c>
      <c r="E61" s="44"/>
      <c r="F61" s="44"/>
      <c r="G61" s="44"/>
      <c r="H61" s="44"/>
      <c r="J61" s="44"/>
      <c r="K61" s="44"/>
      <c r="L61" s="44"/>
      <c r="M61" s="44"/>
      <c r="N61" s="44"/>
      <c r="O61" s="44"/>
      <c r="P61" s="44"/>
      <c r="Q61" s="44"/>
      <c r="R61" s="44"/>
      <c r="S61" s="44"/>
    </row>
    <row r="62" spans="2:19" x14ac:dyDescent="0.4">
      <c r="B62" s="3">
        <v>44712</v>
      </c>
      <c r="C62" s="37">
        <f ca="1">DATE(YEAR(予測実施日),MONTH('データ（他）'!B62),DAY('データ（他）'!B62))</f>
        <v>45443</v>
      </c>
      <c r="E62" s="44"/>
      <c r="F62" s="44"/>
      <c r="G62" s="44"/>
      <c r="H62" s="44"/>
      <c r="J62" s="44"/>
      <c r="K62" s="44"/>
      <c r="L62" s="44"/>
      <c r="M62" s="44"/>
      <c r="N62" s="44"/>
      <c r="O62" s="44"/>
      <c r="P62" s="44"/>
      <c r="Q62" s="44"/>
      <c r="R62" s="44"/>
      <c r="S62" s="44"/>
    </row>
    <row r="63" spans="2:19" x14ac:dyDescent="0.4">
      <c r="B63" s="3">
        <v>44713</v>
      </c>
      <c r="C63" s="37">
        <f ca="1">DATE(YEAR(予測実施日),MONTH('データ（他）'!B63),DAY('データ（他）'!B63))</f>
        <v>45444</v>
      </c>
      <c r="E63" s="44"/>
      <c r="F63" s="44"/>
      <c r="G63" s="44"/>
      <c r="H63" s="44"/>
      <c r="J63" s="44"/>
      <c r="K63" s="44"/>
      <c r="L63" s="44"/>
      <c r="M63" s="44"/>
      <c r="N63" s="44"/>
      <c r="O63" s="44"/>
      <c r="P63" s="44"/>
      <c r="Q63" s="44"/>
      <c r="R63" s="44"/>
      <c r="S63" s="44"/>
    </row>
    <row r="64" spans="2:19" x14ac:dyDescent="0.4">
      <c r="B64" s="3">
        <v>44714</v>
      </c>
      <c r="C64" s="37">
        <f ca="1">DATE(YEAR(予測実施日),MONTH('データ（他）'!B64),DAY('データ（他）'!B64))</f>
        <v>45445</v>
      </c>
      <c r="E64" s="44"/>
      <c r="F64" s="44"/>
      <c r="G64" s="44"/>
      <c r="H64" s="44"/>
      <c r="J64" s="44"/>
      <c r="K64" s="44"/>
      <c r="L64" s="44"/>
      <c r="M64" s="44"/>
      <c r="N64" s="44"/>
      <c r="O64" s="44"/>
      <c r="P64" s="44"/>
      <c r="Q64" s="44"/>
      <c r="R64" s="44"/>
      <c r="S64" s="44"/>
    </row>
    <row r="65" spans="2:19" x14ac:dyDescent="0.4">
      <c r="B65" s="3">
        <v>44715</v>
      </c>
      <c r="C65" s="37">
        <f ca="1">DATE(YEAR(予測実施日),MONTH('データ（他）'!B65),DAY('データ（他）'!B65))</f>
        <v>45446</v>
      </c>
      <c r="E65" s="44"/>
      <c r="F65" s="44"/>
      <c r="G65" s="44"/>
      <c r="H65" s="44"/>
      <c r="J65" s="44"/>
      <c r="K65" s="44"/>
      <c r="L65" s="44"/>
      <c r="M65" s="44"/>
      <c r="N65" s="44"/>
      <c r="O65" s="44"/>
      <c r="P65" s="44"/>
      <c r="Q65" s="44"/>
      <c r="R65" s="44"/>
      <c r="S65" s="44"/>
    </row>
    <row r="66" spans="2:19" x14ac:dyDescent="0.4">
      <c r="B66" s="3">
        <v>44716</v>
      </c>
      <c r="C66" s="37">
        <f ca="1">DATE(YEAR(予測実施日),MONTH('データ（他）'!B66),DAY('データ（他）'!B66))</f>
        <v>45447</v>
      </c>
      <c r="E66" s="44"/>
      <c r="F66" s="44"/>
      <c r="G66" s="44"/>
      <c r="H66" s="44"/>
      <c r="J66" s="44"/>
      <c r="K66" s="44"/>
      <c r="L66" s="44"/>
      <c r="M66" s="44"/>
      <c r="N66" s="44"/>
      <c r="O66" s="44"/>
      <c r="P66" s="44"/>
      <c r="Q66" s="44"/>
      <c r="R66" s="44"/>
      <c r="S66" s="44"/>
    </row>
    <row r="67" spans="2:19" x14ac:dyDescent="0.4">
      <c r="B67" s="3">
        <v>44717</v>
      </c>
      <c r="C67" s="37">
        <f ca="1">DATE(YEAR(予測実施日),MONTH('データ（他）'!B67),DAY('データ（他）'!B67))</f>
        <v>45448</v>
      </c>
      <c r="E67" s="44"/>
      <c r="F67" s="44"/>
      <c r="G67" s="44"/>
      <c r="H67" s="44"/>
      <c r="J67" s="44"/>
      <c r="K67" s="44"/>
      <c r="L67" s="44"/>
      <c r="M67" s="44"/>
      <c r="N67" s="44"/>
      <c r="O67" s="44"/>
      <c r="P67" s="44"/>
      <c r="Q67" s="44"/>
      <c r="R67" s="44"/>
      <c r="S67" s="44"/>
    </row>
    <row r="68" spans="2:19" x14ac:dyDescent="0.4">
      <c r="B68" s="3">
        <v>44718</v>
      </c>
      <c r="C68" s="37">
        <f ca="1">DATE(YEAR(予測実施日),MONTH('データ（他）'!B68),DAY('データ（他）'!B68))</f>
        <v>45449</v>
      </c>
      <c r="E68" s="44"/>
      <c r="F68" s="44"/>
      <c r="G68" s="44"/>
      <c r="H68" s="44"/>
      <c r="J68" s="44"/>
      <c r="K68" s="44"/>
      <c r="L68" s="44"/>
      <c r="M68" s="44"/>
      <c r="N68" s="44"/>
      <c r="O68" s="44"/>
      <c r="P68" s="44"/>
      <c r="Q68" s="44"/>
      <c r="R68" s="44"/>
      <c r="S68" s="44"/>
    </row>
    <row r="69" spans="2:19" x14ac:dyDescent="0.4">
      <c r="B69" s="3">
        <v>44719</v>
      </c>
      <c r="C69" s="37">
        <f ca="1">DATE(YEAR(予測実施日),MONTH('データ（他）'!B69),DAY('データ（他）'!B69))</f>
        <v>45450</v>
      </c>
      <c r="E69" s="44"/>
      <c r="F69" s="44"/>
      <c r="G69" s="44"/>
      <c r="H69" s="44"/>
      <c r="J69" s="44"/>
      <c r="K69" s="44"/>
      <c r="L69" s="44"/>
      <c r="M69" s="44"/>
      <c r="N69" s="44"/>
      <c r="O69" s="44"/>
      <c r="P69" s="44"/>
      <c r="Q69" s="44"/>
      <c r="R69" s="44"/>
      <c r="S69" s="44"/>
    </row>
    <row r="70" spans="2:19" x14ac:dyDescent="0.4">
      <c r="B70" s="3">
        <v>44720</v>
      </c>
      <c r="C70" s="37">
        <f ca="1">DATE(YEAR(予測実施日),MONTH('データ（他）'!B70),DAY('データ（他）'!B70))</f>
        <v>45451</v>
      </c>
      <c r="E70" s="44"/>
      <c r="F70" s="44"/>
      <c r="G70" s="44"/>
      <c r="H70" s="44"/>
      <c r="J70" s="44"/>
      <c r="K70" s="44"/>
      <c r="L70" s="44"/>
      <c r="M70" s="44"/>
      <c r="N70" s="44"/>
      <c r="O70" s="44"/>
      <c r="P70" s="44"/>
      <c r="Q70" s="44"/>
      <c r="R70" s="44"/>
      <c r="S70" s="44"/>
    </row>
    <row r="71" spans="2:19" x14ac:dyDescent="0.4">
      <c r="B71" s="3">
        <v>44721</v>
      </c>
      <c r="C71" s="37">
        <f ca="1">DATE(YEAR(予測実施日),MONTH('データ（他）'!B71),DAY('データ（他）'!B71))</f>
        <v>45452</v>
      </c>
      <c r="E71" s="44"/>
      <c r="F71" s="44"/>
      <c r="G71" s="44"/>
      <c r="H71" s="44"/>
      <c r="J71" s="44"/>
      <c r="K71" s="44"/>
      <c r="L71" s="44"/>
      <c r="M71" s="44"/>
      <c r="N71" s="44"/>
      <c r="O71" s="44"/>
      <c r="P71" s="44"/>
      <c r="Q71" s="44"/>
      <c r="R71" s="44"/>
      <c r="S71" s="44"/>
    </row>
    <row r="72" spans="2:19" x14ac:dyDescent="0.4">
      <c r="B72" s="3">
        <v>44722</v>
      </c>
      <c r="C72" s="37">
        <f ca="1">DATE(YEAR(予測実施日),MONTH('データ（他）'!B72),DAY('データ（他）'!B72))</f>
        <v>45453</v>
      </c>
      <c r="E72" s="44"/>
      <c r="F72" s="44"/>
      <c r="G72" s="44"/>
      <c r="H72" s="44"/>
      <c r="J72" s="44"/>
      <c r="K72" s="44"/>
      <c r="L72" s="44"/>
      <c r="M72" s="44"/>
      <c r="N72" s="44"/>
      <c r="O72" s="44"/>
      <c r="P72" s="44"/>
      <c r="Q72" s="44"/>
      <c r="R72" s="44"/>
      <c r="S72" s="44"/>
    </row>
    <row r="73" spans="2:19" x14ac:dyDescent="0.4">
      <c r="B73" s="3">
        <v>44723</v>
      </c>
      <c r="C73" s="37">
        <f ca="1">DATE(YEAR(予測実施日),MONTH('データ（他）'!B73),DAY('データ（他）'!B73))</f>
        <v>45454</v>
      </c>
      <c r="E73" s="44"/>
      <c r="F73" s="44"/>
      <c r="G73" s="44"/>
      <c r="H73" s="44"/>
      <c r="J73" s="44"/>
      <c r="K73" s="44"/>
      <c r="L73" s="44"/>
      <c r="M73" s="44"/>
      <c r="N73" s="44"/>
      <c r="O73" s="44"/>
      <c r="P73" s="44"/>
      <c r="Q73" s="44"/>
      <c r="R73" s="44"/>
      <c r="S73" s="44"/>
    </row>
    <row r="74" spans="2:19" x14ac:dyDescent="0.4">
      <c r="B74" s="3">
        <v>44724</v>
      </c>
      <c r="C74" s="37">
        <f ca="1">DATE(YEAR(予測実施日),MONTH('データ（他）'!B74),DAY('データ（他）'!B74))</f>
        <v>45455</v>
      </c>
      <c r="E74" s="44"/>
      <c r="F74" s="44"/>
      <c r="G74" s="44"/>
      <c r="H74" s="44"/>
      <c r="J74" s="44"/>
      <c r="K74" s="44"/>
      <c r="L74" s="44"/>
      <c r="M74" s="44"/>
      <c r="N74" s="44"/>
      <c r="O74" s="44"/>
      <c r="P74" s="44"/>
      <c r="Q74" s="44"/>
      <c r="R74" s="44"/>
      <c r="S74" s="44"/>
    </row>
    <row r="75" spans="2:19" x14ac:dyDescent="0.4">
      <c r="B75" s="3">
        <v>44725</v>
      </c>
      <c r="C75" s="37">
        <f ca="1">DATE(YEAR(予測実施日),MONTH('データ（他）'!B75),DAY('データ（他）'!B75))</f>
        <v>45456</v>
      </c>
      <c r="E75" s="44"/>
      <c r="F75" s="44"/>
      <c r="G75" s="44"/>
      <c r="H75" s="44"/>
      <c r="J75" s="44"/>
      <c r="K75" s="44"/>
      <c r="L75" s="44"/>
      <c r="M75" s="44"/>
      <c r="N75" s="44"/>
      <c r="O75" s="44"/>
      <c r="P75" s="44"/>
      <c r="Q75" s="44"/>
      <c r="R75" s="44"/>
      <c r="S75" s="44"/>
    </row>
    <row r="76" spans="2:19" x14ac:dyDescent="0.4">
      <c r="B76" s="3">
        <v>44726</v>
      </c>
      <c r="C76" s="37">
        <f ca="1">DATE(YEAR(予測実施日),MONTH('データ（他）'!B76),DAY('データ（他）'!B76))</f>
        <v>45457</v>
      </c>
      <c r="E76" s="44"/>
      <c r="F76" s="44"/>
      <c r="G76" s="44"/>
      <c r="H76" s="44"/>
      <c r="J76" s="44"/>
      <c r="K76" s="44"/>
      <c r="L76" s="44"/>
      <c r="M76" s="44"/>
      <c r="N76" s="44"/>
      <c r="O76" s="44"/>
      <c r="P76" s="44"/>
      <c r="Q76" s="44"/>
      <c r="R76" s="44"/>
      <c r="S76" s="44"/>
    </row>
    <row r="77" spans="2:19" x14ac:dyDescent="0.4">
      <c r="B77" s="3">
        <v>44727</v>
      </c>
      <c r="C77" s="37">
        <f ca="1">DATE(YEAR(予測実施日),MONTH('データ（他）'!B77),DAY('データ（他）'!B77))</f>
        <v>45458</v>
      </c>
      <c r="E77" s="44"/>
      <c r="F77" s="44"/>
      <c r="G77" s="44"/>
      <c r="H77" s="44"/>
      <c r="J77" s="44"/>
      <c r="K77" s="44"/>
      <c r="L77" s="44"/>
      <c r="M77" s="44"/>
      <c r="N77" s="44"/>
      <c r="O77" s="44"/>
      <c r="P77" s="44"/>
      <c r="Q77" s="44"/>
      <c r="R77" s="44"/>
      <c r="S77" s="44"/>
    </row>
    <row r="78" spans="2:19" x14ac:dyDescent="0.4">
      <c r="B78" s="3">
        <v>44728</v>
      </c>
      <c r="C78" s="37">
        <f ca="1">DATE(YEAR(予測実施日),MONTH('データ（他）'!B78),DAY('データ（他）'!B78))</f>
        <v>45459</v>
      </c>
      <c r="E78" s="44"/>
      <c r="F78" s="44"/>
      <c r="G78" s="44"/>
      <c r="H78" s="44"/>
      <c r="J78" s="44"/>
      <c r="K78" s="44"/>
      <c r="L78" s="44"/>
      <c r="M78" s="44"/>
      <c r="N78" s="44"/>
      <c r="O78" s="44"/>
      <c r="P78" s="44"/>
      <c r="Q78" s="44"/>
      <c r="R78" s="44"/>
      <c r="S78" s="44"/>
    </row>
    <row r="79" spans="2:19" x14ac:dyDescent="0.4">
      <c r="B79" s="3">
        <v>44729</v>
      </c>
      <c r="C79" s="37">
        <f ca="1">DATE(YEAR(予測実施日),MONTH('データ（他）'!B79),DAY('データ（他）'!B79))</f>
        <v>45460</v>
      </c>
      <c r="E79" s="44"/>
      <c r="F79" s="44"/>
      <c r="G79" s="44"/>
      <c r="H79" s="44"/>
      <c r="J79" s="44"/>
      <c r="K79" s="44"/>
      <c r="L79" s="44"/>
      <c r="M79" s="44"/>
      <c r="N79" s="44"/>
      <c r="O79" s="44"/>
      <c r="P79" s="44"/>
      <c r="Q79" s="44"/>
      <c r="R79" s="44"/>
      <c r="S79" s="44"/>
    </row>
    <row r="80" spans="2:19" x14ac:dyDescent="0.4">
      <c r="B80" s="3">
        <v>44730</v>
      </c>
      <c r="C80" s="37">
        <f ca="1">DATE(YEAR(予測実施日),MONTH('データ（他）'!B80),DAY('データ（他）'!B80))</f>
        <v>45461</v>
      </c>
      <c r="E80" s="44"/>
      <c r="F80" s="44"/>
      <c r="G80" s="44"/>
      <c r="H80" s="44"/>
      <c r="J80" s="44"/>
      <c r="K80" s="44"/>
      <c r="L80" s="44"/>
      <c r="M80" s="44"/>
      <c r="N80" s="44"/>
      <c r="O80" s="44"/>
      <c r="P80" s="44"/>
      <c r="Q80" s="44"/>
      <c r="R80" s="44"/>
      <c r="S80" s="44"/>
    </row>
    <row r="81" spans="2:19" x14ac:dyDescent="0.4">
      <c r="B81" s="3">
        <v>44731</v>
      </c>
      <c r="C81" s="37">
        <f ca="1">DATE(YEAR(予測実施日),MONTH('データ（他）'!B81),DAY('データ（他）'!B81))</f>
        <v>45462</v>
      </c>
      <c r="E81" s="44"/>
      <c r="F81" s="44"/>
      <c r="G81" s="44"/>
      <c r="H81" s="44"/>
      <c r="J81" s="44"/>
      <c r="K81" s="44"/>
      <c r="L81" s="44"/>
      <c r="M81" s="44"/>
      <c r="N81" s="44"/>
      <c r="O81" s="44"/>
      <c r="P81" s="44"/>
      <c r="Q81" s="44"/>
      <c r="R81" s="44"/>
      <c r="S81" s="44"/>
    </row>
    <row r="82" spans="2:19" x14ac:dyDescent="0.4">
      <c r="B82" s="3">
        <v>44732</v>
      </c>
      <c r="C82" s="37">
        <f ca="1">DATE(YEAR(予測実施日),MONTH('データ（他）'!B82),DAY('データ（他）'!B82))</f>
        <v>45463</v>
      </c>
      <c r="E82" s="44"/>
      <c r="F82" s="44"/>
      <c r="G82" s="44"/>
      <c r="H82" s="44"/>
      <c r="J82" s="44"/>
      <c r="K82" s="44"/>
      <c r="L82" s="44"/>
      <c r="M82" s="44"/>
      <c r="N82" s="44"/>
      <c r="O82" s="44"/>
      <c r="P82" s="44"/>
      <c r="Q82" s="44"/>
      <c r="R82" s="44"/>
      <c r="S82" s="44"/>
    </row>
    <row r="83" spans="2:19" x14ac:dyDescent="0.4">
      <c r="B83" s="3">
        <v>44733</v>
      </c>
      <c r="C83" s="37">
        <f ca="1">DATE(YEAR(予測実施日),MONTH('データ（他）'!B83),DAY('データ（他）'!B83))</f>
        <v>45464</v>
      </c>
      <c r="E83" s="44"/>
      <c r="F83" s="44"/>
      <c r="G83" s="44"/>
      <c r="H83" s="44"/>
      <c r="J83" s="44"/>
      <c r="K83" s="44"/>
      <c r="L83" s="44"/>
      <c r="M83" s="44"/>
      <c r="N83" s="44"/>
      <c r="O83" s="44"/>
      <c r="P83" s="44"/>
      <c r="Q83" s="44"/>
      <c r="R83" s="44"/>
      <c r="S83" s="44"/>
    </row>
    <row r="84" spans="2:19" x14ac:dyDescent="0.4">
      <c r="B84" s="3">
        <v>44734</v>
      </c>
      <c r="C84" s="37">
        <f ca="1">DATE(YEAR(予測実施日),MONTH('データ（他）'!B84),DAY('データ（他）'!B84))</f>
        <v>45465</v>
      </c>
      <c r="E84" s="44"/>
      <c r="F84" s="44"/>
      <c r="G84" s="44"/>
      <c r="H84" s="44"/>
      <c r="J84" s="44"/>
      <c r="K84" s="44"/>
      <c r="L84" s="44"/>
      <c r="M84" s="44"/>
      <c r="N84" s="44"/>
      <c r="O84" s="44"/>
      <c r="P84" s="44"/>
      <c r="Q84" s="44"/>
      <c r="R84" s="44"/>
      <c r="S84" s="44"/>
    </row>
    <row r="85" spans="2:19" x14ac:dyDescent="0.4">
      <c r="B85" s="3">
        <v>44735</v>
      </c>
      <c r="C85" s="37">
        <f ca="1">DATE(YEAR(予測実施日),MONTH('データ（他）'!B85),DAY('データ（他）'!B85))</f>
        <v>45466</v>
      </c>
      <c r="E85" s="44"/>
      <c r="F85" s="44"/>
      <c r="G85" s="44"/>
      <c r="H85" s="44"/>
      <c r="J85" s="44"/>
      <c r="K85" s="44"/>
      <c r="L85" s="44"/>
      <c r="M85" s="44"/>
      <c r="N85" s="44"/>
      <c r="O85" s="44"/>
      <c r="P85" s="44"/>
      <c r="Q85" s="44"/>
      <c r="R85" s="44"/>
      <c r="S85" s="44"/>
    </row>
    <row r="86" spans="2:19" x14ac:dyDescent="0.4">
      <c r="B86" s="3">
        <v>44736</v>
      </c>
      <c r="C86" s="37">
        <f ca="1">DATE(YEAR(予測実施日),MONTH('データ（他）'!B86),DAY('データ（他）'!B86))</f>
        <v>45467</v>
      </c>
      <c r="E86" s="44"/>
      <c r="F86" s="44"/>
      <c r="G86" s="44"/>
      <c r="H86" s="44"/>
      <c r="J86" s="44"/>
      <c r="K86" s="44"/>
      <c r="L86" s="44"/>
      <c r="M86" s="44"/>
      <c r="N86" s="44"/>
      <c r="O86" s="44"/>
      <c r="P86" s="44"/>
      <c r="Q86" s="44"/>
      <c r="R86" s="44"/>
      <c r="S86" s="44"/>
    </row>
    <row r="87" spans="2:19" x14ac:dyDescent="0.4">
      <c r="B87" s="3">
        <v>44737</v>
      </c>
      <c r="C87" s="37">
        <f ca="1">DATE(YEAR(予測実施日),MONTH('データ（他）'!B87),DAY('データ（他）'!B87))</f>
        <v>45468</v>
      </c>
      <c r="E87" s="44"/>
      <c r="F87" s="44"/>
      <c r="G87" s="44"/>
      <c r="H87" s="44"/>
      <c r="J87" s="44"/>
      <c r="K87" s="44"/>
      <c r="L87" s="44"/>
      <c r="M87" s="44"/>
      <c r="N87" s="44"/>
      <c r="O87" s="44"/>
      <c r="P87" s="44"/>
      <c r="Q87" s="44"/>
      <c r="R87" s="44"/>
      <c r="S87" s="44"/>
    </row>
    <row r="88" spans="2:19" x14ac:dyDescent="0.4">
      <c r="B88" s="3">
        <v>44738</v>
      </c>
      <c r="C88" s="37">
        <f ca="1">DATE(YEAR(予測実施日),MONTH('データ（他）'!B88),DAY('データ（他）'!B88))</f>
        <v>45469</v>
      </c>
      <c r="E88" s="44"/>
      <c r="F88" s="44"/>
      <c r="G88" s="44"/>
      <c r="H88" s="44"/>
      <c r="J88" s="44"/>
      <c r="K88" s="44"/>
      <c r="L88" s="44"/>
      <c r="M88" s="44"/>
      <c r="N88" s="44"/>
      <c r="O88" s="44"/>
      <c r="P88" s="44"/>
      <c r="Q88" s="44"/>
      <c r="R88" s="44"/>
      <c r="S88" s="44"/>
    </row>
    <row r="89" spans="2:19" x14ac:dyDescent="0.4">
      <c r="B89" s="3">
        <v>44739</v>
      </c>
      <c r="C89" s="37">
        <f ca="1">DATE(YEAR(予測実施日),MONTH('データ（他）'!B89),DAY('データ（他）'!B89))</f>
        <v>45470</v>
      </c>
      <c r="E89" s="44"/>
      <c r="F89" s="44"/>
      <c r="G89" s="44"/>
      <c r="H89" s="44"/>
      <c r="J89" s="44"/>
      <c r="K89" s="44"/>
      <c r="L89" s="44"/>
      <c r="M89" s="44"/>
      <c r="N89" s="44"/>
      <c r="O89" s="44"/>
      <c r="P89" s="44"/>
      <c r="Q89" s="44"/>
      <c r="R89" s="44"/>
      <c r="S89" s="44"/>
    </row>
    <row r="90" spans="2:19" x14ac:dyDescent="0.4">
      <c r="B90" s="3">
        <v>44740</v>
      </c>
      <c r="C90" s="37">
        <f ca="1">DATE(YEAR(予測実施日),MONTH('データ（他）'!B90),DAY('データ（他）'!B90))</f>
        <v>45471</v>
      </c>
      <c r="E90" s="44"/>
      <c r="F90" s="44"/>
      <c r="G90" s="44"/>
      <c r="H90" s="44"/>
      <c r="J90" s="44"/>
      <c r="K90" s="44"/>
      <c r="L90" s="44"/>
      <c r="M90" s="44"/>
      <c r="N90" s="44"/>
      <c r="O90" s="44"/>
      <c r="P90" s="44"/>
      <c r="Q90" s="44"/>
      <c r="R90" s="44"/>
      <c r="S90" s="44"/>
    </row>
    <row r="91" spans="2:19" x14ac:dyDescent="0.4">
      <c r="B91" s="3">
        <v>44741</v>
      </c>
      <c r="C91" s="37">
        <f ca="1">DATE(YEAR(予測実施日),MONTH('データ（他）'!B91),DAY('データ（他）'!B91))</f>
        <v>45472</v>
      </c>
      <c r="E91" s="44"/>
      <c r="F91" s="44"/>
      <c r="G91" s="44"/>
      <c r="H91" s="44"/>
      <c r="J91" s="44"/>
      <c r="K91" s="44"/>
      <c r="L91" s="44"/>
      <c r="M91" s="44"/>
      <c r="N91" s="44"/>
      <c r="O91" s="44"/>
      <c r="P91" s="44"/>
      <c r="Q91" s="44"/>
      <c r="R91" s="44"/>
      <c r="S91" s="44"/>
    </row>
    <row r="92" spans="2:19" x14ac:dyDescent="0.4">
      <c r="B92" s="3">
        <v>44742</v>
      </c>
      <c r="C92" s="37">
        <f ca="1">DATE(YEAR(予測実施日),MONTH('データ（他）'!B92),DAY('データ（他）'!B92))</f>
        <v>45473</v>
      </c>
      <c r="E92" s="44"/>
      <c r="F92" s="44"/>
      <c r="G92" s="44"/>
      <c r="H92" s="44"/>
      <c r="J92" s="44"/>
      <c r="K92" s="44"/>
      <c r="L92" s="44"/>
      <c r="M92" s="44"/>
      <c r="N92" s="44"/>
      <c r="O92" s="44"/>
      <c r="P92" s="44"/>
      <c r="Q92" s="44"/>
      <c r="R92" s="44"/>
      <c r="S92" s="44"/>
    </row>
    <row r="93" spans="2:19" x14ac:dyDescent="0.4">
      <c r="B93" s="3">
        <v>44743</v>
      </c>
      <c r="C93" s="37">
        <f ca="1">DATE(YEAR(予測実施日),MONTH('データ（他）'!B93),DAY('データ（他）'!B93))</f>
        <v>45474</v>
      </c>
      <c r="E93" s="44"/>
      <c r="F93" s="44"/>
      <c r="G93" s="44"/>
      <c r="H93" s="44"/>
      <c r="J93" s="44"/>
      <c r="K93" s="44"/>
      <c r="L93" s="44"/>
      <c r="M93" s="44"/>
      <c r="N93" s="44"/>
      <c r="O93" s="44"/>
      <c r="P93" s="44"/>
      <c r="Q93" s="44"/>
      <c r="R93" s="44"/>
      <c r="S93" s="44"/>
    </row>
    <row r="94" spans="2:19" x14ac:dyDescent="0.4">
      <c r="B94" s="3">
        <v>44744</v>
      </c>
      <c r="C94" s="37">
        <f ca="1">DATE(YEAR(予測実施日),MONTH('データ（他）'!B94),DAY('データ（他）'!B94))</f>
        <v>45475</v>
      </c>
      <c r="E94" s="44"/>
      <c r="F94" s="44"/>
      <c r="G94" s="44"/>
      <c r="H94" s="44"/>
      <c r="J94" s="44"/>
      <c r="K94" s="44"/>
      <c r="L94" s="44"/>
      <c r="M94" s="44"/>
      <c r="N94" s="44"/>
      <c r="O94" s="44"/>
      <c r="P94" s="44"/>
      <c r="Q94" s="44"/>
      <c r="R94" s="44"/>
      <c r="S94" s="44"/>
    </row>
    <row r="95" spans="2:19" x14ac:dyDescent="0.4">
      <c r="B95" s="3">
        <v>44745</v>
      </c>
      <c r="C95" s="37">
        <f ca="1">DATE(YEAR(予測実施日),MONTH('データ（他）'!B95),DAY('データ（他）'!B95))</f>
        <v>45476</v>
      </c>
      <c r="E95" s="44"/>
      <c r="F95" s="44"/>
      <c r="G95" s="44"/>
      <c r="H95" s="44"/>
      <c r="J95" s="44"/>
      <c r="K95" s="44"/>
      <c r="L95" s="44"/>
      <c r="M95" s="44"/>
      <c r="N95" s="44"/>
      <c r="O95" s="44"/>
      <c r="P95" s="44"/>
      <c r="Q95" s="44"/>
      <c r="R95" s="44"/>
      <c r="S95" s="44"/>
    </row>
    <row r="96" spans="2:19" x14ac:dyDescent="0.4">
      <c r="B96" s="3">
        <v>44746</v>
      </c>
      <c r="C96" s="37">
        <f ca="1">DATE(YEAR(予測実施日),MONTH('データ（他）'!B96),DAY('データ（他）'!B96))</f>
        <v>45477</v>
      </c>
      <c r="E96" s="44"/>
      <c r="F96" s="44"/>
      <c r="G96" s="44"/>
      <c r="H96" s="44"/>
      <c r="J96" s="44"/>
      <c r="K96" s="44"/>
      <c r="L96" s="44"/>
      <c r="M96" s="44"/>
      <c r="N96" s="44"/>
      <c r="O96" s="44"/>
      <c r="P96" s="44"/>
      <c r="Q96" s="44"/>
      <c r="R96" s="44"/>
      <c r="S96" s="44"/>
    </row>
    <row r="97" spans="2:19" x14ac:dyDescent="0.4">
      <c r="B97" s="3">
        <v>44747</v>
      </c>
      <c r="C97" s="37">
        <f ca="1">DATE(YEAR(予測実施日),MONTH('データ（他）'!B97),DAY('データ（他）'!B97))</f>
        <v>45478</v>
      </c>
      <c r="E97" s="44"/>
      <c r="F97" s="44"/>
      <c r="G97" s="44"/>
      <c r="H97" s="44"/>
      <c r="J97" s="44"/>
      <c r="K97" s="44"/>
      <c r="L97" s="44"/>
      <c r="M97" s="44"/>
      <c r="N97" s="44"/>
      <c r="O97" s="44"/>
      <c r="P97" s="44"/>
      <c r="Q97" s="44"/>
      <c r="R97" s="44"/>
      <c r="S97" s="44"/>
    </row>
    <row r="98" spans="2:19" x14ac:dyDescent="0.4">
      <c r="B98" s="3">
        <v>44748</v>
      </c>
      <c r="C98" s="37">
        <f ca="1">DATE(YEAR(予測実施日),MONTH('データ（他）'!B98),DAY('データ（他）'!B98))</f>
        <v>45479</v>
      </c>
      <c r="E98" s="44"/>
      <c r="F98" s="44"/>
      <c r="G98" s="44"/>
      <c r="H98" s="44"/>
      <c r="J98" s="44"/>
      <c r="K98" s="44"/>
      <c r="L98" s="44"/>
      <c r="M98" s="44"/>
      <c r="N98" s="44"/>
      <c r="O98" s="44"/>
      <c r="P98" s="44"/>
      <c r="Q98" s="44"/>
      <c r="R98" s="44"/>
      <c r="S98" s="44"/>
    </row>
    <row r="99" spans="2:19" x14ac:dyDescent="0.4">
      <c r="B99" s="3">
        <v>44749</v>
      </c>
      <c r="C99" s="37">
        <f ca="1">DATE(YEAR(予測実施日),MONTH('データ（他）'!B99),DAY('データ（他）'!B99))</f>
        <v>45480</v>
      </c>
      <c r="E99" s="44"/>
      <c r="F99" s="44"/>
      <c r="G99" s="44"/>
      <c r="H99" s="44"/>
      <c r="J99" s="44"/>
      <c r="K99" s="44"/>
      <c r="L99" s="44"/>
      <c r="M99" s="44"/>
      <c r="N99" s="44"/>
      <c r="O99" s="44"/>
      <c r="P99" s="44"/>
      <c r="Q99" s="44"/>
      <c r="R99" s="44"/>
      <c r="S99" s="44"/>
    </row>
    <row r="100" spans="2:19" x14ac:dyDescent="0.4">
      <c r="B100" s="3">
        <v>44750</v>
      </c>
      <c r="C100" s="37">
        <f ca="1">DATE(YEAR(予測実施日),MONTH('データ（他）'!B100),DAY('データ（他）'!B100))</f>
        <v>45481</v>
      </c>
      <c r="E100" s="44"/>
      <c r="F100" s="44"/>
      <c r="G100" s="44"/>
      <c r="H100" s="44"/>
      <c r="J100" s="44"/>
      <c r="K100" s="44"/>
      <c r="L100" s="44"/>
      <c r="M100" s="44"/>
      <c r="N100" s="44"/>
      <c r="O100" s="44"/>
      <c r="P100" s="44"/>
      <c r="Q100" s="44"/>
      <c r="R100" s="44"/>
      <c r="S100" s="44"/>
    </row>
    <row r="101" spans="2:19" x14ac:dyDescent="0.4">
      <c r="B101" s="3">
        <v>44751</v>
      </c>
      <c r="C101" s="37">
        <f ca="1">DATE(YEAR(予測実施日),MONTH('データ（他）'!B101),DAY('データ（他）'!B101))</f>
        <v>45482</v>
      </c>
      <c r="E101" s="44"/>
      <c r="F101" s="44"/>
      <c r="G101" s="44"/>
      <c r="H101" s="44"/>
      <c r="J101" s="44"/>
      <c r="K101" s="44"/>
      <c r="L101" s="44"/>
      <c r="M101" s="44"/>
      <c r="N101" s="44"/>
      <c r="O101" s="44"/>
      <c r="P101" s="44"/>
      <c r="Q101" s="44"/>
      <c r="R101" s="44"/>
      <c r="S101" s="44"/>
    </row>
    <row r="102" spans="2:19" x14ac:dyDescent="0.4">
      <c r="B102" s="3">
        <v>44752</v>
      </c>
      <c r="C102" s="37">
        <f ca="1">DATE(YEAR(予測実施日),MONTH('データ（他）'!B102),DAY('データ（他）'!B102))</f>
        <v>45483</v>
      </c>
      <c r="E102" s="44"/>
      <c r="F102" s="44"/>
      <c r="G102" s="44"/>
      <c r="H102" s="44"/>
      <c r="J102" s="44"/>
      <c r="K102" s="44"/>
      <c r="L102" s="44"/>
      <c r="M102" s="44"/>
      <c r="N102" s="44"/>
      <c r="O102" s="44"/>
      <c r="P102" s="44"/>
      <c r="Q102" s="44"/>
      <c r="R102" s="44"/>
      <c r="S102" s="44"/>
    </row>
    <row r="103" spans="2:19" x14ac:dyDescent="0.4">
      <c r="B103" s="3">
        <v>44753</v>
      </c>
      <c r="C103" s="37">
        <f ca="1">DATE(YEAR(予測実施日),MONTH('データ（他）'!B103),DAY('データ（他）'!B103))</f>
        <v>45484</v>
      </c>
      <c r="E103" s="44"/>
      <c r="F103" s="44"/>
      <c r="G103" s="44"/>
      <c r="H103" s="44"/>
      <c r="J103" s="44"/>
      <c r="K103" s="44"/>
      <c r="L103" s="44"/>
      <c r="M103" s="44"/>
      <c r="N103" s="44"/>
      <c r="O103" s="44"/>
      <c r="P103" s="44"/>
      <c r="Q103" s="44"/>
      <c r="R103" s="44"/>
      <c r="S103" s="44"/>
    </row>
    <row r="104" spans="2:19" x14ac:dyDescent="0.4">
      <c r="B104" s="3">
        <v>44754</v>
      </c>
      <c r="C104" s="37">
        <f ca="1">DATE(YEAR(予測実施日),MONTH('データ（他）'!B104),DAY('データ（他）'!B104))</f>
        <v>45485</v>
      </c>
      <c r="E104" s="44"/>
      <c r="F104" s="44"/>
      <c r="G104" s="44"/>
      <c r="H104" s="44"/>
      <c r="J104" s="44"/>
      <c r="K104" s="44"/>
      <c r="L104" s="44"/>
      <c r="M104" s="44"/>
      <c r="N104" s="44"/>
      <c r="O104" s="44"/>
      <c r="P104" s="44"/>
      <c r="Q104" s="44"/>
      <c r="R104" s="44"/>
      <c r="S104" s="44"/>
    </row>
    <row r="105" spans="2:19" x14ac:dyDescent="0.4">
      <c r="B105" s="3">
        <v>44755</v>
      </c>
      <c r="C105" s="37">
        <f ca="1">DATE(YEAR(予測実施日),MONTH('データ（他）'!B105),DAY('データ（他）'!B105))</f>
        <v>45486</v>
      </c>
      <c r="E105" s="44"/>
      <c r="F105" s="44"/>
      <c r="G105" s="44"/>
      <c r="H105" s="44"/>
      <c r="J105" s="44"/>
      <c r="K105" s="44"/>
      <c r="L105" s="44"/>
      <c r="M105" s="44"/>
      <c r="N105" s="44"/>
      <c r="O105" s="44"/>
      <c r="P105" s="44"/>
      <c r="Q105" s="44"/>
      <c r="R105" s="44"/>
      <c r="S105" s="44"/>
    </row>
    <row r="106" spans="2:19" x14ac:dyDescent="0.4">
      <c r="B106" s="3">
        <v>44756</v>
      </c>
      <c r="C106" s="37">
        <f ca="1">DATE(YEAR(予測実施日),MONTH('データ（他）'!B106),DAY('データ（他）'!B106))</f>
        <v>45487</v>
      </c>
      <c r="E106" s="44"/>
      <c r="F106" s="44"/>
      <c r="G106" s="44"/>
      <c r="H106" s="44"/>
      <c r="J106" s="44"/>
      <c r="K106" s="44"/>
      <c r="L106" s="44"/>
      <c r="M106" s="44"/>
      <c r="N106" s="44"/>
      <c r="O106" s="44"/>
      <c r="P106" s="44"/>
      <c r="Q106" s="44"/>
      <c r="R106" s="44"/>
      <c r="S106" s="44"/>
    </row>
    <row r="107" spans="2:19" x14ac:dyDescent="0.4">
      <c r="B107" s="3">
        <v>44757</v>
      </c>
      <c r="C107" s="37">
        <f ca="1">DATE(YEAR(予測実施日),MONTH('データ（他）'!B107),DAY('データ（他）'!B107))</f>
        <v>45488</v>
      </c>
      <c r="E107" s="44"/>
      <c r="F107" s="44"/>
      <c r="G107" s="44"/>
      <c r="H107" s="44"/>
      <c r="J107" s="44"/>
      <c r="K107" s="44"/>
      <c r="L107" s="44"/>
      <c r="M107" s="44"/>
      <c r="N107" s="44"/>
      <c r="O107" s="44"/>
      <c r="P107" s="44"/>
      <c r="Q107" s="44"/>
      <c r="R107" s="44"/>
      <c r="S107" s="44"/>
    </row>
    <row r="108" spans="2:19" x14ac:dyDescent="0.4">
      <c r="B108" s="3">
        <v>44758</v>
      </c>
      <c r="C108" s="37">
        <f ca="1">DATE(YEAR(予測実施日),MONTH('データ（他）'!B108),DAY('データ（他）'!B108))</f>
        <v>45489</v>
      </c>
      <c r="E108" s="44"/>
      <c r="F108" s="44"/>
      <c r="G108" s="44"/>
      <c r="H108" s="44"/>
      <c r="J108" s="44"/>
      <c r="K108" s="44"/>
      <c r="L108" s="44"/>
      <c r="M108" s="44"/>
      <c r="N108" s="44"/>
      <c r="O108" s="44"/>
      <c r="P108" s="44"/>
      <c r="Q108" s="44"/>
      <c r="R108" s="44"/>
      <c r="S108" s="44"/>
    </row>
    <row r="109" spans="2:19" x14ac:dyDescent="0.4">
      <c r="B109" s="3">
        <v>44759</v>
      </c>
      <c r="C109" s="37">
        <f ca="1">DATE(YEAR(予測実施日),MONTH('データ（他）'!B109),DAY('データ（他）'!B109))</f>
        <v>45490</v>
      </c>
      <c r="E109" s="44"/>
      <c r="F109" s="44"/>
      <c r="G109" s="44"/>
      <c r="H109" s="44"/>
      <c r="J109" s="44"/>
      <c r="K109" s="44"/>
      <c r="L109" s="44"/>
      <c r="M109" s="44"/>
      <c r="N109" s="44"/>
      <c r="O109" s="44"/>
      <c r="P109" s="44"/>
      <c r="Q109" s="44"/>
      <c r="R109" s="44"/>
      <c r="S109" s="44"/>
    </row>
    <row r="110" spans="2:19" x14ac:dyDescent="0.4">
      <c r="B110" s="3">
        <v>44760</v>
      </c>
      <c r="C110" s="37">
        <f ca="1">DATE(YEAR(予測実施日),MONTH('データ（他）'!B110),DAY('データ（他）'!B110))</f>
        <v>45491</v>
      </c>
      <c r="E110" s="44"/>
      <c r="F110" s="44"/>
      <c r="G110" s="44"/>
      <c r="H110" s="44"/>
      <c r="J110" s="44"/>
      <c r="K110" s="44"/>
      <c r="L110" s="44"/>
      <c r="M110" s="44"/>
      <c r="N110" s="44"/>
      <c r="O110" s="44"/>
      <c r="P110" s="44"/>
      <c r="Q110" s="44"/>
      <c r="R110" s="44"/>
      <c r="S110" s="44"/>
    </row>
    <row r="111" spans="2:19" x14ac:dyDescent="0.4">
      <c r="B111" s="3">
        <v>44761</v>
      </c>
      <c r="C111" s="37">
        <f ca="1">DATE(YEAR(予測実施日),MONTH('データ（他）'!B111),DAY('データ（他）'!B111))</f>
        <v>45492</v>
      </c>
      <c r="E111" s="44"/>
      <c r="F111" s="44"/>
      <c r="G111" s="44"/>
      <c r="H111" s="44"/>
      <c r="J111" s="44"/>
      <c r="K111" s="44"/>
      <c r="L111" s="44"/>
      <c r="M111" s="44"/>
      <c r="N111" s="44"/>
      <c r="O111" s="44"/>
      <c r="P111" s="44"/>
      <c r="Q111" s="44"/>
      <c r="R111" s="44"/>
      <c r="S111" s="44"/>
    </row>
    <row r="112" spans="2:19" x14ac:dyDescent="0.4">
      <c r="B112" s="3">
        <v>44762</v>
      </c>
      <c r="C112" s="37">
        <f ca="1">DATE(YEAR(予測実施日),MONTH('データ（他）'!B112),DAY('データ（他）'!B112))</f>
        <v>45493</v>
      </c>
      <c r="E112" s="44"/>
      <c r="F112" s="44"/>
      <c r="G112" s="44"/>
      <c r="H112" s="44"/>
      <c r="J112" s="44"/>
      <c r="K112" s="44"/>
      <c r="L112" s="44"/>
      <c r="M112" s="44"/>
      <c r="N112" s="44"/>
      <c r="O112" s="44"/>
      <c r="P112" s="44"/>
      <c r="Q112" s="44"/>
      <c r="R112" s="44"/>
      <c r="S112" s="44"/>
    </row>
    <row r="113" spans="2:19" x14ac:dyDescent="0.4">
      <c r="B113" s="3">
        <v>44763</v>
      </c>
      <c r="C113" s="37">
        <f ca="1">DATE(YEAR(予測実施日),MONTH('データ（他）'!B113),DAY('データ（他）'!B113))</f>
        <v>45494</v>
      </c>
      <c r="E113" s="44"/>
      <c r="F113" s="44"/>
      <c r="G113" s="44"/>
      <c r="H113" s="44"/>
      <c r="J113" s="44"/>
      <c r="K113" s="44"/>
      <c r="L113" s="44"/>
      <c r="M113" s="44"/>
      <c r="N113" s="44"/>
      <c r="O113" s="44"/>
      <c r="P113" s="44"/>
      <c r="Q113" s="44"/>
      <c r="R113" s="44"/>
      <c r="S113" s="44"/>
    </row>
    <row r="114" spans="2:19" x14ac:dyDescent="0.4">
      <c r="B114" s="3">
        <v>44764</v>
      </c>
      <c r="C114" s="37">
        <f ca="1">DATE(YEAR(予測実施日),MONTH('データ（他）'!B114),DAY('データ（他）'!B114))</f>
        <v>45495</v>
      </c>
      <c r="E114" s="44"/>
      <c r="F114" s="44"/>
      <c r="G114" s="44"/>
      <c r="H114" s="44"/>
      <c r="J114" s="44"/>
      <c r="K114" s="44"/>
      <c r="L114" s="44"/>
      <c r="M114" s="44"/>
      <c r="N114" s="44"/>
      <c r="O114" s="44"/>
      <c r="P114" s="44"/>
      <c r="Q114" s="44"/>
      <c r="R114" s="44"/>
      <c r="S114" s="44"/>
    </row>
    <row r="115" spans="2:19" x14ac:dyDescent="0.4">
      <c r="B115" s="3">
        <v>44765</v>
      </c>
      <c r="C115" s="37">
        <f ca="1">DATE(YEAR(予測実施日),MONTH('データ（他）'!B115),DAY('データ（他）'!B115))</f>
        <v>45496</v>
      </c>
      <c r="E115" s="44"/>
      <c r="F115" s="44"/>
      <c r="G115" s="44"/>
      <c r="H115" s="44"/>
      <c r="J115" s="44"/>
      <c r="K115" s="44"/>
      <c r="L115" s="44"/>
      <c r="M115" s="44"/>
      <c r="N115" s="44"/>
      <c r="O115" s="44"/>
      <c r="P115" s="44"/>
      <c r="Q115" s="44"/>
      <c r="R115" s="44"/>
      <c r="S115" s="44"/>
    </row>
    <row r="116" spans="2:19" x14ac:dyDescent="0.4">
      <c r="B116" s="3">
        <v>44766</v>
      </c>
      <c r="C116" s="37">
        <f ca="1">DATE(YEAR(予測実施日),MONTH('データ（他）'!B116),DAY('データ（他）'!B116))</f>
        <v>45497</v>
      </c>
      <c r="E116" s="44"/>
      <c r="F116" s="44"/>
      <c r="G116" s="44"/>
      <c r="H116" s="44"/>
      <c r="J116" s="44"/>
      <c r="K116" s="44"/>
      <c r="L116" s="44"/>
      <c r="M116" s="44"/>
      <c r="N116" s="44"/>
      <c r="O116" s="44"/>
      <c r="P116" s="44"/>
      <c r="Q116" s="44"/>
      <c r="R116" s="44"/>
      <c r="S116" s="44"/>
    </row>
    <row r="117" spans="2:19" x14ac:dyDescent="0.4">
      <c r="B117" s="3">
        <v>44767</v>
      </c>
      <c r="C117" s="37">
        <f ca="1">DATE(YEAR(予測実施日),MONTH('データ（他）'!B117),DAY('データ（他）'!B117))</f>
        <v>45498</v>
      </c>
      <c r="E117" s="44"/>
      <c r="F117" s="44"/>
      <c r="G117" s="44"/>
      <c r="H117" s="44"/>
      <c r="J117" s="44"/>
      <c r="K117" s="44"/>
      <c r="L117" s="44"/>
      <c r="M117" s="44"/>
      <c r="N117" s="44"/>
      <c r="O117" s="44"/>
      <c r="P117" s="44"/>
      <c r="Q117" s="44"/>
      <c r="R117" s="44"/>
      <c r="S117" s="44"/>
    </row>
    <row r="118" spans="2:19" x14ac:dyDescent="0.4">
      <c r="B118" s="3">
        <v>44768</v>
      </c>
      <c r="C118" s="37">
        <f ca="1">DATE(YEAR(予測実施日),MONTH('データ（他）'!B118),DAY('データ（他）'!B118))</f>
        <v>45499</v>
      </c>
      <c r="E118" s="44"/>
      <c r="F118" s="44"/>
      <c r="G118" s="44"/>
      <c r="H118" s="44"/>
      <c r="J118" s="44"/>
      <c r="K118" s="44"/>
      <c r="L118" s="44"/>
      <c r="M118" s="44"/>
      <c r="N118" s="44"/>
      <c r="O118" s="44"/>
      <c r="P118" s="44"/>
      <c r="Q118" s="44"/>
      <c r="R118" s="44"/>
      <c r="S118" s="44"/>
    </row>
    <row r="119" spans="2:19" x14ac:dyDescent="0.4">
      <c r="B119" s="3">
        <v>44769</v>
      </c>
      <c r="C119" s="37">
        <f ca="1">DATE(YEAR(予測実施日),MONTH('データ（他）'!B119),DAY('データ（他）'!B119))</f>
        <v>45500</v>
      </c>
      <c r="E119" s="44"/>
      <c r="F119" s="44"/>
      <c r="G119" s="44"/>
      <c r="H119" s="44"/>
      <c r="J119" s="44"/>
      <c r="K119" s="44"/>
      <c r="L119" s="44"/>
      <c r="M119" s="44"/>
      <c r="N119" s="44"/>
      <c r="O119" s="44"/>
      <c r="P119" s="44"/>
      <c r="Q119" s="44"/>
      <c r="R119" s="44"/>
      <c r="S119" s="44"/>
    </row>
    <row r="120" spans="2:19" x14ac:dyDescent="0.4">
      <c r="B120" s="3">
        <v>44770</v>
      </c>
      <c r="C120" s="37">
        <f ca="1">DATE(YEAR(予測実施日),MONTH('データ（他）'!B120),DAY('データ（他）'!B120))</f>
        <v>45501</v>
      </c>
      <c r="E120" s="44"/>
      <c r="F120" s="44"/>
      <c r="G120" s="44"/>
      <c r="H120" s="44"/>
      <c r="J120" s="44"/>
      <c r="K120" s="44"/>
      <c r="L120" s="44"/>
      <c r="M120" s="44"/>
      <c r="N120" s="44"/>
      <c r="O120" s="44"/>
      <c r="P120" s="44"/>
      <c r="Q120" s="44"/>
      <c r="R120" s="44"/>
      <c r="S120" s="44"/>
    </row>
    <row r="121" spans="2:19" x14ac:dyDescent="0.4">
      <c r="B121" s="3">
        <v>44771</v>
      </c>
      <c r="C121" s="37">
        <f ca="1">DATE(YEAR(予測実施日),MONTH('データ（他）'!B121),DAY('データ（他）'!B121))</f>
        <v>45502</v>
      </c>
      <c r="E121" s="44"/>
      <c r="F121" s="44"/>
      <c r="G121" s="44"/>
      <c r="H121" s="44"/>
      <c r="J121" s="44"/>
      <c r="K121" s="44"/>
      <c r="L121" s="44"/>
      <c r="M121" s="44"/>
      <c r="N121" s="44"/>
      <c r="O121" s="44"/>
      <c r="P121" s="44"/>
      <c r="Q121" s="44"/>
      <c r="R121" s="44"/>
      <c r="S121" s="44"/>
    </row>
    <row r="122" spans="2:19" x14ac:dyDescent="0.4">
      <c r="B122" s="3">
        <v>44772</v>
      </c>
      <c r="C122" s="37">
        <f ca="1">DATE(YEAR(予測実施日),MONTH('データ（他）'!B122),DAY('データ（他）'!B122))</f>
        <v>45503</v>
      </c>
      <c r="E122" s="44"/>
      <c r="F122" s="44"/>
      <c r="G122" s="44"/>
      <c r="H122" s="44"/>
      <c r="J122" s="44"/>
      <c r="K122" s="44"/>
      <c r="L122" s="44"/>
      <c r="M122" s="44"/>
      <c r="N122" s="44"/>
      <c r="O122" s="44"/>
      <c r="P122" s="44"/>
      <c r="Q122" s="44"/>
      <c r="R122" s="44"/>
      <c r="S122" s="44"/>
    </row>
    <row r="123" spans="2:19" x14ac:dyDescent="0.4">
      <c r="B123" s="3">
        <v>44773</v>
      </c>
      <c r="C123" s="37">
        <f ca="1">DATE(YEAR(予測実施日),MONTH('データ（他）'!B123),DAY('データ（他）'!B123))</f>
        <v>45504</v>
      </c>
      <c r="E123" s="44"/>
      <c r="F123" s="44"/>
      <c r="G123" s="44"/>
      <c r="H123" s="44"/>
      <c r="J123" s="44"/>
      <c r="K123" s="44"/>
      <c r="L123" s="44"/>
      <c r="M123" s="44"/>
      <c r="N123" s="44"/>
      <c r="O123" s="44"/>
      <c r="P123" s="44"/>
      <c r="Q123" s="44"/>
      <c r="R123" s="44"/>
      <c r="S123" s="44"/>
    </row>
    <row r="124" spans="2:19" x14ac:dyDescent="0.4">
      <c r="B124" s="3">
        <v>44774</v>
      </c>
      <c r="C124" s="37">
        <f ca="1">DATE(YEAR(予測実施日),MONTH('データ（他）'!B124),DAY('データ（他）'!B124))</f>
        <v>45505</v>
      </c>
      <c r="E124" s="44"/>
      <c r="F124" s="44"/>
      <c r="G124" s="44"/>
      <c r="H124" s="44"/>
      <c r="J124" s="44"/>
      <c r="K124" s="44"/>
      <c r="L124" s="44"/>
      <c r="M124" s="44"/>
      <c r="N124" s="44"/>
      <c r="O124" s="44"/>
      <c r="P124" s="44"/>
      <c r="Q124" s="44"/>
      <c r="R124" s="44"/>
      <c r="S124" s="44"/>
    </row>
    <row r="125" spans="2:19" x14ac:dyDescent="0.4">
      <c r="B125" s="3">
        <v>44775</v>
      </c>
      <c r="C125" s="37">
        <f ca="1">DATE(YEAR(予測実施日),MONTH('データ（他）'!B125),DAY('データ（他）'!B125))</f>
        <v>45506</v>
      </c>
      <c r="E125" s="44"/>
      <c r="F125" s="44"/>
      <c r="G125" s="44"/>
      <c r="H125" s="44"/>
      <c r="J125" s="44"/>
      <c r="K125" s="44"/>
      <c r="L125" s="44"/>
      <c r="M125" s="44"/>
      <c r="N125" s="44"/>
      <c r="O125" s="44"/>
      <c r="P125" s="44"/>
      <c r="Q125" s="44"/>
      <c r="R125" s="44"/>
      <c r="S125" s="44"/>
    </row>
    <row r="126" spans="2:19" x14ac:dyDescent="0.4">
      <c r="B126" s="3">
        <v>44776</v>
      </c>
      <c r="C126" s="37">
        <f ca="1">DATE(YEAR(予測実施日),MONTH('データ（他）'!B126),DAY('データ（他）'!B126))</f>
        <v>45507</v>
      </c>
      <c r="E126" s="44"/>
      <c r="F126" s="44"/>
      <c r="G126" s="44"/>
      <c r="H126" s="44"/>
      <c r="J126" s="44"/>
      <c r="K126" s="44"/>
      <c r="L126" s="44"/>
      <c r="M126" s="44"/>
      <c r="N126" s="44"/>
      <c r="O126" s="44"/>
      <c r="P126" s="44"/>
      <c r="Q126" s="44"/>
      <c r="R126" s="44"/>
      <c r="S126" s="44"/>
    </row>
    <row r="127" spans="2:19" x14ac:dyDescent="0.4">
      <c r="B127" s="3">
        <v>44777</v>
      </c>
      <c r="C127" s="37">
        <f ca="1">DATE(YEAR(予測実施日),MONTH('データ（他）'!B127),DAY('データ（他）'!B127))</f>
        <v>45508</v>
      </c>
      <c r="E127" s="44"/>
      <c r="F127" s="44"/>
      <c r="G127" s="44"/>
      <c r="H127" s="44"/>
      <c r="J127" s="44"/>
      <c r="K127" s="44"/>
      <c r="L127" s="44"/>
      <c r="M127" s="44"/>
      <c r="N127" s="44"/>
      <c r="O127" s="44"/>
      <c r="P127" s="44"/>
      <c r="Q127" s="44"/>
      <c r="R127" s="44"/>
      <c r="S127" s="44"/>
    </row>
    <row r="128" spans="2:19" x14ac:dyDescent="0.4">
      <c r="B128" s="3">
        <v>44778</v>
      </c>
      <c r="C128" s="37">
        <f ca="1">DATE(YEAR(予測実施日),MONTH('データ（他）'!B128),DAY('データ（他）'!B128))</f>
        <v>45509</v>
      </c>
      <c r="E128" s="44"/>
      <c r="F128" s="44"/>
      <c r="G128" s="44"/>
      <c r="H128" s="44"/>
      <c r="J128" s="44"/>
      <c r="K128" s="44"/>
      <c r="L128" s="44"/>
      <c r="M128" s="44"/>
      <c r="N128" s="44"/>
      <c r="O128" s="44"/>
      <c r="P128" s="44"/>
      <c r="Q128" s="44"/>
      <c r="R128" s="44"/>
      <c r="S128" s="44"/>
    </row>
    <row r="129" spans="2:19" x14ac:dyDescent="0.4">
      <c r="B129" s="3">
        <v>44779</v>
      </c>
      <c r="C129" s="37">
        <f ca="1">DATE(YEAR(予測実施日),MONTH('データ（他）'!B129),DAY('データ（他）'!B129))</f>
        <v>45510</v>
      </c>
      <c r="E129" s="44"/>
      <c r="F129" s="44"/>
      <c r="G129" s="44"/>
      <c r="H129" s="44"/>
      <c r="J129" s="44"/>
      <c r="K129" s="44"/>
      <c r="L129" s="44"/>
      <c r="M129" s="44"/>
      <c r="N129" s="44"/>
      <c r="O129" s="44"/>
      <c r="P129" s="44"/>
      <c r="Q129" s="44"/>
      <c r="R129" s="44"/>
      <c r="S129" s="44"/>
    </row>
    <row r="130" spans="2:19" x14ac:dyDescent="0.4">
      <c r="B130" s="3">
        <v>44780</v>
      </c>
      <c r="C130" s="37">
        <f ca="1">DATE(YEAR(予測実施日),MONTH('データ（他）'!B130),DAY('データ（他）'!B130))</f>
        <v>45511</v>
      </c>
      <c r="E130" s="44"/>
      <c r="F130" s="44"/>
      <c r="G130" s="44"/>
      <c r="H130" s="44"/>
      <c r="J130" s="44"/>
      <c r="K130" s="44"/>
      <c r="L130" s="44"/>
      <c r="M130" s="44"/>
      <c r="N130" s="44"/>
      <c r="O130" s="44"/>
      <c r="P130" s="44"/>
      <c r="Q130" s="44"/>
      <c r="R130" s="44"/>
      <c r="S130" s="44"/>
    </row>
    <row r="131" spans="2:19" x14ac:dyDescent="0.4">
      <c r="B131" s="3">
        <v>44781</v>
      </c>
      <c r="C131" s="37">
        <f ca="1">DATE(YEAR(予測実施日),MONTH('データ（他）'!B131),DAY('データ（他）'!B131))</f>
        <v>45512</v>
      </c>
      <c r="E131" s="44"/>
      <c r="F131" s="44"/>
      <c r="G131" s="44"/>
      <c r="H131" s="44"/>
      <c r="J131" s="44"/>
      <c r="K131" s="44"/>
      <c r="L131" s="44"/>
      <c r="M131" s="44"/>
      <c r="N131" s="44"/>
      <c r="O131" s="44"/>
      <c r="P131" s="44"/>
      <c r="Q131" s="44"/>
      <c r="R131" s="44"/>
      <c r="S131" s="44"/>
    </row>
    <row r="132" spans="2:19" x14ac:dyDescent="0.4">
      <c r="B132" s="3">
        <v>44782</v>
      </c>
      <c r="C132" s="37">
        <f ca="1">DATE(YEAR(予測実施日),MONTH('データ（他）'!B132),DAY('データ（他）'!B132))</f>
        <v>45513</v>
      </c>
      <c r="E132" s="44"/>
      <c r="F132" s="44"/>
      <c r="G132" s="44"/>
      <c r="H132" s="44"/>
      <c r="J132" s="44"/>
      <c r="K132" s="44"/>
      <c r="L132" s="44"/>
      <c r="M132" s="44"/>
      <c r="N132" s="44"/>
      <c r="O132" s="44"/>
      <c r="P132" s="44"/>
      <c r="Q132" s="44"/>
      <c r="R132" s="44"/>
      <c r="S132" s="44"/>
    </row>
    <row r="133" spans="2:19" x14ac:dyDescent="0.4">
      <c r="B133" s="3">
        <v>44783</v>
      </c>
      <c r="C133" s="37">
        <f ca="1">DATE(YEAR(予測実施日),MONTH('データ（他）'!B133),DAY('データ（他）'!B133))</f>
        <v>45514</v>
      </c>
      <c r="E133" s="44"/>
      <c r="F133" s="44"/>
      <c r="G133" s="44"/>
      <c r="H133" s="44"/>
      <c r="J133" s="44"/>
      <c r="K133" s="44"/>
      <c r="L133" s="44"/>
      <c r="M133" s="44"/>
      <c r="N133" s="44"/>
      <c r="O133" s="44"/>
      <c r="P133" s="44"/>
      <c r="Q133" s="44"/>
      <c r="R133" s="44"/>
      <c r="S133" s="44"/>
    </row>
    <row r="134" spans="2:19" x14ac:dyDescent="0.4">
      <c r="B134" s="3">
        <v>44784</v>
      </c>
      <c r="C134" s="37">
        <f ca="1">DATE(YEAR(予測実施日),MONTH('データ（他）'!B134),DAY('データ（他）'!B134))</f>
        <v>45515</v>
      </c>
      <c r="E134" s="44"/>
      <c r="F134" s="44"/>
      <c r="G134" s="44"/>
      <c r="H134" s="44"/>
      <c r="J134" s="44"/>
      <c r="K134" s="44"/>
      <c r="L134" s="44"/>
      <c r="M134" s="44"/>
      <c r="N134" s="44"/>
      <c r="O134" s="44"/>
      <c r="P134" s="44"/>
      <c r="Q134" s="44"/>
      <c r="R134" s="44"/>
      <c r="S134" s="44"/>
    </row>
    <row r="135" spans="2:19" x14ac:dyDescent="0.4">
      <c r="B135" s="3">
        <v>44785</v>
      </c>
      <c r="C135" s="37">
        <f ca="1">DATE(YEAR(予測実施日),MONTH('データ（他）'!B135),DAY('データ（他）'!B135))</f>
        <v>45516</v>
      </c>
      <c r="E135" s="44"/>
      <c r="F135" s="44"/>
      <c r="G135" s="44"/>
      <c r="H135" s="44"/>
      <c r="J135" s="44"/>
      <c r="K135" s="44"/>
      <c r="L135" s="44"/>
      <c r="M135" s="44"/>
      <c r="N135" s="44"/>
      <c r="O135" s="44"/>
      <c r="P135" s="44"/>
      <c r="Q135" s="44"/>
      <c r="R135" s="44"/>
      <c r="S135" s="44"/>
    </row>
    <row r="136" spans="2:19" x14ac:dyDescent="0.4">
      <c r="B136" s="3">
        <v>44786</v>
      </c>
      <c r="C136" s="37">
        <f ca="1">DATE(YEAR(予測実施日),MONTH('データ（他）'!B136),DAY('データ（他）'!B136))</f>
        <v>45517</v>
      </c>
      <c r="E136" s="44"/>
      <c r="F136" s="44"/>
      <c r="G136" s="44"/>
      <c r="H136" s="44"/>
      <c r="J136" s="44"/>
      <c r="K136" s="44"/>
      <c r="L136" s="44"/>
      <c r="M136" s="44"/>
      <c r="N136" s="44"/>
      <c r="O136" s="44"/>
      <c r="P136" s="44"/>
      <c r="Q136" s="44"/>
      <c r="R136" s="44"/>
      <c r="S136" s="44"/>
    </row>
    <row r="137" spans="2:19" x14ac:dyDescent="0.4">
      <c r="B137" s="3">
        <v>44787</v>
      </c>
      <c r="C137" s="37">
        <f ca="1">DATE(YEAR(予測実施日),MONTH('データ（他）'!B137),DAY('データ（他）'!B137))</f>
        <v>45518</v>
      </c>
      <c r="E137" s="44"/>
      <c r="F137" s="44"/>
      <c r="G137" s="44"/>
      <c r="H137" s="44"/>
      <c r="J137" s="44"/>
      <c r="K137" s="44"/>
      <c r="L137" s="44"/>
      <c r="M137" s="44"/>
      <c r="N137" s="44"/>
      <c r="O137" s="44"/>
      <c r="P137" s="44"/>
      <c r="Q137" s="44"/>
      <c r="R137" s="44"/>
      <c r="S137" s="44"/>
    </row>
    <row r="138" spans="2:19" x14ac:dyDescent="0.4">
      <c r="B138" s="3">
        <v>44788</v>
      </c>
      <c r="C138" s="37">
        <f ca="1">DATE(YEAR(予測実施日),MONTH('データ（他）'!B138),DAY('データ（他）'!B138))</f>
        <v>45519</v>
      </c>
      <c r="E138" s="44"/>
      <c r="F138" s="44"/>
      <c r="G138" s="44"/>
      <c r="H138" s="44"/>
      <c r="J138" s="44"/>
      <c r="K138" s="44"/>
      <c r="L138" s="44"/>
      <c r="M138" s="44"/>
      <c r="N138" s="44"/>
      <c r="O138" s="44"/>
      <c r="P138" s="44"/>
      <c r="Q138" s="44"/>
      <c r="R138" s="44"/>
      <c r="S138" s="44"/>
    </row>
    <row r="139" spans="2:19" x14ac:dyDescent="0.4">
      <c r="B139" s="3">
        <v>44789</v>
      </c>
      <c r="C139" s="37">
        <f ca="1">DATE(YEAR(予測実施日),MONTH('データ（他）'!B139),DAY('データ（他）'!B139))</f>
        <v>45520</v>
      </c>
      <c r="E139" s="44"/>
      <c r="F139" s="44"/>
      <c r="G139" s="44"/>
      <c r="H139" s="44"/>
      <c r="J139" s="44"/>
      <c r="K139" s="44"/>
      <c r="L139" s="44"/>
      <c r="M139" s="44"/>
      <c r="N139" s="44"/>
      <c r="O139" s="44"/>
      <c r="P139" s="44"/>
      <c r="Q139" s="44"/>
      <c r="R139" s="44"/>
      <c r="S139" s="44"/>
    </row>
    <row r="140" spans="2:19" x14ac:dyDescent="0.4">
      <c r="B140" s="3">
        <v>44790</v>
      </c>
      <c r="C140" s="37">
        <f ca="1">DATE(YEAR(予測実施日),MONTH('データ（他）'!B140),DAY('データ（他）'!B140))</f>
        <v>45521</v>
      </c>
      <c r="E140" s="44"/>
      <c r="F140" s="44"/>
      <c r="G140" s="44"/>
      <c r="H140" s="44"/>
      <c r="J140" s="44"/>
      <c r="K140" s="44"/>
      <c r="L140" s="44"/>
      <c r="M140" s="44"/>
      <c r="N140" s="44"/>
      <c r="O140" s="44"/>
      <c r="P140" s="44"/>
      <c r="Q140" s="44"/>
      <c r="R140" s="44"/>
      <c r="S140" s="44"/>
    </row>
    <row r="141" spans="2:19" x14ac:dyDescent="0.4">
      <c r="B141" s="3">
        <v>44791</v>
      </c>
      <c r="C141" s="37">
        <f ca="1">DATE(YEAR(予測実施日),MONTH('データ（他）'!B141),DAY('データ（他）'!B141))</f>
        <v>45522</v>
      </c>
      <c r="E141" s="44"/>
      <c r="F141" s="44"/>
      <c r="G141" s="44"/>
      <c r="H141" s="44"/>
      <c r="J141" s="44"/>
      <c r="K141" s="44"/>
      <c r="L141" s="44"/>
      <c r="M141" s="44"/>
      <c r="N141" s="44"/>
      <c r="O141" s="44"/>
      <c r="P141" s="44"/>
      <c r="Q141" s="44"/>
      <c r="R141" s="44"/>
      <c r="S141" s="44"/>
    </row>
    <row r="142" spans="2:19" x14ac:dyDescent="0.4">
      <c r="B142" s="3">
        <v>44792</v>
      </c>
      <c r="C142" s="37">
        <f ca="1">DATE(YEAR(予測実施日),MONTH('データ（他）'!B142),DAY('データ（他）'!B142))</f>
        <v>45523</v>
      </c>
      <c r="E142" s="44"/>
      <c r="F142" s="44"/>
      <c r="G142" s="44"/>
      <c r="H142" s="44"/>
      <c r="J142" s="44"/>
      <c r="K142" s="44"/>
      <c r="L142" s="44"/>
      <c r="M142" s="44"/>
      <c r="N142" s="44"/>
      <c r="O142" s="44"/>
      <c r="P142" s="44"/>
      <c r="Q142" s="44"/>
      <c r="R142" s="44"/>
      <c r="S142" s="44"/>
    </row>
    <row r="143" spans="2:19" x14ac:dyDescent="0.4">
      <c r="B143" s="3">
        <v>44793</v>
      </c>
      <c r="C143" s="37">
        <f ca="1">DATE(YEAR(予測実施日),MONTH('データ（他）'!B143),DAY('データ（他）'!B143))</f>
        <v>45524</v>
      </c>
      <c r="E143" s="44"/>
      <c r="F143" s="44"/>
      <c r="G143" s="44"/>
      <c r="H143" s="44"/>
      <c r="J143" s="44"/>
      <c r="K143" s="44"/>
      <c r="L143" s="44"/>
      <c r="M143" s="44"/>
      <c r="N143" s="44"/>
      <c r="O143" s="44"/>
      <c r="P143" s="44"/>
      <c r="Q143" s="44"/>
      <c r="R143" s="44"/>
      <c r="S143" s="44"/>
    </row>
    <row r="144" spans="2:19" x14ac:dyDescent="0.4">
      <c r="B144" s="3">
        <v>44794</v>
      </c>
      <c r="C144" s="37">
        <f ca="1">DATE(YEAR(予測実施日),MONTH('データ（他）'!B144),DAY('データ（他）'!B144))</f>
        <v>45525</v>
      </c>
      <c r="E144" s="44"/>
      <c r="F144" s="44"/>
      <c r="G144" s="44"/>
      <c r="H144" s="44"/>
      <c r="J144" s="44"/>
      <c r="K144" s="44"/>
      <c r="L144" s="44"/>
      <c r="M144" s="44"/>
      <c r="N144" s="44"/>
      <c r="O144" s="44"/>
      <c r="P144" s="44"/>
      <c r="Q144" s="44"/>
      <c r="R144" s="44"/>
      <c r="S144" s="44"/>
    </row>
    <row r="145" spans="2:19" x14ac:dyDescent="0.4">
      <c r="B145" s="3">
        <v>44795</v>
      </c>
      <c r="C145" s="37">
        <f ca="1">DATE(YEAR(予測実施日),MONTH('データ（他）'!B145),DAY('データ（他）'!B145))</f>
        <v>45526</v>
      </c>
      <c r="E145" s="44"/>
      <c r="F145" s="44"/>
      <c r="G145" s="44"/>
      <c r="H145" s="44"/>
      <c r="J145" s="44"/>
      <c r="K145" s="44"/>
      <c r="L145" s="44"/>
      <c r="M145" s="44"/>
      <c r="N145" s="44"/>
      <c r="O145" s="44"/>
      <c r="P145" s="44"/>
      <c r="Q145" s="44"/>
      <c r="R145" s="44"/>
      <c r="S145" s="44"/>
    </row>
    <row r="146" spans="2:19" x14ac:dyDescent="0.4">
      <c r="B146" s="3">
        <v>44796</v>
      </c>
      <c r="C146" s="37">
        <f ca="1">DATE(YEAR(予測実施日),MONTH('データ（他）'!B146),DAY('データ（他）'!B146))</f>
        <v>45527</v>
      </c>
      <c r="E146" s="44"/>
      <c r="F146" s="44"/>
      <c r="G146" s="44"/>
      <c r="H146" s="44"/>
      <c r="J146" s="44"/>
      <c r="K146" s="44"/>
      <c r="L146" s="44"/>
      <c r="M146" s="44"/>
      <c r="N146" s="44"/>
      <c r="O146" s="44"/>
      <c r="P146" s="44"/>
      <c r="Q146" s="44"/>
      <c r="R146" s="44"/>
      <c r="S146" s="44"/>
    </row>
    <row r="147" spans="2:19" x14ac:dyDescent="0.4">
      <c r="B147" s="3">
        <v>44797</v>
      </c>
      <c r="C147" s="37">
        <f ca="1">DATE(YEAR(予測実施日),MONTH('データ（他）'!B147),DAY('データ（他）'!B147))</f>
        <v>45528</v>
      </c>
      <c r="E147" s="44"/>
      <c r="F147" s="44"/>
      <c r="G147" s="44"/>
      <c r="H147" s="44"/>
      <c r="J147" s="44"/>
      <c r="K147" s="44"/>
      <c r="L147" s="44"/>
      <c r="M147" s="44"/>
      <c r="N147" s="44"/>
      <c r="O147" s="44"/>
      <c r="P147" s="44"/>
      <c r="Q147" s="44"/>
      <c r="R147" s="44"/>
      <c r="S147" s="44"/>
    </row>
    <row r="148" spans="2:19" x14ac:dyDescent="0.4">
      <c r="B148" s="3">
        <v>44798</v>
      </c>
      <c r="C148" s="37">
        <f ca="1">DATE(YEAR(予測実施日),MONTH('データ（他）'!B148),DAY('データ（他）'!B148))</f>
        <v>45529</v>
      </c>
      <c r="E148" s="44"/>
      <c r="F148" s="44"/>
      <c r="G148" s="44"/>
      <c r="H148" s="44"/>
      <c r="J148" s="44"/>
      <c r="K148" s="44"/>
      <c r="L148" s="44"/>
      <c r="M148" s="44"/>
      <c r="N148" s="44"/>
      <c r="O148" s="44"/>
      <c r="P148" s="44"/>
      <c r="Q148" s="44"/>
      <c r="R148" s="44"/>
      <c r="S148" s="44"/>
    </row>
    <row r="149" spans="2:19" x14ac:dyDescent="0.4">
      <c r="B149" s="3">
        <v>44799</v>
      </c>
      <c r="C149" s="37">
        <f ca="1">DATE(YEAR(予測実施日),MONTH('データ（他）'!B149),DAY('データ（他）'!B149))</f>
        <v>45530</v>
      </c>
      <c r="E149" s="44"/>
      <c r="F149" s="44"/>
      <c r="G149" s="44"/>
      <c r="H149" s="44"/>
      <c r="J149" s="44"/>
      <c r="K149" s="44"/>
      <c r="L149" s="44"/>
      <c r="M149" s="44"/>
      <c r="N149" s="44"/>
      <c r="O149" s="44"/>
      <c r="P149" s="44"/>
      <c r="Q149" s="44"/>
      <c r="R149" s="44"/>
      <c r="S149" s="44"/>
    </row>
    <row r="150" spans="2:19" x14ac:dyDescent="0.4">
      <c r="B150" s="3">
        <v>44800</v>
      </c>
      <c r="C150" s="37">
        <f ca="1">DATE(YEAR(予測実施日),MONTH('データ（他）'!B150),DAY('データ（他）'!B150))</f>
        <v>45531</v>
      </c>
      <c r="E150" s="44"/>
      <c r="F150" s="44"/>
      <c r="G150" s="44"/>
      <c r="H150" s="44"/>
      <c r="J150" s="44"/>
      <c r="K150" s="44"/>
      <c r="L150" s="44"/>
      <c r="M150" s="44"/>
      <c r="N150" s="44"/>
      <c r="O150" s="44"/>
      <c r="P150" s="44"/>
      <c r="Q150" s="44"/>
      <c r="R150" s="44"/>
      <c r="S150" s="44"/>
    </row>
    <row r="151" spans="2:19" x14ac:dyDescent="0.4">
      <c r="B151" s="3">
        <v>44801</v>
      </c>
      <c r="C151" s="37">
        <f ca="1">DATE(YEAR(予測実施日),MONTH('データ（他）'!B151),DAY('データ（他）'!B151))</f>
        <v>45532</v>
      </c>
      <c r="E151" s="44"/>
      <c r="F151" s="44"/>
      <c r="G151" s="44"/>
      <c r="H151" s="44"/>
      <c r="J151" s="44"/>
      <c r="K151" s="44"/>
      <c r="L151" s="44"/>
      <c r="M151" s="44"/>
      <c r="N151" s="44"/>
      <c r="O151" s="44"/>
      <c r="P151" s="44"/>
      <c r="Q151" s="44"/>
      <c r="R151" s="44"/>
      <c r="S151" s="44"/>
    </row>
    <row r="152" spans="2:19" x14ac:dyDescent="0.4">
      <c r="B152" s="3">
        <v>44802</v>
      </c>
      <c r="C152" s="37">
        <f ca="1">DATE(YEAR(予測実施日),MONTH('データ（他）'!B152),DAY('データ（他）'!B152))</f>
        <v>45533</v>
      </c>
      <c r="E152" s="44"/>
      <c r="F152" s="44"/>
      <c r="G152" s="44"/>
      <c r="H152" s="44"/>
      <c r="J152" s="44"/>
      <c r="K152" s="44"/>
      <c r="L152" s="44"/>
      <c r="M152" s="44"/>
      <c r="N152" s="44"/>
      <c r="O152" s="44"/>
      <c r="P152" s="44"/>
      <c r="Q152" s="44"/>
      <c r="R152" s="44"/>
      <c r="S152" s="44"/>
    </row>
    <row r="153" spans="2:19" x14ac:dyDescent="0.4">
      <c r="B153" s="3">
        <v>44803</v>
      </c>
      <c r="C153" s="37">
        <f ca="1">DATE(YEAR(予測実施日),MONTH('データ（他）'!B153),DAY('データ（他）'!B153))</f>
        <v>45534</v>
      </c>
      <c r="E153" s="44"/>
      <c r="F153" s="44"/>
      <c r="G153" s="44"/>
      <c r="H153" s="44"/>
      <c r="J153" s="44"/>
      <c r="K153" s="44"/>
      <c r="L153" s="44"/>
      <c r="M153" s="44"/>
      <c r="N153" s="44"/>
      <c r="O153" s="44"/>
      <c r="P153" s="44"/>
      <c r="Q153" s="44"/>
      <c r="R153" s="44"/>
      <c r="S153" s="44"/>
    </row>
    <row r="154" spans="2:19" x14ac:dyDescent="0.4">
      <c r="B154" s="3">
        <v>44804</v>
      </c>
      <c r="C154" s="37">
        <f ca="1">DATE(YEAR(予測実施日),MONTH('データ（他）'!B154),DAY('データ（他）'!B154))</f>
        <v>45535</v>
      </c>
      <c r="E154" s="44"/>
      <c r="F154" s="44"/>
      <c r="G154" s="44"/>
      <c r="H154" s="44"/>
      <c r="J154" s="44"/>
      <c r="K154" s="44"/>
      <c r="L154" s="44"/>
      <c r="M154" s="44"/>
      <c r="N154" s="44"/>
      <c r="O154" s="44"/>
      <c r="P154" s="44"/>
      <c r="Q154" s="44"/>
      <c r="R154" s="44"/>
      <c r="S154" s="44"/>
    </row>
    <row r="155" spans="2:19" x14ac:dyDescent="0.4">
      <c r="B155" s="3">
        <v>44805</v>
      </c>
      <c r="C155" s="37">
        <f ca="1">DATE(YEAR(予測実施日),MONTH('データ（他）'!B155),DAY('データ（他）'!B155))</f>
        <v>45536</v>
      </c>
      <c r="E155" s="44"/>
      <c r="F155" s="44"/>
      <c r="G155" s="44"/>
      <c r="H155" s="44"/>
      <c r="J155" s="44"/>
      <c r="K155" s="44"/>
      <c r="L155" s="44"/>
      <c r="M155" s="44"/>
      <c r="N155" s="44"/>
      <c r="O155" s="44"/>
      <c r="P155" s="44"/>
      <c r="Q155" s="44"/>
      <c r="R155" s="44"/>
      <c r="S155" s="44"/>
    </row>
    <row r="156" spans="2:19" x14ac:dyDescent="0.4">
      <c r="B156" s="3">
        <v>44806</v>
      </c>
      <c r="C156" s="37">
        <f ca="1">DATE(YEAR(予測実施日),MONTH('データ（他）'!B156),DAY('データ（他）'!B156))</f>
        <v>45537</v>
      </c>
      <c r="E156" s="44"/>
      <c r="F156" s="44"/>
      <c r="G156" s="44"/>
      <c r="H156" s="44"/>
      <c r="J156" s="44"/>
      <c r="K156" s="44"/>
      <c r="L156" s="44"/>
      <c r="M156" s="44"/>
      <c r="N156" s="44"/>
      <c r="O156" s="44"/>
      <c r="P156" s="44"/>
      <c r="Q156" s="44"/>
      <c r="R156" s="44"/>
      <c r="S156" s="44"/>
    </row>
    <row r="157" spans="2:19" x14ac:dyDescent="0.4">
      <c r="B157" s="3">
        <v>44807</v>
      </c>
      <c r="C157" s="37">
        <f ca="1">DATE(YEAR(予測実施日),MONTH('データ（他）'!B157),DAY('データ（他）'!B157))</f>
        <v>45538</v>
      </c>
      <c r="E157" s="44"/>
      <c r="F157" s="44"/>
      <c r="G157" s="44"/>
      <c r="H157" s="44"/>
      <c r="J157" s="44"/>
      <c r="K157" s="44"/>
      <c r="L157" s="44"/>
      <c r="M157" s="44"/>
      <c r="N157" s="44"/>
      <c r="O157" s="44"/>
      <c r="P157" s="44"/>
      <c r="Q157" s="44"/>
      <c r="R157" s="44"/>
      <c r="S157" s="44"/>
    </row>
    <row r="158" spans="2:19" x14ac:dyDescent="0.4">
      <c r="B158" s="3">
        <v>44808</v>
      </c>
      <c r="C158" s="37">
        <f ca="1">DATE(YEAR(予測実施日),MONTH('データ（他）'!B158),DAY('データ（他）'!B158))</f>
        <v>45539</v>
      </c>
      <c r="E158" s="44"/>
      <c r="F158" s="44"/>
      <c r="G158" s="44"/>
      <c r="H158" s="44"/>
      <c r="J158" s="44"/>
      <c r="K158" s="44"/>
      <c r="L158" s="44"/>
      <c r="M158" s="44"/>
      <c r="N158" s="44"/>
      <c r="O158" s="44"/>
      <c r="P158" s="44"/>
      <c r="Q158" s="44"/>
      <c r="R158" s="44"/>
      <c r="S158" s="44"/>
    </row>
    <row r="159" spans="2:19" x14ac:dyDescent="0.4">
      <c r="B159" s="3">
        <v>44809</v>
      </c>
      <c r="C159" s="37">
        <f ca="1">DATE(YEAR(予測実施日),MONTH('データ（他）'!B159),DAY('データ（他）'!B159))</f>
        <v>45540</v>
      </c>
      <c r="E159" s="44"/>
      <c r="F159" s="44"/>
      <c r="G159" s="44"/>
      <c r="H159" s="44"/>
      <c r="J159" s="44"/>
      <c r="K159" s="44"/>
      <c r="L159" s="44"/>
      <c r="M159" s="44"/>
      <c r="N159" s="44"/>
      <c r="O159" s="44"/>
      <c r="P159" s="44"/>
      <c r="Q159" s="44"/>
      <c r="R159" s="44"/>
      <c r="S159" s="44"/>
    </row>
    <row r="160" spans="2:19" x14ac:dyDescent="0.4">
      <c r="B160" s="3">
        <v>44810</v>
      </c>
      <c r="C160" s="37">
        <f ca="1">DATE(YEAR(予測実施日),MONTH('データ（他）'!B160),DAY('データ（他）'!B160))</f>
        <v>45541</v>
      </c>
      <c r="E160" s="44"/>
      <c r="F160" s="44"/>
      <c r="G160" s="44"/>
      <c r="H160" s="44"/>
      <c r="J160" s="44"/>
      <c r="K160" s="44"/>
      <c r="L160" s="44"/>
      <c r="M160" s="44"/>
      <c r="N160" s="44"/>
      <c r="O160" s="44"/>
      <c r="P160" s="44"/>
      <c r="Q160" s="44"/>
      <c r="R160" s="44"/>
      <c r="S160" s="44"/>
    </row>
    <row r="161" spans="2:19" x14ac:dyDescent="0.4">
      <c r="B161" s="3">
        <v>44811</v>
      </c>
      <c r="C161" s="37">
        <f ca="1">DATE(YEAR(予測実施日),MONTH('データ（他）'!B161),DAY('データ（他）'!B161))</f>
        <v>45542</v>
      </c>
      <c r="E161" s="44"/>
      <c r="F161" s="44"/>
      <c r="G161" s="44"/>
      <c r="H161" s="44"/>
      <c r="J161" s="44"/>
      <c r="K161" s="44"/>
      <c r="L161" s="44"/>
      <c r="M161" s="44"/>
      <c r="N161" s="44"/>
      <c r="O161" s="44"/>
      <c r="P161" s="44"/>
      <c r="Q161" s="44"/>
      <c r="R161" s="44"/>
      <c r="S161" s="44"/>
    </row>
    <row r="162" spans="2:19" x14ac:dyDescent="0.4">
      <c r="B162" s="3">
        <v>44812</v>
      </c>
      <c r="C162" s="37">
        <f ca="1">DATE(YEAR(予測実施日),MONTH('データ（他）'!B162),DAY('データ（他）'!B162))</f>
        <v>45543</v>
      </c>
      <c r="E162" s="44"/>
      <c r="F162" s="44"/>
      <c r="G162" s="44"/>
      <c r="H162" s="44"/>
      <c r="J162" s="44"/>
      <c r="K162" s="44"/>
      <c r="L162" s="44"/>
      <c r="M162" s="44"/>
      <c r="N162" s="44"/>
      <c r="O162" s="44"/>
      <c r="P162" s="44"/>
      <c r="Q162" s="44"/>
      <c r="R162" s="44"/>
      <c r="S162" s="44"/>
    </row>
    <row r="163" spans="2:19" x14ac:dyDescent="0.4">
      <c r="B163" s="3">
        <v>44813</v>
      </c>
      <c r="C163" s="37">
        <f ca="1">DATE(YEAR(予測実施日),MONTH('データ（他）'!B163),DAY('データ（他）'!B163))</f>
        <v>45544</v>
      </c>
      <c r="E163" s="44"/>
      <c r="F163" s="44"/>
      <c r="G163" s="44"/>
      <c r="H163" s="44"/>
      <c r="J163" s="44"/>
      <c r="K163" s="44"/>
      <c r="L163" s="44"/>
      <c r="M163" s="44"/>
      <c r="N163" s="44"/>
      <c r="O163" s="44"/>
      <c r="P163" s="44"/>
      <c r="Q163" s="44"/>
      <c r="R163" s="44"/>
      <c r="S163" s="44"/>
    </row>
    <row r="164" spans="2:19" x14ac:dyDescent="0.4">
      <c r="B164" s="3">
        <v>44814</v>
      </c>
      <c r="C164" s="37">
        <f ca="1">DATE(YEAR(予測実施日),MONTH('データ（他）'!B164),DAY('データ（他）'!B164))</f>
        <v>45545</v>
      </c>
      <c r="E164" s="44"/>
      <c r="F164" s="44"/>
      <c r="G164" s="44"/>
      <c r="H164" s="44"/>
      <c r="J164" s="44"/>
      <c r="K164" s="44"/>
      <c r="L164" s="44"/>
      <c r="M164" s="44"/>
      <c r="N164" s="44"/>
      <c r="O164" s="44"/>
      <c r="P164" s="44"/>
      <c r="Q164" s="44"/>
      <c r="R164" s="44"/>
      <c r="S164" s="44"/>
    </row>
    <row r="165" spans="2:19" x14ac:dyDescent="0.4">
      <c r="B165" s="3">
        <v>44815</v>
      </c>
      <c r="C165" s="37">
        <f ca="1">DATE(YEAR(予測実施日),MONTH('データ（他）'!B165),DAY('データ（他）'!B165))</f>
        <v>45546</v>
      </c>
      <c r="E165" s="44"/>
      <c r="F165" s="44"/>
      <c r="G165" s="44"/>
      <c r="H165" s="44"/>
      <c r="J165" s="44"/>
      <c r="K165" s="44"/>
      <c r="L165" s="44"/>
      <c r="M165" s="44"/>
      <c r="N165" s="44"/>
      <c r="O165" s="44"/>
      <c r="P165" s="44"/>
      <c r="Q165" s="44"/>
      <c r="R165" s="44"/>
      <c r="S165" s="44"/>
    </row>
    <row r="166" spans="2:19" x14ac:dyDescent="0.4">
      <c r="B166" s="3">
        <v>44816</v>
      </c>
      <c r="C166" s="37">
        <f ca="1">DATE(YEAR(予測実施日),MONTH('データ（他）'!B166),DAY('データ（他）'!B166))</f>
        <v>45547</v>
      </c>
      <c r="E166" s="44"/>
      <c r="F166" s="44"/>
      <c r="G166" s="44"/>
      <c r="H166" s="44"/>
      <c r="J166" s="44"/>
      <c r="K166" s="44"/>
      <c r="L166" s="44"/>
      <c r="M166" s="44"/>
      <c r="N166" s="44"/>
      <c r="O166" s="44"/>
      <c r="P166" s="44"/>
      <c r="Q166" s="44"/>
      <c r="R166" s="44"/>
      <c r="S166" s="44"/>
    </row>
    <row r="167" spans="2:19" x14ac:dyDescent="0.4">
      <c r="B167" s="3">
        <v>44817</v>
      </c>
      <c r="C167" s="37">
        <f ca="1">DATE(YEAR(予測実施日),MONTH('データ（他）'!B167),DAY('データ（他）'!B167))</f>
        <v>45548</v>
      </c>
      <c r="E167" s="44"/>
      <c r="F167" s="44"/>
      <c r="G167" s="44"/>
      <c r="H167" s="44"/>
      <c r="J167" s="44"/>
      <c r="K167" s="44"/>
      <c r="L167" s="44"/>
      <c r="M167" s="44"/>
      <c r="N167" s="44"/>
      <c r="O167" s="44"/>
      <c r="P167" s="44"/>
      <c r="Q167" s="44"/>
      <c r="R167" s="44"/>
      <c r="S167" s="44"/>
    </row>
    <row r="168" spans="2:19" x14ac:dyDescent="0.4">
      <c r="B168" s="3">
        <v>44818</v>
      </c>
      <c r="C168" s="37">
        <f ca="1">DATE(YEAR(予測実施日),MONTH('データ（他）'!B168),DAY('データ（他）'!B168))</f>
        <v>45549</v>
      </c>
      <c r="E168" s="44"/>
      <c r="F168" s="44"/>
      <c r="G168" s="44"/>
      <c r="H168" s="44"/>
      <c r="J168" s="44"/>
      <c r="K168" s="44"/>
      <c r="L168" s="44"/>
      <c r="M168" s="44"/>
      <c r="N168" s="44"/>
      <c r="O168" s="44"/>
      <c r="P168" s="44"/>
      <c r="Q168" s="44"/>
      <c r="R168" s="44"/>
      <c r="S168" s="44"/>
    </row>
    <row r="169" spans="2:19" x14ac:dyDescent="0.4">
      <c r="B169" s="3">
        <v>44819</v>
      </c>
      <c r="C169" s="37">
        <f ca="1">DATE(YEAR(予測実施日),MONTH('データ（他）'!B169),DAY('データ（他）'!B169))</f>
        <v>45550</v>
      </c>
      <c r="E169" s="44"/>
      <c r="F169" s="44"/>
      <c r="G169" s="44"/>
      <c r="H169" s="44"/>
      <c r="J169" s="44"/>
      <c r="K169" s="44"/>
      <c r="L169" s="44"/>
      <c r="M169" s="44"/>
      <c r="N169" s="44"/>
      <c r="O169" s="44"/>
      <c r="P169" s="44"/>
      <c r="Q169" s="44"/>
      <c r="R169" s="44"/>
      <c r="S169" s="44"/>
    </row>
    <row r="170" spans="2:19" x14ac:dyDescent="0.4">
      <c r="B170" s="3">
        <v>44820</v>
      </c>
      <c r="C170" s="37">
        <f ca="1">DATE(YEAR(予測実施日),MONTH('データ（他）'!B170),DAY('データ（他）'!B170))</f>
        <v>45551</v>
      </c>
      <c r="E170" s="44"/>
      <c r="F170" s="44"/>
      <c r="G170" s="44"/>
      <c r="H170" s="44"/>
      <c r="J170" s="44"/>
      <c r="K170" s="44"/>
      <c r="L170" s="44"/>
      <c r="M170" s="44"/>
      <c r="N170" s="44"/>
      <c r="O170" s="44"/>
      <c r="P170" s="44"/>
      <c r="Q170" s="44"/>
      <c r="R170" s="44"/>
      <c r="S170" s="44"/>
    </row>
    <row r="171" spans="2:19" x14ac:dyDescent="0.4">
      <c r="B171" s="3">
        <v>44821</v>
      </c>
      <c r="C171" s="37">
        <f ca="1">DATE(YEAR(予測実施日),MONTH('データ（他）'!B171),DAY('データ（他）'!B171))</f>
        <v>45552</v>
      </c>
      <c r="E171" s="44"/>
      <c r="F171" s="44"/>
      <c r="G171" s="44"/>
      <c r="H171" s="44"/>
      <c r="J171" s="44"/>
      <c r="K171" s="44"/>
      <c r="L171" s="44"/>
      <c r="M171" s="44"/>
      <c r="N171" s="44"/>
      <c r="O171" s="44"/>
      <c r="P171" s="44"/>
      <c r="Q171" s="44"/>
      <c r="R171" s="44"/>
      <c r="S171" s="44"/>
    </row>
    <row r="172" spans="2:19" x14ac:dyDescent="0.4">
      <c r="B172" s="3">
        <v>44822</v>
      </c>
      <c r="C172" s="37">
        <f ca="1">DATE(YEAR(予測実施日),MONTH('データ（他）'!B172),DAY('データ（他）'!B172))</f>
        <v>45553</v>
      </c>
      <c r="E172" s="44"/>
      <c r="F172" s="44"/>
      <c r="G172" s="44"/>
      <c r="H172" s="44"/>
      <c r="J172" s="44"/>
      <c r="K172" s="44"/>
      <c r="L172" s="44"/>
      <c r="M172" s="44"/>
      <c r="N172" s="44"/>
      <c r="O172" s="44"/>
      <c r="P172" s="44"/>
      <c r="Q172" s="44"/>
      <c r="R172" s="44"/>
      <c r="S172" s="44"/>
    </row>
    <row r="173" spans="2:19" x14ac:dyDescent="0.4">
      <c r="B173" s="3">
        <v>44823</v>
      </c>
      <c r="C173" s="37">
        <f ca="1">DATE(YEAR(予測実施日),MONTH('データ（他）'!B173),DAY('データ（他）'!B173))</f>
        <v>45554</v>
      </c>
      <c r="E173" s="44"/>
      <c r="F173" s="44"/>
      <c r="G173" s="44"/>
      <c r="H173" s="44"/>
      <c r="J173" s="44"/>
      <c r="K173" s="44"/>
      <c r="L173" s="44"/>
      <c r="M173" s="44"/>
      <c r="N173" s="44"/>
      <c r="O173" s="44"/>
      <c r="P173" s="44"/>
      <c r="Q173" s="44"/>
      <c r="R173" s="44"/>
      <c r="S173" s="44"/>
    </row>
    <row r="174" spans="2:19" x14ac:dyDescent="0.4">
      <c r="B174" s="3">
        <v>44824</v>
      </c>
      <c r="C174" s="37">
        <f ca="1">DATE(YEAR(予測実施日),MONTH('データ（他）'!B174),DAY('データ（他）'!B174))</f>
        <v>45555</v>
      </c>
      <c r="E174" s="44"/>
      <c r="F174" s="44"/>
      <c r="G174" s="44"/>
      <c r="H174" s="44"/>
      <c r="J174" s="44"/>
      <c r="K174" s="44"/>
      <c r="L174" s="44"/>
      <c r="M174" s="44"/>
      <c r="N174" s="44"/>
      <c r="O174" s="44"/>
      <c r="P174" s="44"/>
      <c r="Q174" s="44"/>
      <c r="R174" s="44"/>
      <c r="S174" s="44"/>
    </row>
    <row r="175" spans="2:19" x14ac:dyDescent="0.4">
      <c r="B175" s="3">
        <v>44825</v>
      </c>
      <c r="C175" s="37">
        <f ca="1">DATE(YEAR(予測実施日),MONTH('データ（他）'!B175),DAY('データ（他）'!B175))</f>
        <v>45556</v>
      </c>
      <c r="E175" s="44"/>
      <c r="F175" s="44"/>
      <c r="G175" s="44"/>
      <c r="H175" s="44"/>
      <c r="J175" s="44"/>
      <c r="K175" s="44"/>
      <c r="L175" s="44"/>
      <c r="M175" s="44"/>
      <c r="N175" s="44"/>
      <c r="O175" s="44"/>
      <c r="P175" s="44"/>
      <c r="Q175" s="44"/>
      <c r="R175" s="44"/>
      <c r="S175" s="44"/>
    </row>
    <row r="176" spans="2:19" x14ac:dyDescent="0.4">
      <c r="B176" s="3">
        <v>44826</v>
      </c>
      <c r="C176" s="37">
        <f ca="1">DATE(YEAR(予測実施日),MONTH('データ（他）'!B176),DAY('データ（他）'!B176))</f>
        <v>45557</v>
      </c>
      <c r="E176" s="44"/>
      <c r="F176" s="44"/>
      <c r="G176" s="44"/>
      <c r="H176" s="44"/>
      <c r="J176" s="44"/>
      <c r="K176" s="44"/>
      <c r="L176" s="44"/>
      <c r="M176" s="44"/>
      <c r="N176" s="44"/>
      <c r="O176" s="44"/>
      <c r="P176" s="44"/>
      <c r="Q176" s="44"/>
      <c r="R176" s="44"/>
      <c r="S176" s="44"/>
    </row>
    <row r="177" spans="2:19" x14ac:dyDescent="0.4">
      <c r="B177" s="3">
        <v>44827</v>
      </c>
      <c r="C177" s="37">
        <f ca="1">DATE(YEAR(予測実施日),MONTH('データ（他）'!B177),DAY('データ（他）'!B177))</f>
        <v>45558</v>
      </c>
      <c r="E177" s="44"/>
      <c r="F177" s="44"/>
      <c r="G177" s="44"/>
      <c r="H177" s="44"/>
      <c r="J177" s="44"/>
      <c r="K177" s="44"/>
      <c r="L177" s="44"/>
      <c r="M177" s="44"/>
      <c r="N177" s="44"/>
      <c r="O177" s="44"/>
      <c r="P177" s="44"/>
      <c r="Q177" s="44"/>
      <c r="R177" s="44"/>
      <c r="S177" s="44"/>
    </row>
    <row r="178" spans="2:19" x14ac:dyDescent="0.4">
      <c r="B178" s="3">
        <v>44828</v>
      </c>
      <c r="C178" s="37">
        <f ca="1">DATE(YEAR(予測実施日),MONTH('データ（他）'!B178),DAY('データ（他）'!B178))</f>
        <v>45559</v>
      </c>
      <c r="E178" s="44"/>
      <c r="F178" s="44"/>
      <c r="G178" s="44"/>
      <c r="H178" s="44"/>
      <c r="J178" s="44"/>
      <c r="K178" s="44"/>
      <c r="L178" s="44"/>
      <c r="M178" s="44"/>
      <c r="N178" s="44"/>
      <c r="O178" s="44"/>
      <c r="P178" s="44"/>
      <c r="Q178" s="44"/>
      <c r="R178" s="44"/>
      <c r="S178" s="44"/>
    </row>
    <row r="179" spans="2:19" x14ac:dyDescent="0.4">
      <c r="B179" s="3">
        <v>44829</v>
      </c>
      <c r="C179" s="37">
        <f ca="1">DATE(YEAR(予測実施日),MONTH('データ（他）'!B179),DAY('データ（他）'!B179))</f>
        <v>45560</v>
      </c>
      <c r="E179" s="44"/>
      <c r="F179" s="44"/>
      <c r="G179" s="44"/>
      <c r="H179" s="44"/>
      <c r="J179" s="44"/>
      <c r="K179" s="44"/>
      <c r="L179" s="44"/>
      <c r="M179" s="44"/>
      <c r="N179" s="44"/>
      <c r="O179" s="44"/>
      <c r="P179" s="44"/>
      <c r="Q179" s="44"/>
      <c r="R179" s="44"/>
      <c r="S179" s="44"/>
    </row>
    <row r="180" spans="2:19" x14ac:dyDescent="0.4">
      <c r="B180" s="3">
        <v>44830</v>
      </c>
      <c r="C180" s="37">
        <f ca="1">DATE(YEAR(予測実施日),MONTH('データ（他）'!B180),DAY('データ（他）'!B180))</f>
        <v>45561</v>
      </c>
      <c r="E180" s="44"/>
      <c r="F180" s="44"/>
      <c r="G180" s="44"/>
      <c r="H180" s="44"/>
      <c r="J180" s="44"/>
      <c r="K180" s="44"/>
      <c r="L180" s="44"/>
      <c r="M180" s="44"/>
      <c r="N180" s="44"/>
      <c r="O180" s="44"/>
      <c r="P180" s="44"/>
      <c r="Q180" s="44"/>
      <c r="R180" s="44"/>
      <c r="S180" s="44"/>
    </row>
    <row r="181" spans="2:19" x14ac:dyDescent="0.4">
      <c r="B181" s="3">
        <v>44831</v>
      </c>
      <c r="C181" s="37">
        <f ca="1">DATE(YEAR(予測実施日),MONTH('データ（他）'!B181),DAY('データ（他）'!B181))</f>
        <v>45562</v>
      </c>
      <c r="E181" s="44"/>
      <c r="F181" s="44"/>
      <c r="G181" s="44"/>
      <c r="H181" s="44"/>
      <c r="J181" s="44"/>
      <c r="K181" s="44"/>
      <c r="L181" s="44"/>
      <c r="M181" s="44"/>
      <c r="N181" s="44"/>
      <c r="O181" s="44"/>
      <c r="P181" s="44"/>
      <c r="Q181" s="44"/>
      <c r="R181" s="44"/>
      <c r="S181" s="44"/>
    </row>
    <row r="182" spans="2:19" x14ac:dyDescent="0.4">
      <c r="B182" s="3">
        <v>44832</v>
      </c>
      <c r="C182" s="37">
        <f ca="1">DATE(YEAR(予測実施日),MONTH('データ（他）'!B182),DAY('データ（他）'!B182))</f>
        <v>45563</v>
      </c>
      <c r="E182" s="44"/>
      <c r="F182" s="44"/>
      <c r="G182" s="44"/>
      <c r="H182" s="44"/>
      <c r="J182" s="44"/>
      <c r="K182" s="44"/>
      <c r="L182" s="44"/>
      <c r="M182" s="44"/>
      <c r="N182" s="44"/>
      <c r="O182" s="44"/>
      <c r="P182" s="44"/>
      <c r="Q182" s="44"/>
      <c r="R182" s="44"/>
      <c r="S182" s="44"/>
    </row>
    <row r="183" spans="2:19" x14ac:dyDescent="0.4">
      <c r="B183" s="3">
        <v>44833</v>
      </c>
      <c r="C183" s="37">
        <f ca="1">DATE(YEAR(予測実施日),MONTH('データ（他）'!B183),DAY('データ（他）'!B183))</f>
        <v>45564</v>
      </c>
      <c r="E183" s="44"/>
      <c r="F183" s="44"/>
      <c r="G183" s="44"/>
      <c r="H183" s="44"/>
      <c r="J183" s="44"/>
      <c r="K183" s="44"/>
      <c r="L183" s="44"/>
      <c r="M183" s="44"/>
      <c r="N183" s="44"/>
      <c r="O183" s="44"/>
      <c r="P183" s="44"/>
      <c r="Q183" s="44"/>
      <c r="R183" s="44"/>
      <c r="S183" s="44"/>
    </row>
    <row r="184" spans="2:19" x14ac:dyDescent="0.4">
      <c r="B184" s="3">
        <v>44834</v>
      </c>
      <c r="C184" s="37">
        <f ca="1">DATE(YEAR(予測実施日),MONTH('データ（他）'!B184),DAY('データ（他）'!B184))</f>
        <v>45565</v>
      </c>
      <c r="E184" s="44"/>
      <c r="F184" s="44"/>
      <c r="G184" s="44"/>
      <c r="H184" s="44"/>
      <c r="J184" s="44"/>
      <c r="K184" s="44"/>
      <c r="L184" s="44"/>
      <c r="M184" s="44"/>
      <c r="N184" s="44"/>
      <c r="O184" s="44"/>
      <c r="P184" s="44"/>
      <c r="Q184" s="44"/>
      <c r="R184" s="44"/>
      <c r="S184" s="44"/>
    </row>
    <row r="185" spans="2:19" x14ac:dyDescent="0.4">
      <c r="B185" s="3">
        <v>44835</v>
      </c>
      <c r="C185" s="37">
        <f ca="1">DATE(YEAR(予測実施日),MONTH('データ（他）'!B185),DAY('データ（他）'!B185))</f>
        <v>45566</v>
      </c>
      <c r="E185" s="44"/>
      <c r="F185" s="44"/>
      <c r="G185" s="44"/>
      <c r="H185" s="44"/>
      <c r="J185" s="44"/>
      <c r="K185" s="44"/>
      <c r="L185" s="44"/>
      <c r="M185" s="44"/>
      <c r="N185" s="44"/>
      <c r="O185" s="44"/>
      <c r="P185" s="44"/>
      <c r="Q185" s="44"/>
      <c r="R185" s="44"/>
      <c r="S185" s="44"/>
    </row>
    <row r="186" spans="2:19" x14ac:dyDescent="0.4">
      <c r="B186" s="3">
        <v>44836</v>
      </c>
      <c r="C186" s="37">
        <f ca="1">DATE(YEAR(予測実施日),MONTH('データ（他）'!B186),DAY('データ（他）'!B186))</f>
        <v>45567</v>
      </c>
      <c r="E186" s="44"/>
      <c r="F186" s="44"/>
      <c r="G186" s="44"/>
      <c r="H186" s="44"/>
      <c r="J186" s="44"/>
      <c r="K186" s="44"/>
      <c r="L186" s="44"/>
      <c r="M186" s="44"/>
      <c r="N186" s="44"/>
      <c r="O186" s="44"/>
      <c r="P186" s="44"/>
      <c r="Q186" s="44"/>
      <c r="R186" s="44"/>
      <c r="S186" s="44"/>
    </row>
    <row r="187" spans="2:19" x14ac:dyDescent="0.4">
      <c r="B187" s="3">
        <v>44837</v>
      </c>
      <c r="C187" s="37">
        <f ca="1">DATE(YEAR(予測実施日),MONTH('データ（他）'!B187),DAY('データ（他）'!B187))</f>
        <v>45568</v>
      </c>
      <c r="E187" s="44"/>
      <c r="F187" s="44"/>
      <c r="G187" s="44"/>
      <c r="H187" s="44"/>
      <c r="J187" s="44"/>
      <c r="K187" s="44"/>
      <c r="L187" s="44"/>
      <c r="M187" s="44"/>
      <c r="N187" s="44"/>
      <c r="O187" s="44"/>
      <c r="P187" s="44"/>
      <c r="Q187" s="44"/>
      <c r="R187" s="44"/>
      <c r="S187" s="44"/>
    </row>
    <row r="188" spans="2:19" x14ac:dyDescent="0.4">
      <c r="B188" s="3">
        <v>44838</v>
      </c>
      <c r="C188" s="37">
        <f ca="1">DATE(YEAR(予測実施日),MONTH('データ（他）'!B188),DAY('データ（他）'!B188))</f>
        <v>45569</v>
      </c>
      <c r="E188" s="44"/>
      <c r="F188" s="44"/>
      <c r="G188" s="44"/>
      <c r="H188" s="44"/>
      <c r="J188" s="44"/>
      <c r="K188" s="44"/>
      <c r="L188" s="44"/>
      <c r="M188" s="44"/>
      <c r="N188" s="44"/>
      <c r="O188" s="44"/>
      <c r="P188" s="44"/>
      <c r="Q188" s="44"/>
      <c r="R188" s="44"/>
      <c r="S188" s="44"/>
    </row>
    <row r="189" spans="2:19" x14ac:dyDescent="0.4">
      <c r="B189" s="3">
        <v>44839</v>
      </c>
      <c r="C189" s="37">
        <f ca="1">DATE(YEAR(予測実施日),MONTH('データ（他）'!B189),DAY('データ（他）'!B189))</f>
        <v>45570</v>
      </c>
      <c r="E189" s="44"/>
      <c r="F189" s="44"/>
      <c r="G189" s="44"/>
      <c r="H189" s="44"/>
      <c r="J189" s="44"/>
      <c r="K189" s="44"/>
      <c r="L189" s="44"/>
      <c r="M189" s="44"/>
      <c r="N189" s="44"/>
      <c r="O189" s="44"/>
      <c r="P189" s="44"/>
      <c r="Q189" s="44"/>
      <c r="R189" s="44"/>
      <c r="S189" s="44"/>
    </row>
    <row r="190" spans="2:19" x14ac:dyDescent="0.4">
      <c r="B190" s="3">
        <v>44840</v>
      </c>
      <c r="C190" s="37">
        <f ca="1">DATE(YEAR(予測実施日),MONTH('データ（他）'!B190),DAY('データ（他）'!B190))</f>
        <v>45571</v>
      </c>
      <c r="E190" s="44"/>
      <c r="F190" s="44"/>
      <c r="G190" s="44"/>
      <c r="H190" s="44"/>
      <c r="J190" s="44"/>
      <c r="K190" s="44"/>
      <c r="L190" s="44"/>
      <c r="M190" s="44"/>
      <c r="N190" s="44"/>
      <c r="O190" s="44"/>
      <c r="P190" s="44"/>
      <c r="Q190" s="44"/>
      <c r="R190" s="44"/>
      <c r="S190" s="44"/>
    </row>
    <row r="191" spans="2:19" x14ac:dyDescent="0.4">
      <c r="B191" s="3">
        <v>44841</v>
      </c>
      <c r="C191" s="37">
        <f ca="1">DATE(YEAR(予測実施日),MONTH('データ（他）'!B191),DAY('データ（他）'!B191))</f>
        <v>45572</v>
      </c>
      <c r="E191" s="44"/>
      <c r="F191" s="44"/>
      <c r="G191" s="44"/>
      <c r="H191" s="44"/>
      <c r="J191" s="44"/>
      <c r="K191" s="44"/>
      <c r="L191" s="44"/>
      <c r="M191" s="44"/>
      <c r="N191" s="44"/>
      <c r="O191" s="44"/>
      <c r="P191" s="44"/>
      <c r="Q191" s="44"/>
      <c r="R191" s="44"/>
      <c r="S191" s="44"/>
    </row>
    <row r="192" spans="2:19" x14ac:dyDescent="0.4">
      <c r="B192" s="3">
        <v>44842</v>
      </c>
      <c r="C192" s="37">
        <f ca="1">DATE(YEAR(予測実施日),MONTH('データ（他）'!B192),DAY('データ（他）'!B192))</f>
        <v>45573</v>
      </c>
      <c r="E192" s="44"/>
      <c r="F192" s="44"/>
      <c r="G192" s="44"/>
      <c r="H192" s="44"/>
      <c r="J192" s="44"/>
      <c r="K192" s="44"/>
      <c r="L192" s="44"/>
      <c r="M192" s="44"/>
      <c r="N192" s="44"/>
      <c r="O192" s="44"/>
      <c r="P192" s="44"/>
      <c r="Q192" s="44"/>
      <c r="R192" s="44"/>
      <c r="S192" s="44"/>
    </row>
    <row r="193" spans="2:19" x14ac:dyDescent="0.4">
      <c r="B193" s="3">
        <v>44843</v>
      </c>
      <c r="C193" s="37">
        <f ca="1">DATE(YEAR(予測実施日),MONTH('データ（他）'!B193),DAY('データ（他）'!B193))</f>
        <v>45574</v>
      </c>
      <c r="E193" s="44"/>
      <c r="F193" s="44"/>
      <c r="G193" s="44"/>
      <c r="H193" s="44"/>
      <c r="J193" s="44"/>
      <c r="K193" s="44"/>
      <c r="L193" s="44"/>
      <c r="M193" s="44"/>
      <c r="N193" s="44"/>
      <c r="O193" s="44"/>
      <c r="P193" s="44"/>
      <c r="Q193" s="44"/>
      <c r="R193" s="44"/>
      <c r="S193" s="44"/>
    </row>
    <row r="194" spans="2:19" x14ac:dyDescent="0.4">
      <c r="B194" s="3">
        <v>44844</v>
      </c>
      <c r="C194" s="37">
        <f ca="1">DATE(YEAR(予測実施日),MONTH('データ（他）'!B194),DAY('データ（他）'!B194))</f>
        <v>45575</v>
      </c>
      <c r="E194" s="44"/>
      <c r="F194" s="44"/>
      <c r="G194" s="44"/>
      <c r="H194" s="44"/>
      <c r="J194" s="44"/>
      <c r="K194" s="44"/>
      <c r="L194" s="44"/>
      <c r="M194" s="44"/>
      <c r="N194" s="44"/>
      <c r="O194" s="44"/>
      <c r="P194" s="44"/>
      <c r="Q194" s="44"/>
      <c r="R194" s="44"/>
      <c r="S194" s="44"/>
    </row>
    <row r="195" spans="2:19" x14ac:dyDescent="0.4">
      <c r="B195" s="3">
        <v>44845</v>
      </c>
      <c r="C195" s="37">
        <f ca="1">DATE(YEAR(予測実施日),MONTH('データ（他）'!B195),DAY('データ（他）'!B195))</f>
        <v>45576</v>
      </c>
      <c r="E195" s="44"/>
      <c r="F195" s="44"/>
      <c r="G195" s="44"/>
      <c r="H195" s="44"/>
      <c r="J195" s="44"/>
      <c r="K195" s="44"/>
      <c r="L195" s="44"/>
      <c r="M195" s="44"/>
      <c r="N195" s="44"/>
      <c r="O195" s="44"/>
      <c r="P195" s="44"/>
      <c r="Q195" s="44"/>
      <c r="R195" s="44"/>
      <c r="S195" s="44"/>
    </row>
    <row r="196" spans="2:19" x14ac:dyDescent="0.4">
      <c r="B196" s="3">
        <v>44846</v>
      </c>
      <c r="C196" s="37">
        <f ca="1">DATE(YEAR(予測実施日),MONTH('データ（他）'!B196),DAY('データ（他）'!B196))</f>
        <v>45577</v>
      </c>
      <c r="E196" s="44"/>
      <c r="F196" s="44"/>
      <c r="G196" s="44"/>
      <c r="H196" s="44"/>
      <c r="J196" s="44"/>
      <c r="K196" s="44"/>
      <c r="L196" s="44"/>
      <c r="M196" s="44"/>
      <c r="N196" s="44"/>
      <c r="O196" s="44"/>
      <c r="P196" s="44"/>
      <c r="Q196" s="44"/>
      <c r="R196" s="44"/>
      <c r="S196" s="44"/>
    </row>
    <row r="197" spans="2:19" x14ac:dyDescent="0.4">
      <c r="B197" s="3">
        <v>44847</v>
      </c>
      <c r="C197" s="37">
        <f ca="1">DATE(YEAR(予測実施日),MONTH('データ（他）'!B197),DAY('データ（他）'!B197))</f>
        <v>45578</v>
      </c>
      <c r="E197" s="44"/>
      <c r="F197" s="44"/>
      <c r="G197" s="44"/>
      <c r="H197" s="44"/>
      <c r="J197" s="44"/>
      <c r="K197" s="44"/>
      <c r="L197" s="44"/>
      <c r="M197" s="44"/>
      <c r="N197" s="44"/>
      <c r="O197" s="44"/>
      <c r="P197" s="44"/>
      <c r="Q197" s="44"/>
      <c r="R197" s="44"/>
      <c r="S197" s="44"/>
    </row>
    <row r="198" spans="2:19" x14ac:dyDescent="0.4">
      <c r="B198" s="3">
        <v>44848</v>
      </c>
      <c r="C198" s="37">
        <f ca="1">DATE(YEAR(予測実施日),MONTH('データ（他）'!B198),DAY('データ（他）'!B198))</f>
        <v>45579</v>
      </c>
      <c r="E198" s="44"/>
      <c r="F198" s="44"/>
      <c r="G198" s="44"/>
      <c r="H198" s="44"/>
      <c r="J198" s="44"/>
      <c r="K198" s="44"/>
      <c r="L198" s="44"/>
      <c r="M198" s="44"/>
      <c r="N198" s="44"/>
      <c r="O198" s="44"/>
      <c r="P198" s="44"/>
      <c r="Q198" s="44"/>
      <c r="R198" s="44"/>
      <c r="S198" s="44"/>
    </row>
    <row r="199" spans="2:19" x14ac:dyDescent="0.4">
      <c r="B199" s="3">
        <v>44849</v>
      </c>
      <c r="C199" s="37">
        <f ca="1">DATE(YEAR(予測実施日),MONTH('データ（他）'!B199),DAY('データ（他）'!B199))</f>
        <v>45580</v>
      </c>
      <c r="E199" s="44"/>
      <c r="F199" s="44"/>
      <c r="G199" s="44"/>
      <c r="H199" s="44"/>
      <c r="J199" s="44"/>
      <c r="K199" s="44"/>
      <c r="L199" s="44"/>
      <c r="M199" s="44"/>
      <c r="N199" s="44"/>
      <c r="O199" s="44"/>
      <c r="P199" s="44"/>
      <c r="Q199" s="44"/>
      <c r="R199" s="44"/>
      <c r="S199" s="44"/>
    </row>
    <row r="200" spans="2:19" x14ac:dyDescent="0.4">
      <c r="B200" s="3">
        <v>44850</v>
      </c>
      <c r="C200" s="37">
        <f ca="1">DATE(YEAR(予測実施日),MONTH('データ（他）'!B200),DAY('データ（他）'!B200))</f>
        <v>45581</v>
      </c>
      <c r="E200" s="44"/>
      <c r="F200" s="44"/>
      <c r="G200" s="44"/>
      <c r="H200" s="44"/>
      <c r="J200" s="44"/>
      <c r="K200" s="44"/>
      <c r="L200" s="44"/>
      <c r="M200" s="44"/>
      <c r="N200" s="44"/>
      <c r="O200" s="44"/>
      <c r="P200" s="44"/>
      <c r="Q200" s="44"/>
      <c r="R200" s="44"/>
      <c r="S200" s="44"/>
    </row>
    <row r="201" spans="2:19" x14ac:dyDescent="0.4">
      <c r="B201" s="3">
        <v>44851</v>
      </c>
      <c r="C201" s="37">
        <f ca="1">DATE(YEAR(予測実施日),MONTH('データ（他）'!B201),DAY('データ（他）'!B201))</f>
        <v>45582</v>
      </c>
      <c r="E201" s="44"/>
      <c r="F201" s="44"/>
      <c r="G201" s="44"/>
      <c r="H201" s="44"/>
      <c r="J201" s="44"/>
      <c r="K201" s="44"/>
      <c r="L201" s="44"/>
      <c r="M201" s="44"/>
      <c r="N201" s="44"/>
      <c r="O201" s="44"/>
      <c r="P201" s="44"/>
      <c r="Q201" s="44"/>
      <c r="R201" s="44"/>
      <c r="S201" s="44"/>
    </row>
    <row r="202" spans="2:19" x14ac:dyDescent="0.4">
      <c r="B202" s="3">
        <v>44852</v>
      </c>
      <c r="C202" s="37">
        <f ca="1">DATE(YEAR(予測実施日),MONTH('データ（他）'!B202),DAY('データ（他）'!B202))</f>
        <v>45583</v>
      </c>
      <c r="E202" s="44"/>
      <c r="F202" s="44"/>
      <c r="G202" s="44"/>
      <c r="H202" s="44"/>
      <c r="J202" s="44"/>
      <c r="K202" s="44"/>
      <c r="L202" s="44"/>
      <c r="M202" s="44"/>
      <c r="N202" s="44"/>
      <c r="O202" s="44"/>
      <c r="P202" s="44"/>
      <c r="Q202" s="44"/>
      <c r="R202" s="44"/>
      <c r="S202" s="44"/>
    </row>
    <row r="203" spans="2:19" x14ac:dyDescent="0.4">
      <c r="B203" s="3">
        <v>44853</v>
      </c>
      <c r="C203" s="37">
        <f ca="1">DATE(YEAR(予測実施日),MONTH('データ（他）'!B203),DAY('データ（他）'!B203))</f>
        <v>45584</v>
      </c>
      <c r="E203" s="44"/>
      <c r="F203" s="44"/>
      <c r="G203" s="44"/>
      <c r="H203" s="44"/>
      <c r="J203" s="44"/>
      <c r="K203" s="44"/>
      <c r="L203" s="44"/>
      <c r="M203" s="44"/>
      <c r="N203" s="44"/>
      <c r="O203" s="44"/>
      <c r="P203" s="44"/>
      <c r="Q203" s="44"/>
      <c r="R203" s="44"/>
      <c r="S203" s="44"/>
    </row>
    <row r="204" spans="2:19" x14ac:dyDescent="0.4">
      <c r="B204" s="3">
        <v>44854</v>
      </c>
      <c r="C204" s="37">
        <f ca="1">DATE(YEAR(予測実施日),MONTH('データ（他）'!B204),DAY('データ（他）'!B204))</f>
        <v>45585</v>
      </c>
      <c r="E204" s="44"/>
      <c r="F204" s="44"/>
      <c r="G204" s="44"/>
      <c r="H204" s="44"/>
      <c r="J204" s="44"/>
      <c r="K204" s="44"/>
      <c r="L204" s="44"/>
      <c r="M204" s="44"/>
      <c r="N204" s="44"/>
      <c r="O204" s="44"/>
      <c r="P204" s="44"/>
      <c r="Q204" s="44"/>
      <c r="R204" s="44"/>
      <c r="S204" s="44"/>
    </row>
    <row r="205" spans="2:19" x14ac:dyDescent="0.4">
      <c r="B205" s="3">
        <v>44855</v>
      </c>
      <c r="C205" s="37">
        <f ca="1">DATE(YEAR(予測実施日),MONTH('データ（他）'!B205),DAY('データ（他）'!B205))</f>
        <v>45586</v>
      </c>
      <c r="E205" s="44"/>
      <c r="F205" s="44"/>
      <c r="G205" s="44"/>
      <c r="H205" s="44"/>
      <c r="J205" s="44"/>
      <c r="K205" s="44"/>
      <c r="L205" s="44"/>
      <c r="M205" s="44"/>
      <c r="N205" s="44"/>
      <c r="O205" s="44"/>
      <c r="P205" s="44"/>
      <c r="Q205" s="44"/>
      <c r="R205" s="44"/>
      <c r="S205" s="44"/>
    </row>
    <row r="206" spans="2:19" x14ac:dyDescent="0.4">
      <c r="B206" s="3">
        <v>44856</v>
      </c>
      <c r="C206" s="37">
        <f ca="1">DATE(YEAR(予測実施日),MONTH('データ（他）'!B206),DAY('データ（他）'!B206))</f>
        <v>45587</v>
      </c>
      <c r="E206" s="44"/>
      <c r="F206" s="44"/>
      <c r="G206" s="44"/>
      <c r="H206" s="44"/>
      <c r="J206" s="44"/>
      <c r="K206" s="44"/>
      <c r="L206" s="44"/>
      <c r="M206" s="44"/>
      <c r="N206" s="44"/>
      <c r="O206" s="44"/>
      <c r="P206" s="44"/>
      <c r="Q206" s="44"/>
      <c r="R206" s="44"/>
      <c r="S206" s="44"/>
    </row>
    <row r="207" spans="2:19" x14ac:dyDescent="0.4">
      <c r="B207" s="3">
        <v>44857</v>
      </c>
      <c r="C207" s="37">
        <f ca="1">DATE(YEAR(予測実施日),MONTH('データ（他）'!B207),DAY('データ（他）'!B207))</f>
        <v>45588</v>
      </c>
      <c r="E207" s="44"/>
      <c r="F207" s="44"/>
      <c r="G207" s="44"/>
      <c r="H207" s="44"/>
      <c r="J207" s="44"/>
      <c r="K207" s="44"/>
      <c r="L207" s="44"/>
      <c r="M207" s="44"/>
      <c r="N207" s="44"/>
      <c r="O207" s="44"/>
      <c r="P207" s="44"/>
      <c r="Q207" s="44"/>
      <c r="R207" s="44"/>
      <c r="S207" s="44"/>
    </row>
    <row r="208" spans="2:19" x14ac:dyDescent="0.4">
      <c r="B208" s="3">
        <v>44858</v>
      </c>
      <c r="C208" s="37">
        <f ca="1">DATE(YEAR(予測実施日),MONTH('データ（他）'!B208),DAY('データ（他）'!B208))</f>
        <v>45589</v>
      </c>
      <c r="E208" s="44"/>
      <c r="F208" s="44"/>
      <c r="G208" s="44"/>
      <c r="H208" s="44"/>
      <c r="J208" s="44"/>
      <c r="K208" s="44"/>
      <c r="L208" s="44"/>
      <c r="M208" s="44"/>
      <c r="N208" s="44"/>
      <c r="O208" s="44"/>
      <c r="P208" s="44"/>
      <c r="Q208" s="44"/>
      <c r="R208" s="44"/>
      <c r="S208" s="44"/>
    </row>
    <row r="209" spans="2:19" x14ac:dyDescent="0.4">
      <c r="B209" s="3">
        <v>44859</v>
      </c>
      <c r="C209" s="37">
        <f ca="1">DATE(YEAR(予測実施日),MONTH('データ（他）'!B209),DAY('データ（他）'!B209))</f>
        <v>45590</v>
      </c>
      <c r="E209" s="44"/>
      <c r="F209" s="44"/>
      <c r="G209" s="44"/>
      <c r="H209" s="44"/>
      <c r="J209" s="44"/>
      <c r="K209" s="44"/>
      <c r="L209" s="44"/>
      <c r="M209" s="44"/>
      <c r="N209" s="44"/>
      <c r="O209" s="44"/>
      <c r="P209" s="44"/>
      <c r="Q209" s="44"/>
      <c r="R209" s="44"/>
      <c r="S209" s="44"/>
    </row>
    <row r="210" spans="2:19" x14ac:dyDescent="0.4">
      <c r="B210" s="3">
        <v>44860</v>
      </c>
      <c r="C210" s="37">
        <f ca="1">DATE(YEAR(予測実施日),MONTH('データ（他）'!B210),DAY('データ（他）'!B210))</f>
        <v>45591</v>
      </c>
      <c r="E210" s="44"/>
      <c r="F210" s="44"/>
      <c r="G210" s="44"/>
      <c r="H210" s="44"/>
      <c r="J210" s="44"/>
      <c r="K210" s="44"/>
      <c r="L210" s="44"/>
      <c r="M210" s="44"/>
      <c r="N210" s="44"/>
      <c r="O210" s="44"/>
      <c r="P210" s="44"/>
      <c r="Q210" s="44"/>
      <c r="R210" s="44"/>
      <c r="S210" s="44"/>
    </row>
    <row r="211" spans="2:19" x14ac:dyDescent="0.4">
      <c r="B211" s="3">
        <v>44861</v>
      </c>
      <c r="C211" s="37">
        <f ca="1">DATE(YEAR(予測実施日),MONTH('データ（他）'!B211),DAY('データ（他）'!B211))</f>
        <v>45592</v>
      </c>
      <c r="E211" s="44"/>
      <c r="F211" s="44"/>
      <c r="G211" s="44"/>
      <c r="H211" s="44"/>
      <c r="J211" s="44"/>
      <c r="K211" s="44"/>
      <c r="L211" s="44"/>
      <c r="M211" s="44"/>
      <c r="N211" s="44"/>
      <c r="O211" s="44"/>
      <c r="P211" s="44"/>
      <c r="Q211" s="44"/>
      <c r="R211" s="44"/>
      <c r="S211" s="44"/>
    </row>
    <row r="212" spans="2:19" x14ac:dyDescent="0.4">
      <c r="B212" s="3">
        <v>44862</v>
      </c>
      <c r="C212" s="37">
        <f ca="1">DATE(YEAR(予測実施日),MONTH('データ（他）'!B212),DAY('データ（他）'!B212))</f>
        <v>45593</v>
      </c>
      <c r="E212" s="44"/>
      <c r="F212" s="44"/>
      <c r="G212" s="44"/>
      <c r="H212" s="44"/>
      <c r="J212" s="44"/>
      <c r="K212" s="44"/>
      <c r="L212" s="44"/>
      <c r="M212" s="44"/>
      <c r="N212" s="44"/>
      <c r="O212" s="44"/>
      <c r="P212" s="44"/>
      <c r="Q212" s="44"/>
      <c r="R212" s="44"/>
      <c r="S212" s="44"/>
    </row>
    <row r="213" spans="2:19" x14ac:dyDescent="0.4">
      <c r="B213" s="3">
        <v>44863</v>
      </c>
      <c r="C213" s="37">
        <f ca="1">DATE(YEAR(予測実施日),MONTH('データ（他）'!B213),DAY('データ（他）'!B213))</f>
        <v>45594</v>
      </c>
      <c r="E213" s="44"/>
      <c r="F213" s="44"/>
      <c r="G213" s="44"/>
      <c r="H213" s="44"/>
      <c r="J213" s="44"/>
      <c r="K213" s="44"/>
      <c r="L213" s="44"/>
      <c r="M213" s="44"/>
      <c r="N213" s="44"/>
      <c r="O213" s="44"/>
      <c r="P213" s="44"/>
      <c r="Q213" s="44"/>
      <c r="R213" s="44"/>
      <c r="S213" s="44"/>
    </row>
    <row r="214" spans="2:19" x14ac:dyDescent="0.4">
      <c r="B214" s="3">
        <v>44864</v>
      </c>
      <c r="C214" s="37">
        <f ca="1">DATE(YEAR(予測実施日),MONTH('データ（他）'!B214),DAY('データ（他）'!B214))</f>
        <v>45595</v>
      </c>
      <c r="E214" s="44"/>
      <c r="F214" s="44"/>
      <c r="G214" s="44"/>
      <c r="H214" s="44"/>
      <c r="J214" s="44"/>
      <c r="K214" s="44"/>
      <c r="L214" s="44"/>
      <c r="M214" s="44"/>
      <c r="N214" s="44"/>
      <c r="O214" s="44"/>
      <c r="P214" s="44"/>
      <c r="Q214" s="44"/>
      <c r="R214" s="44"/>
      <c r="S214" s="44"/>
    </row>
    <row r="215" spans="2:19" x14ac:dyDescent="0.4">
      <c r="B215" s="3">
        <v>44865</v>
      </c>
      <c r="C215" s="37">
        <f ca="1">DATE(YEAR(予測実施日),MONTH('データ（他）'!B215),DAY('データ（他）'!B215))</f>
        <v>45596</v>
      </c>
      <c r="E215" s="44"/>
      <c r="F215" s="44"/>
      <c r="G215" s="44"/>
      <c r="H215" s="44"/>
      <c r="J215" s="44"/>
      <c r="K215" s="44"/>
      <c r="L215" s="44"/>
      <c r="M215" s="44"/>
      <c r="N215" s="44"/>
      <c r="O215" s="44"/>
      <c r="P215" s="44"/>
      <c r="Q215" s="44"/>
      <c r="R215" s="44"/>
      <c r="S215" s="44"/>
    </row>
  </sheetData>
  <sheetProtection password="E95E" sheet="1" objects="1" scenarios="1"/>
  <phoneticPr fontId="2"/>
  <pageMargins left="0.7" right="0.7" top="0.75" bottom="0.75" header="0.3" footer="0.3"/>
  <ignoredErrors>
    <ignoredError sqref="A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7A58FD0998DC847BB42B719C221C3C6" ma:contentTypeVersion="0" ma:contentTypeDescription="新しいドキュメントを作成します。" ma:contentTypeScope="" ma:versionID="7be2a8ed33112a1f80df3ddbdadda49c">
  <xsd:schema xmlns:xsd="http://www.w3.org/2001/XMLSchema" xmlns:xs="http://www.w3.org/2001/XMLSchema" xmlns:p="http://schemas.microsoft.com/office/2006/metadata/properties" targetNamespace="http://schemas.microsoft.com/office/2006/metadata/properties" ma:root="true" ma:fieldsID="2dc9edfcb0f22ac09db36ae7318e91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46D897-E891-4003-A9BD-C420806C48E7}">
  <ds:schemaRefs>
    <ds:schemaRef ds:uri="http://schemas.microsoft.com/sharepoint/v3/contenttype/forms"/>
  </ds:schemaRefs>
</ds:datastoreItem>
</file>

<file path=customXml/itemProps2.xml><?xml version="1.0" encoding="utf-8"?>
<ds:datastoreItem xmlns:ds="http://schemas.openxmlformats.org/officeDocument/2006/customXml" ds:itemID="{79753667-A3EF-4393-B27C-08AFD5D23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10B32F8-C4AF-4963-B3BF-7B5D72BE1199}">
  <ds:schemaRefs>
    <ds:schemaRef ds:uri="http://purl.org/dc/elements/1.1/"/>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39</vt:i4>
      </vt:variant>
    </vt:vector>
  </HeadingPairs>
  <TitlesOfParts>
    <vt:vector size="43" baseType="lpstr">
      <vt:lpstr>予測シート</vt:lpstr>
      <vt:lpstr>計算用</vt:lpstr>
      <vt:lpstr>データ（気象）</vt:lpstr>
      <vt:lpstr>データ（他）</vt:lpstr>
      <vt:lpstr>a</vt:lpstr>
      <vt:lpstr>b</vt:lpstr>
      <vt:lpstr>dvs_tp</vt:lpstr>
      <vt:lpstr>gv</vt:lpstr>
      <vt:lpstr>lc</vt:lpstr>
      <vt:lpstr>tb</vt:lpstr>
      <vt:lpstr>th</vt:lpstr>
      <vt:lpstr>tsum</vt:lpstr>
      <vt:lpstr>つくば館野</vt:lpstr>
      <vt:lpstr>リスト_品種ごとのパラメータ</vt:lpstr>
      <vt:lpstr>移植日</vt:lpstr>
      <vt:lpstr>移植日前日</vt:lpstr>
      <vt:lpstr>下館</vt:lpstr>
      <vt:lpstr>下妻</vt:lpstr>
      <vt:lpstr>我孫子</vt:lpstr>
      <vt:lpstr>笠間</vt:lpstr>
      <vt:lpstr>古河</vt:lpstr>
      <vt:lpstr>鹿嶋</vt:lpstr>
      <vt:lpstr>実測出穂期</vt:lpstr>
      <vt:lpstr>実測出穂期前日</vt:lpstr>
      <vt:lpstr>実測値_品種</vt:lpstr>
      <vt:lpstr>小山</vt:lpstr>
      <vt:lpstr>常陸大宮</vt:lpstr>
      <vt:lpstr>水戸</vt:lpstr>
      <vt:lpstr>大子</vt:lpstr>
      <vt:lpstr>土浦</vt:lpstr>
      <vt:lpstr>日立</vt:lpstr>
      <vt:lpstr>鉾田</vt:lpstr>
      <vt:lpstr>北茨城</vt:lpstr>
      <vt:lpstr>予測結果出力</vt:lpstr>
      <vt:lpstr>予測実施日</vt:lpstr>
      <vt:lpstr>予測出穂期</vt:lpstr>
      <vt:lpstr>予測出穂期前日</vt:lpstr>
      <vt:lpstr>予測成熟期A</vt:lpstr>
      <vt:lpstr>予測成熟期B</vt:lpstr>
      <vt:lpstr>予測地域</vt:lpstr>
      <vt:lpstr>予測年度_西暦</vt:lpstr>
      <vt:lpstr>予測年度_和暦</vt:lpstr>
      <vt:lpstr>龍ケ崎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茨城農研・櫻井</dc:creator>
  <cp:lastModifiedBy>Administrator</cp:lastModifiedBy>
  <dcterms:created xsi:type="dcterms:W3CDTF">2023-01-20T01:52:13Z</dcterms:created>
  <dcterms:modified xsi:type="dcterms:W3CDTF">2024-06-21T04:48:58Z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0x010100A7A58FD0998DC847BB42B719C221C3C6</vt:lpwstr>
  </property>
</Properties>
</file>