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行政\●市町村概況\13ＨＰ掲載\R7\01_HP編集作業\03_行財政関係\"/>
    </mc:Choice>
  </mc:AlternateContent>
  <bookViews>
    <workbookView xWindow="0" yWindow="0" windowWidth="19160" windowHeight="8030"/>
  </bookViews>
  <sheets>
    <sheet name="年度別地方債（市町村分）の許可実績  " sheetId="1" r:id="rId1"/>
  </sheets>
  <externalReferences>
    <externalReference r:id="rId2"/>
    <externalReference r:id="rId3"/>
  </externalReferences>
  <definedNames>
    <definedName name="_Key1" localSheetId="0" hidden="1">#REF!</definedName>
    <definedName name="_Key1" hidden="1">#REF!</definedName>
    <definedName name="_Order1" hidden="1">0</definedName>
    <definedName name="_Sort" localSheetId="0" hidden="1">#REF!</definedName>
    <definedName name="_Sort" hidden="1">#REF!</definedName>
    <definedName name="\D" localSheetId="0">[2]決算表!#REF!</definedName>
    <definedName name="\D">[2]決算表!#REF!</definedName>
    <definedName name="a">#REF!</definedName>
    <definedName name="aa">#REF!</definedName>
    <definedName name="aaaa">#REF!</definedName>
    <definedName name="b">#REF!</definedName>
    <definedName name="_xlnm.Print_Area" localSheetId="0">'年度別地方債（市町村分）の許可実績  '!$B$1:$J$55</definedName>
    <definedName name="_xlnm.Print_Area">#REF!</definedName>
    <definedName name="x" localSheetId="0">#REF!</definedName>
    <definedName name="x">#REF!</definedName>
    <definedName name="X01Y01_03" localSheetId="0">#REF!</definedName>
    <definedName name="X01Y01_03">#REF!</definedName>
    <definedName name="X01Y01_33" localSheetId="0">#REF!</definedName>
    <definedName name="X01Y01_33">#REF!</definedName>
    <definedName name="X01Y02_03">#REF!</definedName>
    <definedName name="X01Y02_33" localSheetId="0">#REF!</definedName>
    <definedName name="X01Y02_33">#REF!</definedName>
    <definedName name="X01Y03_03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  <definedName name="Z_BA7259CF_C808_4938_ADD4_694E29B60C65_.wvu.PrintArea" localSheetId="0" hidden="1">'年度別地方債（市町村分）の許可実績  '!$B$1:$J$52</definedName>
    <definedName name="Z_C83478BF_6FC3_4C16_AD3D_4257229CD3CF_.wvu.PrintArea" localSheetId="0" hidden="1">'年度別地方債（市町村分）の許可実績  '!$B$1:$J$52</definedName>
    <definedName name="あ">#REF!</definedName>
    <definedName name="修正後27病院事業の状況" localSheetId="0">#REF!</definedName>
    <definedName name="修正後27病院事業の状況">#REF!</definedName>
    <definedName name="地方公社等33" localSheetId="0">#REF!</definedName>
    <definedName name="地方公社等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J51" i="1"/>
  <c r="J50" i="1"/>
  <c r="J55" i="1" s="1"/>
  <c r="J47" i="1"/>
  <c r="I47" i="1"/>
  <c r="I43" i="1"/>
  <c r="J39" i="1"/>
  <c r="I39" i="1"/>
  <c r="I38" i="1"/>
  <c r="I37" i="1"/>
  <c r="I36" i="1"/>
  <c r="I35" i="1"/>
  <c r="I33" i="1"/>
  <c r="I32" i="1"/>
  <c r="I31" i="1"/>
  <c r="I30" i="1"/>
  <c r="J29" i="1"/>
  <c r="J48" i="1" s="1"/>
  <c r="I29" i="1"/>
  <c r="I48" i="1" s="1"/>
  <c r="I25" i="1"/>
  <c r="I23" i="1"/>
  <c r="I21" i="1"/>
  <c r="I20" i="1"/>
  <c r="I19" i="1"/>
  <c r="I18" i="1"/>
  <c r="I17" i="1"/>
  <c r="I14" i="1"/>
  <c r="I12" i="1"/>
  <c r="I10" i="1"/>
  <c r="I9" i="1"/>
  <c r="I8" i="1"/>
  <c r="I7" i="1"/>
  <c r="I5" i="1"/>
</calcChain>
</file>

<file path=xl/sharedStrings.xml><?xml version="1.0" encoding="utf-8"?>
<sst xmlns="http://schemas.openxmlformats.org/spreadsheetml/2006/main" count="142" uniqueCount="62">
  <si>
    <t>21　年度別地方債（市町村分）の協議・届出又は許可実績</t>
    <rPh sb="25" eb="27">
      <t>ジッセキ</t>
    </rPh>
    <phoneticPr fontId="5"/>
  </si>
  <si>
    <t>（単位:百万円）</t>
    <rPh sb="4" eb="6">
      <t>ヒャクマン</t>
    </rPh>
    <phoneticPr fontId="5"/>
  </si>
  <si>
    <t>　　　　　　　 年度区分
事 業 名</t>
    <phoneticPr fontId="5"/>
  </si>
  <si>
    <t>令和４年度</t>
  </si>
  <si>
    <t/>
  </si>
  <si>
    <t>令和５年度</t>
  </si>
  <si>
    <t>令和６年度</t>
    <phoneticPr fontId="5"/>
  </si>
  <si>
    <t>協議・届出又は許可件数</t>
    <rPh sb="0" eb="2">
      <t>キョウギ</t>
    </rPh>
    <rPh sb="3" eb="5">
      <t>トドケデ</t>
    </rPh>
    <rPh sb="5" eb="6">
      <t>マタ</t>
    </rPh>
    <rPh sb="7" eb="9">
      <t>キョカ</t>
    </rPh>
    <rPh sb="9" eb="11">
      <t>ケンスウ</t>
    </rPh>
    <phoneticPr fontId="5"/>
  </si>
  <si>
    <t>協議・届出又は
許可額</t>
    <rPh sb="0" eb="2">
      <t>キョウギ</t>
    </rPh>
    <rPh sb="3" eb="5">
      <t>トドケデ</t>
    </rPh>
    <rPh sb="5" eb="6">
      <t>マタ</t>
    </rPh>
    <rPh sb="8" eb="10">
      <t>キョカ</t>
    </rPh>
    <rPh sb="10" eb="11">
      <t>ガク</t>
    </rPh>
    <phoneticPr fontId="5"/>
  </si>
  <si>
    <t>一
般
会
計
債</t>
    <phoneticPr fontId="5"/>
  </si>
  <si>
    <t>公共事業等</t>
    <rPh sb="0" eb="2">
      <t>コウキョウ</t>
    </rPh>
    <rPh sb="2" eb="4">
      <t>ジギョウ</t>
    </rPh>
    <rPh sb="4" eb="5">
      <t>トウ</t>
    </rPh>
    <phoneticPr fontId="6"/>
  </si>
  <si>
    <t>防災・減災・国土強靱化緊急対策事業</t>
    <rPh sb="0" eb="2">
      <t>ボウサイ</t>
    </rPh>
    <rPh sb="3" eb="5">
      <t>ゲンサイ</t>
    </rPh>
    <rPh sb="6" eb="8">
      <t>コクド</t>
    </rPh>
    <rPh sb="8" eb="10">
      <t>キョウジン</t>
    </rPh>
    <rPh sb="10" eb="11">
      <t>カ</t>
    </rPh>
    <rPh sb="11" eb="13">
      <t>キンキュウ</t>
    </rPh>
    <rPh sb="13" eb="15">
      <t>タイサク</t>
    </rPh>
    <rPh sb="15" eb="17">
      <t>ジギョウ</t>
    </rPh>
    <phoneticPr fontId="6"/>
  </si>
  <si>
    <t>公営住宅建設事業</t>
    <rPh sb="4" eb="6">
      <t>ケンセツ</t>
    </rPh>
    <rPh sb="6" eb="8">
      <t>ジギョウ</t>
    </rPh>
    <phoneticPr fontId="6"/>
  </si>
  <si>
    <t>災害復旧事業</t>
    <rPh sb="4" eb="6">
      <t>ジギョウ</t>
    </rPh>
    <phoneticPr fontId="6"/>
  </si>
  <si>
    <t>学校教育施設等整備事業</t>
    <rPh sb="7" eb="9">
      <t>セイビ</t>
    </rPh>
    <rPh sb="9" eb="11">
      <t>ジギョウ</t>
    </rPh>
    <phoneticPr fontId="6"/>
  </si>
  <si>
    <t>社会福祉施設整備事業</t>
    <rPh sb="6" eb="8">
      <t>セイビ</t>
    </rPh>
    <rPh sb="8" eb="10">
      <t>ジギョウ</t>
    </rPh>
    <phoneticPr fontId="6"/>
  </si>
  <si>
    <t>一般廃棄物処理事業</t>
    <rPh sb="7" eb="9">
      <t>ジギョウ</t>
    </rPh>
    <phoneticPr fontId="6"/>
  </si>
  <si>
    <t>一般補助施設整備等事業</t>
    <rPh sb="6" eb="8">
      <t>セイビ</t>
    </rPh>
    <rPh sb="8" eb="9">
      <t>トウ</t>
    </rPh>
    <rPh sb="9" eb="11">
      <t>ジギョウ</t>
    </rPh>
    <phoneticPr fontId="6"/>
  </si>
  <si>
    <t>施設整備事業(一般財源化分)</t>
    <rPh sb="0" eb="2">
      <t>シセツ</t>
    </rPh>
    <rPh sb="2" eb="4">
      <t>セイビ</t>
    </rPh>
    <rPh sb="4" eb="6">
      <t>ジギョウ</t>
    </rPh>
    <rPh sb="7" eb="9">
      <t>イッパン</t>
    </rPh>
    <rPh sb="9" eb="12">
      <t>ザイゲンカ</t>
    </rPh>
    <rPh sb="12" eb="13">
      <t>ブン</t>
    </rPh>
    <phoneticPr fontId="6"/>
  </si>
  <si>
    <t>一般事業</t>
    <rPh sb="0" eb="2">
      <t>イッパン</t>
    </rPh>
    <rPh sb="2" eb="4">
      <t>ジギョウ</t>
    </rPh>
    <phoneticPr fontId="6"/>
  </si>
  <si>
    <t>地域活性化事業</t>
    <rPh sb="0" eb="2">
      <t>チイキ</t>
    </rPh>
    <rPh sb="2" eb="5">
      <t>カッセイカ</t>
    </rPh>
    <rPh sb="5" eb="7">
      <t>ジギョウ</t>
    </rPh>
    <phoneticPr fontId="6"/>
  </si>
  <si>
    <t>防災対策事業</t>
    <rPh sb="0" eb="2">
      <t>ボウサイ</t>
    </rPh>
    <rPh sb="2" eb="4">
      <t>タイサク</t>
    </rPh>
    <rPh sb="4" eb="6">
      <t>ジギョウ</t>
    </rPh>
    <phoneticPr fontId="6"/>
  </si>
  <si>
    <t>地方道路等整備事業</t>
    <rPh sb="0" eb="2">
      <t>チホウ</t>
    </rPh>
    <rPh sb="2" eb="4">
      <t>ドウロ</t>
    </rPh>
    <rPh sb="4" eb="5">
      <t>トウ</t>
    </rPh>
    <rPh sb="5" eb="7">
      <t>セイビ</t>
    </rPh>
    <rPh sb="7" eb="9">
      <t>ジギョウ</t>
    </rPh>
    <phoneticPr fontId="6"/>
  </si>
  <si>
    <t>旧合併特例事業</t>
    <rPh sb="0" eb="1">
      <t>キュウ</t>
    </rPh>
    <rPh sb="1" eb="3">
      <t>ガッペイ</t>
    </rPh>
    <rPh sb="3" eb="5">
      <t>トクレイ</t>
    </rPh>
    <rPh sb="5" eb="7">
      <t>ジギョウ</t>
    </rPh>
    <phoneticPr fontId="6"/>
  </si>
  <si>
    <t>緊急防災・減災事業</t>
    <rPh sb="0" eb="2">
      <t>キンキュウ</t>
    </rPh>
    <rPh sb="2" eb="4">
      <t>ボウサイ</t>
    </rPh>
    <rPh sb="5" eb="7">
      <t>ゲンサイ</t>
    </rPh>
    <rPh sb="7" eb="9">
      <t>ジギョウ</t>
    </rPh>
    <phoneticPr fontId="6"/>
  </si>
  <si>
    <t>公共施設等適正管理推進事業</t>
    <rPh sb="0" eb="5">
      <t>コウキョウシセツトウ</t>
    </rPh>
    <rPh sb="5" eb="7">
      <t>テキセイ</t>
    </rPh>
    <rPh sb="7" eb="9">
      <t>カンリ</t>
    </rPh>
    <rPh sb="9" eb="11">
      <t>スイシン</t>
    </rPh>
    <rPh sb="11" eb="13">
      <t>ジギョウ</t>
    </rPh>
    <phoneticPr fontId="3"/>
  </si>
  <si>
    <t>緊急自然災害防止対策事業</t>
  </si>
  <si>
    <t>緊急浚渫推進事業</t>
    <rPh sb="0" eb="2">
      <t>キンキュウ</t>
    </rPh>
    <rPh sb="2" eb="4">
      <t>シュンセツ</t>
    </rPh>
    <rPh sb="4" eb="8">
      <t>スイシンジギョウ</t>
    </rPh>
    <phoneticPr fontId="11"/>
  </si>
  <si>
    <t>脱炭素化推進事業</t>
    <phoneticPr fontId="3"/>
  </si>
  <si>
    <t>こども・子育て支援事業</t>
    <phoneticPr fontId="3"/>
  </si>
  <si>
    <t>辺地及び過疎対策事業</t>
    <rPh sb="6" eb="8">
      <t>タイサク</t>
    </rPh>
    <rPh sb="8" eb="10">
      <t>ジギョウ</t>
    </rPh>
    <phoneticPr fontId="6"/>
  </si>
  <si>
    <t>公共用地先行取得等事業</t>
    <rPh sb="8" eb="9">
      <t>トウ</t>
    </rPh>
    <rPh sb="9" eb="11">
      <t>ジギョウ</t>
    </rPh>
    <phoneticPr fontId="6"/>
  </si>
  <si>
    <t>-</t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</si>
  <si>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6"/>
  </si>
  <si>
    <t>調整債</t>
    <rPh sb="0" eb="2">
      <t>チョウセイ</t>
    </rPh>
    <rPh sb="2" eb="3">
      <t>サイ</t>
    </rPh>
    <phoneticPr fontId="6"/>
  </si>
  <si>
    <t>計</t>
  </si>
  <si>
    <t>公
営
企
業
債</t>
    <phoneticPr fontId="5"/>
  </si>
  <si>
    <t>上水道事業</t>
    <rPh sb="3" eb="5">
      <t>ジギョウ</t>
    </rPh>
    <phoneticPr fontId="6"/>
  </si>
  <si>
    <t>簡易水道事業</t>
    <rPh sb="0" eb="2">
      <t>カンイ</t>
    </rPh>
    <rPh sb="4" eb="6">
      <t>ジギョウ</t>
    </rPh>
    <phoneticPr fontId="6"/>
  </si>
  <si>
    <t>工業用水道事業</t>
    <rPh sb="5" eb="7">
      <t>ジギョウ</t>
    </rPh>
    <phoneticPr fontId="6"/>
  </si>
  <si>
    <t>病院事業・介護サービス事業</t>
    <rPh sb="2" eb="4">
      <t>ジギョウ</t>
    </rPh>
    <rPh sb="5" eb="7">
      <t>カイゴ</t>
    </rPh>
    <rPh sb="11" eb="13">
      <t>ジギョウ</t>
    </rPh>
    <phoneticPr fontId="6"/>
  </si>
  <si>
    <t>電気事業・ガス事業</t>
    <rPh sb="0" eb="2">
      <t>デンキ</t>
    </rPh>
    <rPh sb="2" eb="4">
      <t>ジギョウ</t>
    </rPh>
    <rPh sb="7" eb="9">
      <t>ジギョウ</t>
    </rPh>
    <phoneticPr fontId="6"/>
  </si>
  <si>
    <t>市場事業・と畜場事業</t>
    <rPh sb="2" eb="4">
      <t>ジギョウ</t>
    </rPh>
    <rPh sb="6" eb="7">
      <t>チク</t>
    </rPh>
    <rPh sb="7" eb="8">
      <t>ジョウ</t>
    </rPh>
    <rPh sb="8" eb="10">
      <t>ジギョウ</t>
    </rPh>
    <phoneticPr fontId="6"/>
  </si>
  <si>
    <t>地域開発事業</t>
    <rPh sb="4" eb="6">
      <t>ジギョウ</t>
    </rPh>
    <phoneticPr fontId="6"/>
  </si>
  <si>
    <t>下水道事業</t>
    <rPh sb="3" eb="5">
      <t>ジギョウ</t>
    </rPh>
    <phoneticPr fontId="6"/>
  </si>
  <si>
    <t>観光その他事業</t>
    <rPh sb="5" eb="7">
      <t>ジギョウ</t>
    </rPh>
    <phoneticPr fontId="6"/>
  </si>
  <si>
    <t>そ
の
他</t>
    <phoneticPr fontId="5"/>
  </si>
  <si>
    <t>公営企業借換債</t>
  </si>
  <si>
    <t>特定被災地方公共団体借換債</t>
    <rPh sb="0" eb="2">
      <t>トクテイ</t>
    </rPh>
    <rPh sb="2" eb="4">
      <t>ヒサイ</t>
    </rPh>
    <rPh sb="4" eb="6">
      <t>チホウ</t>
    </rPh>
    <rPh sb="6" eb="8">
      <t>コウキョウ</t>
    </rPh>
    <rPh sb="8" eb="10">
      <t>ダンタイ</t>
    </rPh>
    <phoneticPr fontId="6"/>
  </si>
  <si>
    <t>臨時財政対策債</t>
  </si>
  <si>
    <t>減収補塡債</t>
    <phoneticPr fontId="3"/>
  </si>
  <si>
    <t>退職手当債</t>
    <rPh sb="0" eb="2">
      <t>タイショク</t>
    </rPh>
    <rPh sb="2" eb="4">
      <t>テアテ</t>
    </rPh>
    <rPh sb="4" eb="5">
      <t>サイ</t>
    </rPh>
    <phoneticPr fontId="6"/>
  </si>
  <si>
    <t>国の予算等貸付金債</t>
    <rPh sb="0" eb="1">
      <t>クニ</t>
    </rPh>
    <phoneticPr fontId="6"/>
  </si>
  <si>
    <t>借換債</t>
    <rPh sb="0" eb="2">
      <t>カリカエ</t>
    </rPh>
    <rPh sb="2" eb="3">
      <t>サイ</t>
    </rPh>
    <phoneticPr fontId="6"/>
  </si>
  <si>
    <t>合　　　　　計</t>
  </si>
  <si>
    <t>（資金区分）</t>
  </si>
  <si>
    <t>財  　政 　 融 　 資</t>
    <phoneticPr fontId="5"/>
  </si>
  <si>
    <t>地方公共団体金融機構</t>
  </si>
  <si>
    <t>銀　　 　行　 　　等</t>
    <phoneticPr fontId="3"/>
  </si>
  <si>
    <t>市    場    公    募</t>
    <phoneticPr fontId="5"/>
  </si>
  <si>
    <t>-</t>
    <phoneticPr fontId="5"/>
  </si>
  <si>
    <t>そ　　   の  　 　他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</si>
</sst>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_);[Red]\(0\)"/>
    <numFmt numFmtId="178" formatCode="#,##0.0;[Red]\-#,##0.0"/>
    <numFmt numFmtId="179" formatCode="#,##0.00,;[Red]\-#,##0.00,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9" fillId="0" borderId="0"/>
  </cellStyleXfs>
  <cellXfs count="10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176" fontId="2" fillId="0" borderId="0" xfId="2" applyNumberFormat="1" applyFont="1" applyAlignment="1">
      <alignment vertical="center"/>
    </xf>
    <xf numFmtId="176" fontId="6" fillId="0" borderId="0" xfId="2" applyNumberFormat="1" applyFont="1" applyFill="1" applyBorder="1" applyAlignment="1">
      <alignment horizontal="left" vertical="center"/>
    </xf>
    <xf numFmtId="176" fontId="6" fillId="0" borderId="0" xfId="2" applyNumberFormat="1" applyFont="1" applyFill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38" fontId="7" fillId="0" borderId="3" xfId="2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38" fontId="7" fillId="0" borderId="5" xfId="2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176" fontId="8" fillId="0" borderId="8" xfId="2" applyNumberFormat="1" applyFont="1" applyFill="1" applyBorder="1" applyAlignment="1">
      <alignment horizontal="center" vertical="center" wrapText="1"/>
    </xf>
    <xf numFmtId="176" fontId="8" fillId="0" borderId="9" xfId="2" applyNumberFormat="1" applyFont="1" applyFill="1" applyBorder="1" applyAlignment="1">
      <alignment horizontal="center" vertical="center" wrapText="1"/>
    </xf>
    <xf numFmtId="176" fontId="8" fillId="0" borderId="10" xfId="2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11" xfId="3" applyFont="1" applyBorder="1" applyAlignment="1">
      <alignment horizontal="center" vertical="center" wrapText="1"/>
    </xf>
    <xf numFmtId="0" fontId="7" fillId="0" borderId="3" xfId="3" applyFont="1" applyBorder="1" applyAlignment="1">
      <alignment vertical="center" shrinkToFit="1"/>
    </xf>
    <xf numFmtId="0" fontId="7" fillId="0" borderId="4" xfId="3" applyFont="1" applyBorder="1" applyAlignment="1">
      <alignment vertical="center" shrinkToFit="1"/>
    </xf>
    <xf numFmtId="38" fontId="7" fillId="0" borderId="12" xfId="2" applyFont="1" applyFill="1" applyBorder="1" applyAlignment="1">
      <alignment horizontal="right" vertical="center" indent="1"/>
    </xf>
    <xf numFmtId="178" fontId="7" fillId="0" borderId="13" xfId="2" applyNumberFormat="1" applyFont="1" applyFill="1" applyBorder="1" applyAlignment="1">
      <alignment horizontal="right" vertical="center" indent="1"/>
    </xf>
    <xf numFmtId="38" fontId="7" fillId="0" borderId="14" xfId="2" applyFont="1" applyFill="1" applyBorder="1" applyAlignment="1">
      <alignment horizontal="right" vertical="center" indent="1"/>
    </xf>
    <xf numFmtId="178" fontId="7" fillId="0" borderId="15" xfId="2" applyNumberFormat="1" applyFont="1" applyFill="1" applyBorder="1" applyAlignment="1">
      <alignment horizontal="right" vertical="center" indent="1"/>
    </xf>
    <xf numFmtId="0" fontId="10" fillId="0" borderId="16" xfId="3" applyFont="1" applyBorder="1" applyAlignment="1">
      <alignment horizontal="center" vertical="center"/>
    </xf>
    <xf numFmtId="0" fontId="7" fillId="0" borderId="17" xfId="3" applyFont="1" applyBorder="1" applyAlignment="1">
      <alignment vertical="center" shrinkToFit="1"/>
    </xf>
    <xf numFmtId="0" fontId="7" fillId="0" borderId="18" xfId="3" applyFont="1" applyBorder="1" applyAlignment="1">
      <alignment vertical="center" shrinkToFit="1"/>
    </xf>
    <xf numFmtId="38" fontId="7" fillId="0" borderId="19" xfId="2" applyFont="1" applyFill="1" applyBorder="1" applyAlignment="1">
      <alignment horizontal="right" vertical="center" indent="1"/>
    </xf>
    <xf numFmtId="178" fontId="7" fillId="0" borderId="20" xfId="2" applyNumberFormat="1" applyFont="1" applyFill="1" applyBorder="1" applyAlignment="1">
      <alignment horizontal="right" vertical="center" indent="1"/>
    </xf>
    <xf numFmtId="38" fontId="7" fillId="0" borderId="17" xfId="2" applyFont="1" applyFill="1" applyBorder="1" applyAlignment="1">
      <alignment horizontal="right" vertical="center" indent="1"/>
    </xf>
    <xf numFmtId="178" fontId="7" fillId="0" borderId="21" xfId="2" applyNumberFormat="1" applyFont="1" applyFill="1" applyBorder="1" applyAlignment="1">
      <alignment horizontal="right" vertical="center" indent="1"/>
    </xf>
    <xf numFmtId="0" fontId="6" fillId="0" borderId="17" xfId="3" applyFont="1" applyBorder="1" applyAlignment="1">
      <alignment vertical="center" shrinkToFit="1"/>
    </xf>
    <xf numFmtId="0" fontId="6" fillId="0" borderId="18" xfId="3" applyFont="1" applyBorder="1" applyAlignment="1">
      <alignment vertical="center" shrinkToFit="1"/>
    </xf>
    <xf numFmtId="38" fontId="7" fillId="0" borderId="22" xfId="2" applyFont="1" applyFill="1" applyBorder="1" applyAlignment="1">
      <alignment horizontal="right" vertical="center" indent="1"/>
    </xf>
    <xf numFmtId="179" fontId="7" fillId="0" borderId="23" xfId="2" applyNumberFormat="1" applyFont="1" applyFill="1" applyBorder="1" applyAlignment="1">
      <alignment horizontal="right" vertical="center" indent="1"/>
    </xf>
    <xf numFmtId="178" fontId="7" fillId="0" borderId="18" xfId="2" applyNumberFormat="1" applyFont="1" applyFill="1" applyBorder="1" applyAlignment="1">
      <alignment horizontal="right" vertical="center" indent="1"/>
    </xf>
    <xf numFmtId="38" fontId="7" fillId="0" borderId="24" xfId="2" applyFont="1" applyFill="1" applyBorder="1" applyAlignment="1">
      <alignment horizontal="right" vertical="center" indent="1"/>
    </xf>
    <xf numFmtId="178" fontId="7" fillId="0" borderId="25" xfId="2" applyNumberFormat="1" applyFont="1" applyFill="1" applyBorder="1" applyAlignment="1">
      <alignment horizontal="right" vertical="center" indent="1"/>
    </xf>
    <xf numFmtId="38" fontId="7" fillId="0" borderId="20" xfId="2" applyFont="1" applyFill="1" applyBorder="1" applyAlignment="1">
      <alignment horizontal="right" vertical="center" indent="1"/>
    </xf>
    <xf numFmtId="0" fontId="7" fillId="0" borderId="26" xfId="3" applyFont="1" applyFill="1" applyBorder="1" applyAlignment="1">
      <alignment vertical="center" shrinkToFit="1"/>
    </xf>
    <xf numFmtId="0" fontId="7" fillId="0" borderId="27" xfId="3" applyFont="1" applyFill="1" applyBorder="1" applyAlignment="1">
      <alignment vertical="center" shrinkToFit="1"/>
    </xf>
    <xf numFmtId="38" fontId="7" fillId="0" borderId="28" xfId="2" applyFont="1" applyFill="1" applyBorder="1" applyAlignment="1">
      <alignment horizontal="right" vertical="center" indent="1"/>
    </xf>
    <xf numFmtId="38" fontId="7" fillId="0" borderId="29" xfId="2" applyFont="1" applyFill="1" applyBorder="1" applyAlignment="1">
      <alignment horizontal="right" vertical="center" indent="1"/>
    </xf>
    <xf numFmtId="178" fontId="7" fillId="0" borderId="29" xfId="2" applyNumberFormat="1" applyFont="1" applyFill="1" applyBorder="1" applyAlignment="1">
      <alignment horizontal="right" vertical="center" indent="1"/>
    </xf>
    <xf numFmtId="178" fontId="7" fillId="0" borderId="30" xfId="2" applyNumberFormat="1" applyFont="1" applyFill="1" applyBorder="1" applyAlignment="1">
      <alignment horizontal="right" vertical="center" indent="1"/>
    </xf>
    <xf numFmtId="0" fontId="10" fillId="0" borderId="27" xfId="3" applyFont="1" applyBorder="1" applyAlignment="1">
      <alignment horizontal="center" vertical="center"/>
    </xf>
    <xf numFmtId="0" fontId="7" fillId="0" borderId="31" xfId="3" applyFont="1" applyBorder="1" applyAlignment="1">
      <alignment horizontal="center" vertical="center"/>
    </xf>
    <xf numFmtId="0" fontId="7" fillId="0" borderId="32" xfId="3" applyFont="1" applyBorder="1" applyAlignment="1">
      <alignment horizontal="center" vertical="center"/>
    </xf>
    <xf numFmtId="38" fontId="7" fillId="0" borderId="33" xfId="2" applyFont="1" applyFill="1" applyBorder="1" applyAlignment="1">
      <alignment horizontal="right" vertical="center" indent="1"/>
    </xf>
    <xf numFmtId="178" fontId="7" fillId="0" borderId="34" xfId="2" applyNumberFormat="1" applyFont="1" applyFill="1" applyBorder="1" applyAlignment="1">
      <alignment horizontal="right" vertical="center" indent="1"/>
    </xf>
    <xf numFmtId="38" fontId="7" fillId="0" borderId="11" xfId="2" applyFont="1" applyBorder="1" applyAlignment="1">
      <alignment horizontal="center" vertical="center" wrapText="1"/>
    </xf>
    <xf numFmtId="38" fontId="7" fillId="0" borderId="3" xfId="2" applyFont="1" applyBorder="1" applyAlignment="1">
      <alignment horizontal="left" vertical="center"/>
    </xf>
    <xf numFmtId="38" fontId="7" fillId="0" borderId="4" xfId="2" applyFont="1" applyBorder="1" applyAlignment="1">
      <alignment horizontal="left" vertical="center"/>
    </xf>
    <xf numFmtId="178" fontId="7" fillId="0" borderId="35" xfId="2" applyNumberFormat="1" applyFont="1" applyFill="1" applyBorder="1" applyAlignment="1">
      <alignment horizontal="right" vertical="center" indent="1"/>
    </xf>
    <xf numFmtId="38" fontId="7" fillId="0" borderId="16" xfId="2" applyFont="1" applyBorder="1" applyAlignment="1">
      <alignment horizontal="center" vertical="center"/>
    </xf>
    <xf numFmtId="38" fontId="7" fillId="0" borderId="17" xfId="2" applyFont="1" applyBorder="1" applyAlignment="1">
      <alignment horizontal="left" vertical="center"/>
    </xf>
    <xf numFmtId="38" fontId="7" fillId="0" borderId="18" xfId="2" applyFont="1" applyBorder="1" applyAlignment="1">
      <alignment horizontal="left" vertical="center"/>
    </xf>
    <xf numFmtId="38" fontId="7" fillId="0" borderId="25" xfId="2" applyFont="1" applyFill="1" applyBorder="1" applyAlignment="1">
      <alignment horizontal="right" vertical="center" indent="1"/>
    </xf>
    <xf numFmtId="38" fontId="8" fillId="0" borderId="17" xfId="2" applyFont="1" applyBorder="1" applyAlignment="1">
      <alignment horizontal="left" vertical="center"/>
    </xf>
    <xf numFmtId="38" fontId="8" fillId="0" borderId="18" xfId="2" applyFont="1" applyBorder="1" applyAlignment="1">
      <alignment horizontal="left" vertical="center"/>
    </xf>
    <xf numFmtId="38" fontId="7" fillId="0" borderId="17" xfId="2" applyFont="1" applyBorder="1" applyAlignment="1">
      <alignment vertical="center"/>
    </xf>
    <xf numFmtId="38" fontId="7" fillId="0" borderId="18" xfId="2" applyFont="1" applyBorder="1" applyAlignment="1">
      <alignment vertical="center"/>
    </xf>
    <xf numFmtId="38" fontId="7" fillId="0" borderId="21" xfId="2" applyFont="1" applyFill="1" applyBorder="1" applyAlignment="1">
      <alignment horizontal="right" vertical="center" indent="1"/>
    </xf>
    <xf numFmtId="38" fontId="7" fillId="0" borderId="36" xfId="2" applyFont="1" applyBorder="1" applyAlignment="1">
      <alignment horizontal="left" vertical="center"/>
    </xf>
    <xf numFmtId="38" fontId="7" fillId="0" borderId="37" xfId="2" applyFont="1" applyBorder="1" applyAlignment="1">
      <alignment horizontal="left" vertical="center"/>
    </xf>
    <xf numFmtId="178" fontId="7" fillId="0" borderId="10" xfId="2" applyNumberFormat="1" applyFont="1" applyFill="1" applyBorder="1" applyAlignment="1">
      <alignment horizontal="right" vertical="center" indent="1"/>
    </xf>
    <xf numFmtId="38" fontId="7" fillId="0" borderId="27" xfId="2" applyFont="1" applyBorder="1" applyAlignment="1">
      <alignment horizontal="center" vertical="center"/>
    </xf>
    <xf numFmtId="38" fontId="7" fillId="0" borderId="31" xfId="2" applyFont="1" applyBorder="1" applyAlignment="1">
      <alignment horizontal="center" vertical="center"/>
    </xf>
    <xf numFmtId="38" fontId="7" fillId="0" borderId="32" xfId="2" applyFont="1" applyBorder="1" applyAlignment="1">
      <alignment horizontal="center" vertical="center"/>
    </xf>
    <xf numFmtId="178" fontId="7" fillId="0" borderId="38" xfId="2" applyNumberFormat="1" applyFont="1" applyFill="1" applyBorder="1" applyAlignment="1">
      <alignment horizontal="right" vertical="center" indent="1"/>
    </xf>
    <xf numFmtId="38" fontId="7" fillId="0" borderId="16" xfId="2" applyFont="1" applyBorder="1" applyAlignment="1">
      <alignment horizontal="center" vertical="center" wrapText="1"/>
    </xf>
    <xf numFmtId="38" fontId="7" fillId="0" borderId="17" xfId="2" applyFont="1" applyBorder="1" applyAlignment="1">
      <alignment horizontal="left" vertical="center" shrinkToFit="1"/>
    </xf>
    <xf numFmtId="38" fontId="7" fillId="0" borderId="18" xfId="2" applyFont="1" applyBorder="1" applyAlignment="1">
      <alignment horizontal="left" vertical="center" shrinkToFit="1"/>
    </xf>
    <xf numFmtId="38" fontId="7" fillId="0" borderId="8" xfId="2" applyFont="1" applyFill="1" applyBorder="1" applyAlignment="1">
      <alignment horizontal="right" vertical="center" indent="1"/>
    </xf>
    <xf numFmtId="178" fontId="7" fillId="0" borderId="39" xfId="2" applyNumberFormat="1" applyFont="1" applyFill="1" applyBorder="1" applyAlignment="1">
      <alignment horizontal="right" vertical="center" indent="1"/>
    </xf>
    <xf numFmtId="0" fontId="10" fillId="0" borderId="27" xfId="3" applyFont="1" applyBorder="1" applyAlignment="1">
      <alignment horizontal="center" vertical="center" wrapText="1"/>
    </xf>
    <xf numFmtId="0" fontId="7" fillId="0" borderId="34" xfId="3" applyFont="1" applyBorder="1" applyAlignment="1">
      <alignment horizontal="center" vertical="center"/>
    </xf>
    <xf numFmtId="0" fontId="7" fillId="0" borderId="5" xfId="3" applyFont="1" applyBorder="1" applyAlignment="1">
      <alignment vertical="center"/>
    </xf>
    <xf numFmtId="0" fontId="7" fillId="0" borderId="5" xfId="3" applyFont="1" applyBorder="1" applyAlignment="1">
      <alignment horizontal="left" vertical="center"/>
    </xf>
    <xf numFmtId="0" fontId="7" fillId="0" borderId="4" xfId="3" applyFont="1" applyBorder="1" applyAlignment="1">
      <alignment horizontal="left" vertical="center"/>
    </xf>
    <xf numFmtId="38" fontId="7" fillId="0" borderId="40" xfId="2" applyFont="1" applyFill="1" applyBorder="1" applyAlignment="1">
      <alignment horizontal="right" vertical="center" indent="1"/>
    </xf>
    <xf numFmtId="38" fontId="7" fillId="0" borderId="5" xfId="2" applyFont="1" applyFill="1" applyBorder="1" applyAlignment="1">
      <alignment horizontal="right" vertical="center" indent="1"/>
    </xf>
    <xf numFmtId="38" fontId="7" fillId="0" borderId="3" xfId="2" applyFont="1" applyFill="1" applyBorder="1" applyAlignment="1">
      <alignment horizontal="right" vertical="center" indent="1"/>
    </xf>
    <xf numFmtId="0" fontId="7" fillId="0" borderId="20" xfId="3" applyFont="1" applyBorder="1" applyAlignment="1">
      <alignment vertical="center"/>
    </xf>
    <xf numFmtId="0" fontId="7" fillId="0" borderId="20" xfId="3" applyFont="1" applyBorder="1" applyAlignment="1">
      <alignment horizontal="left" vertical="center" shrinkToFit="1"/>
    </xf>
    <xf numFmtId="0" fontId="7" fillId="0" borderId="18" xfId="3" applyFont="1" applyBorder="1" applyAlignment="1">
      <alignment horizontal="left" vertical="center" shrinkToFit="1"/>
    </xf>
    <xf numFmtId="0" fontId="7" fillId="0" borderId="41" xfId="3" applyFont="1" applyBorder="1" applyAlignment="1">
      <alignment vertical="center"/>
    </xf>
    <xf numFmtId="0" fontId="7" fillId="0" borderId="39" xfId="3" applyFont="1" applyBorder="1" applyAlignment="1">
      <alignment vertical="center"/>
    </xf>
    <xf numFmtId="0" fontId="7" fillId="0" borderId="39" xfId="3" applyFont="1" applyBorder="1" applyAlignment="1">
      <alignment horizontal="left" vertical="center" shrinkToFit="1"/>
    </xf>
    <xf numFmtId="0" fontId="7" fillId="0" borderId="37" xfId="3" applyFont="1" applyBorder="1" applyAlignment="1">
      <alignment horizontal="left" vertical="center" shrinkToFit="1"/>
    </xf>
    <xf numFmtId="38" fontId="7" fillId="0" borderId="36" xfId="2" applyFont="1" applyFill="1" applyBorder="1" applyAlignment="1">
      <alignment horizontal="right" vertical="center" indent="1"/>
    </xf>
    <xf numFmtId="38" fontId="7" fillId="0" borderId="31" xfId="2" applyFont="1" applyFill="1" applyBorder="1" applyAlignment="1">
      <alignment horizontal="right" vertical="center" indent="1"/>
    </xf>
    <xf numFmtId="0" fontId="6" fillId="0" borderId="0" xfId="1" applyFont="1" applyAlignment="1">
      <alignment vertical="center"/>
    </xf>
    <xf numFmtId="177" fontId="6" fillId="0" borderId="0" xfId="2" applyNumberFormat="1" applyFont="1" applyAlignment="1">
      <alignment vertical="center"/>
    </xf>
    <xf numFmtId="176" fontId="6" fillId="0" borderId="0" xfId="2" applyNumberFormat="1" applyFont="1" applyAlignment="1">
      <alignment vertical="center"/>
    </xf>
    <xf numFmtId="177" fontId="2" fillId="0" borderId="0" xfId="2" applyNumberFormat="1" applyFont="1" applyAlignment="1">
      <alignment vertical="center"/>
    </xf>
    <xf numFmtId="176" fontId="6" fillId="0" borderId="0" xfId="2" applyNumberFormat="1" applyFont="1" applyFill="1" applyAlignment="1">
      <alignment vertical="center"/>
    </xf>
  </cellXfs>
  <cellStyles count="4">
    <cellStyle name="桁区切り 2 2" xfId="2"/>
    <cellStyle name="標準" xfId="0" builtinId="0"/>
    <cellStyle name="標準 2 2" xfId="1"/>
    <cellStyle name="標準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/&#9679;&#24066;&#30010;&#26449;&#27010;&#27841;/00&#23436;&#25104;&#29256;/&#23436;&#25104;&#29256;&#65288;R7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様式"/>
      <sheetName val="01水戸市"/>
      <sheetName val="02日立市"/>
      <sheetName val="03土浦市"/>
      <sheetName val="04古河市"/>
      <sheetName val="05石岡市"/>
      <sheetName val="06結城市"/>
      <sheetName val="07龍ケ崎市"/>
      <sheetName val="08下妻市"/>
      <sheetName val="09常総市"/>
      <sheetName val="10常陸太田市"/>
      <sheetName val="11高萩市"/>
      <sheetName val="12北茨城市"/>
      <sheetName val="13笠間市"/>
      <sheetName val="14取手市"/>
      <sheetName val="15牛久市"/>
      <sheetName val="16つくば市"/>
      <sheetName val="17ひたちなか市"/>
      <sheetName val="18鹿嶋市"/>
      <sheetName val="19潮来市"/>
      <sheetName val="20守谷市"/>
      <sheetName val="21常陸大宮市"/>
      <sheetName val="22那珂市"/>
      <sheetName val="23筑西市"/>
      <sheetName val="24坂東市"/>
      <sheetName val="25稲敷市"/>
      <sheetName val="26かすみがうら市"/>
      <sheetName val="27桜川市"/>
      <sheetName val="28神栖市"/>
      <sheetName val="29行方市"/>
      <sheetName val="30鉾田市"/>
      <sheetName val="31つくばみらい市"/>
      <sheetName val="32小美玉市"/>
      <sheetName val="33茨城町"/>
      <sheetName val="34大洗町"/>
      <sheetName val="35城里町"/>
      <sheetName val="36東海村"/>
      <sheetName val="37大子町"/>
      <sheetName val="38美浦村"/>
      <sheetName val="39阿見町"/>
      <sheetName val="40河内町"/>
      <sheetName val="41八千代町"/>
      <sheetName val="42五霞町"/>
      <sheetName val="43境町"/>
      <sheetName val="44利根町"/>
      <sheetName val="01-1市町村の人口と面積（現市町村別）"/>
      <sheetName val="01-2産業別就業人口及び構成比"/>
      <sheetName val="01-3主要地目別面積 "/>
      <sheetName val="02-1姉妹都市等の提携状況（国内）"/>
      <sheetName val="03都市宣言の状況"/>
      <sheetName val="02-2姉妹都市等の提携状況（国外）"/>
      <sheetName val="03都市宣言の状況 "/>
      <sheetName val="04市町村の花・木・鳥"/>
      <sheetName val="05選挙人名簿 "/>
      <sheetName val="06市町村議会の議員数"/>
      <sheetName val="07-1市町村の職員数 "/>
      <sheetName val="07-2市町村の職種別職員数"/>
      <sheetName val="07-3一般行政職職員の平均給与等"/>
      <sheetName val="07-4ラスパイレス指数"/>
      <sheetName val="07-5特別職等の給料（報酬）月額等"/>
      <sheetName val="08-1共同事務処理の状況(一部事務組合の設置状況)"/>
      <sheetName val="08-2共同事務処理の状況(機関の共同設置状況)"/>
      <sheetName val="08-3共同処理事業の状況(協議会)"/>
      <sheetName val="09一部事務組合への加入状況"/>
      <sheetName val="10 財産区の設置状況"/>
      <sheetName val="11地方独立行政法人の設立状況"/>
      <sheetName val="12-1地方公社等"/>
      <sheetName val="12-2その他"/>
      <sheetName val="13市町村普通会計年度別決算の状況"/>
      <sheetName val="14市町村税年度別決算の状況 "/>
      <sheetName val="15市町村税の徴収実績 "/>
      <sheetName val="16市町村税の徴収率の推移 "/>
      <sheetName val="17財政規模の推移"/>
      <sheetName val="18財政力指数等"/>
      <sheetName val="19経常収支比率の推移"/>
      <sheetName val="20市町村税の税率の状況 "/>
      <sheetName val="21年度別地方債（市町村分）の許可実績  "/>
      <sheetName val="22公共施設整備状況"/>
      <sheetName val="23市町村振興資金貸付状況"/>
      <sheetName val="24地方公営企業設置状況"/>
      <sheetName val="25 公営競技事業会計決算の状況 "/>
      <sheetName val="26水道事業（法適用企業）の状況 "/>
      <sheetName val="27病院事業の状況 "/>
      <sheetName val="28指定金融機関の指定状況"/>
      <sheetName val="29地域指定の状況"/>
      <sheetName val="30市役所・町村役場一覧"/>
      <sheetName val="31市町村区域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tabSelected="1" view="pageBreakPreview" zoomScale="115" zoomScaleNormal="115" zoomScaleSheetLayoutView="115" workbookViewId="0">
      <selection activeCell="B1" sqref="B1"/>
    </sheetView>
  </sheetViews>
  <sheetFormatPr defaultColWidth="7.4140625" defaultRowHeight="13" x14ac:dyDescent="0.55000000000000004"/>
  <cols>
    <col min="1" max="1" width="3.4140625" style="1" customWidth="1"/>
    <col min="2" max="2" width="3.9140625" style="1" customWidth="1"/>
    <col min="3" max="3" width="3.4140625" style="1" customWidth="1"/>
    <col min="4" max="4" width="13.1640625" style="1" customWidth="1"/>
    <col min="5" max="5" width="8.6640625" style="102" customWidth="1"/>
    <col min="6" max="6" width="10.6640625" style="7" customWidth="1"/>
    <col min="7" max="7" width="8.6640625" style="103" customWidth="1"/>
    <col min="8" max="8" width="10.6640625" style="103" customWidth="1"/>
    <col min="9" max="9" width="8.6640625" style="103" customWidth="1"/>
    <col min="10" max="10" width="10.6640625" style="103" customWidth="1"/>
    <col min="11" max="16384" width="7.4140625" style="1"/>
  </cols>
  <sheetData>
    <row r="1" spans="1:22" ht="19" x14ac:dyDescent="0.55000000000000004">
      <c r="B1" s="2" t="s">
        <v>0</v>
      </c>
      <c r="C1" s="2"/>
      <c r="D1" s="2"/>
      <c r="E1" s="2"/>
      <c r="F1" s="2"/>
      <c r="G1" s="2"/>
      <c r="H1" s="2"/>
      <c r="I1" s="2"/>
      <c r="J1" s="3"/>
      <c r="K1" s="4"/>
    </row>
    <row r="2" spans="1:22" ht="12" customHeight="1" x14ac:dyDescent="0.55000000000000004">
      <c r="B2" s="5"/>
      <c r="C2" s="5"/>
      <c r="D2" s="5"/>
      <c r="E2" s="6"/>
      <c r="G2" s="8"/>
      <c r="H2" s="9"/>
      <c r="I2" s="8"/>
      <c r="J2" s="9" t="s">
        <v>1</v>
      </c>
      <c r="K2" s="4"/>
    </row>
    <row r="3" spans="1:22" s="16" customFormat="1" ht="17.25" customHeight="1" x14ac:dyDescent="0.55000000000000004">
      <c r="A3" s="10"/>
      <c r="B3" s="11" t="s">
        <v>2</v>
      </c>
      <c r="C3" s="11"/>
      <c r="D3" s="12"/>
      <c r="E3" s="13" t="s">
        <v>3</v>
      </c>
      <c r="F3" s="14" t="s">
        <v>4</v>
      </c>
      <c r="G3" s="13" t="s">
        <v>5</v>
      </c>
      <c r="H3" s="15" t="s">
        <v>4</v>
      </c>
      <c r="I3" s="13" t="s">
        <v>6</v>
      </c>
      <c r="J3" s="15" t="s">
        <v>4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s="23" customFormat="1" ht="25.5" customHeight="1" x14ac:dyDescent="0.55000000000000004">
      <c r="A4" s="17"/>
      <c r="B4" s="18"/>
      <c r="C4" s="18"/>
      <c r="D4" s="19"/>
      <c r="E4" s="20" t="s">
        <v>7</v>
      </c>
      <c r="F4" s="21" t="s">
        <v>8</v>
      </c>
      <c r="G4" s="20" t="s">
        <v>7</v>
      </c>
      <c r="H4" s="21" t="s">
        <v>8</v>
      </c>
      <c r="I4" s="20" t="s">
        <v>7</v>
      </c>
      <c r="J4" s="22" t="s">
        <v>8</v>
      </c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s="16" customFormat="1" ht="16.5" customHeight="1" x14ac:dyDescent="0.55000000000000004">
      <c r="A5" s="10"/>
      <c r="B5" s="24" t="s">
        <v>9</v>
      </c>
      <c r="C5" s="25" t="s">
        <v>10</v>
      </c>
      <c r="D5" s="26"/>
      <c r="E5" s="27">
        <v>99</v>
      </c>
      <c r="F5" s="28">
        <v>11155</v>
      </c>
      <c r="G5" s="27">
        <v>108</v>
      </c>
      <c r="H5" s="28">
        <v>10176.700000000001</v>
      </c>
      <c r="I5" s="29">
        <f>163-27</f>
        <v>136</v>
      </c>
      <c r="J5" s="30">
        <v>11653.099999999999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s="16" customFormat="1" ht="16.5" customHeight="1" x14ac:dyDescent="0.55000000000000004">
      <c r="A6" s="10"/>
      <c r="B6" s="31"/>
      <c r="C6" s="32" t="s">
        <v>11</v>
      </c>
      <c r="D6" s="33"/>
      <c r="E6" s="34">
        <v>24</v>
      </c>
      <c r="F6" s="35">
        <v>827.7</v>
      </c>
      <c r="G6" s="34">
        <v>31</v>
      </c>
      <c r="H6" s="35">
        <v>1353.7</v>
      </c>
      <c r="I6" s="36">
        <v>24</v>
      </c>
      <c r="J6" s="37">
        <v>519.1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16" customFormat="1" ht="16.5" customHeight="1" x14ac:dyDescent="0.55000000000000004">
      <c r="A7" s="10"/>
      <c r="B7" s="31"/>
      <c r="C7" s="32" t="s">
        <v>12</v>
      </c>
      <c r="D7" s="33"/>
      <c r="E7" s="34">
        <v>16</v>
      </c>
      <c r="F7" s="35">
        <v>1626.6000000000001</v>
      </c>
      <c r="G7" s="34">
        <v>18</v>
      </c>
      <c r="H7" s="35">
        <v>1181.1999999999998</v>
      </c>
      <c r="I7" s="36">
        <f>20-3</f>
        <v>17</v>
      </c>
      <c r="J7" s="37">
        <v>1784.9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s="16" customFormat="1" ht="16.5" customHeight="1" x14ac:dyDescent="0.55000000000000004">
      <c r="A8" s="10"/>
      <c r="B8" s="31"/>
      <c r="C8" s="32" t="s">
        <v>13</v>
      </c>
      <c r="D8" s="33"/>
      <c r="E8" s="34">
        <v>2</v>
      </c>
      <c r="F8" s="35">
        <v>221.6</v>
      </c>
      <c r="G8" s="34">
        <v>40</v>
      </c>
      <c r="H8" s="35">
        <v>4590.2</v>
      </c>
      <c r="I8" s="36">
        <f>6-1</f>
        <v>5</v>
      </c>
      <c r="J8" s="37">
        <v>448.6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s="16" customFormat="1" ht="16.5" customHeight="1" x14ac:dyDescent="0.55000000000000004">
      <c r="A9" s="10"/>
      <c r="B9" s="31"/>
      <c r="C9" s="32" t="s">
        <v>14</v>
      </c>
      <c r="D9" s="33"/>
      <c r="E9" s="34">
        <v>92</v>
      </c>
      <c r="F9" s="35">
        <v>14055.400000000005</v>
      </c>
      <c r="G9" s="34">
        <v>123</v>
      </c>
      <c r="H9" s="35">
        <v>19095.999999999996</v>
      </c>
      <c r="I9" s="36">
        <f>167-12</f>
        <v>155</v>
      </c>
      <c r="J9" s="37">
        <v>18209.199999999993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s="16" customFormat="1" ht="16.5" customHeight="1" x14ac:dyDescent="0.55000000000000004">
      <c r="A10" s="10"/>
      <c r="B10" s="31"/>
      <c r="C10" s="38" t="s">
        <v>15</v>
      </c>
      <c r="D10" s="39"/>
      <c r="E10" s="34">
        <v>11</v>
      </c>
      <c r="F10" s="35">
        <v>776.6</v>
      </c>
      <c r="G10" s="34">
        <v>9</v>
      </c>
      <c r="H10" s="35">
        <v>692.9</v>
      </c>
      <c r="I10" s="36">
        <f>12-1</f>
        <v>11</v>
      </c>
      <c r="J10" s="37">
        <v>557.30000000000007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s="16" customFormat="1" ht="16.5" customHeight="1" x14ac:dyDescent="0.55000000000000004">
      <c r="A11" s="10"/>
      <c r="B11" s="31"/>
      <c r="C11" s="32" t="s">
        <v>16</v>
      </c>
      <c r="D11" s="33"/>
      <c r="E11" s="34">
        <v>29</v>
      </c>
      <c r="F11" s="35">
        <v>6082.4999999999991</v>
      </c>
      <c r="G11" s="34">
        <v>26</v>
      </c>
      <c r="H11" s="35">
        <v>5896.8</v>
      </c>
      <c r="I11" s="36">
        <v>30</v>
      </c>
      <c r="J11" s="37">
        <v>3391.9000000000005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s="16" customFormat="1" ht="16.5" customHeight="1" x14ac:dyDescent="0.55000000000000004">
      <c r="A12" s="10"/>
      <c r="B12" s="31"/>
      <c r="C12" s="32" t="s">
        <v>17</v>
      </c>
      <c r="D12" s="33"/>
      <c r="E12" s="34">
        <v>33</v>
      </c>
      <c r="F12" s="35">
        <v>4836.6000000000013</v>
      </c>
      <c r="G12" s="34">
        <v>28</v>
      </c>
      <c r="H12" s="35">
        <v>4025.2</v>
      </c>
      <c r="I12" s="36">
        <f>62-6</f>
        <v>56</v>
      </c>
      <c r="J12" s="37">
        <v>4931.7999999999993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s="16" customFormat="1" ht="16.5" customHeight="1" x14ac:dyDescent="0.55000000000000004">
      <c r="A13" s="10"/>
      <c r="B13" s="31"/>
      <c r="C13" s="32" t="s">
        <v>18</v>
      </c>
      <c r="D13" s="33"/>
      <c r="E13" s="34">
        <v>19</v>
      </c>
      <c r="F13" s="35">
        <v>501.8</v>
      </c>
      <c r="G13" s="34">
        <v>19</v>
      </c>
      <c r="H13" s="35">
        <v>534.29999999999995</v>
      </c>
      <c r="I13" s="36">
        <v>11</v>
      </c>
      <c r="J13" s="37">
        <v>269.39999999999998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s="16" customFormat="1" ht="16.5" customHeight="1" x14ac:dyDescent="0.55000000000000004">
      <c r="A14" s="10"/>
      <c r="B14" s="31"/>
      <c r="C14" s="32" t="s">
        <v>19</v>
      </c>
      <c r="D14" s="33"/>
      <c r="E14" s="34">
        <v>92</v>
      </c>
      <c r="F14" s="35">
        <v>7434.9000000000015</v>
      </c>
      <c r="G14" s="34">
        <v>84</v>
      </c>
      <c r="H14" s="35">
        <v>8633.1</v>
      </c>
      <c r="I14" s="36">
        <f>103-15</f>
        <v>88</v>
      </c>
      <c r="J14" s="37">
        <v>8969.7999999999938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s="16" customFormat="1" ht="16.5" customHeight="1" x14ac:dyDescent="0.55000000000000004">
      <c r="A15" s="10"/>
      <c r="B15" s="31"/>
      <c r="C15" s="32" t="s">
        <v>20</v>
      </c>
      <c r="D15" s="33"/>
      <c r="E15" s="34">
        <v>16</v>
      </c>
      <c r="F15" s="35">
        <v>548</v>
      </c>
      <c r="G15" s="34">
        <v>6</v>
      </c>
      <c r="H15" s="35">
        <v>165.2</v>
      </c>
      <c r="I15" s="36">
        <v>6</v>
      </c>
      <c r="J15" s="37">
        <v>182.80000000000004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s="16" customFormat="1" ht="16.5" customHeight="1" x14ac:dyDescent="0.55000000000000004">
      <c r="A16" s="10"/>
      <c r="B16" s="31"/>
      <c r="C16" s="32" t="s">
        <v>21</v>
      </c>
      <c r="D16" s="33"/>
      <c r="E16" s="34">
        <v>9</v>
      </c>
      <c r="F16" s="35">
        <v>311</v>
      </c>
      <c r="G16" s="34">
        <v>11</v>
      </c>
      <c r="H16" s="35">
        <v>377.1</v>
      </c>
      <c r="I16" s="36">
        <v>31</v>
      </c>
      <c r="J16" s="37">
        <v>793.59999999999991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s="16" customFormat="1" ht="16.5" customHeight="1" x14ac:dyDescent="0.55000000000000004">
      <c r="A17" s="10"/>
      <c r="B17" s="31"/>
      <c r="C17" s="32" t="s">
        <v>22</v>
      </c>
      <c r="D17" s="33"/>
      <c r="E17" s="34">
        <v>24</v>
      </c>
      <c r="F17" s="35">
        <v>4321.2000000000007</v>
      </c>
      <c r="G17" s="34">
        <v>27</v>
      </c>
      <c r="H17" s="35">
        <v>4544.9999999999991</v>
      </c>
      <c r="I17" s="36">
        <f>36-6</f>
        <v>30</v>
      </c>
      <c r="J17" s="37">
        <v>4941.8999999999996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s="16" customFormat="1" ht="16.5" customHeight="1" x14ac:dyDescent="0.55000000000000004">
      <c r="A18" s="10"/>
      <c r="B18" s="31"/>
      <c r="C18" s="32" t="s">
        <v>23</v>
      </c>
      <c r="D18" s="33"/>
      <c r="E18" s="34">
        <v>32</v>
      </c>
      <c r="F18" s="35">
        <v>20790.100000000006</v>
      </c>
      <c r="G18" s="34">
        <v>40</v>
      </c>
      <c r="H18" s="35">
        <v>15181.299999999997</v>
      </c>
      <c r="I18" s="36">
        <f>49-10</f>
        <v>39</v>
      </c>
      <c r="J18" s="37">
        <v>14250.499999999998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s="16" customFormat="1" ht="16.5" customHeight="1" x14ac:dyDescent="0.55000000000000004">
      <c r="A19" s="10"/>
      <c r="B19" s="31"/>
      <c r="C19" s="32" t="s">
        <v>24</v>
      </c>
      <c r="D19" s="33"/>
      <c r="E19" s="34">
        <v>53</v>
      </c>
      <c r="F19" s="35">
        <v>4978.9000000000005</v>
      </c>
      <c r="G19" s="34">
        <v>57</v>
      </c>
      <c r="H19" s="35">
        <v>5007.7000000000016</v>
      </c>
      <c r="I19" s="36">
        <f>75-5</f>
        <v>70</v>
      </c>
      <c r="J19" s="37">
        <v>6464.4999999999964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s="16" customFormat="1" ht="16.5" customHeight="1" x14ac:dyDescent="0.55000000000000004">
      <c r="A20" s="10"/>
      <c r="B20" s="31"/>
      <c r="C20" s="32" t="s">
        <v>25</v>
      </c>
      <c r="D20" s="33"/>
      <c r="E20" s="34">
        <v>73</v>
      </c>
      <c r="F20" s="35">
        <v>14864.300000000005</v>
      </c>
      <c r="G20" s="34">
        <v>74</v>
      </c>
      <c r="H20" s="35">
        <v>8622.7000000000007</v>
      </c>
      <c r="I20" s="36">
        <f>86-7</f>
        <v>79</v>
      </c>
      <c r="J20" s="37">
        <v>10326.799999999999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s="16" customFormat="1" ht="16.5" customHeight="1" x14ac:dyDescent="0.55000000000000004">
      <c r="A21" s="10"/>
      <c r="B21" s="31"/>
      <c r="C21" s="32" t="s">
        <v>26</v>
      </c>
      <c r="D21" s="33"/>
      <c r="E21" s="34">
        <v>14</v>
      </c>
      <c r="F21" s="35">
        <v>1126.0999999999997</v>
      </c>
      <c r="G21" s="34">
        <v>27</v>
      </c>
      <c r="H21" s="35">
        <v>2428.6999999999998</v>
      </c>
      <c r="I21" s="36">
        <f>42-4</f>
        <v>38</v>
      </c>
      <c r="J21" s="37">
        <v>3369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s="16" customFormat="1" ht="16.5" customHeight="1" x14ac:dyDescent="0.55000000000000004">
      <c r="A22" s="10"/>
      <c r="B22" s="31"/>
      <c r="C22" s="32" t="s">
        <v>27</v>
      </c>
      <c r="D22" s="33"/>
      <c r="E22" s="34">
        <v>11</v>
      </c>
      <c r="F22" s="35">
        <v>246.20000000000002</v>
      </c>
      <c r="G22" s="34">
        <v>12</v>
      </c>
      <c r="H22" s="35">
        <v>262</v>
      </c>
      <c r="I22" s="36">
        <v>12</v>
      </c>
      <c r="J22" s="37">
        <v>409.7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s="16" customFormat="1" ht="16.5" customHeight="1" x14ac:dyDescent="0.55000000000000004">
      <c r="A23" s="10"/>
      <c r="B23" s="31"/>
      <c r="C23" s="32" t="s">
        <v>28</v>
      </c>
      <c r="D23" s="33"/>
      <c r="E23" s="40"/>
      <c r="F23" s="41"/>
      <c r="G23" s="34">
        <v>24</v>
      </c>
      <c r="H23" s="42">
        <v>954.5</v>
      </c>
      <c r="I23" s="36">
        <f>38-4</f>
        <v>34</v>
      </c>
      <c r="J23" s="37">
        <v>1506.4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s="16" customFormat="1" ht="16.5" customHeight="1" x14ac:dyDescent="0.55000000000000004">
      <c r="A24" s="10"/>
      <c r="B24" s="31"/>
      <c r="C24" s="32" t="s">
        <v>29</v>
      </c>
      <c r="D24" s="33"/>
      <c r="E24" s="40"/>
      <c r="F24" s="41"/>
      <c r="G24" s="40"/>
      <c r="H24" s="41"/>
      <c r="I24" s="36">
        <v>2</v>
      </c>
      <c r="J24" s="37">
        <v>38.199999999999996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s="16" customFormat="1" ht="16.5" customHeight="1" x14ac:dyDescent="0.55000000000000004">
      <c r="A25" s="10"/>
      <c r="B25" s="31"/>
      <c r="C25" s="32" t="s">
        <v>30</v>
      </c>
      <c r="D25" s="33"/>
      <c r="E25" s="34">
        <v>45</v>
      </c>
      <c r="F25" s="35">
        <v>4635.4000000000005</v>
      </c>
      <c r="G25" s="34">
        <v>54</v>
      </c>
      <c r="H25" s="35">
        <v>6213.7</v>
      </c>
      <c r="I25" s="36">
        <f>67-18</f>
        <v>49</v>
      </c>
      <c r="J25" s="37">
        <v>6512.7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s="16" customFormat="1" ht="16.5" customHeight="1" x14ac:dyDescent="0.55000000000000004">
      <c r="A26" s="10"/>
      <c r="B26" s="31"/>
      <c r="C26" s="32" t="s">
        <v>31</v>
      </c>
      <c r="D26" s="33"/>
      <c r="E26" s="43" t="s">
        <v>32</v>
      </c>
      <c r="F26" s="44" t="s">
        <v>32</v>
      </c>
      <c r="G26" s="43" t="s">
        <v>32</v>
      </c>
      <c r="H26" s="44" t="s">
        <v>32</v>
      </c>
      <c r="I26" s="36" t="s">
        <v>32</v>
      </c>
      <c r="J26" s="37" t="s">
        <v>32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s="16" customFormat="1" ht="16.5" customHeight="1" x14ac:dyDescent="0.55000000000000004">
      <c r="A27" s="10"/>
      <c r="B27" s="31"/>
      <c r="C27" s="32" t="s">
        <v>33</v>
      </c>
      <c r="D27" s="33"/>
      <c r="E27" s="34" t="s">
        <v>32</v>
      </c>
      <c r="F27" s="45" t="s">
        <v>32</v>
      </c>
      <c r="G27" s="34" t="s">
        <v>32</v>
      </c>
      <c r="H27" s="35" t="s">
        <v>32</v>
      </c>
      <c r="I27" s="34">
        <v>2</v>
      </c>
      <c r="J27" s="37">
        <v>415.5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s="16" customFormat="1" ht="16.5" customHeight="1" x14ac:dyDescent="0.55000000000000004">
      <c r="A28" s="10"/>
      <c r="B28" s="31"/>
      <c r="C28" s="46" t="s">
        <v>34</v>
      </c>
      <c r="D28" s="47"/>
      <c r="E28" s="48">
        <v>1</v>
      </c>
      <c r="F28" s="49">
        <v>378.9</v>
      </c>
      <c r="G28" s="48">
        <v>2</v>
      </c>
      <c r="H28" s="50">
        <v>1358</v>
      </c>
      <c r="I28" s="48">
        <v>2</v>
      </c>
      <c r="J28" s="51">
        <v>1663.7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16" customFormat="1" ht="16.5" customHeight="1" x14ac:dyDescent="0.55000000000000004">
      <c r="A29" s="10"/>
      <c r="B29" s="52"/>
      <c r="C29" s="53" t="s">
        <v>35</v>
      </c>
      <c r="D29" s="54" t="s">
        <v>4</v>
      </c>
      <c r="E29" s="55">
        <v>695</v>
      </c>
      <c r="F29" s="56">
        <v>99718.8</v>
      </c>
      <c r="G29" s="55">
        <v>820</v>
      </c>
      <c r="H29" s="56">
        <v>101295.99999999999</v>
      </c>
      <c r="I29" s="55">
        <f>SUBTOTAL(9,I5:I28)</f>
        <v>927</v>
      </c>
      <c r="J29" s="51">
        <f>SUBTOTAL(9,J5:J28)</f>
        <v>101610.39999999998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s="16" customFormat="1" ht="16.5" customHeight="1" x14ac:dyDescent="0.55000000000000004">
      <c r="A30" s="10"/>
      <c r="B30" s="57" t="s">
        <v>36</v>
      </c>
      <c r="C30" s="58" t="s">
        <v>37</v>
      </c>
      <c r="D30" s="59"/>
      <c r="E30" s="43">
        <v>59</v>
      </c>
      <c r="F30" s="44">
        <v>20646.099999999995</v>
      </c>
      <c r="G30" s="43">
        <v>74</v>
      </c>
      <c r="H30" s="44">
        <v>24049</v>
      </c>
      <c r="I30" s="29">
        <f>75-1</f>
        <v>74</v>
      </c>
      <c r="J30" s="60">
        <v>23745.7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s="16" customFormat="1" ht="16.5" customHeight="1" x14ac:dyDescent="0.55000000000000004">
      <c r="A31" s="10"/>
      <c r="B31" s="61"/>
      <c r="C31" s="62" t="s">
        <v>38</v>
      </c>
      <c r="D31" s="63"/>
      <c r="E31" s="43">
        <v>1</v>
      </c>
      <c r="F31" s="44">
        <v>190.4</v>
      </c>
      <c r="G31" s="43">
        <v>1</v>
      </c>
      <c r="H31" s="44">
        <v>34.1</v>
      </c>
      <c r="I31" s="36">
        <f>1-0</f>
        <v>1</v>
      </c>
      <c r="J31" s="37">
        <v>17.8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s="16" customFormat="1" ht="16.5" customHeight="1" x14ac:dyDescent="0.55000000000000004">
      <c r="A32" s="10"/>
      <c r="B32" s="61"/>
      <c r="C32" s="62" t="s">
        <v>39</v>
      </c>
      <c r="D32" s="63"/>
      <c r="E32" s="43" t="s">
        <v>32</v>
      </c>
      <c r="F32" s="64" t="s">
        <v>32</v>
      </c>
      <c r="G32" s="43">
        <v>1</v>
      </c>
      <c r="H32" s="64">
        <v>76.900000000000006</v>
      </c>
      <c r="I32" s="36">
        <f>1-0</f>
        <v>1</v>
      </c>
      <c r="J32" s="37">
        <v>75.3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s="16" customFormat="1" ht="16.5" customHeight="1" x14ac:dyDescent="0.55000000000000004">
      <c r="A33" s="10"/>
      <c r="B33" s="61"/>
      <c r="C33" s="65" t="s">
        <v>40</v>
      </c>
      <c r="D33" s="66"/>
      <c r="E33" s="43">
        <v>5</v>
      </c>
      <c r="F33" s="44">
        <v>2219.9</v>
      </c>
      <c r="G33" s="43">
        <v>5</v>
      </c>
      <c r="H33" s="44">
        <v>505.1</v>
      </c>
      <c r="I33" s="36">
        <f>7-0</f>
        <v>7</v>
      </c>
      <c r="J33" s="37">
        <v>730.6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s="16" customFormat="1" ht="16.5" customHeight="1" x14ac:dyDescent="0.55000000000000004">
      <c r="A34" s="10"/>
      <c r="B34" s="61"/>
      <c r="C34" s="67" t="s">
        <v>41</v>
      </c>
      <c r="D34" s="68"/>
      <c r="E34" s="36" t="s">
        <v>32</v>
      </c>
      <c r="F34" s="69" t="s">
        <v>32</v>
      </c>
      <c r="G34" s="36" t="s">
        <v>32</v>
      </c>
      <c r="H34" s="69" t="s">
        <v>32</v>
      </c>
      <c r="I34" s="36" t="s">
        <v>32</v>
      </c>
      <c r="J34" s="37" t="s">
        <v>32</v>
      </c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s="16" customFormat="1" ht="16.5" customHeight="1" x14ac:dyDescent="0.55000000000000004">
      <c r="A35" s="10"/>
      <c r="B35" s="61"/>
      <c r="C35" s="62" t="s">
        <v>42</v>
      </c>
      <c r="D35" s="63"/>
      <c r="E35" s="43">
        <v>2</v>
      </c>
      <c r="F35" s="44">
        <v>628</v>
      </c>
      <c r="G35" s="43">
        <v>1</v>
      </c>
      <c r="H35" s="44">
        <v>450</v>
      </c>
      <c r="I35" s="36">
        <f>1-0</f>
        <v>1</v>
      </c>
      <c r="J35" s="37">
        <v>159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s="16" customFormat="1" ht="16.5" customHeight="1" x14ac:dyDescent="0.55000000000000004">
      <c r="A36" s="10"/>
      <c r="B36" s="61"/>
      <c r="C36" s="62" t="s">
        <v>43</v>
      </c>
      <c r="D36" s="63"/>
      <c r="E36" s="43">
        <v>2</v>
      </c>
      <c r="F36" s="44">
        <v>281.39999999999998</v>
      </c>
      <c r="G36" s="43">
        <v>2</v>
      </c>
      <c r="H36" s="44">
        <v>347.59999999999997</v>
      </c>
      <c r="I36" s="36">
        <f>1-0</f>
        <v>1</v>
      </c>
      <c r="J36" s="37">
        <v>304.8</v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s="16" customFormat="1" ht="16.5" customHeight="1" x14ac:dyDescent="0.55000000000000004">
      <c r="A37" s="10"/>
      <c r="B37" s="61"/>
      <c r="C37" s="62" t="s">
        <v>44</v>
      </c>
      <c r="D37" s="63"/>
      <c r="E37" s="43">
        <v>151</v>
      </c>
      <c r="F37" s="44">
        <v>24000.000000000011</v>
      </c>
      <c r="G37" s="43">
        <v>154</v>
      </c>
      <c r="H37" s="44">
        <v>24421.200000000004</v>
      </c>
      <c r="I37" s="36">
        <f>138-11</f>
        <v>127</v>
      </c>
      <c r="J37" s="37">
        <v>26997.8</v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s="16" customFormat="1" ht="16.5" customHeight="1" x14ac:dyDescent="0.55000000000000004">
      <c r="A38" s="10"/>
      <c r="B38" s="61"/>
      <c r="C38" s="70" t="s">
        <v>45</v>
      </c>
      <c r="D38" s="71"/>
      <c r="E38" s="36">
        <v>4</v>
      </c>
      <c r="F38" s="37">
        <v>1319.6</v>
      </c>
      <c r="G38" s="36">
        <v>2</v>
      </c>
      <c r="H38" s="37">
        <v>81</v>
      </c>
      <c r="I38" s="36">
        <f>2-0</f>
        <v>2</v>
      </c>
      <c r="J38" s="72">
        <v>121.9</v>
      </c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s="16" customFormat="1" ht="16.5" customHeight="1" x14ac:dyDescent="0.55000000000000004">
      <c r="A39" s="10"/>
      <c r="B39" s="73"/>
      <c r="C39" s="74" t="s">
        <v>35</v>
      </c>
      <c r="D39" s="75" t="s">
        <v>4</v>
      </c>
      <c r="E39" s="55">
        <v>224</v>
      </c>
      <c r="F39" s="56">
        <v>49285.400000000009</v>
      </c>
      <c r="G39" s="55">
        <v>240</v>
      </c>
      <c r="H39" s="56">
        <v>49964.9</v>
      </c>
      <c r="I39" s="55">
        <f>SUBTOTAL(9,I30:I38)</f>
        <v>214</v>
      </c>
      <c r="J39" s="76">
        <f>SUBTOTAL(9,J30:J38)</f>
        <v>52152.9</v>
      </c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s="16" customFormat="1" ht="16.5" customHeight="1" x14ac:dyDescent="0.55000000000000004">
      <c r="A40" s="10"/>
      <c r="B40" s="57" t="s">
        <v>46</v>
      </c>
      <c r="C40" s="58" t="s">
        <v>47</v>
      </c>
      <c r="D40" s="59"/>
      <c r="E40" s="36" t="s">
        <v>32</v>
      </c>
      <c r="F40" s="69" t="s">
        <v>32</v>
      </c>
      <c r="G40" s="36" t="s">
        <v>32</v>
      </c>
      <c r="H40" s="69" t="s">
        <v>32</v>
      </c>
      <c r="I40" s="36" t="s">
        <v>32</v>
      </c>
      <c r="J40" s="37" t="s">
        <v>32</v>
      </c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s="16" customFormat="1" ht="16.5" customHeight="1" x14ac:dyDescent="0.55000000000000004">
      <c r="A41" s="10"/>
      <c r="B41" s="77"/>
      <c r="C41" s="78" t="s">
        <v>48</v>
      </c>
      <c r="D41" s="79"/>
      <c r="E41" s="36" t="s">
        <v>32</v>
      </c>
      <c r="F41" s="69" t="s">
        <v>32</v>
      </c>
      <c r="G41" s="36" t="s">
        <v>32</v>
      </c>
      <c r="H41" s="69" t="s">
        <v>32</v>
      </c>
      <c r="I41" s="36" t="s">
        <v>32</v>
      </c>
      <c r="J41" s="37" t="s">
        <v>32</v>
      </c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s="16" customFormat="1" ht="16.5" customHeight="1" x14ac:dyDescent="0.55000000000000004">
      <c r="A42" s="10"/>
      <c r="B42" s="77"/>
      <c r="C42" s="62" t="s">
        <v>49</v>
      </c>
      <c r="D42" s="63"/>
      <c r="E42" s="43">
        <v>42</v>
      </c>
      <c r="F42" s="44">
        <v>13366.496999999998</v>
      </c>
      <c r="G42" s="43">
        <v>40</v>
      </c>
      <c r="H42" s="44">
        <v>6238.8640000000014</v>
      </c>
      <c r="I42" s="36">
        <v>42</v>
      </c>
      <c r="J42" s="37">
        <v>2912.9</v>
      </c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s="16" customFormat="1" ht="16.5" customHeight="1" x14ac:dyDescent="0.55000000000000004">
      <c r="A43" s="10"/>
      <c r="B43" s="77"/>
      <c r="C43" s="62" t="s">
        <v>50</v>
      </c>
      <c r="D43" s="63"/>
      <c r="E43" s="43">
        <v>1</v>
      </c>
      <c r="F43" s="44">
        <v>83.6</v>
      </c>
      <c r="G43" s="43">
        <v>2</v>
      </c>
      <c r="H43" s="44">
        <v>614.79999999999995</v>
      </c>
      <c r="I43" s="36">
        <f>2-0</f>
        <v>2</v>
      </c>
      <c r="J43" s="37">
        <v>254.1</v>
      </c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s="16" customFormat="1" ht="16.5" customHeight="1" x14ac:dyDescent="0.55000000000000004">
      <c r="A44" s="10"/>
      <c r="B44" s="77"/>
      <c r="C44" s="62" t="s">
        <v>51</v>
      </c>
      <c r="D44" s="63"/>
      <c r="E44" s="36" t="s">
        <v>32</v>
      </c>
      <c r="F44" s="37" t="s">
        <v>32</v>
      </c>
      <c r="G44" s="36" t="s">
        <v>32</v>
      </c>
      <c r="H44" s="37" t="s">
        <v>32</v>
      </c>
      <c r="I44" s="36" t="s">
        <v>32</v>
      </c>
      <c r="J44" s="37" t="s">
        <v>32</v>
      </c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s="16" customFormat="1" ht="16.5" customHeight="1" x14ac:dyDescent="0.55000000000000004">
      <c r="A45" s="10"/>
      <c r="B45" s="77"/>
      <c r="C45" s="62" t="s">
        <v>52</v>
      </c>
      <c r="D45" s="63"/>
      <c r="E45" s="36" t="s">
        <v>32</v>
      </c>
      <c r="F45" s="37" t="s">
        <v>32</v>
      </c>
      <c r="G45" s="36" t="s">
        <v>32</v>
      </c>
      <c r="H45" s="37" t="s">
        <v>32</v>
      </c>
      <c r="I45" s="36" t="s">
        <v>32</v>
      </c>
      <c r="J45" s="37" t="s">
        <v>32</v>
      </c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s="16" customFormat="1" ht="16.5" customHeight="1" x14ac:dyDescent="0.55000000000000004">
      <c r="A46" s="10"/>
      <c r="B46" s="77"/>
      <c r="C46" s="70" t="s">
        <v>53</v>
      </c>
      <c r="D46" s="71"/>
      <c r="E46" s="80" t="s">
        <v>32</v>
      </c>
      <c r="F46" s="81" t="s">
        <v>32</v>
      </c>
      <c r="G46" s="80" t="s">
        <v>32</v>
      </c>
      <c r="H46" s="81" t="s">
        <v>32</v>
      </c>
      <c r="I46" s="36" t="s">
        <v>32</v>
      </c>
      <c r="J46" s="72" t="s">
        <v>32</v>
      </c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s="16" customFormat="1" ht="16.5" customHeight="1" x14ac:dyDescent="0.55000000000000004">
      <c r="A47" s="10"/>
      <c r="B47" s="82"/>
      <c r="C47" s="74" t="s">
        <v>35</v>
      </c>
      <c r="D47" s="75" t="s">
        <v>4</v>
      </c>
      <c r="E47" s="55">
        <v>43</v>
      </c>
      <c r="F47" s="56">
        <v>13450.096999999998</v>
      </c>
      <c r="G47" s="55">
        <v>42</v>
      </c>
      <c r="H47" s="56">
        <v>6853.6640000000016</v>
      </c>
      <c r="I47" s="55">
        <f>SUBTOTAL(9,I40:I46)</f>
        <v>44</v>
      </c>
      <c r="J47" s="51">
        <f>SUBTOTAL(9,J40:J46)</f>
        <v>3167</v>
      </c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s="16" customFormat="1" ht="16.5" customHeight="1" x14ac:dyDescent="0.55000000000000004">
      <c r="A48" s="10"/>
      <c r="B48" s="83" t="s">
        <v>54</v>
      </c>
      <c r="C48" s="83" t="s">
        <v>4</v>
      </c>
      <c r="D48" s="54" t="s">
        <v>4</v>
      </c>
      <c r="E48" s="55">
        <v>962</v>
      </c>
      <c r="F48" s="56">
        <v>162454.29699999999</v>
      </c>
      <c r="G48" s="55">
        <v>1102</v>
      </c>
      <c r="H48" s="56">
        <v>158114.56399999998</v>
      </c>
      <c r="I48" s="55">
        <f>SUBTOTAL(9,I5:I47)</f>
        <v>1185</v>
      </c>
      <c r="J48" s="76">
        <f>SUBTOTAL(9,J5:J47)</f>
        <v>156930.29999999999</v>
      </c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s="16" customFormat="1" ht="16.5" customHeight="1" x14ac:dyDescent="0.55000000000000004">
      <c r="A49" s="10"/>
      <c r="B49" s="84" t="s">
        <v>4</v>
      </c>
      <c r="C49" s="85" t="s">
        <v>55</v>
      </c>
      <c r="D49" s="86" t="s">
        <v>4</v>
      </c>
      <c r="E49" s="87"/>
      <c r="F49" s="88"/>
      <c r="G49" s="87"/>
      <c r="H49" s="88"/>
      <c r="I49" s="89"/>
      <c r="J49" s="88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s="16" customFormat="1" ht="16.5" customHeight="1" x14ac:dyDescent="0.55000000000000004">
      <c r="A50" s="10"/>
      <c r="B50" s="90" t="s">
        <v>4</v>
      </c>
      <c r="C50" s="91" t="s">
        <v>56</v>
      </c>
      <c r="D50" s="92" t="s">
        <v>4</v>
      </c>
      <c r="E50" s="87"/>
      <c r="F50" s="35">
        <v>51084.368000000002</v>
      </c>
      <c r="G50" s="87"/>
      <c r="H50" s="35">
        <v>52171.464</v>
      </c>
      <c r="I50" s="87"/>
      <c r="J50" s="35">
        <f>32738.512+16121.8</f>
        <v>48860.311999999998</v>
      </c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s="16" customFormat="1" ht="16.5" customHeight="1" x14ac:dyDescent="0.55000000000000004">
      <c r="A51" s="10"/>
      <c r="B51" s="90" t="s">
        <v>4</v>
      </c>
      <c r="C51" s="91" t="s">
        <v>57</v>
      </c>
      <c r="D51" s="92" t="s">
        <v>4</v>
      </c>
      <c r="E51" s="87"/>
      <c r="F51" s="35">
        <v>51102.829000000012</v>
      </c>
      <c r="G51" s="87"/>
      <c r="H51" s="35">
        <v>44439</v>
      </c>
      <c r="I51" s="87"/>
      <c r="J51" s="35">
        <f>24405+19879.1</f>
        <v>44284.1</v>
      </c>
      <c r="K51" s="10"/>
    </row>
    <row r="52" spans="1:22" s="16" customFormat="1" ht="16.5" customHeight="1" x14ac:dyDescent="0.55000000000000004">
      <c r="A52" s="10"/>
      <c r="B52" s="90" t="s">
        <v>4</v>
      </c>
      <c r="C52" s="91" t="s">
        <v>58</v>
      </c>
      <c r="D52" s="92" t="s">
        <v>4</v>
      </c>
      <c r="E52" s="87"/>
      <c r="F52" s="35">
        <v>60267.1</v>
      </c>
      <c r="G52" s="87"/>
      <c r="H52" s="35">
        <v>61504.1</v>
      </c>
      <c r="I52" s="87"/>
      <c r="J52" s="35">
        <f>47633.9+16152</f>
        <v>63785.9</v>
      </c>
      <c r="K52" s="10"/>
    </row>
    <row r="53" spans="1:22" s="16" customFormat="1" ht="16.5" customHeight="1" x14ac:dyDescent="0.55000000000000004">
      <c r="A53" s="10"/>
      <c r="B53" s="93" t="s">
        <v>4</v>
      </c>
      <c r="C53" s="91" t="s">
        <v>59</v>
      </c>
      <c r="D53" s="92" t="s">
        <v>4</v>
      </c>
      <c r="E53" s="36"/>
      <c r="F53" s="45" t="s">
        <v>32</v>
      </c>
      <c r="G53" s="36"/>
      <c r="H53" s="45" t="s">
        <v>32</v>
      </c>
      <c r="I53" s="36"/>
      <c r="J53" s="45" t="s">
        <v>60</v>
      </c>
      <c r="K53" s="10"/>
    </row>
    <row r="54" spans="1:22" s="16" customFormat="1" ht="16.5" customHeight="1" x14ac:dyDescent="0.55000000000000004">
      <c r="A54" s="10"/>
      <c r="B54" s="94" t="s">
        <v>4</v>
      </c>
      <c r="C54" s="95" t="s">
        <v>61</v>
      </c>
      <c r="D54" s="96" t="s">
        <v>4</v>
      </c>
      <c r="E54" s="97"/>
      <c r="F54" s="45" t="s">
        <v>32</v>
      </c>
      <c r="G54" s="97"/>
      <c r="H54" s="45" t="s">
        <v>32</v>
      </c>
      <c r="I54" s="97"/>
      <c r="J54" s="45" t="s">
        <v>60</v>
      </c>
      <c r="K54" s="10"/>
    </row>
    <row r="55" spans="1:22" s="16" customFormat="1" ht="16.5" customHeight="1" x14ac:dyDescent="0.55000000000000004">
      <c r="A55" s="10"/>
      <c r="B55" s="83" t="s">
        <v>54</v>
      </c>
      <c r="C55" s="83" t="s">
        <v>4</v>
      </c>
      <c r="D55" s="54" t="s">
        <v>4</v>
      </c>
      <c r="E55" s="98"/>
      <c r="F55" s="56">
        <v>162454.29700000002</v>
      </c>
      <c r="G55" s="98"/>
      <c r="H55" s="56">
        <v>158114.56400000001</v>
      </c>
      <c r="I55" s="98"/>
      <c r="J55" s="56">
        <f>SUM(J50:J54)</f>
        <v>156930.31200000001</v>
      </c>
      <c r="K55" s="10"/>
    </row>
    <row r="56" spans="1:22" ht="12" customHeight="1" x14ac:dyDescent="0.55000000000000004">
      <c r="B56" s="99"/>
      <c r="C56" s="99"/>
      <c r="D56" s="99"/>
      <c r="E56" s="100"/>
      <c r="F56" s="101"/>
      <c r="G56" s="1"/>
      <c r="H56" s="1"/>
      <c r="I56" s="1"/>
      <c r="J56" s="4"/>
    </row>
    <row r="57" spans="1:22" ht="12" customHeight="1" x14ac:dyDescent="0.55000000000000004">
      <c r="B57" s="99"/>
      <c r="C57" s="99"/>
      <c r="D57" s="99"/>
      <c r="E57" s="100"/>
      <c r="F57" s="101"/>
      <c r="G57" s="1"/>
      <c r="H57" s="1"/>
      <c r="I57" s="1"/>
      <c r="J57" s="4"/>
    </row>
    <row r="58" spans="1:22" ht="12" customHeight="1" x14ac:dyDescent="0.55000000000000004">
      <c r="B58" s="99"/>
      <c r="C58" s="99"/>
      <c r="D58" s="99"/>
      <c r="E58" s="100"/>
      <c r="F58" s="101"/>
      <c r="G58" s="1"/>
      <c r="H58" s="1"/>
      <c r="I58" s="1"/>
      <c r="J58" s="4"/>
    </row>
    <row r="59" spans="1:22" ht="12" customHeight="1" x14ac:dyDescent="0.55000000000000004">
      <c r="B59" s="99"/>
      <c r="C59" s="99"/>
      <c r="D59" s="99"/>
      <c r="E59" s="100"/>
      <c r="F59" s="101"/>
      <c r="G59" s="1"/>
      <c r="H59" s="1"/>
      <c r="I59" s="1"/>
      <c r="J59" s="4"/>
    </row>
    <row r="60" spans="1:22" ht="12" customHeight="1" x14ac:dyDescent="0.55000000000000004">
      <c r="B60" s="99"/>
      <c r="C60" s="99"/>
      <c r="D60" s="99"/>
      <c r="E60" s="100"/>
      <c r="F60" s="101"/>
      <c r="G60" s="1"/>
      <c r="H60" s="1"/>
      <c r="I60" s="1"/>
      <c r="J60" s="4"/>
    </row>
    <row r="61" spans="1:22" ht="12" customHeight="1" x14ac:dyDescent="0.55000000000000004">
      <c r="B61" s="99"/>
      <c r="C61" s="99"/>
      <c r="D61" s="99"/>
      <c r="E61" s="100"/>
      <c r="F61" s="101"/>
      <c r="G61" s="1"/>
      <c r="H61" s="1"/>
      <c r="I61" s="1"/>
      <c r="J61" s="4"/>
    </row>
    <row r="62" spans="1:22" ht="12" customHeight="1" x14ac:dyDescent="0.55000000000000004">
      <c r="J62" s="3"/>
    </row>
    <row r="63" spans="1:22" x14ac:dyDescent="0.55000000000000004">
      <c r="J63" s="3"/>
    </row>
    <row r="64" spans="1:22" x14ac:dyDescent="0.55000000000000004">
      <c r="J64" s="3"/>
    </row>
    <row r="65" spans="10:10" x14ac:dyDescent="0.55000000000000004">
      <c r="J65" s="3"/>
    </row>
    <row r="66" spans="10:10" x14ac:dyDescent="0.55000000000000004">
      <c r="J66" s="3"/>
    </row>
    <row r="67" spans="10:10" x14ac:dyDescent="0.55000000000000004">
      <c r="J67" s="3"/>
    </row>
    <row r="68" spans="10:10" x14ac:dyDescent="0.55000000000000004">
      <c r="J68" s="3"/>
    </row>
    <row r="69" spans="10:10" x14ac:dyDescent="0.55000000000000004">
      <c r="J69" s="3"/>
    </row>
    <row r="70" spans="10:10" x14ac:dyDescent="0.55000000000000004">
      <c r="J70" s="3"/>
    </row>
    <row r="71" spans="10:10" x14ac:dyDescent="0.55000000000000004">
      <c r="J71" s="3"/>
    </row>
    <row r="72" spans="10:10" x14ac:dyDescent="0.55000000000000004">
      <c r="J72" s="3"/>
    </row>
    <row r="73" spans="10:10" x14ac:dyDescent="0.55000000000000004">
      <c r="J73" s="3"/>
    </row>
    <row r="74" spans="10:10" x14ac:dyDescent="0.55000000000000004">
      <c r="J74" s="3"/>
    </row>
    <row r="75" spans="10:10" x14ac:dyDescent="0.55000000000000004">
      <c r="J75" s="3"/>
    </row>
    <row r="76" spans="10:10" x14ac:dyDescent="0.55000000000000004">
      <c r="J76" s="3"/>
    </row>
    <row r="77" spans="10:10" x14ac:dyDescent="0.55000000000000004">
      <c r="J77" s="3"/>
    </row>
    <row r="78" spans="10:10" x14ac:dyDescent="0.55000000000000004">
      <c r="J78" s="3"/>
    </row>
    <row r="79" spans="10:10" x14ac:dyDescent="0.55000000000000004">
      <c r="J79" s="3"/>
    </row>
    <row r="80" spans="10:10" x14ac:dyDescent="0.55000000000000004">
      <c r="J80" s="3"/>
    </row>
    <row r="81" spans="10:10" x14ac:dyDescent="0.55000000000000004">
      <c r="J81" s="3"/>
    </row>
    <row r="82" spans="10:10" x14ac:dyDescent="0.55000000000000004">
      <c r="J82" s="3"/>
    </row>
    <row r="83" spans="10:10" x14ac:dyDescent="0.55000000000000004">
      <c r="J83" s="3"/>
    </row>
    <row r="84" spans="10:10" x14ac:dyDescent="0.55000000000000004">
      <c r="J84" s="3"/>
    </row>
    <row r="85" spans="10:10" x14ac:dyDescent="0.55000000000000004">
      <c r="J85" s="3"/>
    </row>
    <row r="86" spans="10:10" x14ac:dyDescent="0.55000000000000004">
      <c r="J86" s="3"/>
    </row>
    <row r="87" spans="10:10" x14ac:dyDescent="0.55000000000000004">
      <c r="J87" s="3"/>
    </row>
    <row r="88" spans="10:10" x14ac:dyDescent="0.55000000000000004">
      <c r="J88" s="3"/>
    </row>
    <row r="89" spans="10:10" x14ac:dyDescent="0.55000000000000004">
      <c r="J89" s="3"/>
    </row>
    <row r="90" spans="10:10" x14ac:dyDescent="0.55000000000000004">
      <c r="J90" s="3"/>
    </row>
    <row r="91" spans="10:10" x14ac:dyDescent="0.55000000000000004">
      <c r="J91" s="3"/>
    </row>
    <row r="92" spans="10:10" x14ac:dyDescent="0.55000000000000004">
      <c r="J92" s="3"/>
    </row>
    <row r="93" spans="10:10" x14ac:dyDescent="0.55000000000000004">
      <c r="J93" s="3"/>
    </row>
    <row r="94" spans="10:10" x14ac:dyDescent="0.55000000000000004">
      <c r="J94" s="3"/>
    </row>
    <row r="95" spans="10:10" x14ac:dyDescent="0.55000000000000004">
      <c r="J95" s="3"/>
    </row>
    <row r="96" spans="10:10" x14ac:dyDescent="0.55000000000000004">
      <c r="J96" s="3"/>
    </row>
    <row r="97" spans="10:10" x14ac:dyDescent="0.55000000000000004">
      <c r="J97" s="3"/>
    </row>
    <row r="98" spans="10:10" x14ac:dyDescent="0.55000000000000004">
      <c r="J98" s="3"/>
    </row>
    <row r="99" spans="10:10" x14ac:dyDescent="0.55000000000000004">
      <c r="J99" s="3"/>
    </row>
    <row r="100" spans="10:10" x14ac:dyDescent="0.55000000000000004">
      <c r="J100" s="3"/>
    </row>
    <row r="101" spans="10:10" x14ac:dyDescent="0.55000000000000004">
      <c r="J101" s="3"/>
    </row>
    <row r="102" spans="10:10" x14ac:dyDescent="0.55000000000000004">
      <c r="J102" s="3"/>
    </row>
    <row r="103" spans="10:10" x14ac:dyDescent="0.55000000000000004">
      <c r="J103" s="3"/>
    </row>
    <row r="104" spans="10:10" x14ac:dyDescent="0.55000000000000004">
      <c r="J104" s="3"/>
    </row>
    <row r="105" spans="10:10" x14ac:dyDescent="0.55000000000000004">
      <c r="J105" s="3"/>
    </row>
    <row r="106" spans="10:10" x14ac:dyDescent="0.55000000000000004">
      <c r="J106" s="3"/>
    </row>
    <row r="107" spans="10:10" x14ac:dyDescent="0.55000000000000004">
      <c r="J107" s="3"/>
    </row>
    <row r="108" spans="10:10" x14ac:dyDescent="0.55000000000000004">
      <c r="J108" s="3"/>
    </row>
    <row r="109" spans="10:10" x14ac:dyDescent="0.55000000000000004">
      <c r="J109" s="3"/>
    </row>
    <row r="110" spans="10:10" x14ac:dyDescent="0.55000000000000004">
      <c r="J110" s="3"/>
    </row>
    <row r="111" spans="10:10" x14ac:dyDescent="0.55000000000000004">
      <c r="J111" s="3"/>
    </row>
    <row r="112" spans="10:10" x14ac:dyDescent="0.55000000000000004">
      <c r="J112" s="3"/>
    </row>
    <row r="113" spans="10:10" x14ac:dyDescent="0.55000000000000004">
      <c r="J113" s="3"/>
    </row>
    <row r="114" spans="10:10" x14ac:dyDescent="0.55000000000000004">
      <c r="J114" s="3"/>
    </row>
    <row r="115" spans="10:10" x14ac:dyDescent="0.55000000000000004">
      <c r="J115" s="3"/>
    </row>
    <row r="116" spans="10:10" x14ac:dyDescent="0.55000000000000004">
      <c r="J116" s="3"/>
    </row>
    <row r="117" spans="10:10" x14ac:dyDescent="0.55000000000000004">
      <c r="J117" s="3"/>
    </row>
    <row r="118" spans="10:10" x14ac:dyDescent="0.55000000000000004">
      <c r="J118" s="3"/>
    </row>
    <row r="119" spans="10:10" x14ac:dyDescent="0.55000000000000004">
      <c r="J119" s="3"/>
    </row>
    <row r="120" spans="10:10" x14ac:dyDescent="0.55000000000000004">
      <c r="J120" s="3"/>
    </row>
    <row r="121" spans="10:10" x14ac:dyDescent="0.55000000000000004">
      <c r="J121" s="3"/>
    </row>
    <row r="122" spans="10:10" x14ac:dyDescent="0.55000000000000004">
      <c r="J122" s="3"/>
    </row>
    <row r="123" spans="10:10" x14ac:dyDescent="0.55000000000000004">
      <c r="J123" s="3"/>
    </row>
    <row r="124" spans="10:10" x14ac:dyDescent="0.55000000000000004">
      <c r="J124" s="3"/>
    </row>
    <row r="125" spans="10:10" x14ac:dyDescent="0.55000000000000004">
      <c r="J125" s="3"/>
    </row>
    <row r="126" spans="10:10" x14ac:dyDescent="0.55000000000000004">
      <c r="J126" s="3"/>
    </row>
    <row r="127" spans="10:10" x14ac:dyDescent="0.55000000000000004">
      <c r="J127" s="3"/>
    </row>
    <row r="128" spans="10:10" x14ac:dyDescent="0.55000000000000004">
      <c r="J128" s="3"/>
    </row>
    <row r="129" spans="10:10" x14ac:dyDescent="0.55000000000000004">
      <c r="J129" s="3"/>
    </row>
    <row r="130" spans="10:10" x14ac:dyDescent="0.55000000000000004">
      <c r="J130" s="3"/>
    </row>
    <row r="131" spans="10:10" x14ac:dyDescent="0.55000000000000004">
      <c r="J131" s="3"/>
    </row>
  </sheetData>
  <mergeCells count="58">
    <mergeCell ref="C52:D52"/>
    <mergeCell ref="C53:D53"/>
    <mergeCell ref="C54:D54"/>
    <mergeCell ref="B55:D55"/>
    <mergeCell ref="C46:D46"/>
    <mergeCell ref="C47:D47"/>
    <mergeCell ref="B48:D48"/>
    <mergeCell ref="C49:D49"/>
    <mergeCell ref="C50:D50"/>
    <mergeCell ref="C51:D51"/>
    <mergeCell ref="C37:D37"/>
    <mergeCell ref="C38:D38"/>
    <mergeCell ref="C39:D39"/>
    <mergeCell ref="B40:B47"/>
    <mergeCell ref="C40:D40"/>
    <mergeCell ref="C41:D41"/>
    <mergeCell ref="C42:D42"/>
    <mergeCell ref="C43:D43"/>
    <mergeCell ref="C44:D44"/>
    <mergeCell ref="C45:D45"/>
    <mergeCell ref="C28:D28"/>
    <mergeCell ref="C29:D29"/>
    <mergeCell ref="B30:B39"/>
    <mergeCell ref="C30:D30"/>
    <mergeCell ref="C31:D31"/>
    <mergeCell ref="C32:D32"/>
    <mergeCell ref="C33:D33"/>
    <mergeCell ref="C34:D34"/>
    <mergeCell ref="C35:D35"/>
    <mergeCell ref="C36:D36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B3:D4"/>
    <mergeCell ref="E3:F3"/>
    <mergeCell ref="G3:H3"/>
    <mergeCell ref="I3:J3"/>
    <mergeCell ref="B5:B29"/>
    <mergeCell ref="C5:D5"/>
    <mergeCell ref="C6:D6"/>
    <mergeCell ref="C7:D7"/>
    <mergeCell ref="C8:D8"/>
    <mergeCell ref="C9:D9"/>
  </mergeCells>
  <phoneticPr fontId="3"/>
  <printOptions horizontalCentered="1" verticalCentered="1"/>
  <pageMargins left="0.70866141732283472" right="0.70866141732283472" top="0.39370078740157483" bottom="0.39370078740157483" header="0.31496062992125984" footer="0.59055118110236227"/>
  <pageSetup paperSize="9" scale="91" firstPageNumber="3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年度別地方債（市町村分）の許可実績  </vt:lpstr>
      <vt:lpstr>'年度別地方債（市町村分）の許可実績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R07030325</dc:creator>
  <cp:lastModifiedBy>R07030325</cp:lastModifiedBy>
  <dcterms:created xsi:type="dcterms:W3CDTF">2025-05-23T00:37:00Z</dcterms:created>
  <dcterms:modified xsi:type="dcterms:W3CDTF">2025-05-23T00:37:17Z</dcterms:modified>
</cp:coreProperties>
</file>