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PaGJsO+83oyeWAAGuHfIriibSuJrq41uT5CC3h73/mkcf8hfIpTxXoVQY/T5xH+bbfVR6WaInXROmBRUTmPupg==" workbookSaltValue="7LYzJcpQko4LMmloS5J8hg==" workbookSpinCount="100000" lockStructure="1"/>
  <bookViews>
    <workbookView xWindow="0" yWindow="0" windowWidth="8250" windowHeight="9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<sst xmlns="http://schemas.openxmlformats.org/spreadsheetml/2006/main" count="228" uniqueCount="113">
  <si>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</si>
  <si>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</si>
  <si>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</si>
  <si>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</si>
  <si>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</si>
  <si>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</si>
  <si>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</si>
  <si>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</si>
  <si>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</si>
  <si>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</si>
  <si>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</si>
  <si>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</si>
  <si>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</si>
  <si>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</si>
  <si>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</si>
  <si>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</si>
  <si>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</si>
  <si>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</si>
  <si>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</si>
  <si>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</si>
  <si>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</si>
  <si>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</si>
  <si>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</si>
  <si>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</si>
  <si>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</si>
  <si>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</si>
  <si>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</si>
  <si>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</si>
  <si>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</si>
  <si>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</si>
  <si>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</si>
  <si>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</si>
  <si>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</si>
  <si>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</si>
  <si>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</si>
  <si>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</si>
  <si>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</si>
  <si>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</si>
  <si>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</si>
  <si>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</si>
  <si>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</si>
  <si>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</si>
  <si>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</si>
  <si>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</si>
  <si>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</si>
  <si>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</si>
  <si>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</si>
  <si>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</si>
  <si>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</si>
  <si>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</si>
  <si>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</si>
  <si>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</si>
  <si>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</si>
  <si>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</si>
  <si>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</si>
  <si>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</si>
  <si>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</si>
  <si>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</si>
  <si>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</si>
  <si>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</si>
  <si>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</si>
  <si>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</si>
  <si>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</si>
  <si>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</si>
  <si>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</si>
  <si>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</si>
  <si>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</si>
  <si>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</si>
  <si>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</si>
  <si>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</si>
  <si>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</si>
  <si>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</si>
  <si>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</si>
  <si>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</si>
  <si>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</si>
  <si>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</si>
  <si>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</si>
  <si>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</si>
  <si>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</si>
  <si>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</si>
  <si>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</si>
  <si>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</si>
  <si>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</si>
  <si>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</si>
  <si>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</si>
  <si>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</si>
  <si>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</si>
  <si>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</si>
  <si>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</si>
  <si>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</si>
  <si>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</si>
  <si>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</si>
  <si>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</si>
  <si>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</si>
  <si>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</si>
  <si>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</si>
  <si>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</si>
  <si>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</si>
  <si>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</si>
  <si>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</si>
  <si>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</si>
  <si>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</si>
  <si>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</si>
  <si>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</si>
  <si>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</si>
  <si>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</si>
  <si>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</si>
  <si>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</si>
  <si>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</si>
  <si>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</si>
  <si>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①経常収支比率は、前年度と比較して1.89ポイント増加し、類似団体と比較しても4.47ポイント上回っている。経常費用の抑制が主な要因である。
③流動比率は、類似団体と比較して184.39ポイント下回っているが、基準の100%を超えており、支払能力に支障はない。
④企業債残高対給水収益比率は、前年度と比較して10.27ポイント増加し、類似団体と比較しても226.9ポイント上回っている。水道施設の更新及び新設に伴う企業債借入額の増加並びに給水収益の減少が主な要因である。
⑤料金回収率は、前年度と比較して1.97ポイント増加し、類似団体と比較しても10.84ポイント上回っている。有収水量の減少により供給単価が上昇し、経常費用の抑制により給水原価が下降したことが主な要因である。
⑥給水原価は、前年度と比較して1.6円減少し、類似団体と比較しても26.29円下回っている。経常費用の抑制が主な要因である。
⑦施設利用率は、前年度と比較して0.27ポイント減少し、類似団体と比較しても8.27ポイント下回っている。人口減少に伴う配水量の減少が主な要因である。
⑧有収率は、前年度と比較して0.86ポイント減少し、類似団体と比較しても1.78ポイント下回っている。無効水量が増加したことが主な要因である。</t>
    <rPh sb="1" eb="7">
      <t>ケイジョウシュウシヒリツ</t>
    </rPh>
    <rPh sb="25" eb="27">
      <t>ゾウカ</t>
    </rPh>
    <rPh sb="29" eb="33">
      <t>ルイジダンタイ</t>
    </rPh>
    <rPh sb="34" eb="36">
      <t>ヒカク</t>
    </rPh>
    <rPh sb="47" eb="49">
      <t>ウワマワ</t>
    </rPh>
    <rPh sb="54" eb="58">
      <t>ケイジョウヒヨウ</t>
    </rPh>
    <rPh sb="59" eb="61">
      <t>ヨクセイ</t>
    </rPh>
    <rPh sb="62" eb="63">
      <t>オモ</t>
    </rPh>
    <rPh sb="64" eb="66">
      <t>ヨウイン</t>
    </rPh>
    <rPh sb="72" eb="76">
      <t>リュウドウヒリツ</t>
    </rPh>
    <rPh sb="78" eb="82">
      <t>ルイジダンタイ</t>
    </rPh>
    <rPh sb="83" eb="85">
      <t>ヒカク</t>
    </rPh>
    <rPh sb="97" eb="99">
      <t>シタマワ</t>
    </rPh>
    <rPh sb="105" eb="107">
      <t>キジュン</t>
    </rPh>
    <rPh sb="113" eb="114">
      <t>コ</t>
    </rPh>
    <rPh sb="119" eb="121">
      <t>シハラ</t>
    </rPh>
    <rPh sb="121" eb="123">
      <t>ノウリョク</t>
    </rPh>
    <rPh sb="124" eb="126">
      <t>シショウ</t>
    </rPh>
    <rPh sb="132" eb="137">
      <t>キギョウサイザンダカ</t>
    </rPh>
    <rPh sb="137" eb="138">
      <t>タイ</t>
    </rPh>
    <rPh sb="138" eb="142">
      <t>キュウスイシュウエキ</t>
    </rPh>
    <rPh sb="142" eb="144">
      <t>ヒリツ</t>
    </rPh>
    <rPh sb="150" eb="152">
      <t>ヒカク</t>
    </rPh>
    <rPh sb="167" eb="171">
      <t>ルイジダンタイ</t>
    </rPh>
    <rPh sb="172" eb="174">
      <t>ヒカク</t>
    </rPh>
    <rPh sb="186" eb="188">
      <t>ウワマワ</t>
    </rPh>
    <rPh sb="193" eb="197">
      <t>スイドウシセツ</t>
    </rPh>
    <rPh sb="198" eb="200">
      <t>コウシン</t>
    </rPh>
    <rPh sb="200" eb="201">
      <t>オヨ</t>
    </rPh>
    <rPh sb="202" eb="204">
      <t>シンセツ</t>
    </rPh>
    <rPh sb="205" eb="206">
      <t>トモナ</t>
    </rPh>
    <rPh sb="207" eb="210">
      <t>キギョウサイ</t>
    </rPh>
    <rPh sb="210" eb="212">
      <t>カリイレ</t>
    </rPh>
    <rPh sb="212" eb="213">
      <t>ガク</t>
    </rPh>
    <rPh sb="214" eb="216">
      <t>ゾウカ</t>
    </rPh>
    <rPh sb="216" eb="217">
      <t>ナラ</t>
    </rPh>
    <rPh sb="219" eb="223">
      <t>キュウスイシュウエキ</t>
    </rPh>
    <rPh sb="224" eb="226">
      <t>ゲンショウ</t>
    </rPh>
    <rPh sb="227" eb="228">
      <t>オモ</t>
    </rPh>
    <rPh sb="229" eb="231">
      <t>ヨウイン</t>
    </rPh>
    <rPh sb="237" eb="242">
      <t>リョウキンカイシュウリツ</t>
    </rPh>
    <rPh sb="264" eb="268">
      <t>ルイジダンタイ</t>
    </rPh>
    <rPh sb="269" eb="271">
      <t>ヒカク</t>
    </rPh>
    <rPh sb="283" eb="285">
      <t>ウワマワ</t>
    </rPh>
    <rPh sb="290" eb="294">
      <t>ユウシュウスイリョウ</t>
    </rPh>
    <rPh sb="295" eb="297">
      <t>ゲンショウ</t>
    </rPh>
    <rPh sb="300" eb="304">
      <t>キョウキュウタンカ</t>
    </rPh>
    <rPh sb="305" eb="307">
      <t>ジョウショウ</t>
    </rPh>
    <rPh sb="309" eb="313">
      <t>ケイジョウヒヨウ</t>
    </rPh>
    <rPh sb="314" eb="316">
      <t>ヨクセイ</t>
    </rPh>
    <rPh sb="324" eb="326">
      <t>カコウ</t>
    </rPh>
    <rPh sb="331" eb="332">
      <t>オモ</t>
    </rPh>
    <rPh sb="333" eb="335">
      <t>ヨウイン</t>
    </rPh>
    <rPh sb="341" eb="345">
      <t>キュウスイゲンカ</t>
    </rPh>
    <rPh sb="363" eb="367">
      <t>ルイジダンタイ</t>
    </rPh>
    <rPh sb="368" eb="370">
      <t>ヒカク</t>
    </rPh>
    <rPh sb="378" eb="379">
      <t>エン</t>
    </rPh>
    <rPh sb="379" eb="381">
      <t>シタマワ</t>
    </rPh>
    <rPh sb="386" eb="390">
      <t>ケイジョウヒヨウ</t>
    </rPh>
    <rPh sb="391" eb="393">
      <t>ヨクセイ</t>
    </rPh>
    <rPh sb="394" eb="395">
      <t>オモ</t>
    </rPh>
    <rPh sb="396" eb="398">
      <t>ヨウイン</t>
    </rPh>
    <rPh sb="404" eb="409">
      <t>シセツリヨウリツ</t>
    </rPh>
    <rPh sb="431" eb="435">
      <t>ルイジダンタイ</t>
    </rPh>
    <rPh sb="436" eb="438">
      <t>ヒカク</t>
    </rPh>
    <rPh sb="449" eb="451">
      <t>シタマワ</t>
    </rPh>
    <rPh sb="456" eb="460">
      <t>ジンコウゲンショウ</t>
    </rPh>
    <rPh sb="461" eb="462">
      <t>トモナ</t>
    </rPh>
    <rPh sb="463" eb="466">
      <t>ハイスイリョウ</t>
    </rPh>
    <rPh sb="467" eb="469">
      <t>ゲンショウ</t>
    </rPh>
    <rPh sb="470" eb="471">
      <t>オモ</t>
    </rPh>
    <rPh sb="472" eb="474">
      <t>ヨウイン</t>
    </rPh>
    <rPh sb="480" eb="483">
      <t>ユウシュウリツ</t>
    </rPh>
    <rPh sb="505" eb="509">
      <t>ルイジダンタイ</t>
    </rPh>
    <rPh sb="510" eb="512">
      <t>ヒカク</t>
    </rPh>
    <rPh sb="523" eb="525">
      <t>シタマワ</t>
    </rPh>
    <rPh sb="530" eb="532">
      <t>ムコウ</t>
    </rPh>
    <rPh sb="532" eb="534">
      <t>スイリョウ</t>
    </rPh>
    <rPh sb="535" eb="537">
      <t>ゾウカ</t>
    </rPh>
    <rPh sb="542" eb="543">
      <t>オモ</t>
    </rPh>
    <rPh sb="544" eb="546">
      <t>ヨウイン</t>
    </rPh>
    <phoneticPr fontId="4"/>
  </si>
  <si>
    <t>①有形固定資産減価償却率は、前年度と比較して0.48ポイント増加し、類似団体と比較しても3.16ポイント上回っている。管路の減価償却累計額の増加が主な要因である。
②管路経年化率は、前年度と比較して1.32ポイント増加し、類似団体と比較しても3.2ポイント上回っている。管路の老朽化が主な要因である。
③管路更新率は、前年度と比較して0.23ポイント増加し、類似団体と比較しても0.19ポイント上回っている。今後も、法定耐用年数を超える管路について、計画的に更新を行っていく。</t>
    <rPh sb="1" eb="12">
      <t>ユウケイコテイシサンゲンカショウキャクリツ</t>
    </rPh>
    <rPh sb="34" eb="38">
      <t>ルイジダンタイ</t>
    </rPh>
    <rPh sb="39" eb="41">
      <t>ヒカク</t>
    </rPh>
    <rPh sb="52" eb="54">
      <t>ウワマワ</t>
    </rPh>
    <rPh sb="59" eb="61">
      <t>カンロ</t>
    </rPh>
    <rPh sb="62" eb="66">
      <t>ゲンカショウキャク</t>
    </rPh>
    <rPh sb="66" eb="69">
      <t>ルイケイガク</t>
    </rPh>
    <rPh sb="70" eb="72">
      <t>ゾウカ</t>
    </rPh>
    <rPh sb="73" eb="74">
      <t>オモ</t>
    </rPh>
    <rPh sb="75" eb="77">
      <t>ヨウイン</t>
    </rPh>
    <rPh sb="83" eb="89">
      <t>カンロケイネンカリツ</t>
    </rPh>
    <rPh sb="128" eb="130">
      <t>ウワマワ</t>
    </rPh>
    <rPh sb="135" eb="137">
      <t>カンロ</t>
    </rPh>
    <rPh sb="138" eb="141">
      <t>ロウキュウカ</t>
    </rPh>
    <rPh sb="142" eb="143">
      <t>オモ</t>
    </rPh>
    <rPh sb="144" eb="146">
      <t>ヨウイン</t>
    </rPh>
    <rPh sb="152" eb="157">
      <t>カンロコウシンリツ</t>
    </rPh>
    <rPh sb="197" eb="199">
      <t>ウワマワ</t>
    </rPh>
    <rPh sb="204" eb="206">
      <t>コンゴ</t>
    </rPh>
    <rPh sb="208" eb="214">
      <t>ホウテイタイヨウネンスウ</t>
    </rPh>
    <rPh sb="215" eb="216">
      <t>コ</t>
    </rPh>
    <rPh sb="218" eb="220">
      <t>カンロ</t>
    </rPh>
    <rPh sb="225" eb="228">
      <t>ケイカクテキ</t>
    </rPh>
    <rPh sb="229" eb="231">
      <t>コウシン</t>
    </rPh>
    <rPh sb="232" eb="233">
      <t>オコナ</t>
    </rPh>
    <phoneticPr fontId="4"/>
  </si>
  <si>
    <t>　経営の健全性及び効率性に関する指標から、本市の水道事業は、おおむね健全な状態といえる。
　しかし、人口減少などにより、料金収入が減少傾向にある中で、老朽化した施設を更新する必要があるため、今後の経営状況は厳しくなる見込みである。
　こうした状況を踏まえ、平成30年度に策定した経営戦略の見直しを進め、水道事業の経営基盤の強化と健全経営の推進に取り組んでいく。</t>
    <rPh sb="1" eb="3">
      <t>ケイエイ</t>
    </rPh>
    <rPh sb="4" eb="7">
      <t>ケンゼンセイ</t>
    </rPh>
    <rPh sb="7" eb="8">
      <t>オヨ</t>
    </rPh>
    <rPh sb="9" eb="12">
      <t>コウリツセイ</t>
    </rPh>
    <rPh sb="13" eb="14">
      <t>カン</t>
    </rPh>
    <rPh sb="16" eb="18">
      <t>シヒョウ</t>
    </rPh>
    <rPh sb="21" eb="23">
      <t>ホンシ</t>
    </rPh>
    <rPh sb="24" eb="28">
      <t>スイドウジギョウ</t>
    </rPh>
    <rPh sb="34" eb="36">
      <t>ケンゼン</t>
    </rPh>
    <rPh sb="37" eb="39">
      <t>ジョウタイ</t>
    </rPh>
    <rPh sb="50" eb="54">
      <t>ジンコウゲンショウ</t>
    </rPh>
    <rPh sb="60" eb="64">
      <t>リョウキンシュウニュウ</t>
    </rPh>
    <rPh sb="65" eb="69">
      <t>ゲンショウケイコウ</t>
    </rPh>
    <rPh sb="72" eb="73">
      <t>ナカ</t>
    </rPh>
    <rPh sb="75" eb="78">
      <t>ロウキュウカ</t>
    </rPh>
    <rPh sb="80" eb="82">
      <t>シセツ</t>
    </rPh>
    <rPh sb="83" eb="85">
      <t>コウシン</t>
    </rPh>
    <rPh sb="87" eb="89">
      <t>ヒツヨウ</t>
    </rPh>
    <rPh sb="95" eb="97">
      <t>コンゴ</t>
    </rPh>
    <rPh sb="98" eb="102">
      <t>ケイエイジョウキョウ</t>
    </rPh>
    <rPh sb="103" eb="104">
      <t>キビ</t>
    </rPh>
    <rPh sb="108" eb="110">
      <t>ミコミ</t>
    </rPh>
    <rPh sb="121" eb="123">
      <t>ジョウキョウ</t>
    </rPh>
    <rPh sb="124" eb="125">
      <t>フ</t>
    </rPh>
    <rPh sb="128" eb="130">
      <t>ヘイセイ</t>
    </rPh>
    <rPh sb="132" eb="134">
      <t>ネンド</t>
    </rPh>
    <rPh sb="135" eb="137">
      <t>サクテイ</t>
    </rPh>
    <rPh sb="139" eb="143">
      <t>ケイエイセンリャク</t>
    </rPh>
    <rPh sb="144" eb="146">
      <t>ミナオ</t>
    </rPh>
    <rPh sb="148" eb="149">
      <t>スス</t>
    </rPh>
    <rPh sb="151" eb="155">
      <t>スイドウジギョウ</t>
    </rPh>
    <rPh sb="156" eb="160">
      <t>ケイエイキバン</t>
    </rPh>
    <rPh sb="161" eb="163">
      <t>キョウカ</t>
    </rPh>
    <rPh sb="164" eb="166">
      <t>ケンゼン</t>
    </rPh>
    <rPh sb="166" eb="168">
      <t>ケイエイ</t>
    </rPh>
    <rPh sb="169" eb="171">
      <t>スイシン</t>
    </rPh>
    <rPh sb="172" eb="173">
      <t>ト</t>
    </rPh>
    <rPh sb="174" eb="1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</si>
</sst>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2.25</c:v>
                </c:pt>
                <c:pt idx="1">
                  <c:v>0.67</c:v>
                </c:pt>
                <c:pt idx="2">
                  <c:v>0.68</c:v>
                </c:pt>
                <c:pt idx="3">
                  <c:v>0.56999999999999995</c:v>
                </c:pt>
                <c:pt idx="4">
                  <c:v>0.8</c:v>
                </c:pt>
              </c:numCache>
            </c:numRef>
          </c:val>
          <c:extLst>
            <c:ext xmlns:c16="http://schemas.microsoft.com/office/drawing/2014/chart" uri="{C3380CC4-5D6E-409C-BE32-E72D297353CC}">
              <c16:uniqueId val="{00000000-CA90-49CE-AC8B-8B3D5DC5E6E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CA90-49CE-AC8B-8B3D5DC5E6E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44.96</c:v>
                </c:pt>
                <c:pt idx="1">
                  <c:v>44.68</c:v>
                </c:pt>
                <c:pt idx="2">
                  <c:v>44.21</c:v>
                </c:pt>
                <c:pt idx="3">
                  <c:v>42.84</c:v>
                </c:pt>
                <c:pt idx="4">
                  <c:v>42.57</c:v>
                </c:pt>
              </c:numCache>
            </c:numRef>
          </c:val>
          <c:extLst>
            <c:ext xmlns:c16="http://schemas.microsoft.com/office/drawing/2014/chart" uri="{C3380CC4-5D6E-409C-BE32-E72D297353CC}">
              <c16:uniqueId val="{00000000-E999-4C00-83CC-D6F14D11205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E999-4C00-83CC-D6F14D11205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88.18</c:v>
                </c:pt>
                <c:pt idx="1">
                  <c:v>88.79</c:v>
                </c:pt>
                <c:pt idx="2">
                  <c:v>88.5</c:v>
                </c:pt>
                <c:pt idx="3">
                  <c:v>88.81</c:v>
                </c:pt>
                <c:pt idx="4">
                  <c:v>87.95</c:v>
                </c:pt>
              </c:numCache>
            </c:numRef>
          </c:val>
          <c:extLst>
            <c:ext xmlns:c16="http://schemas.microsoft.com/office/drawing/2014/chart" uri="{C3380CC4-5D6E-409C-BE32-E72D297353CC}">
              <c16:uniqueId val="{00000000-7E62-4EE9-8D16-AF87D6DE17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7E62-4EE9-8D16-AF87D6DE17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109.53</c:v>
                </c:pt>
                <c:pt idx="1">
                  <c:v>110.07</c:v>
                </c:pt>
                <c:pt idx="2">
                  <c:v>114.9</c:v>
                </c:pt>
                <c:pt idx="3">
                  <c:v>112.25</c:v>
                </c:pt>
                <c:pt idx="4">
                  <c:v>114.14</c:v>
                </c:pt>
              </c:numCache>
            </c:numRef>
          </c:val>
          <c:extLst>
            <c:ext xmlns:c16="http://schemas.microsoft.com/office/drawing/2014/chart" uri="{C3380CC4-5D6E-409C-BE32-E72D297353CC}">
              <c16:uniqueId val="{00000000-E4D0-4619-8331-FB4749BA7E7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4D0-4619-8331-FB4749BA7E7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52.74</c:v>
                </c:pt>
                <c:pt idx="1">
                  <c:v>53.69</c:v>
                </c:pt>
                <c:pt idx="2">
                  <c:v>53.89</c:v>
                </c:pt>
                <c:pt idx="3">
                  <c:v>54.62</c:v>
                </c:pt>
                <c:pt idx="4">
                  <c:v>55.1</c:v>
                </c:pt>
              </c:numCache>
            </c:numRef>
          </c:val>
          <c:extLst>
            <c:ext xmlns:c16="http://schemas.microsoft.com/office/drawing/2014/chart" uri="{C3380CC4-5D6E-409C-BE32-E72D297353CC}">
              <c16:uniqueId val="{00000000-2884-4699-A6B4-5839AE04A9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2884-4699-A6B4-5839AE04A9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23.79</c:v>
                </c:pt>
                <c:pt idx="1">
                  <c:v>24.83</c:v>
                </c:pt>
                <c:pt idx="2">
                  <c:v>26.11</c:v>
                </c:pt>
                <c:pt idx="3">
                  <c:v>28.4</c:v>
                </c:pt>
                <c:pt idx="4">
                  <c:v>29.72</c:v>
                </c:pt>
              </c:numCache>
            </c:numRef>
          </c:val>
          <c:extLst>
            <c:ext xmlns:c16="http://schemas.microsoft.com/office/drawing/2014/chart" uri="{C3380CC4-5D6E-409C-BE32-E72D297353CC}">
              <c16:uniqueId val="{00000000-F7A6-4478-9881-CFF54A98C54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F7A6-4478-9881-CFF54A98C54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B-4B2A-80EB-557197AB75E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433B-4B2A-80EB-557197AB75E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156.33000000000001</c:v>
                </c:pt>
                <c:pt idx="1">
                  <c:v>136.26</c:v>
                </c:pt>
                <c:pt idx="2">
                  <c:v>132.47999999999999</c:v>
                </c:pt>
                <c:pt idx="3">
                  <c:v>128.41</c:v>
                </c:pt>
                <c:pt idx="4">
                  <c:v>105.05</c:v>
                </c:pt>
              </c:numCache>
            </c:numRef>
          </c:val>
          <c:extLst>
            <c:ext xmlns:c16="http://schemas.microsoft.com/office/drawing/2014/chart" uri="{C3380CC4-5D6E-409C-BE32-E72D297353CC}">
              <c16:uniqueId val="{00000000-A9EA-40F8-BFEA-122F5E3C57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A9EA-40F8-BFEA-122F5E3C57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513.12</c:v>
                </c:pt>
                <c:pt idx="1">
                  <c:v>518.19000000000005</c:v>
                </c:pt>
                <c:pt idx="2">
                  <c:v>512.89</c:v>
                </c:pt>
                <c:pt idx="3">
                  <c:v>517.86</c:v>
                </c:pt>
                <c:pt idx="4">
                  <c:v>528.13</c:v>
                </c:pt>
              </c:numCache>
            </c:numRef>
          </c:val>
          <c:extLst>
            <c:ext xmlns:c16="http://schemas.microsoft.com/office/drawing/2014/chart" uri="{C3380CC4-5D6E-409C-BE32-E72D297353CC}">
              <c16:uniqueId val="{00000000-7C80-434C-B9C4-13CDC22A66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C80-434C-B9C4-13CDC22A66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99.34</c:v>
                </c:pt>
                <c:pt idx="1">
                  <c:v>107.76</c:v>
                </c:pt>
                <c:pt idx="2">
                  <c:v>112.94</c:v>
                </c:pt>
                <c:pt idx="3">
                  <c:v>109.98</c:v>
                </c:pt>
                <c:pt idx="4">
                  <c:v>111.95</c:v>
                </c:pt>
              </c:numCache>
            </c:numRef>
          </c:val>
          <c:extLst>
            <c:ext xmlns:c16="http://schemas.microsoft.com/office/drawing/2014/chart" uri="{C3380CC4-5D6E-409C-BE32-E72D297353CC}">
              <c16:uniqueId val="{00000000-17C7-4505-A5D0-5E2171C05B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17C7-4505-A5D0-5E2171C05B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162.66</c:v>
                </c:pt>
                <c:pt idx="1">
                  <c:v>147.94999999999999</c:v>
                </c:pt>
                <c:pt idx="2">
                  <c:v>142.03</c:v>
                </c:pt>
                <c:pt idx="3">
                  <c:v>146.4</c:v>
                </c:pt>
                <c:pt idx="4">
                  <c:v>144.80000000000001</c:v>
                </c:pt>
              </c:numCache>
            </c:numRef>
          </c:val>
          <c:extLst>
            <c:ext xmlns:c16="http://schemas.microsoft.com/office/drawing/2014/chart" uri="{C3380CC4-5D6E-409C-BE32-E72D297353CC}">
              <c16:uniqueId val="{00000000-E775-4A85-ABE5-E36187B5C6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E775-4A85-ABE5-E36187B5C6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日立市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167198</v>
      </c>
      <c r="AM8" s="44"/>
      <c r="AN8" s="44"/>
      <c r="AO8" s="44"/>
      <c r="AP8" s="44"/>
      <c r="AQ8" s="44"/>
      <c r="AR8" s="44"/>
      <c r="AS8" s="44"/>
      <c r="AT8" s="45">
        <f>データ!$S$6</f>
        <v>225.73</v>
      </c>
      <c r="AU8" s="46"/>
      <c r="AV8" s="46"/>
      <c r="AW8" s="46"/>
      <c r="AX8" s="46"/>
      <c r="AY8" s="46"/>
      <c r="AZ8" s="46"/>
      <c r="BA8" s="46"/>
      <c r="BB8" s="47">
        <f>データ!$T$6</f>
        <v>740.7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53.63</v>
      </c>
      <c r="J10" s="46"/>
      <c r="K10" s="46"/>
      <c r="L10" s="46"/>
      <c r="M10" s="46"/>
      <c r="N10" s="46"/>
      <c r="O10" s="80"/>
      <c r="P10" s="47">
        <f>データ!$P$6</f>
        <v>98.51</v>
      </c>
      <c r="Q10" s="47"/>
      <c r="R10" s="47"/>
      <c r="S10" s="47"/>
      <c r="T10" s="47"/>
      <c r="U10" s="47"/>
      <c r="V10" s="47"/>
      <c r="W10" s="44">
        <f>データ!$Q$6</f>
        <v>2508</v>
      </c>
      <c r="X10" s="44"/>
      <c r="Y10" s="44"/>
      <c r="Z10" s="44"/>
      <c r="AA10" s="44"/>
      <c r="AB10" s="44"/>
      <c r="AC10" s="44"/>
      <c r="AD10" s="2"/>
      <c r="AE10" s="2"/>
      <c r="AF10" s="2"/>
      <c r="AG10" s="2"/>
      <c r="AH10" s="2"/>
      <c r="AI10" s="2"/>
      <c r="AJ10" s="2"/>
      <c r="AK10" s="2"/>
      <c r="AL10" s="44">
        <f>データ!$U$6</f>
        <v>163448</v>
      </c>
      <c r="AM10" s="44"/>
      <c r="AN10" s="44"/>
      <c r="AO10" s="44"/>
      <c r="AP10" s="44"/>
      <c r="AQ10" s="44"/>
      <c r="AR10" s="44"/>
      <c r="AS10" s="44"/>
      <c r="AT10" s="45">
        <f>データ!$V$6</f>
        <v>95.62</v>
      </c>
      <c r="AU10" s="46"/>
      <c r="AV10" s="46"/>
      <c r="AW10" s="46"/>
      <c r="AX10" s="46"/>
      <c r="AY10" s="46"/>
      <c r="AZ10" s="46"/>
      <c r="BA10" s="46"/>
      <c r="BB10" s="47">
        <f>データ!$W$6</f>
        <v>1709.35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3Hdjaq65OjTdcajls8CiFrF+faywEia2cgNfABah06CvuYxsutcDk8NLbbDKLqmBCxPLPTssmSYg1cE+OObTw==" saltValue="PN+I2IYtVBnrMGnA7SuNQ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82023</v>
      </c>
      <c r="D6" s="20">
        <f t="shared" si="3"/>
        <v>46</v>
      </c>
      <c r="E6" s="20">
        <f t="shared" si="3"/>
        <v>1</v>
      </c>
      <c r="F6" s="20">
        <f t="shared" si="3"/>
        <v>0</v>
      </c>
      <c r="G6" s="20">
        <f t="shared" si="3"/>
        <v>1</v>
      </c>
      <c r="H6" s="20" t="str">
        <f t="shared" si="3"/>
        <v>茨城県　日立市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53.63</v>
      </c>
      <c r="P6" s="21">
        <f t="shared" si="3"/>
        <v>98.51</v>
      </c>
      <c r="Q6" s="21">
        <f t="shared" si="3"/>
        <v>2508</v>
      </c>
      <c r="R6" s="21">
        <f t="shared" si="3"/>
        <v>167198</v>
      </c>
      <c r="S6" s="21">
        <f t="shared" si="3"/>
        <v>225.73</v>
      </c>
      <c r="T6" s="21">
        <f t="shared" si="3"/>
        <v>740.7</v>
      </c>
      <c r="U6" s="21">
        <f t="shared" si="3"/>
        <v>163448</v>
      </c>
      <c r="V6" s="21">
        <f t="shared" si="3"/>
        <v>95.62</v>
      </c>
      <c r="W6" s="21">
        <f t="shared" si="3"/>
        <v>1709.35</v>
      </c>
      <c r="X6" s="22">
        <f>IF(X7="",NA(),X7)</f>
        <v>109.53</v>
      </c>
      <c r="Y6" s="22">
        <f t="shared" ref="Y6:AG6" si="4">IF(Y7="",NA(),Y7)</f>
        <v>110.07</v>
      </c>
      <c r="Z6" s="22">
        <f t="shared" si="4"/>
        <v>114.9</v>
      </c>
      <c r="AA6" s="22">
        <f t="shared" si="4"/>
        <v>112.25</v>
      </c>
      <c r="AB6" s="22">
        <f t="shared" si="4"/>
        <v>114.14</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156.33000000000001</v>
      </c>
      <c r="AU6" s="22">
        <f t="shared" ref="AU6:BC6" si="6">IF(AU7="",NA(),AU7)</f>
        <v>136.26</v>
      </c>
      <c r="AV6" s="22">
        <f t="shared" si="6"/>
        <v>132.47999999999999</v>
      </c>
      <c r="AW6" s="22">
        <f t="shared" si="6"/>
        <v>128.41</v>
      </c>
      <c r="AX6" s="22">
        <f t="shared" si="6"/>
        <v>105.05</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513.12</v>
      </c>
      <c r="BF6" s="22">
        <f t="shared" ref="BF6:BN6" si="7">IF(BF7="",NA(),BF7)</f>
        <v>518.19000000000005</v>
      </c>
      <c r="BG6" s="22">
        <f t="shared" si="7"/>
        <v>512.89</v>
      </c>
      <c r="BH6" s="22">
        <f t="shared" si="7"/>
        <v>517.86</v>
      </c>
      <c r="BI6" s="22">
        <f t="shared" si="7"/>
        <v>528.13</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99.34</v>
      </c>
      <c r="BQ6" s="22">
        <f t="shared" ref="BQ6:BY6" si="8">IF(BQ7="",NA(),BQ7)</f>
        <v>107.76</v>
      </c>
      <c r="BR6" s="22">
        <f t="shared" si="8"/>
        <v>112.94</v>
      </c>
      <c r="BS6" s="22">
        <f t="shared" si="8"/>
        <v>109.98</v>
      </c>
      <c r="BT6" s="22">
        <f t="shared" si="8"/>
        <v>111.95</v>
      </c>
      <c r="BU6" s="22">
        <f t="shared" si="8"/>
        <v>106.11</v>
      </c>
      <c r="BV6" s="22">
        <f t="shared" si="8"/>
        <v>103.75</v>
      </c>
      <c r="BW6" s="22">
        <f t="shared" si="8"/>
        <v>105.3</v>
      </c>
      <c r="BX6" s="22">
        <f t="shared" si="8"/>
        <v>99.41</v>
      </c>
      <c r="BY6" s="22">
        <f t="shared" si="8"/>
        <v>101.11</v>
      </c>
      <c r="BZ6" s="21" t="str">
        <f>IF(BZ7="","",IF(BZ7="-","【-】","【"&amp;SUBSTITUTE(TEXT(BZ7,"#,##0.00"),"-","△")&amp;"】"))</f>
        <v>【97.82】</v>
      </c>
      <c r="CA6" s="22">
        <f>IF(CA7="",NA(),CA7)</f>
        <v>162.66</v>
      </c>
      <c r="CB6" s="22">
        <f t="shared" ref="CB6:CJ6" si="9">IF(CB7="",NA(),CB7)</f>
        <v>147.94999999999999</v>
      </c>
      <c r="CC6" s="22">
        <f t="shared" si="9"/>
        <v>142.03</v>
      </c>
      <c r="CD6" s="22">
        <f t="shared" si="9"/>
        <v>146.4</v>
      </c>
      <c r="CE6" s="22">
        <f t="shared" si="9"/>
        <v>144.80000000000001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44.96</v>
      </c>
      <c r="CM6" s="22">
        <f t="shared" ref="CM6:CU6" si="10">IF(CM7="",NA(),CM7)</f>
        <v>44.68</v>
      </c>
      <c r="CN6" s="22">
        <f t="shared" si="10"/>
        <v>44.21</v>
      </c>
      <c r="CO6" s="22">
        <f t="shared" si="10"/>
        <v>42.84</v>
      </c>
      <c r="CP6" s="22">
        <f t="shared" si="10"/>
        <v>42.57</v>
      </c>
      <c r="CQ6" s="22">
        <f t="shared" si="10"/>
        <v>61.71</v>
      </c>
      <c r="CR6" s="22">
        <f t="shared" si="10"/>
        <v>63.12</v>
      </c>
      <c r="CS6" s="22">
        <f t="shared" si="10"/>
        <v>62.57</v>
      </c>
      <c r="CT6" s="22">
        <f t="shared" si="10"/>
        <v>61.56</v>
      </c>
      <c r="CU6" s="22">
        <f t="shared" si="10"/>
        <v>60.84</v>
      </c>
      <c r="CV6" s="21" t="str">
        <f>IF(CV7="","",IF(CV7="-","【-】","【"&amp;SUBSTITUTE(TEXT(CV7,"#,##0.00"),"-","△")&amp;"】"))</f>
        <v>【59.81】</v>
      </c>
      <c r="CW6" s="22">
        <f>IF(CW7="",NA(),CW7)</f>
        <v>88.18</v>
      </c>
      <c r="CX6" s="22">
        <f t="shared" ref="CX6:DF6" si="11">IF(CX7="",NA(),CX7)</f>
        <v>88.79</v>
      </c>
      <c r="CY6" s="22">
        <f t="shared" si="11"/>
        <v>88.5</v>
      </c>
      <c r="CZ6" s="22">
        <f t="shared" si="11"/>
        <v>88.81</v>
      </c>
      <c r="DA6" s="22">
        <f t="shared" si="11"/>
        <v>87.95</v>
      </c>
      <c r="DB6" s="22">
        <f t="shared" si="11"/>
        <v>90.03</v>
      </c>
      <c r="DC6" s="22">
        <f t="shared" si="11"/>
        <v>90.09</v>
      </c>
      <c r="DD6" s="22">
        <f t="shared" si="11"/>
        <v>90.21</v>
      </c>
      <c r="DE6" s="22">
        <f t="shared" si="11"/>
        <v>90.11</v>
      </c>
      <c r="DF6" s="22">
        <f t="shared" si="11"/>
        <v>89.73</v>
      </c>
      <c r="DG6" s="21" t="str">
        <f>IF(DG7="","",IF(DG7="-","【-】","【"&amp;SUBSTITUTE(TEXT(DG7,"#,##0.00"),"-","△")&amp;"】"))</f>
        <v>【89.42】</v>
      </c>
      <c r="DH6" s="22">
        <f>IF(DH7="",NA(),DH7)</f>
        <v>52.74</v>
      </c>
      <c r="DI6" s="22">
        <f t="shared" ref="DI6:DQ6" si="12">IF(DI7="",NA(),DI7)</f>
        <v>53.69</v>
      </c>
      <c r="DJ6" s="22">
        <f t="shared" si="12"/>
        <v>53.89</v>
      </c>
      <c r="DK6" s="22">
        <f t="shared" si="12"/>
        <v>54.62</v>
      </c>
      <c r="DL6" s="22">
        <f t="shared" si="12"/>
        <v>55.1</v>
      </c>
      <c r="DM6" s="22">
        <f t="shared" si="12"/>
        <v>49.6</v>
      </c>
      <c r="DN6" s="22">
        <f t="shared" si="12"/>
        <v>50.31</v>
      </c>
      <c r="DO6" s="22">
        <f t="shared" si="12"/>
        <v>50.74</v>
      </c>
      <c r="DP6" s="22">
        <f t="shared" si="12"/>
        <v>51.49</v>
      </c>
      <c r="DQ6" s="22">
        <f t="shared" si="12"/>
        <v>51.94</v>
      </c>
      <c r="DR6" s="21" t="str">
        <f>IF(DR7="","",IF(DR7="-","【-】","【"&amp;SUBSTITUTE(TEXT(DR7,"#,##0.00"),"-","△")&amp;"】"))</f>
        <v>【52.02】</v>
      </c>
      <c r="DS6" s="22">
        <f>IF(DS7="",NA(),DS7)</f>
        <v>23.79</v>
      </c>
      <c r="DT6" s="22">
        <f t="shared" ref="DT6:EB6" si="13">IF(DT7="",NA(),DT7)</f>
        <v>24.83</v>
      </c>
      <c r="DU6" s="22">
        <f t="shared" si="13"/>
        <v>26.11</v>
      </c>
      <c r="DV6" s="22">
        <f t="shared" si="13"/>
        <v>28.4</v>
      </c>
      <c r="DW6" s="22">
        <f t="shared" si="13"/>
        <v>29.72</v>
      </c>
      <c r="DX6" s="22">
        <f t="shared" si="13"/>
        <v>20.49</v>
      </c>
      <c r="DY6" s="22">
        <f t="shared" si="13"/>
        <v>21.34</v>
      </c>
      <c r="DZ6" s="22">
        <f t="shared" si="13"/>
        <v>23.27</v>
      </c>
      <c r="EA6" s="22">
        <f t="shared" si="13"/>
        <v>25.18</v>
      </c>
      <c r="EB6" s="22">
        <f t="shared" si="13"/>
        <v>26.52</v>
      </c>
      <c r="EC6" s="21" t="str">
        <f>IF(EC7="","",IF(EC7="-","【-】","【"&amp;SUBSTITUTE(TEXT(EC7,"#,##0.00"),"-","△")&amp;"】"))</f>
        <v>【25.37】</v>
      </c>
      <c r="ED6" s="22">
        <f>IF(ED7="",NA(),ED7)</f>
        <v>2.25</v>
      </c>
      <c r="EE6" s="22">
        <f t="shared" ref="EE6:EM6" si="14">IF(EE7="",NA(),EE7)</f>
        <v>0.67</v>
      </c>
      <c r="EF6" s="22">
        <f t="shared" si="14"/>
        <v>0.68</v>
      </c>
      <c r="EG6" s="22">
        <f t="shared" si="14"/>
        <v>0.56999999999999995</v>
      </c>
      <c r="EH6" s="22">
        <f t="shared" si="14"/>
        <v>0.8</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82023</v>
      </c>
      <c r="D7" s="24">
        <v>46</v>
      </c>
      <c r="E7" s="24">
        <v>1</v>
      </c>
      <c r="F7" s="24">
        <v>0</v>
      </c>
      <c r="G7" s="24">
        <v>1</v>
      </c>
      <c r="H7" s="24" t="s">
        <v>93</v>
      </c>
      <c r="I7" s="24" t="s">
        <v>94</v>
      </c>
      <c r="J7" s="24" t="s">
        <v>95</v>
      </c>
      <c r="K7" s="24" t="s">
        <v>96</v>
      </c>
      <c r="L7" s="24" t="s">
        <v>97</v>
      </c>
      <c r="M7" s="24" t="s">
        <v>98</v>
      </c>
      <c r="N7" s="25" t="s">
        <v>99</v>
      </c>
      <c r="O7" s="25">
        <v>53.63</v>
      </c>
      <c r="P7" s="25">
        <v>98.51</v>
      </c>
      <c r="Q7" s="25">
        <v>2508</v>
      </c>
      <c r="R7" s="25">
        <v>167198</v>
      </c>
      <c r="S7" s="25">
        <v>225.73</v>
      </c>
      <c r="T7" s="25">
        <v>740.7</v>
      </c>
      <c r="U7" s="25">
        <v>163448</v>
      </c>
      <c r="V7" s="25">
        <v>95.62</v>
      </c>
      <c r="W7" s="25">
        <v>1709.35</v>
      </c>
      <c r="X7" s="25">
        <v>109.53</v>
      </c>
      <c r="Y7" s="25">
        <v>110.07</v>
      </c>
      <c r="Z7" s="25">
        <v>114.9</v>
      </c>
      <c r="AA7" s="25">
        <v>112.25</v>
      </c>
      <c r="AB7" s="25">
        <v>114.14</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156.33000000000001</v>
      </c>
      <c r="AU7" s="25">
        <v>136.26</v>
      </c>
      <c r="AV7" s="25">
        <v>132.47999999999999</v>
      </c>
      <c r="AW7" s="25">
        <v>128.41</v>
      </c>
      <c r="AX7" s="25">
        <v>105.05</v>
      </c>
      <c r="AY7" s="25">
        <v>309.10000000000002</v>
      </c>
      <c r="AZ7" s="25">
        <v>306.08</v>
      </c>
      <c r="BA7" s="25">
        <v>306.14999999999998</v>
      </c>
      <c r="BB7" s="25">
        <v>297.54000000000002</v>
      </c>
      <c r="BC7" s="25">
        <v>289.44</v>
      </c>
      <c r="BD7" s="25">
        <v>243.36</v>
      </c>
      <c r="BE7" s="25">
        <v>513.12</v>
      </c>
      <c r="BF7" s="25">
        <v>518.19000000000005</v>
      </c>
      <c r="BG7" s="25">
        <v>512.89</v>
      </c>
      <c r="BH7" s="25">
        <v>517.86</v>
      </c>
      <c r="BI7" s="25">
        <v>528.13</v>
      </c>
      <c r="BJ7" s="25">
        <v>290.42</v>
      </c>
      <c r="BK7" s="25">
        <v>294.66000000000003</v>
      </c>
      <c r="BL7" s="25">
        <v>285.27</v>
      </c>
      <c r="BM7" s="25">
        <v>294.73</v>
      </c>
      <c r="BN7" s="25">
        <v>301.23</v>
      </c>
      <c r="BO7" s="25">
        <v>265.93</v>
      </c>
      <c r="BP7" s="25">
        <v>99.34</v>
      </c>
      <c r="BQ7" s="25">
        <v>107.76</v>
      </c>
      <c r="BR7" s="25">
        <v>112.94</v>
      </c>
      <c r="BS7" s="25">
        <v>109.98</v>
      </c>
      <c r="BT7" s="25">
        <v>111.95</v>
      </c>
      <c r="BU7" s="25">
        <v>106.11</v>
      </c>
      <c r="BV7" s="25">
        <v>103.75</v>
      </c>
      <c r="BW7" s="25">
        <v>105.3</v>
      </c>
      <c r="BX7" s="25">
        <v>99.41</v>
      </c>
      <c r="BY7" s="25">
        <v>101.11</v>
      </c>
      <c r="BZ7" s="25">
        <v>97.82</v>
      </c>
      <c r="CA7" s="25">
        <v>162.66</v>
      </c>
      <c r="CB7" s="25">
        <v>147.94999999999999</v>
      </c>
      <c r="CC7" s="25">
        <v>142.03</v>
      </c>
      <c r="CD7" s="25">
        <v>146.4</v>
      </c>
      <c r="CE7" s="25">
        <v>144.80000000000001</v>
      </c>
      <c r="CF7" s="25">
        <v>161.03</v>
      </c>
      <c r="CG7" s="25">
        <v>159.93</v>
      </c>
      <c r="CH7" s="25">
        <v>162.77000000000001</v>
      </c>
      <c r="CI7" s="25">
        <v>170.87</v>
      </c>
      <c r="CJ7" s="25">
        <v>171.09</v>
      </c>
      <c r="CK7" s="25">
        <v>177.56</v>
      </c>
      <c r="CL7" s="25">
        <v>44.96</v>
      </c>
      <c r="CM7" s="25">
        <v>44.68</v>
      </c>
      <c r="CN7" s="25">
        <v>44.21</v>
      </c>
      <c r="CO7" s="25">
        <v>42.84</v>
      </c>
      <c r="CP7" s="25">
        <v>42.57</v>
      </c>
      <c r="CQ7" s="25">
        <v>61.71</v>
      </c>
      <c r="CR7" s="25">
        <v>63.12</v>
      </c>
      <c r="CS7" s="25">
        <v>62.57</v>
      </c>
      <c r="CT7" s="25">
        <v>61.56</v>
      </c>
      <c r="CU7" s="25">
        <v>60.84</v>
      </c>
      <c r="CV7" s="25">
        <v>59.81</v>
      </c>
      <c r="CW7" s="25">
        <v>88.18</v>
      </c>
      <c r="CX7" s="25">
        <v>88.79</v>
      </c>
      <c r="CY7" s="25">
        <v>88.5</v>
      </c>
      <c r="CZ7" s="25">
        <v>88.81</v>
      </c>
      <c r="DA7" s="25">
        <v>87.95</v>
      </c>
      <c r="DB7" s="25">
        <v>90.03</v>
      </c>
      <c r="DC7" s="25">
        <v>90.09</v>
      </c>
      <c r="DD7" s="25">
        <v>90.21</v>
      </c>
      <c r="DE7" s="25">
        <v>90.11</v>
      </c>
      <c r="DF7" s="25">
        <v>89.73</v>
      </c>
      <c r="DG7" s="25">
        <v>89.42</v>
      </c>
      <c r="DH7" s="25">
        <v>52.74</v>
      </c>
      <c r="DI7" s="25">
        <v>53.69</v>
      </c>
      <c r="DJ7" s="25">
        <v>53.89</v>
      </c>
      <c r="DK7" s="25">
        <v>54.62</v>
      </c>
      <c r="DL7" s="25">
        <v>55.1</v>
      </c>
      <c r="DM7" s="25">
        <v>49.6</v>
      </c>
      <c r="DN7" s="25">
        <v>50.31</v>
      </c>
      <c r="DO7" s="25">
        <v>50.74</v>
      </c>
      <c r="DP7" s="25">
        <v>51.49</v>
      </c>
      <c r="DQ7" s="25">
        <v>51.94</v>
      </c>
      <c r="DR7" s="25">
        <v>52.02</v>
      </c>
      <c r="DS7" s="25">
        <v>23.79</v>
      </c>
      <c r="DT7" s="25">
        <v>24.83</v>
      </c>
      <c r="DU7" s="25">
        <v>26.11</v>
      </c>
      <c r="DV7" s="25">
        <v>28.4</v>
      </c>
      <c r="DW7" s="25">
        <v>29.72</v>
      </c>
      <c r="DX7" s="25">
        <v>20.49</v>
      </c>
      <c r="DY7" s="25">
        <v>21.34</v>
      </c>
      <c r="DZ7" s="25">
        <v>23.27</v>
      </c>
      <c r="EA7" s="25">
        <v>25.18</v>
      </c>
      <c r="EB7" s="25">
        <v>26.52</v>
      </c>
      <c r="EC7" s="25">
        <v>25.37</v>
      </c>
      <c r="ED7" s="25">
        <v>2.25</v>
      </c>
      <c r="EE7" s="25">
        <v>0.67</v>
      </c>
      <c r="EF7" s="25">
        <v>0.68</v>
      </c>
      <c r="EG7" s="25">
        <v>0.56999999999999995</v>
      </c>
      <c r="EH7" s="25">
        <v>0.8</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2025-01-24T06:45:42Z</dcterms:created>
  <dcterms:modified xsi:type="dcterms:W3CDTF">2025-02-19T01:15:19Z</dcterms:modified>
  <cp:category/>
</cp:coreProperties>
</file>