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R:\照会文書\県\公営企業に係る「経営比較分析表」の分析●\R70122　経営比較分析表の分析\05_修正版調査票→提出\"/>
    </mc:Choice>
  </mc:AlternateContent>
  <xr:revisionPtr revIDLastSave="0" documentId="13_ncr:1_{1B6A936F-3D4B-403B-8734-33FB81960173}" xr6:coauthVersionLast="36" xr6:coauthVersionMax="36" xr10:uidLastSave="{00000000-0000-0000-0000-000000000000}"/>
  <workbookProtection workbookAlgorithmName="SHA-512" workbookHashValue="ziH7/xIcWeGdQYOavp6wlvq6zOIDVYkF3s+bjSIKTyRQ9P8tbhnB11imySkbTlwt2Q5tBay3H7a7GWIq5y+7Mg==" workbookSaltValue="tQwFegM+tSVWBCVuHhsqzg=="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BB10" i="4"/>
  <c r="W10" i="4"/>
  <c r="P10" i="4"/>
  <c r="BB8" i="4"/>
  <c r="AT8" i="4"/>
  <c r="AD8" i="4"/>
  <c r="W8" i="4"/>
  <c r="B8" i="4"/>
  <c r="B6"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<sst xmlns="http://schemas.openxmlformats.org/spreadsheetml/2006/main" count="247" uniqueCount="119">
  <si>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</si>
  <si>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</si>
  <si>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</si>
  <si>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</si>
  <si>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</si>
  <si>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</si>
  <si>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</si>
  <si>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</si>
  <si>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</si>
  <si>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</si>
  <si>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</si>
  <si>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</si>
  <si>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</si>
  <si>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</si>
  <si>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</si>
  <si>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</si>
  <si>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</si>
  <si>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</si>
  <si>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</si>
  <si>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</si>
  <si>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</si>
  <si>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</si>
  <si>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</si>
  <si>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</si>
  <si>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</si>
  <si>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</si>
  <si>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</si>
  <si>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</si>
  <si>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</si>
  <si>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</si>
  <si>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</si>
  <si>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</si>
  <si>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</si>
  <si>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</si>
  <si>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</si>
  <si>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</si>
  <si>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</si>
  <si>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</si>
  <si>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</si>
  <si>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</si>
  <si>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</si>
  <si>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</si>
  <si>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</si>
  <si>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</si>
  <si>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</si>
  <si>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</si>
  <si>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</si>
  <si>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</si>
  <si>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</si>
  <si>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</si>
  <si>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</si>
  <si>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</si>
  <si>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</si>
  <si>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</si>
  <si>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</si>
  <si>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</si>
  <si>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</si>
  <si>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</si>
  <si>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</si>
  <si>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</si>
  <si>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</si>
  <si>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</si>
  <si>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</si>
  <si>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</si>
  <si>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</si>
  <si>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</si>
  <si>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</si>
  <si>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</si>
  <si>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</si>
  <si>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</si>
  <si>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</si>
  <si>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</si>
  <si>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</si>
  <si>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</si>
  <si>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</si>
  <si>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</si>
  <si>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</si>
  <si>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</si>
  <si>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</si>
  <si>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</si>
  <si>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</si>
  <si>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</si>
  <si>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</si>
  <si>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</si>
  <si>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</si>
  <si>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</si>
  <si>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</si>
  <si>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</si>
  <si>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</si>
  <si>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</si>
  <si>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</si>
  <si>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</si>
  <si>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</si>
  <si>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</si>
  <si>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</si>
  <si>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</si>
  <si>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</si>
  <si>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</si>
  <si>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日立市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</si>
  <si>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</si>
  <si>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</si>
  <si>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</si>
  <si>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</si>
  <si>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</si>
  <si>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</si>
  <si>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</si>
  <si>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</si>
  <si>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</si>
  <si>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</si>
  <si>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</si>
  <si>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</si>
  <si>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</si>
  <si>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</si>
  <si>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</si>
  <si>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</si>
  <si>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</si>
  <si>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　収益的収支比率は、前年度と比較して0.46ポイ
　ント増加の74.80%。人件費・物価上昇よる委託料
　の増加分を、一般会計から繰入金として営業外収
　益に計上したことによるものと考えられる。
④　企業債残高対事業規模比率は、地方債を全て公
　費負担としているため0％である。
⑤　経費回収率は前年度から1.79ポイント減少し
　52.74%。使用料収入は微増したものの、汚水処理
　費が増加したためである。主な理由は保守・清掃
　の委託料の増加によるものと考えられる。
⑥　汚水処理原価は、前年度と比べ48.63円増し、
　平均より67.23円高い371.59円となった。
　　人口減少に伴い浄化槽の使用基数が減少してい
　ることに対し、汚水処理費が増加していることが
　原因と考えられる。汚水処理費用の増加について
　は、主な理由は保守・清掃の委託料の増加による
　ものと考えられる。
⑦　施設利用率は前年度比1.35ポイント減少し　
　32.96％となった。浄化槽の使用基数が減少し、
　処理水量も減少していることが原因と考えらる。
⑧　水洗化率は100％となっている。</t>
    <rPh sb="39" eb="42">
      <t>ジンケンヒ</t>
    </rPh>
    <rPh sb="54" eb="57">
      <t>ゾウカブン</t>
    </rPh>
    <rPh sb="59" eb="61">
      <t>イッパン</t>
    </rPh>
    <rPh sb="61" eb="63">
      <t>カイケイ</t>
    </rPh>
    <rPh sb="65" eb="68">
      <t>クリイレキン</t>
    </rPh>
    <rPh sb="74" eb="76">
      <t>シュウエキ</t>
    </rPh>
    <rPh sb="91" eb="92">
      <t>カンガ</t>
    </rPh>
    <rPh sb="119" eb="120">
      <t>スベ</t>
    </rPh>
    <rPh sb="182" eb="184">
      <t>ビゾウ</t>
    </rPh>
    <rPh sb="209" eb="211">
      <t>リユウ</t>
    </rPh>
    <rPh sb="232" eb="233">
      <t>カンガ</t>
    </rPh>
    <rPh sb="408" eb="412">
      <t>ゼンネンドヒ</t>
    </rPh>
    <rPh sb="420" eb="422">
      <t>ゲンショウ</t>
    </rPh>
    <phoneticPr fontId="4"/>
  </si>
  <si>
    <t>　本市で維持管理を行っている市町村設置型浄化槽は、約８割が整備してから15年以上経過している。
　そのため、ブロワ等の付帯設備だけでなく、担体流出といった浄化槽本体の修繕を要する事象が増加傾向にある。今後経年劣化に伴う浄化槽本体の修繕費用の増加が見込まれるため、平成30年度に策定した修繕計画に基づく効率的な修繕を行い、浄化槽の長寿命化に努める。　　　
　また事業全体の状況を考慮しつつ、「浄化槽長寿命化計画」の策定についても検討する必要がある。</t>
    <phoneticPr fontId="4"/>
  </si>
  <si>
    <t>　本事業は中里地区を対象に平成15年から平成24年までの10年間で浄化槽を整備し、平成25年度以降は維持管理のみを行っている。
　近年の状況としては、中里地区の高齢化の進展や空家の増加に伴い、浄化槽使用基数が減少傾向にある。
　また、浄化槽使用基数の減少に伴う収益の減少が想定される。
　一方で、浄化槽の大半が整備から15年以上経過することに伴い、経年劣化による浄化槽の修繕費用が増加傾向にあり、費用全体の増加が想定される。
　今後は、上記の内容を踏まえた浄化槽の適正な維持管理並びに継続的な使用料金収納率向上に努める必要がある。
　また「浄化槽長寿命化計画」の策定等について、事業の状況を注視しつつ検討していく必要がある。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</si>
</sst>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61-4AEA-8AE8-2F26353757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961-4AEA-8AE8-2F26353757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36.25</c:v>
                </c:pt>
                <c:pt idx="1">
                  <c:v>35.049999999999997</c:v>
                </c:pt>
                <c:pt idx="2">
                  <c:v>34.74</c:v>
                </c:pt>
                <c:pt idx="3">
                  <c:v>34.31</c:v>
                </c:pt>
                <c:pt idx="4">
                  <c:v>32.96</c:v>
                </c:pt>
              </c:numCache>
            </c:numRef>
          </c:val>
          <c:extLst>
            <c:ext xmlns:c16="http://schemas.microsoft.com/office/drawing/2014/chart" uri="{C3380CC4-5D6E-409C-BE32-E72D297353CC}">
              <c16:uniqueId val="{00000000-BF13-46BD-A4C3-8645D7E82A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BF13-46BD-A4C3-8645D7E82A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932-4A77-932C-90CBC588D36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8932-4A77-932C-90CBC588D36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75.19</c:v>
                </c:pt>
                <c:pt idx="1">
                  <c:v>75.260000000000005</c:v>
                </c:pt>
                <c:pt idx="2">
                  <c:v>74.8</c:v>
                </c:pt>
                <c:pt idx="3">
                  <c:v>74.34</c:v>
                </c:pt>
                <c:pt idx="4">
                  <c:v>74.8</c:v>
                </c:pt>
              </c:numCache>
            </c:numRef>
          </c:val>
          <c:extLst>
            <c:ext xmlns:c16="http://schemas.microsoft.com/office/drawing/2014/chart" uri="{C3380CC4-5D6E-409C-BE32-E72D297353CC}">
              <c16:uniqueId val="{00000000-EEA7-47DE-A31D-CE6FF6FBBCE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A7-47DE-A31D-CE6FF6FBBCE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42-49DB-A77B-89F206EECF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42-49DB-A77B-89F206EECF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E9-4CB3-836B-2DDB099309F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E9-4CB3-836B-2DDB099309F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8E-49B3-B24F-F1C6E7C115F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8E-49B3-B24F-F1C6E7C115F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71-4C23-BE41-A7210ED64F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71-4C23-BE41-A7210ED64F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B8-4F85-B6B9-5B4351ED14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BDB8-4F85-B6B9-5B4351ED14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57.38</c:v>
                </c:pt>
                <c:pt idx="1">
                  <c:v>56.72</c:v>
                </c:pt>
                <c:pt idx="2">
                  <c:v>54.77</c:v>
                </c:pt>
                <c:pt idx="3">
                  <c:v>54.53</c:v>
                </c:pt>
                <c:pt idx="4">
                  <c:v>52.74</c:v>
                </c:pt>
              </c:numCache>
            </c:numRef>
          </c:val>
          <c:extLst>
            <c:ext xmlns:c16="http://schemas.microsoft.com/office/drawing/2014/chart" uri="{C3380CC4-5D6E-409C-BE32-E72D297353CC}">
              <c16:uniqueId val="{00000000-7C63-45BB-827D-C7EC37523D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7C63-45BB-827D-C7EC37523D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332.27</c:v>
                </c:pt>
                <c:pt idx="1">
                  <c:v>358.67</c:v>
                </c:pt>
                <c:pt idx="2">
                  <c:v>361.92</c:v>
                </c:pt>
                <c:pt idx="3">
                  <c:v>322.95999999999998</c:v>
                </c:pt>
                <c:pt idx="4">
                  <c:v>371.59</c:v>
                </c:pt>
              </c:numCache>
            </c:numRef>
          </c:val>
          <c:extLst>
            <c:ext xmlns:c16="http://schemas.microsoft.com/office/drawing/2014/chart" uri="{C3380CC4-5D6E-409C-BE32-E72D297353CC}">
              <c16:uniqueId val="{00000000-CA9E-4874-B502-03CCEE9617E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CA9E-4874-B502-03CCEE9617E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6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茨城県　日立市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167198</v>
      </c>
      <c r="AM8" s="54"/>
      <c r="AN8" s="54"/>
      <c r="AO8" s="54"/>
      <c r="AP8" s="54"/>
      <c r="AQ8" s="54"/>
      <c r="AR8" s="54"/>
      <c r="AS8" s="54"/>
      <c r="AT8" s="53">
        <f>データ!T6</f>
        <v>225.73</v>
      </c>
      <c r="AU8" s="53"/>
      <c r="AV8" s="53"/>
      <c r="AW8" s="53"/>
      <c r="AX8" s="53"/>
      <c r="AY8" s="53"/>
      <c r="AZ8" s="53"/>
      <c r="BA8" s="53"/>
      <c r="BB8" s="53">
        <f>データ!U6</f>
        <v>740.7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0.37</v>
      </c>
      <c r="Q10" s="53"/>
      <c r="R10" s="53"/>
      <c r="S10" s="53"/>
      <c r="T10" s="53"/>
      <c r="U10" s="53"/>
      <c r="V10" s="53"/>
      <c r="W10" s="53">
        <f>データ!Q6</f>
        <v>100</v>
      </c>
      <c r="X10" s="53"/>
      <c r="Y10" s="53"/>
      <c r="Z10" s="53"/>
      <c r="AA10" s="53"/>
      <c r="AB10" s="53"/>
      <c r="AC10" s="53"/>
      <c r="AD10" s="54">
        <f>データ!R6</f>
        <v>2112</v>
      </c>
      <c r="AE10" s="54"/>
      <c r="AF10" s="54"/>
      <c r="AG10" s="54"/>
      <c r="AH10" s="54"/>
      <c r="AI10" s="54"/>
      <c r="AJ10" s="54"/>
      <c r="AK10" s="2"/>
      <c r="AL10" s="54">
        <f>データ!V6</f>
        <v>609</v>
      </c>
      <c r="AM10" s="54"/>
      <c r="AN10" s="54"/>
      <c r="AO10" s="54"/>
      <c r="AP10" s="54"/>
      <c r="AQ10" s="54"/>
      <c r="AR10" s="54"/>
      <c r="AS10" s="54"/>
      <c r="AT10" s="53">
        <f>データ!W6</f>
        <v>33.729999999999997</v>
      </c>
      <c r="AU10" s="53"/>
      <c r="AV10" s="53"/>
      <c r="AW10" s="53"/>
      <c r="AX10" s="53"/>
      <c r="AY10" s="53"/>
      <c r="AZ10" s="53"/>
      <c r="BA10" s="53"/>
      <c r="BB10" s="53">
        <f>データ!X6</f>
        <v>18.059999999999999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【349.83】</v>
      </c>
      <c r="I86" s="12" t="str">
        <f>データ!CA6</f>
        <v>【53.65】</v>
      </c>
      <c r="J86" s="12" t="str">
        <f>データ!CL6</f>
        <v>【307.86】</v>
      </c>
      <c r="K86" s="12" t="str">
        <f>データ!CW6</f>
        <v>【54.61】</v>
      </c>
      <c r="L86" s="12" t="str">
        <f>データ!DH6</f>
        <v>【85.31】</v>
      </c>
      <c r="M86" s="12" t="s">
        <v>44</v>
      </c>
      <c r="N86" s="12" t="s">
        <v>44</v>
      </c>
      <c r="O86" s="12" t="str">
        <f>データ!EO6</f>
        <v>【-】</v>
      </c>
    </row>
  </sheetData>
  <sheetProtection algorithmName="SHA-512" hashValue="oGnavW4cZhRBmLhbfi0dYh4XxZOY7TF+DUXr00+fJP17chwoLn0dJfkHkCj10YYkDoAYiqrzcjkDH9qLsMCH2Q==" saltValue="BAMnck/tHDQN4/hTqq8j2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82023</v>
      </c>
      <c r="D6" s="19">
        <f t="shared" si="3"/>
        <v>47</v>
      </c>
      <c r="E6" s="19">
        <f t="shared" si="3"/>
        <v>18</v>
      </c>
      <c r="F6" s="19">
        <f t="shared" si="3"/>
        <v>0</v>
      </c>
      <c r="G6" s="19">
        <f t="shared" si="3"/>
        <v>0</v>
      </c>
      <c r="H6" s="19" t="str">
        <f t="shared" si="3"/>
        <v>茨城県　日立市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0.37</v>
      </c>
      <c r="Q6" s="20">
        <f t="shared" si="3"/>
        <v>100</v>
      </c>
      <c r="R6" s="20">
        <f t="shared" si="3"/>
        <v>2112</v>
      </c>
      <c r="S6" s="20">
        <f t="shared" si="3"/>
        <v>167198</v>
      </c>
      <c r="T6" s="20">
        <f t="shared" si="3"/>
        <v>225.73</v>
      </c>
      <c r="U6" s="20">
        <f t="shared" si="3"/>
        <v>740.7</v>
      </c>
      <c r="V6" s="20">
        <f t="shared" si="3"/>
        <v>609</v>
      </c>
      <c r="W6" s="20">
        <f t="shared" si="3"/>
        <v>33.729999999999997</v>
      </c>
      <c r="X6" s="20">
        <f t="shared" si="3"/>
        <v>18.059999999999999</v>
      </c>
      <c r="Y6" s="21">
        <f>IF(Y7="",NA(),Y7)</f>
        <v>75.19</v>
      </c>
      <c r="Z6" s="21">
        <f t="shared" ref="Z6:AH6" si="4">IF(Z7="",NA(),Z7)</f>
        <v>75.260000000000005</v>
      </c>
      <c r="AA6" s="21">
        <f t="shared" si="4"/>
        <v>74.8</v>
      </c>
      <c r="AB6" s="21">
        <f t="shared" si="4"/>
        <v>74.34</v>
      </c>
      <c r="AC6" s="21">
        <f t="shared" si="4"/>
        <v>74.8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57.38</v>
      </c>
      <c r="BR6" s="21">
        <f t="shared" ref="BR6:BZ6" si="8">IF(BR7="",NA(),BR7)</f>
        <v>56.72</v>
      </c>
      <c r="BS6" s="21">
        <f t="shared" si="8"/>
        <v>54.77</v>
      </c>
      <c r="BT6" s="21">
        <f t="shared" si="8"/>
        <v>54.53</v>
      </c>
      <c r="BU6" s="21">
        <f t="shared" si="8"/>
        <v>52.74</v>
      </c>
      <c r="BV6" s="21">
        <f t="shared" si="8"/>
        <v>62.5</v>
      </c>
      <c r="BW6" s="21">
        <f t="shared" si="8"/>
        <v>60.59</v>
      </c>
      <c r="BX6" s="21">
        <f t="shared" si="8"/>
        <v>60</v>
      </c>
      <c r="BY6" s="21">
        <f t="shared" si="8"/>
        <v>59.01</v>
      </c>
      <c r="BZ6" s="21">
        <f t="shared" si="8"/>
        <v>56.06</v>
      </c>
      <c r="CA6" s="20" t="str">
        <f>IF(CA7="","",IF(CA7="-","【-】","【"&amp;SUBSTITUTE(TEXT(CA7,"#,##0.00"),"-","△")&amp;"】"))</f>
        <v>【53.65】</v>
      </c>
      <c r="CB6" s="21">
        <f>IF(CB7="",NA(),CB7)</f>
        <v>332.27</v>
      </c>
      <c r="CC6" s="21">
        <f t="shared" ref="CC6:CK6" si="9">IF(CC7="",NA(),CC7)</f>
        <v>358.67</v>
      </c>
      <c r="CD6" s="21">
        <f t="shared" si="9"/>
        <v>361.92</v>
      </c>
      <c r="CE6" s="21">
        <f t="shared" si="9"/>
        <v>322.95999999999998</v>
      </c>
      <c r="CF6" s="21">
        <f t="shared" si="9"/>
        <v>371.59</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36.25</v>
      </c>
      <c r="CN6" s="21">
        <f t="shared" ref="CN6:CV6" si="10">IF(CN7="",NA(),CN7)</f>
        <v>35.049999999999997</v>
      </c>
      <c r="CO6" s="21">
        <f t="shared" si="10"/>
        <v>34.74</v>
      </c>
      <c r="CP6" s="21">
        <f t="shared" si="10"/>
        <v>34.31</v>
      </c>
      <c r="CQ6" s="21">
        <f t="shared" si="10"/>
        <v>32.96</v>
      </c>
      <c r="CR6" s="21">
        <f t="shared" si="10"/>
        <v>59.64</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82023</v>
      </c>
      <c r="D7" s="23">
        <v>47</v>
      </c>
      <c r="E7" s="23">
        <v>18</v>
      </c>
      <c r="F7" s="23">
        <v>0</v>
      </c>
      <c r="G7" s="23">
        <v>0</v>
      </c>
      <c r="H7" s="23" t="s">
        <v>98</v>
      </c>
      <c r="I7" s="23" t="s">
        <v>99</v>
      </c>
      <c r="J7" s="23" t="s">
        <v>100</v>
      </c>
      <c r="K7" s="23" t="s">
        <v>101</v>
      </c>
      <c r="L7" s="23" t="s">
        <v>102</v>
      </c>
      <c r="M7" s="23" t="s">
        <v>103</v>
      </c>
      <c r="N7" s="24" t="s">
        <v>104</v>
      </c>
      <c r="O7" s="24" t="s">
        <v>105</v>
      </c>
      <c r="P7" s="24">
        <v>0.37</v>
      </c>
      <c r="Q7" s="24">
        <v>100</v>
      </c>
      <c r="R7" s="24">
        <v>2112</v>
      </c>
      <c r="S7" s="24">
        <v>167198</v>
      </c>
      <c r="T7" s="24">
        <v>225.73</v>
      </c>
      <c r="U7" s="24">
        <v>740.7</v>
      </c>
      <c r="V7" s="24">
        <v>609</v>
      </c>
      <c r="W7" s="24">
        <v>33.729999999999997</v>
      </c>
      <c r="X7" s="24">
        <v>18.059999999999999</v>
      </c>
      <c r="Y7" s="24">
        <v>75.19</v>
      </c>
      <c r="Z7" s="24">
        <v>75.260000000000005</v>
      </c>
      <c r="AA7" s="24">
        <v>74.8</v>
      </c>
      <c r="AB7" s="24">
        <v>74.34</v>
      </c>
      <c r="AC7" s="24">
        <v>74.8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270.57</v>
      </c>
      <c r="BL7" s="24">
        <v>294.27</v>
      </c>
      <c r="BM7" s="24">
        <v>294.08999999999997</v>
      </c>
      <c r="BN7" s="24">
        <v>294.08999999999997</v>
      </c>
      <c r="BO7" s="24">
        <v>338.47</v>
      </c>
      <c r="BP7" s="24">
        <v>349.83</v>
      </c>
      <c r="BQ7" s="24">
        <v>57.38</v>
      </c>
      <c r="BR7" s="24">
        <v>56.72</v>
      </c>
      <c r="BS7" s="24">
        <v>54.77</v>
      </c>
      <c r="BT7" s="24">
        <v>54.53</v>
      </c>
      <c r="BU7" s="24">
        <v>52.74</v>
      </c>
      <c r="BV7" s="24">
        <v>62.5</v>
      </c>
      <c r="BW7" s="24">
        <v>60.59</v>
      </c>
      <c r="BX7" s="24">
        <v>60</v>
      </c>
      <c r="BY7" s="24">
        <v>59.01</v>
      </c>
      <c r="BZ7" s="24">
        <v>56.06</v>
      </c>
      <c r="CA7" s="24">
        <v>53.65</v>
      </c>
      <c r="CB7" s="24">
        <v>332.27</v>
      </c>
      <c r="CC7" s="24">
        <v>358.67</v>
      </c>
      <c r="CD7" s="24">
        <v>361.92</v>
      </c>
      <c r="CE7" s="24">
        <v>322.95999999999998</v>
      </c>
      <c r="CF7" s="24">
        <v>371.59</v>
      </c>
      <c r="CG7" s="24">
        <v>269.33</v>
      </c>
      <c r="CH7" s="24">
        <v>280.23</v>
      </c>
      <c r="CI7" s="24">
        <v>282.70999999999998</v>
      </c>
      <c r="CJ7" s="24">
        <v>291.82</v>
      </c>
      <c r="CK7" s="24">
        <v>304.36</v>
      </c>
      <c r="CL7" s="24">
        <v>307.86</v>
      </c>
      <c r="CM7" s="24">
        <v>36.25</v>
      </c>
      <c r="CN7" s="24">
        <v>35.049999999999997</v>
      </c>
      <c r="CO7" s="24">
        <v>34.74</v>
      </c>
      <c r="CP7" s="24">
        <v>34.31</v>
      </c>
      <c r="CQ7" s="24">
        <v>32.96</v>
      </c>
      <c r="CR7" s="24">
        <v>59.64</v>
      </c>
      <c r="CS7" s="24">
        <v>58.19</v>
      </c>
      <c r="CT7" s="24">
        <v>56.52</v>
      </c>
      <c r="CU7" s="24">
        <v>88.45</v>
      </c>
      <c r="CV7" s="24">
        <v>54.08</v>
      </c>
      <c r="CW7" s="24">
        <v>54.61</v>
      </c>
      <c r="CX7" s="24">
        <v>100</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2025-01-24T07:40:09Z</dcterms:created>
  <dcterms:modified xsi:type="dcterms:W3CDTF">2025-02-03T04:23:13Z</dcterms:modified>
  <cp:category/>
</cp:coreProperties>
</file>