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C:\Users\kouen\Desktop\download\案１_02_その他資料一式\★経営比較分析表ダウンロードデータ（R５決算）\03_土浦市\"/>
    </mc:Choice>
  </mc:AlternateContent>
  <xr:revisionPtr revIDLastSave="0" documentId="13_ncr:1_{F3710AD0-3F1A-405D-ACD1-52B024D131A6}" xr6:coauthVersionLast="36" xr6:coauthVersionMax="36" xr10:uidLastSave="{00000000-0000-0000-0000-000000000000}"/>
  <workbookProtection workbookAlgorithmName="SHA-512" workbookHashValue="C8ypZg6dPL7uzyuHxkRX2AE+AnRede3zHwwwyWpamUVmFRqIWpw5jKuAZsr//D/dy3C7BjfDYG39OaOMFgk0EQ==" workbookSaltValue="hROum7nVXTzED3QvKCq3Pw==" workbookSpinCount="100000" lockStructure="1"/>
  <bookViews>
    <workbookView xWindow="0" yWindow="0" windowWidth="23040" windowHeight="921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JV32" i="4" s="1"/>
  <c r="DP7" i="5"/>
  <c r="DO7" i="5"/>
  <c r="DN7" i="5"/>
  <c r="DM7" i="5"/>
  <c r="DL7" i="5"/>
  <c r="DK7" i="5"/>
  <c r="DI7" i="5"/>
  <c r="DH7" i="5"/>
  <c r="DG7" i="5"/>
  <c r="DF7" i="5"/>
  <c r="KP78" i="4" s="1"/>
  <c r="DE7" i="5"/>
  <c r="KA78" i="4" s="1"/>
  <c r="DD7" i="5"/>
  <c r="MI77" i="4" s="1"/>
  <c r="DC7" i="5"/>
  <c r="DB7" i="5"/>
  <c r="DA7" i="5"/>
  <c r="CZ7" i="5"/>
  <c r="KA77" i="4" s="1"/>
  <c r="CN7" i="5"/>
  <c r="CV76" i="4" s="1"/>
  <c r="CM7" i="5"/>
  <c r="CV67" i="4" s="1"/>
  <c r="BZ7" i="5"/>
  <c r="MA53" i="4" s="1"/>
  <c r="BY7" i="5"/>
  <c r="LH53" i="4" s="1"/>
  <c r="BX7" i="5"/>
  <c r="BW7" i="5"/>
  <c r="BV7" i="5"/>
  <c r="JC53" i="4" s="1"/>
  <c r="BU7" i="5"/>
  <c r="BT7" i="5"/>
  <c r="BS7" i="5"/>
  <c r="KO52" i="4" s="1"/>
  <c r="BR7" i="5"/>
  <c r="JV52" i="4" s="1"/>
  <c r="BQ7" i="5"/>
  <c r="BO7" i="5"/>
  <c r="BN7" i="5"/>
  <c r="BM7" i="5"/>
  <c r="BL7" i="5"/>
  <c r="FE53" i="4" s="1"/>
  <c r="BK7" i="5"/>
  <c r="BJ7" i="5"/>
  <c r="HJ52" i="4" s="1"/>
  <c r="BI7" i="5"/>
  <c r="GQ52" i="4" s="1"/>
  <c r="BH7" i="5"/>
  <c r="BG7" i="5"/>
  <c r="BF7" i="5"/>
  <c r="BD7" i="5"/>
  <c r="BC7" i="5"/>
  <c r="BB7" i="5"/>
  <c r="BA7" i="5"/>
  <c r="AN53" i="4" s="1"/>
  <c r="AZ7" i="5"/>
  <c r="U53" i="4" s="1"/>
  <c r="AY7" i="5"/>
  <c r="CS52" i="4" s="1"/>
  <c r="AX7" i="5"/>
  <c r="AW7" i="5"/>
  <c r="AV7" i="5"/>
  <c r="AN52" i="4" s="1"/>
  <c r="AU7" i="5"/>
  <c r="U52" i="4" s="1"/>
  <c r="AS7" i="5"/>
  <c r="AR7" i="5"/>
  <c r="AQ7" i="5"/>
  <c r="FX32" i="4" s="1"/>
  <c r="AP7" i="5"/>
  <c r="FE32" i="4" s="1"/>
  <c r="AO7" i="5"/>
  <c r="AN7" i="5"/>
  <c r="AM7" i="5"/>
  <c r="AL7" i="5"/>
  <c r="AK7" i="5"/>
  <c r="AJ7" i="5"/>
  <c r="AH7" i="5"/>
  <c r="CS32" i="4" s="1"/>
  <c r="AG7" i="5"/>
  <c r="BZ32" i="4" s="1"/>
  <c r="AF7" i="5"/>
  <c r="AE7" i="5"/>
  <c r="AD7" i="5"/>
  <c r="AC7" i="5"/>
  <c r="AB7" i="5"/>
  <c r="AA7" i="5"/>
  <c r="BG31" i="4" s="1"/>
  <c r="Z7" i="5"/>
  <c r="AN31" i="4" s="1"/>
  <c r="Y7" i="5"/>
  <c r="X7" i="5"/>
  <c r="W7" i="5"/>
  <c r="V7" i="5"/>
  <c r="HX10" i="4" s="1"/>
  <c r="U7" i="5"/>
  <c r="LJ8" i="4" s="1"/>
  <c r="T7" i="5"/>
  <c r="JQ8" i="4" s="1"/>
  <c r="S7" i="5"/>
  <c r="HX8" i="4" s="1"/>
  <c r="R7" i="5"/>
  <c r="Q7" i="5"/>
  <c r="P7" i="5"/>
  <c r="O7" i="5"/>
  <c r="N7" i="5"/>
  <c r="FJ8" i="4" s="1"/>
  <c r="M7" i="5"/>
  <c r="DU8" i="4" s="1"/>
  <c r="L7" i="5"/>
  <c r="K7" i="5"/>
  <c r="AQ8" i="4" s="1"/>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E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MI78" i="4"/>
  <c r="LT78" i="4"/>
  <c r="LE78" i="4"/>
  <c r="IT78" i="4"/>
  <c r="IE78" i="4"/>
  <c r="HP78" i="4"/>
  <c r="HA78" i="4"/>
  <c r="GL78" i="4"/>
  <c r="BZ78" i="4"/>
  <c r="BK78" i="4"/>
  <c r="AV78" i="4"/>
  <c r="AG78" i="4"/>
  <c r="R78" i="4"/>
  <c r="LT77" i="4"/>
  <c r="LE77" i="4"/>
  <c r="KP77" i="4"/>
  <c r="IT77" i="4"/>
  <c r="IE77" i="4"/>
  <c r="HP77" i="4"/>
  <c r="HA77" i="4"/>
  <c r="GL77" i="4"/>
  <c r="BZ77" i="4"/>
  <c r="BK77" i="4"/>
  <c r="AV77" i="4"/>
  <c r="AG77" i="4"/>
  <c r="R77" i="4"/>
  <c r="KO53" i="4"/>
  <c r="JV53" i="4"/>
  <c r="HJ53" i="4"/>
  <c r="GQ53" i="4"/>
  <c r="FX53" i="4"/>
  <c r="EL53" i="4"/>
  <c r="CS53" i="4"/>
  <c r="BZ53" i="4"/>
  <c r="BG53" i="4"/>
  <c r="MA52" i="4"/>
  <c r="LH52" i="4"/>
  <c r="JC52" i="4"/>
  <c r="FX52" i="4"/>
  <c r="FE52" i="4"/>
  <c r="EL52" i="4"/>
  <c r="BZ52" i="4"/>
  <c r="BG52" i="4"/>
  <c r="MA32" i="4"/>
  <c r="LH32" i="4"/>
  <c r="KO32" i="4"/>
  <c r="JC32" i="4"/>
  <c r="HJ32" i="4"/>
  <c r="GQ32" i="4"/>
  <c r="EL32" i="4"/>
  <c r="BG32" i="4"/>
  <c r="AN32" i="4"/>
  <c r="U32" i="4"/>
  <c r="MA31" i="4"/>
  <c r="LH31" i="4"/>
  <c r="KO31" i="4"/>
  <c r="JV31" i="4"/>
  <c r="JC31" i="4"/>
  <c r="HJ31" i="4"/>
  <c r="GQ31" i="4"/>
  <c r="FX31" i="4"/>
  <c r="FE31" i="4"/>
  <c r="EL31" i="4"/>
  <c r="CS31" i="4"/>
  <c r="BZ31" i="4"/>
  <c r="U31" i="4"/>
  <c r="LJ10" i="4"/>
  <c r="JQ10" i="4"/>
  <c r="DU10" i="4"/>
  <c r="CF10" i="4"/>
  <c r="B10" i="4"/>
  <c r="CF8" i="4"/>
  <c r="LT76" i="4" l="1"/>
  <c r="GQ51" i="4"/>
  <c r="LH30" i="4"/>
  <c r="IE76" i="4"/>
  <c r="BZ51" i="4"/>
  <c r="GQ30" i="4"/>
  <c r="BZ30" i="4"/>
  <c r="BK76" i="4"/>
  <c r="LH51" i="4"/>
  <c r="B11" i="5"/>
  <c r="F11" i="5"/>
  <c r="C11" i="5"/>
  <c r="D11" i="5"/>
  <c r="MI76" i="4" l="1"/>
  <c r="IT76" i="4"/>
  <c r="CS51" i="4"/>
  <c r="HJ30" i="4"/>
  <c r="CS30" i="4"/>
  <c r="BZ76" i="4"/>
  <c r="MA51" i="4"/>
  <c r="HJ51" i="4"/>
  <c r="MA30" i="4"/>
  <c r="GL76" i="4"/>
  <c r="U51" i="4"/>
  <c r="EL30" i="4"/>
  <c r="U30" i="4"/>
  <c r="R76" i="4"/>
  <c r="JC51" i="4"/>
  <c r="KA76" i="4"/>
  <c r="EL51" i="4"/>
  <c r="JC30" i="4"/>
  <c r="HP76" i="4"/>
  <c r="AV76" i="4"/>
  <c r="KO51" i="4"/>
  <c r="LE76" i="4"/>
  <c r="FX51" i="4"/>
  <c r="KO30" i="4"/>
  <c r="BG51" i="4"/>
  <c r="FX30" i="4"/>
  <c r="BG30" i="4"/>
  <c r="AN30" i="4"/>
  <c r="AG76" i="4"/>
  <c r="JV51" i="4"/>
  <c r="KP76" i="4"/>
  <c r="FE51" i="4"/>
  <c r="JV30" i="4"/>
  <c r="HA76" i="4"/>
  <c r="AN51" i="4"/>
  <c r="FE30" i="4"/>
</calcChain>
</file>

<file path=xl/sharedStrings.xml><?xml version="1.0" encoding="utf-8"?>
<sst xmlns="http://schemas.openxmlformats.org/spreadsheetml/2006/main" count="278" uniqueCount="142">
  <si>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</si>
  <si>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</si>
  <si>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</si>
  <si>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</si>
  <si>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</si>
  <si>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</si>
  <si>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</si>
  <si>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</si>
  <si>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</si>
  <si>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</si>
  <si>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</si>
  <si>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</si>
  <si>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</si>
  <si>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</si>
  <si>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</si>
  <si>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</si>
  <si>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</si>
  <si>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</si>
  <si>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</si>
  <si>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</si>
  <si>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</si>
  <si>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</si>
  <si>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</si>
  <si>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</si>
  <si>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</si>
  <si>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</si>
  <si>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</si>
  <si>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</si>
  <si>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</si>
  <si>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</si>
  <si>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</si>
  <si>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</si>
  <si>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</si>
  <si>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</si>
  <si>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</si>
  <si>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</si>
  <si>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</si>
  <si>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</si>
  <si>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</si>
  <si>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</si>
  <si>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</si>
  <si>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</si>
  <si>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</si>
  <si>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</si>
  <si>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</si>
  <si>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</si>
  <si>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</si>
  <si>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</si>
  <si>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</si>
  <si>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</si>
  <si>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</si>
  <si>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</si>
  <si>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</si>
  <si>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</si>
  <si>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</si>
  <si>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</si>
  <si>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</si>
  <si>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</si>
  <si>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</si>
  <si>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</si>
  <si>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</si>
  <si>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</si>
  <si>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</si>
  <si>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</si>
  <si>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</si>
  <si>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</si>
  <si>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</si>
  <si>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</si>
  <si>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</si>
  <si>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</si>
  <si>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</si>
  <si>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</si>
  <si>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</si>
  <si>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</si>
  <si>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</si>
  <si>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</si>
  <si>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</si>
  <si>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</si>
  <si>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</si>
  <si>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</si>
  <si>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</si>
  <si>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</si>
  <si>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</si>
  <si>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</si>
  <si>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</si>
  <si>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</si>
  <si>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</si>
  <si>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</si>
  <si>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</si>
  <si>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</si>
  <si>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</si>
  <si>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</si>
  <si>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</si>
  <si>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</si>
  <si>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</si>
  <si>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</si>
  <si>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</si>
  <si>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</si>
  <si>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</si>
  <si>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</si>
  <si>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</si>
  <si>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</si>
  <si>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当該値(N-3)</t>
    <phoneticPr fontId="5"/>
  </si>
  <si>
    <t>当該値(N-1)</t>
    <phoneticPr fontId="5"/>
  </si>
  <si>
    <t>当該値(N)</t>
    <phoneticPr fontId="5"/>
  </si>
  <si>
    <t>当該値(N-4)</t>
    <phoneticPr fontId="5"/>
  </si>
  <si>
    <t>当該値(N-3)</t>
    <phoneticPr fontId="5"/>
  </si>
  <si>
    <t>当該値(N-2)</t>
    <phoneticPr fontId="5"/>
  </si>
  <si>
    <t>当該値(N)</t>
    <phoneticPr fontId="5"/>
  </si>
  <si>
    <t>当該値(N-2)</t>
    <phoneticPr fontId="5"/>
  </si>
  <si>
    <t>当該値(N-1)</t>
    <phoneticPr fontId="5"/>
  </si>
  <si>
    <t>当該値(N-3)</t>
    <phoneticPr fontId="5"/>
  </si>
  <si>
    <t>当該値(N-1)</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</si>
  <si>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</si>
  <si>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</si>
  <si>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</si>
  <si>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</si>
  <si>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</si>
  <si>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</si>
  <si>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</si>
  <si>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茨城県　土浦市</t>
  </si>
  <si>
    <t>駅東駐車場</t>
  </si>
  <si>
    <t>法非適用</t>
  </si>
  <si>
    <t>駐車場整備事業</t>
  </si>
  <si>
    <t>-</t>
  </si>
  <si>
    <t>Ａ１Ｂ１</t>
  </si>
  <si>
    <t>非設置</t>
  </si>
  <si>
    <t>該当数値なし</t>
  </si>
  <si>
    <t>都市計画駐車場</t>
  </si>
  <si>
    <t>立体式</t>
  </si>
  <si>
    <t>駅</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</si>
  <si>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</si>
  <si>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</si>
  <si>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</si>
  <si>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</si>
  <si>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</si>
  <si>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</si>
  <si>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</si>
  <si>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令和元年7月に実施した料金改定により、令和元年度に定期契約数が増えたことで稼働率が向上しましたが、令和2年度より新型コロナウイルスの影響を受け、定期契約及び時間貸利用が減少し、稼働率が低下しました。
 令和4年度以降新型コロナウイルスの影響が緩和したことにより、稼働率が回復し、令和５年度からは指定管理者制度を導入し新たな利用者が増えたことで更に稼働率が向上しました。しかし、依然として稼働率が類似施設平均値と比較し低い状態であることから、稼働率を上げる運営が求められます。</t>
    <rPh sb="107" eb="109">
      <t>イコウ</t>
    </rPh>
    <rPh sb="140" eb="142">
      <t>レイワ</t>
    </rPh>
    <rPh sb="143" eb="145">
      <t>ネンド</t>
    </rPh>
    <rPh sb="148" eb="155">
      <t>シテイカンリシャセイド</t>
    </rPh>
    <rPh sb="156" eb="158">
      <t>ドウニュウ</t>
    </rPh>
    <rPh sb="159" eb="160">
      <t>アラ</t>
    </rPh>
    <rPh sb="162" eb="165">
      <t>リヨウシャ</t>
    </rPh>
    <rPh sb="166" eb="167">
      <t>フ</t>
    </rPh>
    <rPh sb="172" eb="173">
      <t>サラ</t>
    </rPh>
    <rPh sb="174" eb="177">
      <t>カドウリツ</t>
    </rPh>
    <rPh sb="178" eb="180">
      <t>コウジョウ</t>
    </rPh>
    <rPh sb="228" eb="230">
      <t>ウンエイ</t>
    </rPh>
    <phoneticPr fontId="5"/>
  </si>
  <si>
    <t>　平成27年度に駐車場建設時の償還金の返済が終了したことで、平成28年度より収益的収支比率が100％を超える状態が続いています。
　他会計補助金比率が0％であることから、独立採算性がとれた運営ができているといえます。
　売上高GOP比率及びEBITDAの数値が類似施設平均値と比べ高くかつ前年度と比較して向上して推移してることから、安定的かつ成長している経営が行われているといえます。</t>
    <rPh sb="66" eb="72">
      <t>タカイケイホジョキン</t>
    </rPh>
    <rPh sb="72" eb="74">
      <t>ヒリツ</t>
    </rPh>
    <rPh sb="85" eb="90">
      <t>ドクリツサイサンセイ</t>
    </rPh>
    <rPh sb="94" eb="96">
      <t>ウンエイ</t>
    </rPh>
    <rPh sb="118" eb="119">
      <t>オヨ</t>
    </rPh>
    <rPh sb="127" eb="129">
      <t>スウチ</t>
    </rPh>
    <rPh sb="144" eb="147">
      <t>ゼンネンド</t>
    </rPh>
    <rPh sb="148" eb="150">
      <t>ヒカク</t>
    </rPh>
    <rPh sb="152" eb="154">
      <t>コウジョウ</t>
    </rPh>
    <rPh sb="171" eb="173">
      <t>セイチョウ</t>
    </rPh>
    <phoneticPr fontId="5"/>
  </si>
  <si>
    <t>　令和４年度に作成した長寿命化修繕計画に基づいて、今後も計画的な設備投資を見込んでおりますが、当施設においては、収益的収支比率が100％を超える状態が続いていることや、売上高GOP比率及びEBITDAの数値が類似施設平均値と比べ高く推移してることから、安定的かつ成長している経営が行われているといえます。今後も安定的な収入を確保するために、指定管理者と協議を行い、より良い運営を目指すことが必要です。</t>
    <rPh sb="1" eb="3">
      <t>レイワ</t>
    </rPh>
    <rPh sb="4" eb="6">
      <t>ネンド</t>
    </rPh>
    <rPh sb="7" eb="9">
      <t>サクセイ</t>
    </rPh>
    <rPh sb="11" eb="19">
      <t>チョウジュミョウカシュウゼンケイカク</t>
    </rPh>
    <rPh sb="20" eb="21">
      <t>モト</t>
    </rPh>
    <rPh sb="25" eb="27">
      <t>コンゴ</t>
    </rPh>
    <rPh sb="28" eb="31">
      <t>ケイカクテキ</t>
    </rPh>
    <rPh sb="32" eb="36">
      <t>セツビトウシ</t>
    </rPh>
    <rPh sb="37" eb="39">
      <t>ミコ</t>
    </rPh>
    <rPh sb="47" eb="50">
      <t>トウシセツ</t>
    </rPh>
    <rPh sb="152" eb="154">
      <t>コンゴ</t>
    </rPh>
    <rPh sb="155" eb="158">
      <t>アンテイテキ</t>
    </rPh>
    <rPh sb="159" eb="161">
      <t>シュウニュウ</t>
    </rPh>
    <rPh sb="162" eb="164">
      <t>カクホ</t>
    </rPh>
    <rPh sb="170" eb="175">
      <t>シテイカンリシャ</t>
    </rPh>
    <rPh sb="176" eb="178">
      <t>キョウギ</t>
    </rPh>
    <rPh sb="179" eb="180">
      <t>オコナ</t>
    </rPh>
    <rPh sb="184" eb="185">
      <t>ヨ</t>
    </rPh>
    <rPh sb="186" eb="188">
      <t>ウンエイ</t>
    </rPh>
    <rPh sb="189" eb="191">
      <t>メザ</t>
    </rPh>
    <rPh sb="195" eb="197">
      <t>ヒツヨウ</t>
    </rPh>
    <phoneticPr fontId="5"/>
  </si>
  <si>
    <t>　立体駐車場の供用開始から33年が経過しており、設備等が老朽化していることから、令和4年度に策定した駐車場長寿命化計画に基づき、今後計画的な設備投資を見込んでおります。</t>
    <rPh sb="24" eb="26">
      <t>セツビ</t>
    </rPh>
    <rPh sb="26" eb="27">
      <t>トウ</t>
    </rPh>
    <rPh sb="28" eb="30">
      <t>ロウキュウ</t>
    </rPh>
    <rPh sb="30" eb="31">
      <t>カ</t>
    </rPh>
    <rPh sb="40" eb="42">
      <t>レイワ</t>
    </rPh>
    <rPh sb="43" eb="45">
      <t>ネンド</t>
    </rPh>
    <rPh sb="46" eb="48">
      <t>サクテイ</t>
    </rPh>
    <rPh sb="50" eb="53">
      <t>チュウシャジョウ</t>
    </rPh>
    <rPh sb="53" eb="54">
      <t>チョウ</t>
    </rPh>
    <rPh sb="54" eb="56">
      <t>ジュミョウ</t>
    </rPh>
    <rPh sb="56" eb="57">
      <t>カ</t>
    </rPh>
    <rPh sb="57" eb="59">
      <t>ケイカク</t>
    </rPh>
    <rPh sb="60" eb="61">
      <t>モト</t>
    </rPh>
    <rPh sb="64" eb="66">
      <t>コンゴ</t>
    </rPh>
    <rPh sb="66" eb="68">
      <t>ケイカク</t>
    </rPh>
    <rPh sb="68" eb="69">
      <t>テキ</t>
    </rPh>
    <rPh sb="70" eb="72">
      <t>セツビ</t>
    </rPh>
    <rPh sb="72" eb="74">
      <t>トウシ</t>
    </rPh>
    <rPh sb="75" eb="77">
      <t>ミコ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</si>
</sst>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6"/>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207.1</c:v>
                </c:pt>
                <c:pt idx="1">
                  <c:v>102.8</c:v>
                </c:pt>
                <c:pt idx="2">
                  <c:v>133.6</c:v>
                </c:pt>
                <c:pt idx="3">
                  <c:v>127.1</c:v>
                </c:pt>
                <c:pt idx="4">
                  <c:v>140.19999999999999</c:v>
                </c:pt>
              </c:numCache>
            </c:numRef>
          </c:val>
          <c:extLst>
            <c:ext xmlns:c16="http://schemas.microsoft.com/office/drawing/2014/chart" uri="{C3380CC4-5D6E-409C-BE32-E72D297353CC}">
              <c16:uniqueId val="{00000000-77F5-44F4-BB6E-8848C59F4D8D}"/>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222.3</c:v>
                </c:pt>
                <c:pt idx="1">
                  <c:v>130.19999999999999</c:v>
                </c:pt>
                <c:pt idx="2">
                  <c:v>136.5</c:v>
                </c:pt>
                <c:pt idx="3">
                  <c:v>183.5</c:v>
                </c:pt>
                <c:pt idx="4">
                  <c:v>3976.9</c:v>
                </c:pt>
              </c:numCache>
            </c:numRef>
          </c:val>
          <c:smooth val="0"/>
          <c:extLst>
            <c:ext xmlns:c16="http://schemas.microsoft.com/office/drawing/2014/chart" uri="{C3380CC4-5D6E-409C-BE32-E72D297353CC}">
              <c16:uniqueId val="{00000001-77F5-44F4-BB6E-8848C59F4D8D}"/>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290.39999999999998</c:v>
                </c:pt>
                <c:pt idx="1">
                  <c:v>441.3</c:v>
                </c:pt>
                <c:pt idx="2">
                  <c:v>394.9</c:v>
                </c:pt>
                <c:pt idx="3">
                  <c:v>313.89999999999998</c:v>
                </c:pt>
                <c:pt idx="4">
                  <c:v>230.3</c:v>
                </c:pt>
              </c:numCache>
            </c:numRef>
          </c:val>
          <c:extLst>
            <c:ext xmlns:c16="http://schemas.microsoft.com/office/drawing/2014/chart" uri="{C3380CC4-5D6E-409C-BE32-E72D297353CC}">
              <c16:uniqueId val="{00000000-2B14-42F4-834F-20AD949D9E42}"/>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1263.5</c:v>
                </c:pt>
                <c:pt idx="1">
                  <c:v>108.5</c:v>
                </c:pt>
                <c:pt idx="2">
                  <c:v>136.19999999999999</c:v>
                </c:pt>
                <c:pt idx="3">
                  <c:v>104.8</c:v>
                </c:pt>
                <c:pt idx="4">
                  <c:v>80.7</c:v>
                </c:pt>
              </c:numCache>
            </c:numRef>
          </c:val>
          <c:smooth val="0"/>
          <c:extLst>
            <c:ext xmlns:c16="http://schemas.microsoft.com/office/drawing/2014/chart" uri="{C3380CC4-5D6E-409C-BE32-E72D297353CC}">
              <c16:uniqueId val="{00000001-2B14-42F4-834F-20AD949D9E42}"/>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218A-48B2-9F89-B8C882E57D22}"/>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218A-48B2-9F89-B8C882E57D22}"/>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E542-489B-9E03-3DC9DC30EE74}"/>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E542-489B-9E03-3DC9DC30EE74}"/>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358-4298-B598-CE00ED4FEE41}"/>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8.6</c:v>
                </c:pt>
                <c:pt idx="2">
                  <c:v>4.3</c:v>
                </c:pt>
                <c:pt idx="3">
                  <c:v>4.2</c:v>
                </c:pt>
                <c:pt idx="4">
                  <c:v>3.5</c:v>
                </c:pt>
              </c:numCache>
            </c:numRef>
          </c:val>
          <c:smooth val="0"/>
          <c:extLst>
            <c:ext xmlns:c16="http://schemas.microsoft.com/office/drawing/2014/chart" uri="{C3380CC4-5D6E-409C-BE32-E72D297353CC}">
              <c16:uniqueId val="{00000001-5358-4298-B598-CE00ED4FEE41}"/>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F9AF-435F-BD2C-C77CF01233A8}"/>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26</c:v>
                </c:pt>
                <c:pt idx="1">
                  <c:v>87</c:v>
                </c:pt>
                <c:pt idx="2">
                  <c:v>7646</c:v>
                </c:pt>
                <c:pt idx="3">
                  <c:v>53</c:v>
                </c:pt>
                <c:pt idx="4">
                  <c:v>559</c:v>
                </c:pt>
              </c:numCache>
            </c:numRef>
          </c:val>
          <c:smooth val="0"/>
          <c:extLst>
            <c:ext xmlns:c16="http://schemas.microsoft.com/office/drawing/2014/chart" uri="{C3380CC4-5D6E-409C-BE32-E72D297353CC}">
              <c16:uniqueId val="{00000001-F9AF-435F-BD2C-C77CF01233A8}"/>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26</c:v>
                </c:pt>
                <c:pt idx="1">
                  <c:v>17.7</c:v>
                </c:pt>
                <c:pt idx="2">
                  <c:v>20.7</c:v>
                </c:pt>
                <c:pt idx="3">
                  <c:v>25.5</c:v>
                </c:pt>
                <c:pt idx="4">
                  <c:v>30.3</c:v>
                </c:pt>
              </c:numCache>
            </c:numRef>
          </c:val>
          <c:extLst>
            <c:ext xmlns:c16="http://schemas.microsoft.com/office/drawing/2014/chart" uri="{C3380CC4-5D6E-409C-BE32-E72D297353CC}">
              <c16:uniqueId val="{00000000-32DD-4B46-9CD4-0133B0D52E90}"/>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127.8</c:v>
                </c:pt>
                <c:pt idx="1">
                  <c:v>105.7</c:v>
                </c:pt>
                <c:pt idx="2">
                  <c:v>104.3</c:v>
                </c:pt>
                <c:pt idx="3">
                  <c:v>114</c:v>
                </c:pt>
                <c:pt idx="4">
                  <c:v>114.7</c:v>
                </c:pt>
              </c:numCache>
            </c:numRef>
          </c:val>
          <c:smooth val="0"/>
          <c:extLst>
            <c:ext xmlns:c16="http://schemas.microsoft.com/office/drawing/2014/chart" uri="{C3380CC4-5D6E-409C-BE32-E72D297353CC}">
              <c16:uniqueId val="{00000001-32DD-4B46-9CD4-0133B0D52E90}"/>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59.8</c:v>
                </c:pt>
                <c:pt idx="1">
                  <c:v>4.5</c:v>
                </c:pt>
                <c:pt idx="2">
                  <c:v>38.299999999999997</c:v>
                </c:pt>
                <c:pt idx="3">
                  <c:v>48.4</c:v>
                </c:pt>
                <c:pt idx="4">
                  <c:v>51.5</c:v>
                </c:pt>
              </c:numCache>
            </c:numRef>
          </c:val>
          <c:extLst>
            <c:ext xmlns:c16="http://schemas.microsoft.com/office/drawing/2014/chart" uri="{C3380CC4-5D6E-409C-BE32-E72D297353CC}">
              <c16:uniqueId val="{00000000-3576-4D1E-922A-23D24A2ECDE1}"/>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13.5</c:v>
                </c:pt>
                <c:pt idx="1">
                  <c:v>7.1</c:v>
                </c:pt>
                <c:pt idx="2">
                  <c:v>5.6</c:v>
                </c:pt>
                <c:pt idx="3">
                  <c:v>18.100000000000001</c:v>
                </c:pt>
                <c:pt idx="4">
                  <c:v>22.7</c:v>
                </c:pt>
              </c:numCache>
            </c:numRef>
          </c:val>
          <c:smooth val="0"/>
          <c:extLst>
            <c:ext xmlns:c16="http://schemas.microsoft.com/office/drawing/2014/chart" uri="{C3380CC4-5D6E-409C-BE32-E72D297353CC}">
              <c16:uniqueId val="{00000001-3576-4D1E-922A-23D24A2ECDE1}"/>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37173</c:v>
                </c:pt>
                <c:pt idx="1">
                  <c:v>424</c:v>
                </c:pt>
                <c:pt idx="2">
                  <c:v>23560</c:v>
                </c:pt>
                <c:pt idx="3">
                  <c:v>31840</c:v>
                </c:pt>
                <c:pt idx="4">
                  <c:v>42372</c:v>
                </c:pt>
              </c:numCache>
            </c:numRef>
          </c:val>
          <c:extLst>
            <c:ext xmlns:c16="http://schemas.microsoft.com/office/drawing/2014/chart" uri="{C3380CC4-5D6E-409C-BE32-E72D297353CC}">
              <c16:uniqueId val="{00000000-C2AD-4F1A-A1F2-0876C91E37E3}"/>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22466</c:v>
                </c:pt>
                <c:pt idx="1">
                  <c:v>4211</c:v>
                </c:pt>
                <c:pt idx="2">
                  <c:v>10653</c:v>
                </c:pt>
                <c:pt idx="3">
                  <c:v>17717</c:v>
                </c:pt>
                <c:pt idx="4">
                  <c:v>21349</c:v>
                </c:pt>
              </c:numCache>
            </c:numRef>
          </c:val>
          <c:smooth val="0"/>
          <c:extLst>
            <c:ext xmlns:c16="http://schemas.microsoft.com/office/drawing/2014/chart" uri="{C3380CC4-5D6E-409C-BE32-E72D297353CC}">
              <c16:uniqueId val="{00000001-C2AD-4F1A-A1F2-0876C91E37E3}"/>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HL49" zoomScale="70" zoomScaleNormal="70" zoomScaleSheetLayoutView="70" workbookViewId="0">
      <selection activeCell="ND66" sqref="ND66:NR82"/>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茨城県土浦市　駅東駐車場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Ａ１Ｂ１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有</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28075</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128</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立体式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39</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1155</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200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利用料金制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139</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3" t="s">
        <v>27</v>
      </c>
      <c r="K31" s="114"/>
      <c r="L31" s="114"/>
      <c r="M31" s="114"/>
      <c r="N31" s="114"/>
      <c r="O31" s="114"/>
      <c r="P31" s="114"/>
      <c r="Q31" s="114"/>
      <c r="R31" s="114"/>
      <c r="S31" s="114"/>
      <c r="T31" s="115"/>
      <c r="U31" s="116">
        <f>データ!Y7</f>
        <v>207.1</v>
      </c>
      <c r="V31" s="116"/>
      <c r="W31" s="116"/>
      <c r="X31" s="116"/>
      <c r="Y31" s="116"/>
      <c r="Z31" s="116"/>
      <c r="AA31" s="116"/>
      <c r="AB31" s="116"/>
      <c r="AC31" s="116"/>
      <c r="AD31" s="116"/>
      <c r="AE31" s="116"/>
      <c r="AF31" s="116"/>
      <c r="AG31" s="116"/>
      <c r="AH31" s="116"/>
      <c r="AI31" s="116"/>
      <c r="AJ31" s="116"/>
      <c r="AK31" s="116"/>
      <c r="AL31" s="116"/>
      <c r="AM31" s="116"/>
      <c r="AN31" s="116">
        <f>データ!Z7</f>
        <v>102.8</v>
      </c>
      <c r="AO31" s="116"/>
      <c r="AP31" s="116"/>
      <c r="AQ31" s="116"/>
      <c r="AR31" s="116"/>
      <c r="AS31" s="116"/>
      <c r="AT31" s="116"/>
      <c r="AU31" s="116"/>
      <c r="AV31" s="116"/>
      <c r="AW31" s="116"/>
      <c r="AX31" s="116"/>
      <c r="AY31" s="116"/>
      <c r="AZ31" s="116"/>
      <c r="BA31" s="116"/>
      <c r="BB31" s="116"/>
      <c r="BC31" s="116"/>
      <c r="BD31" s="116"/>
      <c r="BE31" s="116"/>
      <c r="BF31" s="116"/>
      <c r="BG31" s="116">
        <f>データ!AA7</f>
        <v>133.6</v>
      </c>
      <c r="BH31" s="116"/>
      <c r="BI31" s="116"/>
      <c r="BJ31" s="116"/>
      <c r="BK31" s="116"/>
      <c r="BL31" s="116"/>
      <c r="BM31" s="116"/>
      <c r="BN31" s="116"/>
      <c r="BO31" s="116"/>
      <c r="BP31" s="116"/>
      <c r="BQ31" s="116"/>
      <c r="BR31" s="116"/>
      <c r="BS31" s="116"/>
      <c r="BT31" s="116"/>
      <c r="BU31" s="116"/>
      <c r="BV31" s="116"/>
      <c r="BW31" s="116"/>
      <c r="BX31" s="116"/>
      <c r="BY31" s="116"/>
      <c r="BZ31" s="116">
        <f>データ!AB7</f>
        <v>127.1</v>
      </c>
      <c r="CA31" s="116"/>
      <c r="CB31" s="116"/>
      <c r="CC31" s="116"/>
      <c r="CD31" s="116"/>
      <c r="CE31" s="116"/>
      <c r="CF31" s="116"/>
      <c r="CG31" s="116"/>
      <c r="CH31" s="116"/>
      <c r="CI31" s="116"/>
      <c r="CJ31" s="116"/>
      <c r="CK31" s="116"/>
      <c r="CL31" s="116"/>
      <c r="CM31" s="116"/>
      <c r="CN31" s="116"/>
      <c r="CO31" s="116"/>
      <c r="CP31" s="116"/>
      <c r="CQ31" s="116"/>
      <c r="CR31" s="116"/>
      <c r="CS31" s="116">
        <f>データ!AC7</f>
        <v>140.19999999999999</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26</v>
      </c>
      <c r="JD31" s="111"/>
      <c r="JE31" s="111"/>
      <c r="JF31" s="111"/>
      <c r="JG31" s="111"/>
      <c r="JH31" s="111"/>
      <c r="JI31" s="111"/>
      <c r="JJ31" s="111"/>
      <c r="JK31" s="111"/>
      <c r="JL31" s="111"/>
      <c r="JM31" s="111"/>
      <c r="JN31" s="111"/>
      <c r="JO31" s="111"/>
      <c r="JP31" s="111"/>
      <c r="JQ31" s="111"/>
      <c r="JR31" s="111"/>
      <c r="JS31" s="111"/>
      <c r="JT31" s="111"/>
      <c r="JU31" s="112"/>
      <c r="JV31" s="110">
        <f>データ!DL7</f>
        <v>17.7</v>
      </c>
      <c r="JW31" s="111"/>
      <c r="JX31" s="111"/>
      <c r="JY31" s="111"/>
      <c r="JZ31" s="111"/>
      <c r="KA31" s="111"/>
      <c r="KB31" s="111"/>
      <c r="KC31" s="111"/>
      <c r="KD31" s="111"/>
      <c r="KE31" s="111"/>
      <c r="KF31" s="111"/>
      <c r="KG31" s="111"/>
      <c r="KH31" s="111"/>
      <c r="KI31" s="111"/>
      <c r="KJ31" s="111"/>
      <c r="KK31" s="111"/>
      <c r="KL31" s="111"/>
      <c r="KM31" s="111"/>
      <c r="KN31" s="112"/>
      <c r="KO31" s="110">
        <f>データ!DM7</f>
        <v>20.7</v>
      </c>
      <c r="KP31" s="111"/>
      <c r="KQ31" s="111"/>
      <c r="KR31" s="111"/>
      <c r="KS31" s="111"/>
      <c r="KT31" s="111"/>
      <c r="KU31" s="111"/>
      <c r="KV31" s="111"/>
      <c r="KW31" s="111"/>
      <c r="KX31" s="111"/>
      <c r="KY31" s="111"/>
      <c r="KZ31" s="111"/>
      <c r="LA31" s="111"/>
      <c r="LB31" s="111"/>
      <c r="LC31" s="111"/>
      <c r="LD31" s="111"/>
      <c r="LE31" s="111"/>
      <c r="LF31" s="111"/>
      <c r="LG31" s="112"/>
      <c r="LH31" s="110">
        <f>データ!DN7</f>
        <v>25.5</v>
      </c>
      <c r="LI31" s="111"/>
      <c r="LJ31" s="111"/>
      <c r="LK31" s="111"/>
      <c r="LL31" s="111"/>
      <c r="LM31" s="111"/>
      <c r="LN31" s="111"/>
      <c r="LO31" s="111"/>
      <c r="LP31" s="111"/>
      <c r="LQ31" s="111"/>
      <c r="LR31" s="111"/>
      <c r="LS31" s="111"/>
      <c r="LT31" s="111"/>
      <c r="LU31" s="111"/>
      <c r="LV31" s="111"/>
      <c r="LW31" s="111"/>
      <c r="LX31" s="111"/>
      <c r="LY31" s="111"/>
      <c r="LZ31" s="112"/>
      <c r="MA31" s="110">
        <f>データ!DO7</f>
        <v>30.3</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3" t="s">
        <v>29</v>
      </c>
      <c r="K32" s="114"/>
      <c r="L32" s="114"/>
      <c r="M32" s="114"/>
      <c r="N32" s="114"/>
      <c r="O32" s="114"/>
      <c r="P32" s="114"/>
      <c r="Q32" s="114"/>
      <c r="R32" s="114"/>
      <c r="S32" s="114"/>
      <c r="T32" s="115"/>
      <c r="U32" s="116">
        <f>データ!AD7</f>
        <v>222.3</v>
      </c>
      <c r="V32" s="116"/>
      <c r="W32" s="116"/>
      <c r="X32" s="116"/>
      <c r="Y32" s="116"/>
      <c r="Z32" s="116"/>
      <c r="AA32" s="116"/>
      <c r="AB32" s="116"/>
      <c r="AC32" s="116"/>
      <c r="AD32" s="116"/>
      <c r="AE32" s="116"/>
      <c r="AF32" s="116"/>
      <c r="AG32" s="116"/>
      <c r="AH32" s="116"/>
      <c r="AI32" s="116"/>
      <c r="AJ32" s="116"/>
      <c r="AK32" s="116"/>
      <c r="AL32" s="116"/>
      <c r="AM32" s="116"/>
      <c r="AN32" s="116">
        <f>データ!AE7</f>
        <v>130.19999999999999</v>
      </c>
      <c r="AO32" s="116"/>
      <c r="AP32" s="116"/>
      <c r="AQ32" s="116"/>
      <c r="AR32" s="116"/>
      <c r="AS32" s="116"/>
      <c r="AT32" s="116"/>
      <c r="AU32" s="116"/>
      <c r="AV32" s="116"/>
      <c r="AW32" s="116"/>
      <c r="AX32" s="116"/>
      <c r="AY32" s="116"/>
      <c r="AZ32" s="116"/>
      <c r="BA32" s="116"/>
      <c r="BB32" s="116"/>
      <c r="BC32" s="116"/>
      <c r="BD32" s="116"/>
      <c r="BE32" s="116"/>
      <c r="BF32" s="116"/>
      <c r="BG32" s="116">
        <f>データ!AF7</f>
        <v>136.5</v>
      </c>
      <c r="BH32" s="116"/>
      <c r="BI32" s="116"/>
      <c r="BJ32" s="116"/>
      <c r="BK32" s="116"/>
      <c r="BL32" s="116"/>
      <c r="BM32" s="116"/>
      <c r="BN32" s="116"/>
      <c r="BO32" s="116"/>
      <c r="BP32" s="116"/>
      <c r="BQ32" s="116"/>
      <c r="BR32" s="116"/>
      <c r="BS32" s="116"/>
      <c r="BT32" s="116"/>
      <c r="BU32" s="116"/>
      <c r="BV32" s="116"/>
      <c r="BW32" s="116"/>
      <c r="BX32" s="116"/>
      <c r="BY32" s="116"/>
      <c r="BZ32" s="116">
        <f>データ!AG7</f>
        <v>183.5</v>
      </c>
      <c r="CA32" s="116"/>
      <c r="CB32" s="116"/>
      <c r="CC32" s="116"/>
      <c r="CD32" s="116"/>
      <c r="CE32" s="116"/>
      <c r="CF32" s="116"/>
      <c r="CG32" s="116"/>
      <c r="CH32" s="116"/>
      <c r="CI32" s="116"/>
      <c r="CJ32" s="116"/>
      <c r="CK32" s="116"/>
      <c r="CL32" s="116"/>
      <c r="CM32" s="116"/>
      <c r="CN32" s="116"/>
      <c r="CO32" s="116"/>
      <c r="CP32" s="116"/>
      <c r="CQ32" s="116"/>
      <c r="CR32" s="116"/>
      <c r="CS32" s="116">
        <f>データ!AH7</f>
        <v>3976.9</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3.1</v>
      </c>
      <c r="EM32" s="116"/>
      <c r="EN32" s="116"/>
      <c r="EO32" s="116"/>
      <c r="EP32" s="116"/>
      <c r="EQ32" s="116"/>
      <c r="ER32" s="116"/>
      <c r="ES32" s="116"/>
      <c r="ET32" s="116"/>
      <c r="EU32" s="116"/>
      <c r="EV32" s="116"/>
      <c r="EW32" s="116"/>
      <c r="EX32" s="116"/>
      <c r="EY32" s="116"/>
      <c r="EZ32" s="116"/>
      <c r="FA32" s="116"/>
      <c r="FB32" s="116"/>
      <c r="FC32" s="116"/>
      <c r="FD32" s="116"/>
      <c r="FE32" s="116">
        <f>データ!AP7</f>
        <v>8.6</v>
      </c>
      <c r="FF32" s="116"/>
      <c r="FG32" s="116"/>
      <c r="FH32" s="116"/>
      <c r="FI32" s="116"/>
      <c r="FJ32" s="116"/>
      <c r="FK32" s="116"/>
      <c r="FL32" s="116"/>
      <c r="FM32" s="116"/>
      <c r="FN32" s="116"/>
      <c r="FO32" s="116"/>
      <c r="FP32" s="116"/>
      <c r="FQ32" s="116"/>
      <c r="FR32" s="116"/>
      <c r="FS32" s="116"/>
      <c r="FT32" s="116"/>
      <c r="FU32" s="116"/>
      <c r="FV32" s="116"/>
      <c r="FW32" s="116"/>
      <c r="FX32" s="116">
        <f>データ!AQ7</f>
        <v>4.3</v>
      </c>
      <c r="FY32" s="116"/>
      <c r="FZ32" s="116"/>
      <c r="GA32" s="116"/>
      <c r="GB32" s="116"/>
      <c r="GC32" s="116"/>
      <c r="GD32" s="116"/>
      <c r="GE32" s="116"/>
      <c r="GF32" s="116"/>
      <c r="GG32" s="116"/>
      <c r="GH32" s="116"/>
      <c r="GI32" s="116"/>
      <c r="GJ32" s="116"/>
      <c r="GK32" s="116"/>
      <c r="GL32" s="116"/>
      <c r="GM32" s="116"/>
      <c r="GN32" s="116"/>
      <c r="GO32" s="116"/>
      <c r="GP32" s="116"/>
      <c r="GQ32" s="116">
        <f>データ!AR7</f>
        <v>4.2</v>
      </c>
      <c r="GR32" s="116"/>
      <c r="GS32" s="116"/>
      <c r="GT32" s="116"/>
      <c r="GU32" s="116"/>
      <c r="GV32" s="116"/>
      <c r="GW32" s="116"/>
      <c r="GX32" s="116"/>
      <c r="GY32" s="116"/>
      <c r="GZ32" s="116"/>
      <c r="HA32" s="116"/>
      <c r="HB32" s="116"/>
      <c r="HC32" s="116"/>
      <c r="HD32" s="116"/>
      <c r="HE32" s="116"/>
      <c r="HF32" s="116"/>
      <c r="HG32" s="116"/>
      <c r="HH32" s="116"/>
      <c r="HI32" s="116"/>
      <c r="HJ32" s="116">
        <f>データ!AS7</f>
        <v>3.5</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127.8</v>
      </c>
      <c r="JD32" s="111"/>
      <c r="JE32" s="111"/>
      <c r="JF32" s="111"/>
      <c r="JG32" s="111"/>
      <c r="JH32" s="111"/>
      <c r="JI32" s="111"/>
      <c r="JJ32" s="111"/>
      <c r="JK32" s="111"/>
      <c r="JL32" s="111"/>
      <c r="JM32" s="111"/>
      <c r="JN32" s="111"/>
      <c r="JO32" s="111"/>
      <c r="JP32" s="111"/>
      <c r="JQ32" s="111"/>
      <c r="JR32" s="111"/>
      <c r="JS32" s="111"/>
      <c r="JT32" s="111"/>
      <c r="JU32" s="112"/>
      <c r="JV32" s="110">
        <f>データ!DQ7</f>
        <v>105.7</v>
      </c>
      <c r="JW32" s="111"/>
      <c r="JX32" s="111"/>
      <c r="JY32" s="111"/>
      <c r="JZ32" s="111"/>
      <c r="KA32" s="111"/>
      <c r="KB32" s="111"/>
      <c r="KC32" s="111"/>
      <c r="KD32" s="111"/>
      <c r="KE32" s="111"/>
      <c r="KF32" s="111"/>
      <c r="KG32" s="111"/>
      <c r="KH32" s="111"/>
      <c r="KI32" s="111"/>
      <c r="KJ32" s="111"/>
      <c r="KK32" s="111"/>
      <c r="KL32" s="111"/>
      <c r="KM32" s="111"/>
      <c r="KN32" s="112"/>
      <c r="KO32" s="110">
        <f>データ!DR7</f>
        <v>104.3</v>
      </c>
      <c r="KP32" s="111"/>
      <c r="KQ32" s="111"/>
      <c r="KR32" s="111"/>
      <c r="KS32" s="111"/>
      <c r="KT32" s="111"/>
      <c r="KU32" s="111"/>
      <c r="KV32" s="111"/>
      <c r="KW32" s="111"/>
      <c r="KX32" s="111"/>
      <c r="KY32" s="111"/>
      <c r="KZ32" s="111"/>
      <c r="LA32" s="111"/>
      <c r="LB32" s="111"/>
      <c r="LC32" s="111"/>
      <c r="LD32" s="111"/>
      <c r="LE32" s="111"/>
      <c r="LF32" s="111"/>
      <c r="LG32" s="112"/>
      <c r="LH32" s="110">
        <f>データ!DS7</f>
        <v>114</v>
      </c>
      <c r="LI32" s="111"/>
      <c r="LJ32" s="111"/>
      <c r="LK32" s="111"/>
      <c r="LL32" s="111"/>
      <c r="LM32" s="111"/>
      <c r="LN32" s="111"/>
      <c r="LO32" s="111"/>
      <c r="LP32" s="111"/>
      <c r="LQ32" s="111"/>
      <c r="LR32" s="111"/>
      <c r="LS32" s="111"/>
      <c r="LT32" s="111"/>
      <c r="LU32" s="111"/>
      <c r="LV32" s="111"/>
      <c r="LW32" s="111"/>
      <c r="LX32" s="111"/>
      <c r="LY32" s="111"/>
      <c r="LZ32" s="112"/>
      <c r="MA32" s="110">
        <f>データ!DT7</f>
        <v>114.7</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49" t="s">
        <v>141</v>
      </c>
      <c r="NE32" s="146"/>
      <c r="NF32" s="146"/>
      <c r="NG32" s="146"/>
      <c r="NH32" s="146"/>
      <c r="NI32" s="146"/>
      <c r="NJ32" s="146"/>
      <c r="NK32" s="146"/>
      <c r="NL32" s="146"/>
      <c r="NM32" s="146"/>
      <c r="NN32" s="146"/>
      <c r="NO32" s="146"/>
      <c r="NP32" s="146"/>
      <c r="NQ32" s="146"/>
      <c r="NR32" s="147"/>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48"/>
      <c r="NE33" s="146"/>
      <c r="NF33" s="146"/>
      <c r="NG33" s="146"/>
      <c r="NH33" s="146"/>
      <c r="NI33" s="146"/>
      <c r="NJ33" s="146"/>
      <c r="NK33" s="146"/>
      <c r="NL33" s="146"/>
      <c r="NM33" s="146"/>
      <c r="NN33" s="146"/>
      <c r="NO33" s="146"/>
      <c r="NP33" s="146"/>
      <c r="NQ33" s="146"/>
      <c r="NR33" s="147"/>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48"/>
      <c r="NE34" s="146"/>
      <c r="NF34" s="146"/>
      <c r="NG34" s="146"/>
      <c r="NH34" s="146"/>
      <c r="NI34" s="146"/>
      <c r="NJ34" s="146"/>
      <c r="NK34" s="146"/>
      <c r="NL34" s="146"/>
      <c r="NM34" s="146"/>
      <c r="NN34" s="146"/>
      <c r="NO34" s="146"/>
      <c r="NP34" s="146"/>
      <c r="NQ34" s="146"/>
      <c r="NR34" s="147"/>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48"/>
      <c r="NE35" s="146"/>
      <c r="NF35" s="146"/>
      <c r="NG35" s="146"/>
      <c r="NH35" s="146"/>
      <c r="NI35" s="146"/>
      <c r="NJ35" s="146"/>
      <c r="NK35" s="146"/>
      <c r="NL35" s="146"/>
      <c r="NM35" s="146"/>
      <c r="NN35" s="146"/>
      <c r="NO35" s="146"/>
      <c r="NP35" s="146"/>
      <c r="NQ35" s="146"/>
      <c r="NR35" s="147"/>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48"/>
      <c r="NE36" s="146"/>
      <c r="NF36" s="146"/>
      <c r="NG36" s="146"/>
      <c r="NH36" s="146"/>
      <c r="NI36" s="146"/>
      <c r="NJ36" s="146"/>
      <c r="NK36" s="146"/>
      <c r="NL36" s="146"/>
      <c r="NM36" s="146"/>
      <c r="NN36" s="146"/>
      <c r="NO36" s="146"/>
      <c r="NP36" s="146"/>
      <c r="NQ36" s="146"/>
      <c r="NR36" s="147"/>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48"/>
      <c r="NE37" s="146"/>
      <c r="NF37" s="146"/>
      <c r="NG37" s="146"/>
      <c r="NH37" s="146"/>
      <c r="NI37" s="146"/>
      <c r="NJ37" s="146"/>
      <c r="NK37" s="146"/>
      <c r="NL37" s="146"/>
      <c r="NM37" s="146"/>
      <c r="NN37" s="146"/>
      <c r="NO37" s="146"/>
      <c r="NP37" s="146"/>
      <c r="NQ37" s="146"/>
      <c r="NR37" s="147"/>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48"/>
      <c r="NE38" s="146"/>
      <c r="NF38" s="146"/>
      <c r="NG38" s="146"/>
      <c r="NH38" s="146"/>
      <c r="NI38" s="146"/>
      <c r="NJ38" s="146"/>
      <c r="NK38" s="146"/>
      <c r="NL38" s="146"/>
      <c r="NM38" s="146"/>
      <c r="NN38" s="146"/>
      <c r="NO38" s="146"/>
      <c r="NP38" s="146"/>
      <c r="NQ38" s="146"/>
      <c r="NR38" s="147"/>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48"/>
      <c r="NE39" s="146"/>
      <c r="NF39" s="146"/>
      <c r="NG39" s="146"/>
      <c r="NH39" s="146"/>
      <c r="NI39" s="146"/>
      <c r="NJ39" s="146"/>
      <c r="NK39" s="146"/>
      <c r="NL39" s="146"/>
      <c r="NM39" s="146"/>
      <c r="NN39" s="146"/>
      <c r="NO39" s="146"/>
      <c r="NP39" s="146"/>
      <c r="NQ39" s="146"/>
      <c r="NR39" s="147"/>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48"/>
      <c r="NE40" s="146"/>
      <c r="NF40" s="146"/>
      <c r="NG40" s="146"/>
      <c r="NH40" s="146"/>
      <c r="NI40" s="146"/>
      <c r="NJ40" s="146"/>
      <c r="NK40" s="146"/>
      <c r="NL40" s="146"/>
      <c r="NM40" s="146"/>
      <c r="NN40" s="146"/>
      <c r="NO40" s="146"/>
      <c r="NP40" s="146"/>
      <c r="NQ40" s="146"/>
      <c r="NR40" s="147"/>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48"/>
      <c r="NE41" s="146"/>
      <c r="NF41" s="146"/>
      <c r="NG41" s="146"/>
      <c r="NH41" s="146"/>
      <c r="NI41" s="146"/>
      <c r="NJ41" s="146"/>
      <c r="NK41" s="146"/>
      <c r="NL41" s="146"/>
      <c r="NM41" s="146"/>
      <c r="NN41" s="146"/>
      <c r="NO41" s="146"/>
      <c r="NP41" s="146"/>
      <c r="NQ41" s="146"/>
      <c r="NR41" s="147"/>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48"/>
      <c r="NE42" s="146"/>
      <c r="NF42" s="146"/>
      <c r="NG42" s="146"/>
      <c r="NH42" s="146"/>
      <c r="NI42" s="146"/>
      <c r="NJ42" s="146"/>
      <c r="NK42" s="146"/>
      <c r="NL42" s="146"/>
      <c r="NM42" s="146"/>
      <c r="NN42" s="146"/>
      <c r="NO42" s="146"/>
      <c r="NP42" s="146"/>
      <c r="NQ42" s="146"/>
      <c r="NR42" s="147"/>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48"/>
      <c r="NE43" s="146"/>
      <c r="NF43" s="146"/>
      <c r="NG43" s="146"/>
      <c r="NH43" s="146"/>
      <c r="NI43" s="146"/>
      <c r="NJ43" s="146"/>
      <c r="NK43" s="146"/>
      <c r="NL43" s="146"/>
      <c r="NM43" s="146"/>
      <c r="NN43" s="146"/>
      <c r="NO43" s="146"/>
      <c r="NP43" s="146"/>
      <c r="NQ43" s="146"/>
      <c r="NR43" s="147"/>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48"/>
      <c r="NE44" s="146"/>
      <c r="NF44" s="146"/>
      <c r="NG44" s="146"/>
      <c r="NH44" s="146"/>
      <c r="NI44" s="146"/>
      <c r="NJ44" s="146"/>
      <c r="NK44" s="146"/>
      <c r="NL44" s="146"/>
      <c r="NM44" s="146"/>
      <c r="NN44" s="146"/>
      <c r="NO44" s="146"/>
      <c r="NP44" s="146"/>
      <c r="NQ44" s="146"/>
      <c r="NR44" s="147"/>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48"/>
      <c r="NE45" s="146"/>
      <c r="NF45" s="146"/>
      <c r="NG45" s="146"/>
      <c r="NH45" s="146"/>
      <c r="NI45" s="146"/>
      <c r="NJ45" s="146"/>
      <c r="NK45" s="146"/>
      <c r="NL45" s="146"/>
      <c r="NM45" s="146"/>
      <c r="NN45" s="146"/>
      <c r="NO45" s="146"/>
      <c r="NP45" s="146"/>
      <c r="NQ45" s="146"/>
      <c r="NR45" s="147"/>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48"/>
      <c r="NE46" s="146"/>
      <c r="NF46" s="146"/>
      <c r="NG46" s="146"/>
      <c r="NH46" s="146"/>
      <c r="NI46" s="146"/>
      <c r="NJ46" s="146"/>
      <c r="NK46" s="146"/>
      <c r="NL46" s="146"/>
      <c r="NM46" s="146"/>
      <c r="NN46" s="146"/>
      <c r="NO46" s="146"/>
      <c r="NP46" s="146"/>
      <c r="NQ46" s="146"/>
      <c r="NR46" s="147"/>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48"/>
      <c r="NE47" s="146"/>
      <c r="NF47" s="146"/>
      <c r="NG47" s="146"/>
      <c r="NH47" s="146"/>
      <c r="NI47" s="146"/>
      <c r="NJ47" s="146"/>
      <c r="NK47" s="146"/>
      <c r="NL47" s="146"/>
      <c r="NM47" s="146"/>
      <c r="NN47" s="146"/>
      <c r="NO47" s="146"/>
      <c r="NP47" s="146"/>
      <c r="NQ47" s="146"/>
      <c r="NR47" s="147"/>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138</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59.8</v>
      </c>
      <c r="EM52" s="116"/>
      <c r="EN52" s="116"/>
      <c r="EO52" s="116"/>
      <c r="EP52" s="116"/>
      <c r="EQ52" s="116"/>
      <c r="ER52" s="116"/>
      <c r="ES52" s="116"/>
      <c r="ET52" s="116"/>
      <c r="EU52" s="116"/>
      <c r="EV52" s="116"/>
      <c r="EW52" s="116"/>
      <c r="EX52" s="116"/>
      <c r="EY52" s="116"/>
      <c r="EZ52" s="116"/>
      <c r="FA52" s="116"/>
      <c r="FB52" s="116"/>
      <c r="FC52" s="116"/>
      <c r="FD52" s="116"/>
      <c r="FE52" s="116">
        <f>データ!BG7</f>
        <v>4.5</v>
      </c>
      <c r="FF52" s="116"/>
      <c r="FG52" s="116"/>
      <c r="FH52" s="116"/>
      <c r="FI52" s="116"/>
      <c r="FJ52" s="116"/>
      <c r="FK52" s="116"/>
      <c r="FL52" s="116"/>
      <c r="FM52" s="116"/>
      <c r="FN52" s="116"/>
      <c r="FO52" s="116"/>
      <c r="FP52" s="116"/>
      <c r="FQ52" s="116"/>
      <c r="FR52" s="116"/>
      <c r="FS52" s="116"/>
      <c r="FT52" s="116"/>
      <c r="FU52" s="116"/>
      <c r="FV52" s="116"/>
      <c r="FW52" s="116"/>
      <c r="FX52" s="116">
        <f>データ!BH7</f>
        <v>38.299999999999997</v>
      </c>
      <c r="FY52" s="116"/>
      <c r="FZ52" s="116"/>
      <c r="GA52" s="116"/>
      <c r="GB52" s="116"/>
      <c r="GC52" s="116"/>
      <c r="GD52" s="116"/>
      <c r="GE52" s="116"/>
      <c r="GF52" s="116"/>
      <c r="GG52" s="116"/>
      <c r="GH52" s="116"/>
      <c r="GI52" s="116"/>
      <c r="GJ52" s="116"/>
      <c r="GK52" s="116"/>
      <c r="GL52" s="116"/>
      <c r="GM52" s="116"/>
      <c r="GN52" s="116"/>
      <c r="GO52" s="116"/>
      <c r="GP52" s="116"/>
      <c r="GQ52" s="116">
        <f>データ!BI7</f>
        <v>48.4</v>
      </c>
      <c r="GR52" s="116"/>
      <c r="GS52" s="116"/>
      <c r="GT52" s="116"/>
      <c r="GU52" s="116"/>
      <c r="GV52" s="116"/>
      <c r="GW52" s="116"/>
      <c r="GX52" s="116"/>
      <c r="GY52" s="116"/>
      <c r="GZ52" s="116"/>
      <c r="HA52" s="116"/>
      <c r="HB52" s="116"/>
      <c r="HC52" s="116"/>
      <c r="HD52" s="116"/>
      <c r="HE52" s="116"/>
      <c r="HF52" s="116"/>
      <c r="HG52" s="116"/>
      <c r="HH52" s="116"/>
      <c r="HI52" s="116"/>
      <c r="HJ52" s="116">
        <f>データ!BJ7</f>
        <v>51.5</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37173</v>
      </c>
      <c r="JD52" s="120"/>
      <c r="JE52" s="120"/>
      <c r="JF52" s="120"/>
      <c r="JG52" s="120"/>
      <c r="JH52" s="120"/>
      <c r="JI52" s="120"/>
      <c r="JJ52" s="120"/>
      <c r="JK52" s="120"/>
      <c r="JL52" s="120"/>
      <c r="JM52" s="120"/>
      <c r="JN52" s="120"/>
      <c r="JO52" s="120"/>
      <c r="JP52" s="120"/>
      <c r="JQ52" s="120"/>
      <c r="JR52" s="120"/>
      <c r="JS52" s="120"/>
      <c r="JT52" s="120"/>
      <c r="JU52" s="120"/>
      <c r="JV52" s="120">
        <f>データ!BR7</f>
        <v>424</v>
      </c>
      <c r="JW52" s="120"/>
      <c r="JX52" s="120"/>
      <c r="JY52" s="120"/>
      <c r="JZ52" s="120"/>
      <c r="KA52" s="120"/>
      <c r="KB52" s="120"/>
      <c r="KC52" s="120"/>
      <c r="KD52" s="120"/>
      <c r="KE52" s="120"/>
      <c r="KF52" s="120"/>
      <c r="KG52" s="120"/>
      <c r="KH52" s="120"/>
      <c r="KI52" s="120"/>
      <c r="KJ52" s="120"/>
      <c r="KK52" s="120"/>
      <c r="KL52" s="120"/>
      <c r="KM52" s="120"/>
      <c r="KN52" s="120"/>
      <c r="KO52" s="120">
        <f>データ!BS7</f>
        <v>23560</v>
      </c>
      <c r="KP52" s="120"/>
      <c r="KQ52" s="120"/>
      <c r="KR52" s="120"/>
      <c r="KS52" s="120"/>
      <c r="KT52" s="120"/>
      <c r="KU52" s="120"/>
      <c r="KV52" s="120"/>
      <c r="KW52" s="120"/>
      <c r="KX52" s="120"/>
      <c r="KY52" s="120"/>
      <c r="KZ52" s="120"/>
      <c r="LA52" s="120"/>
      <c r="LB52" s="120"/>
      <c r="LC52" s="120"/>
      <c r="LD52" s="120"/>
      <c r="LE52" s="120"/>
      <c r="LF52" s="120"/>
      <c r="LG52" s="120"/>
      <c r="LH52" s="120">
        <f>データ!BT7</f>
        <v>31840</v>
      </c>
      <c r="LI52" s="120"/>
      <c r="LJ52" s="120"/>
      <c r="LK52" s="120"/>
      <c r="LL52" s="120"/>
      <c r="LM52" s="120"/>
      <c r="LN52" s="120"/>
      <c r="LO52" s="120"/>
      <c r="LP52" s="120"/>
      <c r="LQ52" s="120"/>
      <c r="LR52" s="120"/>
      <c r="LS52" s="120"/>
      <c r="LT52" s="120"/>
      <c r="LU52" s="120"/>
      <c r="LV52" s="120"/>
      <c r="LW52" s="120"/>
      <c r="LX52" s="120"/>
      <c r="LY52" s="120"/>
      <c r="LZ52" s="120"/>
      <c r="MA52" s="120">
        <f>データ!BU7</f>
        <v>42372</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3" t="s">
        <v>29</v>
      </c>
      <c r="K53" s="114"/>
      <c r="L53" s="114"/>
      <c r="M53" s="114"/>
      <c r="N53" s="114"/>
      <c r="O53" s="114"/>
      <c r="P53" s="114"/>
      <c r="Q53" s="114"/>
      <c r="R53" s="114"/>
      <c r="S53" s="114"/>
      <c r="T53" s="115"/>
      <c r="U53" s="120">
        <f>データ!AZ7</f>
        <v>26</v>
      </c>
      <c r="V53" s="120"/>
      <c r="W53" s="120"/>
      <c r="X53" s="120"/>
      <c r="Y53" s="120"/>
      <c r="Z53" s="120"/>
      <c r="AA53" s="120"/>
      <c r="AB53" s="120"/>
      <c r="AC53" s="120"/>
      <c r="AD53" s="120"/>
      <c r="AE53" s="120"/>
      <c r="AF53" s="120"/>
      <c r="AG53" s="120"/>
      <c r="AH53" s="120"/>
      <c r="AI53" s="120"/>
      <c r="AJ53" s="120"/>
      <c r="AK53" s="120"/>
      <c r="AL53" s="120"/>
      <c r="AM53" s="120"/>
      <c r="AN53" s="120">
        <f>データ!BA7</f>
        <v>87</v>
      </c>
      <c r="AO53" s="120"/>
      <c r="AP53" s="120"/>
      <c r="AQ53" s="120"/>
      <c r="AR53" s="120"/>
      <c r="AS53" s="120"/>
      <c r="AT53" s="120"/>
      <c r="AU53" s="120"/>
      <c r="AV53" s="120"/>
      <c r="AW53" s="120"/>
      <c r="AX53" s="120"/>
      <c r="AY53" s="120"/>
      <c r="AZ53" s="120"/>
      <c r="BA53" s="120"/>
      <c r="BB53" s="120"/>
      <c r="BC53" s="120"/>
      <c r="BD53" s="120"/>
      <c r="BE53" s="120"/>
      <c r="BF53" s="120"/>
      <c r="BG53" s="120">
        <f>データ!BB7</f>
        <v>7646</v>
      </c>
      <c r="BH53" s="120"/>
      <c r="BI53" s="120"/>
      <c r="BJ53" s="120"/>
      <c r="BK53" s="120"/>
      <c r="BL53" s="120"/>
      <c r="BM53" s="120"/>
      <c r="BN53" s="120"/>
      <c r="BO53" s="120"/>
      <c r="BP53" s="120"/>
      <c r="BQ53" s="120"/>
      <c r="BR53" s="120"/>
      <c r="BS53" s="120"/>
      <c r="BT53" s="120"/>
      <c r="BU53" s="120"/>
      <c r="BV53" s="120"/>
      <c r="BW53" s="120"/>
      <c r="BX53" s="120"/>
      <c r="BY53" s="120"/>
      <c r="BZ53" s="120">
        <f>データ!BC7</f>
        <v>53</v>
      </c>
      <c r="CA53" s="120"/>
      <c r="CB53" s="120"/>
      <c r="CC53" s="120"/>
      <c r="CD53" s="120"/>
      <c r="CE53" s="120"/>
      <c r="CF53" s="120"/>
      <c r="CG53" s="120"/>
      <c r="CH53" s="120"/>
      <c r="CI53" s="120"/>
      <c r="CJ53" s="120"/>
      <c r="CK53" s="120"/>
      <c r="CL53" s="120"/>
      <c r="CM53" s="120"/>
      <c r="CN53" s="120"/>
      <c r="CO53" s="120"/>
      <c r="CP53" s="120"/>
      <c r="CQ53" s="120"/>
      <c r="CR53" s="120"/>
      <c r="CS53" s="120">
        <f>データ!BD7</f>
        <v>559</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13.5</v>
      </c>
      <c r="EM53" s="116"/>
      <c r="EN53" s="116"/>
      <c r="EO53" s="116"/>
      <c r="EP53" s="116"/>
      <c r="EQ53" s="116"/>
      <c r="ER53" s="116"/>
      <c r="ES53" s="116"/>
      <c r="ET53" s="116"/>
      <c r="EU53" s="116"/>
      <c r="EV53" s="116"/>
      <c r="EW53" s="116"/>
      <c r="EX53" s="116"/>
      <c r="EY53" s="116"/>
      <c r="EZ53" s="116"/>
      <c r="FA53" s="116"/>
      <c r="FB53" s="116"/>
      <c r="FC53" s="116"/>
      <c r="FD53" s="116"/>
      <c r="FE53" s="116">
        <f>データ!BL7</f>
        <v>7.1</v>
      </c>
      <c r="FF53" s="116"/>
      <c r="FG53" s="116"/>
      <c r="FH53" s="116"/>
      <c r="FI53" s="116"/>
      <c r="FJ53" s="116"/>
      <c r="FK53" s="116"/>
      <c r="FL53" s="116"/>
      <c r="FM53" s="116"/>
      <c r="FN53" s="116"/>
      <c r="FO53" s="116"/>
      <c r="FP53" s="116"/>
      <c r="FQ53" s="116"/>
      <c r="FR53" s="116"/>
      <c r="FS53" s="116"/>
      <c r="FT53" s="116"/>
      <c r="FU53" s="116"/>
      <c r="FV53" s="116"/>
      <c r="FW53" s="116"/>
      <c r="FX53" s="116">
        <f>データ!BM7</f>
        <v>5.6</v>
      </c>
      <c r="FY53" s="116"/>
      <c r="FZ53" s="116"/>
      <c r="GA53" s="116"/>
      <c r="GB53" s="116"/>
      <c r="GC53" s="116"/>
      <c r="GD53" s="116"/>
      <c r="GE53" s="116"/>
      <c r="GF53" s="116"/>
      <c r="GG53" s="116"/>
      <c r="GH53" s="116"/>
      <c r="GI53" s="116"/>
      <c r="GJ53" s="116"/>
      <c r="GK53" s="116"/>
      <c r="GL53" s="116"/>
      <c r="GM53" s="116"/>
      <c r="GN53" s="116"/>
      <c r="GO53" s="116"/>
      <c r="GP53" s="116"/>
      <c r="GQ53" s="116">
        <f>データ!BN7</f>
        <v>18.100000000000001</v>
      </c>
      <c r="GR53" s="116"/>
      <c r="GS53" s="116"/>
      <c r="GT53" s="116"/>
      <c r="GU53" s="116"/>
      <c r="GV53" s="116"/>
      <c r="GW53" s="116"/>
      <c r="GX53" s="116"/>
      <c r="GY53" s="116"/>
      <c r="GZ53" s="116"/>
      <c r="HA53" s="116"/>
      <c r="HB53" s="116"/>
      <c r="HC53" s="116"/>
      <c r="HD53" s="116"/>
      <c r="HE53" s="116"/>
      <c r="HF53" s="116"/>
      <c r="HG53" s="116"/>
      <c r="HH53" s="116"/>
      <c r="HI53" s="116"/>
      <c r="HJ53" s="116">
        <f>データ!BO7</f>
        <v>22.7</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22466</v>
      </c>
      <c r="JD53" s="120"/>
      <c r="JE53" s="120"/>
      <c r="JF53" s="120"/>
      <c r="JG53" s="120"/>
      <c r="JH53" s="120"/>
      <c r="JI53" s="120"/>
      <c r="JJ53" s="120"/>
      <c r="JK53" s="120"/>
      <c r="JL53" s="120"/>
      <c r="JM53" s="120"/>
      <c r="JN53" s="120"/>
      <c r="JO53" s="120"/>
      <c r="JP53" s="120"/>
      <c r="JQ53" s="120"/>
      <c r="JR53" s="120"/>
      <c r="JS53" s="120"/>
      <c r="JT53" s="120"/>
      <c r="JU53" s="120"/>
      <c r="JV53" s="120">
        <f>データ!BW7</f>
        <v>4211</v>
      </c>
      <c r="JW53" s="120"/>
      <c r="JX53" s="120"/>
      <c r="JY53" s="120"/>
      <c r="JZ53" s="120"/>
      <c r="KA53" s="120"/>
      <c r="KB53" s="120"/>
      <c r="KC53" s="120"/>
      <c r="KD53" s="120"/>
      <c r="KE53" s="120"/>
      <c r="KF53" s="120"/>
      <c r="KG53" s="120"/>
      <c r="KH53" s="120"/>
      <c r="KI53" s="120"/>
      <c r="KJ53" s="120"/>
      <c r="KK53" s="120"/>
      <c r="KL53" s="120"/>
      <c r="KM53" s="120"/>
      <c r="KN53" s="120"/>
      <c r="KO53" s="120">
        <f>データ!BX7</f>
        <v>10653</v>
      </c>
      <c r="KP53" s="120"/>
      <c r="KQ53" s="120"/>
      <c r="KR53" s="120"/>
      <c r="KS53" s="120"/>
      <c r="KT53" s="120"/>
      <c r="KU53" s="120"/>
      <c r="KV53" s="120"/>
      <c r="KW53" s="120"/>
      <c r="KX53" s="120"/>
      <c r="KY53" s="120"/>
      <c r="KZ53" s="120"/>
      <c r="LA53" s="120"/>
      <c r="LB53" s="120"/>
      <c r="LC53" s="120"/>
      <c r="LD53" s="120"/>
      <c r="LE53" s="120"/>
      <c r="LF53" s="120"/>
      <c r="LG53" s="120"/>
      <c r="LH53" s="120">
        <f>データ!BY7</f>
        <v>17717</v>
      </c>
      <c r="LI53" s="120"/>
      <c r="LJ53" s="120"/>
      <c r="LK53" s="120"/>
      <c r="LL53" s="120"/>
      <c r="LM53" s="120"/>
      <c r="LN53" s="120"/>
      <c r="LO53" s="120"/>
      <c r="LP53" s="120"/>
      <c r="LQ53" s="120"/>
      <c r="LR53" s="120"/>
      <c r="LS53" s="120"/>
      <c r="LT53" s="120"/>
      <c r="LU53" s="120"/>
      <c r="LV53" s="120"/>
      <c r="LW53" s="120"/>
      <c r="LX53" s="120"/>
      <c r="LY53" s="120"/>
      <c r="LZ53" s="120"/>
      <c r="MA53" s="120">
        <f>データ!BZ7</f>
        <v>21349</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49" t="s">
        <v>140</v>
      </c>
      <c r="NE66" s="150"/>
      <c r="NF66" s="150"/>
      <c r="NG66" s="150"/>
      <c r="NH66" s="150"/>
      <c r="NI66" s="150"/>
      <c r="NJ66" s="150"/>
      <c r="NK66" s="150"/>
      <c r="NL66" s="150"/>
      <c r="NM66" s="150"/>
      <c r="NN66" s="150"/>
      <c r="NO66" s="150"/>
      <c r="NP66" s="150"/>
      <c r="NQ66" s="150"/>
      <c r="NR66" s="151"/>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406536</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49"/>
      <c r="NE67" s="150"/>
      <c r="NF67" s="150"/>
      <c r="NG67" s="150"/>
      <c r="NH67" s="150"/>
      <c r="NI67" s="150"/>
      <c r="NJ67" s="150"/>
      <c r="NK67" s="150"/>
      <c r="NL67" s="150"/>
      <c r="NM67" s="150"/>
      <c r="NN67" s="150"/>
      <c r="NO67" s="150"/>
      <c r="NP67" s="150"/>
      <c r="NQ67" s="150"/>
      <c r="NR67" s="151"/>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49"/>
      <c r="NE68" s="150"/>
      <c r="NF68" s="150"/>
      <c r="NG68" s="150"/>
      <c r="NH68" s="150"/>
      <c r="NI68" s="150"/>
      <c r="NJ68" s="150"/>
      <c r="NK68" s="150"/>
      <c r="NL68" s="150"/>
      <c r="NM68" s="150"/>
      <c r="NN68" s="150"/>
      <c r="NO68" s="150"/>
      <c r="NP68" s="150"/>
      <c r="NQ68" s="150"/>
      <c r="NR68" s="151"/>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49"/>
      <c r="NE69" s="150"/>
      <c r="NF69" s="150"/>
      <c r="NG69" s="150"/>
      <c r="NH69" s="150"/>
      <c r="NI69" s="150"/>
      <c r="NJ69" s="150"/>
      <c r="NK69" s="150"/>
      <c r="NL69" s="150"/>
      <c r="NM69" s="150"/>
      <c r="NN69" s="150"/>
      <c r="NO69" s="150"/>
      <c r="NP69" s="150"/>
      <c r="NQ69" s="150"/>
      <c r="NR69" s="151"/>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49"/>
      <c r="NE70" s="150"/>
      <c r="NF70" s="150"/>
      <c r="NG70" s="150"/>
      <c r="NH70" s="150"/>
      <c r="NI70" s="150"/>
      <c r="NJ70" s="150"/>
      <c r="NK70" s="150"/>
      <c r="NL70" s="150"/>
      <c r="NM70" s="150"/>
      <c r="NN70" s="150"/>
      <c r="NO70" s="150"/>
      <c r="NP70" s="150"/>
      <c r="NQ70" s="150"/>
      <c r="NR70" s="151"/>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49"/>
      <c r="NE71" s="150"/>
      <c r="NF71" s="150"/>
      <c r="NG71" s="150"/>
      <c r="NH71" s="150"/>
      <c r="NI71" s="150"/>
      <c r="NJ71" s="150"/>
      <c r="NK71" s="150"/>
      <c r="NL71" s="150"/>
      <c r="NM71" s="150"/>
      <c r="NN71" s="150"/>
      <c r="NO71" s="150"/>
      <c r="NP71" s="150"/>
      <c r="NQ71" s="150"/>
      <c r="NR71" s="151"/>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49"/>
      <c r="NE72" s="150"/>
      <c r="NF72" s="150"/>
      <c r="NG72" s="150"/>
      <c r="NH72" s="150"/>
      <c r="NI72" s="150"/>
      <c r="NJ72" s="150"/>
      <c r="NK72" s="150"/>
      <c r="NL72" s="150"/>
      <c r="NM72" s="150"/>
      <c r="NN72" s="150"/>
      <c r="NO72" s="150"/>
      <c r="NP72" s="150"/>
      <c r="NQ72" s="150"/>
      <c r="NR72" s="151"/>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49"/>
      <c r="NE73" s="150"/>
      <c r="NF73" s="150"/>
      <c r="NG73" s="150"/>
      <c r="NH73" s="150"/>
      <c r="NI73" s="150"/>
      <c r="NJ73" s="150"/>
      <c r="NK73" s="150"/>
      <c r="NL73" s="150"/>
      <c r="NM73" s="150"/>
      <c r="NN73" s="150"/>
      <c r="NO73" s="150"/>
      <c r="NP73" s="150"/>
      <c r="NQ73" s="150"/>
      <c r="NR73" s="151"/>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49"/>
      <c r="NE74" s="150"/>
      <c r="NF74" s="150"/>
      <c r="NG74" s="150"/>
      <c r="NH74" s="150"/>
      <c r="NI74" s="150"/>
      <c r="NJ74" s="150"/>
      <c r="NK74" s="150"/>
      <c r="NL74" s="150"/>
      <c r="NM74" s="150"/>
      <c r="NN74" s="150"/>
      <c r="NO74" s="150"/>
      <c r="NP74" s="150"/>
      <c r="NQ74" s="150"/>
      <c r="NR74" s="151"/>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49"/>
      <c r="NE75" s="150"/>
      <c r="NF75" s="150"/>
      <c r="NG75" s="150"/>
      <c r="NH75" s="150"/>
      <c r="NI75" s="150"/>
      <c r="NJ75" s="150"/>
      <c r="NK75" s="150"/>
      <c r="NL75" s="150"/>
      <c r="NM75" s="150"/>
      <c r="NN75" s="150"/>
      <c r="NO75" s="150"/>
      <c r="NP75" s="150"/>
      <c r="NQ75" s="150"/>
      <c r="NR75" s="151"/>
    </row>
    <row r="76" spans="1:382" ht="13.5" customHeight="1" x14ac:dyDescent="0.2">
      <c r="A76" s="2"/>
      <c r="B76" s="11"/>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73500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49"/>
      <c r="NE76" s="150"/>
      <c r="NF76" s="150"/>
      <c r="NG76" s="150"/>
      <c r="NH76" s="150"/>
      <c r="NI76" s="150"/>
      <c r="NJ76" s="150"/>
      <c r="NK76" s="150"/>
      <c r="NL76" s="150"/>
      <c r="NM76" s="150"/>
      <c r="NN76" s="150"/>
      <c r="NO76" s="150"/>
      <c r="NP76" s="150"/>
      <c r="NQ76" s="150"/>
      <c r="NR76" s="151"/>
    </row>
    <row r="77" spans="1:382" ht="13.5" customHeight="1" x14ac:dyDescent="0.2">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290.39999999999998</v>
      </c>
      <c r="KB77" s="111"/>
      <c r="KC77" s="111"/>
      <c r="KD77" s="111"/>
      <c r="KE77" s="111"/>
      <c r="KF77" s="111"/>
      <c r="KG77" s="111"/>
      <c r="KH77" s="111"/>
      <c r="KI77" s="111"/>
      <c r="KJ77" s="111"/>
      <c r="KK77" s="111"/>
      <c r="KL77" s="111"/>
      <c r="KM77" s="111"/>
      <c r="KN77" s="111"/>
      <c r="KO77" s="112"/>
      <c r="KP77" s="110">
        <f>データ!DA7</f>
        <v>441.3</v>
      </c>
      <c r="KQ77" s="111"/>
      <c r="KR77" s="111"/>
      <c r="KS77" s="111"/>
      <c r="KT77" s="111"/>
      <c r="KU77" s="111"/>
      <c r="KV77" s="111"/>
      <c r="KW77" s="111"/>
      <c r="KX77" s="111"/>
      <c r="KY77" s="111"/>
      <c r="KZ77" s="111"/>
      <c r="LA77" s="111"/>
      <c r="LB77" s="111"/>
      <c r="LC77" s="111"/>
      <c r="LD77" s="112"/>
      <c r="LE77" s="110">
        <f>データ!DB7</f>
        <v>394.9</v>
      </c>
      <c r="LF77" s="111"/>
      <c r="LG77" s="111"/>
      <c r="LH77" s="111"/>
      <c r="LI77" s="111"/>
      <c r="LJ77" s="111"/>
      <c r="LK77" s="111"/>
      <c r="LL77" s="111"/>
      <c r="LM77" s="111"/>
      <c r="LN77" s="111"/>
      <c r="LO77" s="111"/>
      <c r="LP77" s="111"/>
      <c r="LQ77" s="111"/>
      <c r="LR77" s="111"/>
      <c r="LS77" s="112"/>
      <c r="LT77" s="110">
        <f>データ!DC7</f>
        <v>313.89999999999998</v>
      </c>
      <c r="LU77" s="111"/>
      <c r="LV77" s="111"/>
      <c r="LW77" s="111"/>
      <c r="LX77" s="111"/>
      <c r="LY77" s="111"/>
      <c r="LZ77" s="111"/>
      <c r="MA77" s="111"/>
      <c r="MB77" s="111"/>
      <c r="MC77" s="111"/>
      <c r="MD77" s="111"/>
      <c r="ME77" s="111"/>
      <c r="MF77" s="111"/>
      <c r="MG77" s="111"/>
      <c r="MH77" s="112"/>
      <c r="MI77" s="110">
        <f>データ!DD7</f>
        <v>230.3</v>
      </c>
      <c r="MJ77" s="111"/>
      <c r="MK77" s="111"/>
      <c r="ML77" s="111"/>
      <c r="MM77" s="111"/>
      <c r="MN77" s="111"/>
      <c r="MO77" s="111"/>
      <c r="MP77" s="111"/>
      <c r="MQ77" s="111"/>
      <c r="MR77" s="111"/>
      <c r="MS77" s="111"/>
      <c r="MT77" s="111"/>
      <c r="MU77" s="111"/>
      <c r="MV77" s="111"/>
      <c r="MW77" s="112"/>
      <c r="MX77" s="2"/>
      <c r="MY77" s="2"/>
      <c r="MZ77" s="2"/>
      <c r="NA77" s="2"/>
      <c r="NB77" s="2"/>
      <c r="NC77" s="32"/>
      <c r="ND77" s="149"/>
      <c r="NE77" s="150"/>
      <c r="NF77" s="150"/>
      <c r="NG77" s="150"/>
      <c r="NH77" s="150"/>
      <c r="NI77" s="150"/>
      <c r="NJ77" s="150"/>
      <c r="NK77" s="150"/>
      <c r="NL77" s="150"/>
      <c r="NM77" s="150"/>
      <c r="NN77" s="150"/>
      <c r="NO77" s="150"/>
      <c r="NP77" s="150"/>
      <c r="NQ77" s="150"/>
      <c r="NR77" s="151"/>
    </row>
    <row r="78" spans="1:382" ht="13.5" customHeight="1" x14ac:dyDescent="0.2">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1263.5</v>
      </c>
      <c r="KB78" s="111"/>
      <c r="KC78" s="111"/>
      <c r="KD78" s="111"/>
      <c r="KE78" s="111"/>
      <c r="KF78" s="111"/>
      <c r="KG78" s="111"/>
      <c r="KH78" s="111"/>
      <c r="KI78" s="111"/>
      <c r="KJ78" s="111"/>
      <c r="KK78" s="111"/>
      <c r="KL78" s="111"/>
      <c r="KM78" s="111"/>
      <c r="KN78" s="111"/>
      <c r="KO78" s="112"/>
      <c r="KP78" s="110">
        <f>データ!DF7</f>
        <v>108.5</v>
      </c>
      <c r="KQ78" s="111"/>
      <c r="KR78" s="111"/>
      <c r="KS78" s="111"/>
      <c r="KT78" s="111"/>
      <c r="KU78" s="111"/>
      <c r="KV78" s="111"/>
      <c r="KW78" s="111"/>
      <c r="KX78" s="111"/>
      <c r="KY78" s="111"/>
      <c r="KZ78" s="111"/>
      <c r="LA78" s="111"/>
      <c r="LB78" s="111"/>
      <c r="LC78" s="111"/>
      <c r="LD78" s="112"/>
      <c r="LE78" s="110">
        <f>データ!DG7</f>
        <v>136.19999999999999</v>
      </c>
      <c r="LF78" s="111"/>
      <c r="LG78" s="111"/>
      <c r="LH78" s="111"/>
      <c r="LI78" s="111"/>
      <c r="LJ78" s="111"/>
      <c r="LK78" s="111"/>
      <c r="LL78" s="111"/>
      <c r="LM78" s="111"/>
      <c r="LN78" s="111"/>
      <c r="LO78" s="111"/>
      <c r="LP78" s="111"/>
      <c r="LQ78" s="111"/>
      <c r="LR78" s="111"/>
      <c r="LS78" s="112"/>
      <c r="LT78" s="110">
        <f>データ!DH7</f>
        <v>104.8</v>
      </c>
      <c r="LU78" s="111"/>
      <c r="LV78" s="111"/>
      <c r="LW78" s="111"/>
      <c r="LX78" s="111"/>
      <c r="LY78" s="111"/>
      <c r="LZ78" s="111"/>
      <c r="MA78" s="111"/>
      <c r="MB78" s="111"/>
      <c r="MC78" s="111"/>
      <c r="MD78" s="111"/>
      <c r="ME78" s="111"/>
      <c r="MF78" s="111"/>
      <c r="MG78" s="111"/>
      <c r="MH78" s="112"/>
      <c r="MI78" s="110">
        <f>データ!DI7</f>
        <v>80.7</v>
      </c>
      <c r="MJ78" s="111"/>
      <c r="MK78" s="111"/>
      <c r="ML78" s="111"/>
      <c r="MM78" s="111"/>
      <c r="MN78" s="111"/>
      <c r="MO78" s="111"/>
      <c r="MP78" s="111"/>
      <c r="MQ78" s="111"/>
      <c r="MR78" s="111"/>
      <c r="MS78" s="111"/>
      <c r="MT78" s="111"/>
      <c r="MU78" s="111"/>
      <c r="MV78" s="111"/>
      <c r="MW78" s="112"/>
      <c r="MX78" s="2"/>
      <c r="MY78" s="2"/>
      <c r="MZ78" s="2"/>
      <c r="NA78" s="2"/>
      <c r="NB78" s="2"/>
      <c r="NC78" s="32"/>
      <c r="ND78" s="149"/>
      <c r="NE78" s="150"/>
      <c r="NF78" s="150"/>
      <c r="NG78" s="150"/>
      <c r="NH78" s="150"/>
      <c r="NI78" s="150"/>
      <c r="NJ78" s="150"/>
      <c r="NK78" s="150"/>
      <c r="NL78" s="150"/>
      <c r="NM78" s="150"/>
      <c r="NN78" s="150"/>
      <c r="NO78" s="150"/>
      <c r="NP78" s="150"/>
      <c r="NQ78" s="150"/>
      <c r="NR78" s="151"/>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49"/>
      <c r="NE79" s="150"/>
      <c r="NF79" s="150"/>
      <c r="NG79" s="150"/>
      <c r="NH79" s="150"/>
      <c r="NI79" s="150"/>
      <c r="NJ79" s="150"/>
      <c r="NK79" s="150"/>
      <c r="NL79" s="150"/>
      <c r="NM79" s="150"/>
      <c r="NN79" s="150"/>
      <c r="NO79" s="150"/>
      <c r="NP79" s="150"/>
      <c r="NQ79" s="150"/>
      <c r="NR79" s="151"/>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49"/>
      <c r="NE80" s="150"/>
      <c r="NF80" s="150"/>
      <c r="NG80" s="150"/>
      <c r="NH80" s="150"/>
      <c r="NI80" s="150"/>
      <c r="NJ80" s="150"/>
      <c r="NK80" s="150"/>
      <c r="NL80" s="150"/>
      <c r="NM80" s="150"/>
      <c r="NN80" s="150"/>
      <c r="NO80" s="150"/>
      <c r="NP80" s="150"/>
      <c r="NQ80" s="150"/>
      <c r="NR80" s="151"/>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49"/>
      <c r="NE81" s="150"/>
      <c r="NF81" s="150"/>
      <c r="NG81" s="150"/>
      <c r="NH81" s="150"/>
      <c r="NI81" s="150"/>
      <c r="NJ81" s="150"/>
      <c r="NK81" s="150"/>
      <c r="NL81" s="150"/>
      <c r="NM81" s="150"/>
      <c r="NN81" s="150"/>
      <c r="NO81" s="150"/>
      <c r="NP81" s="150"/>
      <c r="NQ81" s="150"/>
      <c r="NR81" s="151"/>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52"/>
      <c r="NE82" s="153"/>
      <c r="NF82" s="153"/>
      <c r="NG82" s="153"/>
      <c r="NH82" s="153"/>
      <c r="NI82" s="153"/>
      <c r="NJ82" s="153"/>
      <c r="NK82" s="153"/>
      <c r="NL82" s="153"/>
      <c r="NM82" s="153"/>
      <c r="NN82" s="153"/>
      <c r="NO82" s="153"/>
      <c r="NP82" s="153"/>
      <c r="NQ82" s="153"/>
      <c r="NR82" s="154"/>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YpFBvi8sL2PW+O0Me3hcy8jR3gZxsLgOKehvH1ZFnTv3RZxYkp0AFsSk+nxmS8XM0lTsF6eS4e+pwJs8DTNrEw==" saltValue="UoLhnImFPfHyZ1ApIAKE8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90</v>
      </c>
      <c r="AL5" s="47" t="s">
        <v>91</v>
      </c>
      <c r="AM5" s="47" t="s">
        <v>101</v>
      </c>
      <c r="AN5" s="47" t="s">
        <v>93</v>
      </c>
      <c r="AO5" s="47" t="s">
        <v>94</v>
      </c>
      <c r="AP5" s="47" t="s">
        <v>95</v>
      </c>
      <c r="AQ5" s="47" t="s">
        <v>96</v>
      </c>
      <c r="AR5" s="47" t="s">
        <v>97</v>
      </c>
      <c r="AS5" s="47" t="s">
        <v>98</v>
      </c>
      <c r="AT5" s="47" t="s">
        <v>99</v>
      </c>
      <c r="AU5" s="47" t="s">
        <v>100</v>
      </c>
      <c r="AV5" s="47" t="s">
        <v>102</v>
      </c>
      <c r="AW5" s="47" t="s">
        <v>91</v>
      </c>
      <c r="AX5" s="47" t="s">
        <v>103</v>
      </c>
      <c r="AY5" s="47" t="s">
        <v>104</v>
      </c>
      <c r="AZ5" s="47" t="s">
        <v>94</v>
      </c>
      <c r="BA5" s="47" t="s">
        <v>95</v>
      </c>
      <c r="BB5" s="47" t="s">
        <v>96</v>
      </c>
      <c r="BC5" s="47" t="s">
        <v>97</v>
      </c>
      <c r="BD5" s="47" t="s">
        <v>98</v>
      </c>
      <c r="BE5" s="47" t="s">
        <v>99</v>
      </c>
      <c r="BF5" s="47" t="s">
        <v>100</v>
      </c>
      <c r="BG5" s="47" t="s">
        <v>102</v>
      </c>
      <c r="BH5" s="47" t="s">
        <v>91</v>
      </c>
      <c r="BI5" s="47" t="s">
        <v>101</v>
      </c>
      <c r="BJ5" s="47" t="s">
        <v>93</v>
      </c>
      <c r="BK5" s="47" t="s">
        <v>94</v>
      </c>
      <c r="BL5" s="47" t="s">
        <v>95</v>
      </c>
      <c r="BM5" s="47" t="s">
        <v>96</v>
      </c>
      <c r="BN5" s="47" t="s">
        <v>97</v>
      </c>
      <c r="BO5" s="47" t="s">
        <v>98</v>
      </c>
      <c r="BP5" s="47" t="s">
        <v>99</v>
      </c>
      <c r="BQ5" s="47" t="s">
        <v>105</v>
      </c>
      <c r="BR5" s="47" t="s">
        <v>106</v>
      </c>
      <c r="BS5" s="47" t="s">
        <v>107</v>
      </c>
      <c r="BT5" s="47" t="s">
        <v>101</v>
      </c>
      <c r="BU5" s="47" t="s">
        <v>108</v>
      </c>
      <c r="BV5" s="47" t="s">
        <v>94</v>
      </c>
      <c r="BW5" s="47" t="s">
        <v>95</v>
      </c>
      <c r="BX5" s="47" t="s">
        <v>96</v>
      </c>
      <c r="BY5" s="47" t="s">
        <v>97</v>
      </c>
      <c r="BZ5" s="47" t="s">
        <v>98</v>
      </c>
      <c r="CA5" s="47" t="s">
        <v>99</v>
      </c>
      <c r="CB5" s="47" t="s">
        <v>105</v>
      </c>
      <c r="CC5" s="47" t="s">
        <v>106</v>
      </c>
      <c r="CD5" s="47" t="s">
        <v>109</v>
      </c>
      <c r="CE5" s="47" t="s">
        <v>110</v>
      </c>
      <c r="CF5" s="47" t="s">
        <v>93</v>
      </c>
      <c r="CG5" s="47" t="s">
        <v>94</v>
      </c>
      <c r="CH5" s="47" t="s">
        <v>95</v>
      </c>
      <c r="CI5" s="47" t="s">
        <v>96</v>
      </c>
      <c r="CJ5" s="47" t="s">
        <v>97</v>
      </c>
      <c r="CK5" s="47" t="s">
        <v>98</v>
      </c>
      <c r="CL5" s="47" t="s">
        <v>99</v>
      </c>
      <c r="CM5" s="145"/>
      <c r="CN5" s="145"/>
      <c r="CO5" s="47" t="s">
        <v>100</v>
      </c>
      <c r="CP5" s="47" t="s">
        <v>111</v>
      </c>
      <c r="CQ5" s="47" t="s">
        <v>91</v>
      </c>
      <c r="CR5" s="47" t="s">
        <v>101</v>
      </c>
      <c r="CS5" s="47" t="s">
        <v>93</v>
      </c>
      <c r="CT5" s="47" t="s">
        <v>94</v>
      </c>
      <c r="CU5" s="47" t="s">
        <v>95</v>
      </c>
      <c r="CV5" s="47" t="s">
        <v>96</v>
      </c>
      <c r="CW5" s="47" t="s">
        <v>97</v>
      </c>
      <c r="CX5" s="47" t="s">
        <v>98</v>
      </c>
      <c r="CY5" s="47" t="s">
        <v>99</v>
      </c>
      <c r="CZ5" s="47" t="s">
        <v>89</v>
      </c>
      <c r="DA5" s="47" t="s">
        <v>102</v>
      </c>
      <c r="DB5" s="47" t="s">
        <v>109</v>
      </c>
      <c r="DC5" s="47" t="s">
        <v>112</v>
      </c>
      <c r="DD5" s="47" t="s">
        <v>93</v>
      </c>
      <c r="DE5" s="47" t="s">
        <v>94</v>
      </c>
      <c r="DF5" s="47" t="s">
        <v>95</v>
      </c>
      <c r="DG5" s="47" t="s">
        <v>96</v>
      </c>
      <c r="DH5" s="47" t="s">
        <v>97</v>
      </c>
      <c r="DI5" s="47" t="s">
        <v>98</v>
      </c>
      <c r="DJ5" s="47" t="s">
        <v>35</v>
      </c>
      <c r="DK5" s="47" t="s">
        <v>105</v>
      </c>
      <c r="DL5" s="47" t="s">
        <v>90</v>
      </c>
      <c r="DM5" s="47" t="s">
        <v>113</v>
      </c>
      <c r="DN5" s="47" t="s">
        <v>101</v>
      </c>
      <c r="DO5" s="47" t="s">
        <v>93</v>
      </c>
      <c r="DP5" s="47" t="s">
        <v>94</v>
      </c>
      <c r="DQ5" s="47" t="s">
        <v>95</v>
      </c>
      <c r="DR5" s="47" t="s">
        <v>96</v>
      </c>
      <c r="DS5" s="47" t="s">
        <v>97</v>
      </c>
      <c r="DT5" s="47" t="s">
        <v>98</v>
      </c>
      <c r="DU5" s="47" t="s">
        <v>99</v>
      </c>
    </row>
    <row r="6" spans="1:125" s="54" customFormat="1" x14ac:dyDescent="0.2">
      <c r="A6" s="37" t="s">
        <v>114</v>
      </c>
      <c r="B6" s="48">
        <f>B8</f>
        <v>2023</v>
      </c>
      <c r="C6" s="48">
        <f t="shared" ref="C6:X6" si="1">C8</f>
        <v>82031</v>
      </c>
      <c r="D6" s="48">
        <f t="shared" si="1"/>
        <v>47</v>
      </c>
      <c r="E6" s="48">
        <f t="shared" si="1"/>
        <v>14</v>
      </c>
      <c r="F6" s="48">
        <f t="shared" si="1"/>
        <v>0</v>
      </c>
      <c r="G6" s="48">
        <f t="shared" si="1"/>
        <v>2</v>
      </c>
      <c r="H6" s="48" t="str">
        <f>SUBSTITUTE(H8,"　","")</f>
        <v>茨城県土浦市</v>
      </c>
      <c r="I6" s="48" t="str">
        <f t="shared" si="1"/>
        <v>駅東駐車場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都市計画駐車場</v>
      </c>
      <c r="Q6" s="50" t="str">
        <f t="shared" si="1"/>
        <v>立体式</v>
      </c>
      <c r="R6" s="51">
        <f t="shared" si="1"/>
        <v>39</v>
      </c>
      <c r="S6" s="50" t="str">
        <f t="shared" si="1"/>
        <v>駅</v>
      </c>
      <c r="T6" s="50" t="str">
        <f t="shared" si="1"/>
        <v>有</v>
      </c>
      <c r="U6" s="51">
        <f t="shared" si="1"/>
        <v>28075</v>
      </c>
      <c r="V6" s="51">
        <f t="shared" si="1"/>
        <v>1155</v>
      </c>
      <c r="W6" s="51">
        <f t="shared" si="1"/>
        <v>200</v>
      </c>
      <c r="X6" s="50" t="str">
        <f t="shared" si="1"/>
        <v>利用料金制</v>
      </c>
      <c r="Y6" s="52">
        <f>IF(Y8="-",NA(),Y8)</f>
        <v>207.1</v>
      </c>
      <c r="Z6" s="52">
        <f t="shared" ref="Z6:AH6" si="2">IF(Z8="-",NA(),Z8)</f>
        <v>102.8</v>
      </c>
      <c r="AA6" s="52">
        <f t="shared" si="2"/>
        <v>133.6</v>
      </c>
      <c r="AB6" s="52">
        <f t="shared" si="2"/>
        <v>127.1</v>
      </c>
      <c r="AC6" s="52">
        <f t="shared" si="2"/>
        <v>140.19999999999999</v>
      </c>
      <c r="AD6" s="52">
        <f t="shared" si="2"/>
        <v>222.3</v>
      </c>
      <c r="AE6" s="52">
        <f t="shared" si="2"/>
        <v>130.19999999999999</v>
      </c>
      <c r="AF6" s="52">
        <f t="shared" si="2"/>
        <v>136.5</v>
      </c>
      <c r="AG6" s="52">
        <f t="shared" si="2"/>
        <v>183.5</v>
      </c>
      <c r="AH6" s="52">
        <f t="shared" si="2"/>
        <v>3976.9</v>
      </c>
      <c r="AI6" s="49" t="str">
        <f>IF(AI8="-","",IF(AI8="-","【-】","【"&amp;SUBSTITUTE(TEXT(AI8,"#,##0.0"),"-","△")&amp;"】"))</f>
        <v>【1,905.8】</v>
      </c>
      <c r="AJ6" s="52">
        <f>IF(AJ8="-",NA(),AJ8)</f>
        <v>0</v>
      </c>
      <c r="AK6" s="52">
        <f t="shared" ref="AK6:AS6" si="3">IF(AK8="-",NA(),AK8)</f>
        <v>0</v>
      </c>
      <c r="AL6" s="52">
        <f t="shared" si="3"/>
        <v>0</v>
      </c>
      <c r="AM6" s="52">
        <f t="shared" si="3"/>
        <v>0</v>
      </c>
      <c r="AN6" s="52">
        <f t="shared" si="3"/>
        <v>0</v>
      </c>
      <c r="AO6" s="52">
        <f t="shared" si="3"/>
        <v>3.1</v>
      </c>
      <c r="AP6" s="52">
        <f t="shared" si="3"/>
        <v>8.6</v>
      </c>
      <c r="AQ6" s="52">
        <f t="shared" si="3"/>
        <v>4.3</v>
      </c>
      <c r="AR6" s="52">
        <f t="shared" si="3"/>
        <v>4.2</v>
      </c>
      <c r="AS6" s="52">
        <f t="shared" si="3"/>
        <v>3.5</v>
      </c>
      <c r="AT6" s="49" t="str">
        <f>IF(AT8="-","",IF(AT8="-","【-】","【"&amp;SUBSTITUTE(TEXT(AT8,"#,##0.0"),"-","△")&amp;"】"))</f>
        <v>【3.9】</v>
      </c>
      <c r="AU6" s="53">
        <f>IF(AU8="-",NA(),AU8)</f>
        <v>0</v>
      </c>
      <c r="AV6" s="53">
        <f t="shared" ref="AV6:BD6" si="4">IF(AV8="-",NA(),AV8)</f>
        <v>0</v>
      </c>
      <c r="AW6" s="53">
        <f t="shared" si="4"/>
        <v>0</v>
      </c>
      <c r="AX6" s="53">
        <f t="shared" si="4"/>
        <v>0</v>
      </c>
      <c r="AY6" s="53">
        <f t="shared" si="4"/>
        <v>0</v>
      </c>
      <c r="AZ6" s="53">
        <f t="shared" si="4"/>
        <v>26</v>
      </c>
      <c r="BA6" s="53">
        <f t="shared" si="4"/>
        <v>87</v>
      </c>
      <c r="BB6" s="53">
        <f t="shared" si="4"/>
        <v>7646</v>
      </c>
      <c r="BC6" s="53">
        <f t="shared" si="4"/>
        <v>53</v>
      </c>
      <c r="BD6" s="53">
        <f t="shared" si="4"/>
        <v>559</v>
      </c>
      <c r="BE6" s="51" t="str">
        <f>IF(BE8="-","",IF(BE8="-","【-】","【"&amp;SUBSTITUTE(TEXT(BE8,"#,##0"),"-","△")&amp;"】"))</f>
        <v>【127】</v>
      </c>
      <c r="BF6" s="52">
        <f>IF(BF8="-",NA(),BF8)</f>
        <v>59.8</v>
      </c>
      <c r="BG6" s="52">
        <f t="shared" ref="BG6:BO6" si="5">IF(BG8="-",NA(),BG8)</f>
        <v>4.5</v>
      </c>
      <c r="BH6" s="52">
        <f t="shared" si="5"/>
        <v>38.299999999999997</v>
      </c>
      <c r="BI6" s="52">
        <f t="shared" si="5"/>
        <v>48.4</v>
      </c>
      <c r="BJ6" s="52">
        <f t="shared" si="5"/>
        <v>51.5</v>
      </c>
      <c r="BK6" s="52">
        <f t="shared" si="5"/>
        <v>13.5</v>
      </c>
      <c r="BL6" s="52">
        <f t="shared" si="5"/>
        <v>7.1</v>
      </c>
      <c r="BM6" s="52">
        <f t="shared" si="5"/>
        <v>5.6</v>
      </c>
      <c r="BN6" s="52">
        <f t="shared" si="5"/>
        <v>18.100000000000001</v>
      </c>
      <c r="BO6" s="52">
        <f t="shared" si="5"/>
        <v>22.7</v>
      </c>
      <c r="BP6" s="49" t="str">
        <f>IF(BP8="-","",IF(BP8="-","【-】","【"&amp;SUBSTITUTE(TEXT(BP8,"#,##0.0"),"-","△")&amp;"】"))</f>
        <v>【△55.6】</v>
      </c>
      <c r="BQ6" s="53">
        <f>IF(BQ8="-",NA(),BQ8)</f>
        <v>37173</v>
      </c>
      <c r="BR6" s="53">
        <f t="shared" ref="BR6:BZ6" si="6">IF(BR8="-",NA(),BR8)</f>
        <v>424</v>
      </c>
      <c r="BS6" s="53">
        <f t="shared" si="6"/>
        <v>23560</v>
      </c>
      <c r="BT6" s="53">
        <f t="shared" si="6"/>
        <v>31840</v>
      </c>
      <c r="BU6" s="53">
        <f t="shared" si="6"/>
        <v>42372</v>
      </c>
      <c r="BV6" s="53">
        <f t="shared" si="6"/>
        <v>22466</v>
      </c>
      <c r="BW6" s="53">
        <f t="shared" si="6"/>
        <v>4211</v>
      </c>
      <c r="BX6" s="53">
        <f t="shared" si="6"/>
        <v>10653</v>
      </c>
      <c r="BY6" s="53">
        <f t="shared" si="6"/>
        <v>17717</v>
      </c>
      <c r="BZ6" s="53">
        <f t="shared" si="6"/>
        <v>21349</v>
      </c>
      <c r="CA6" s="51" t="str">
        <f>IF(CA8="-","",IF(CA8="-","【-】","【"&amp;SUBSTITUTE(TEXT(CA8,"#,##0"),"-","△")&amp;"】"))</f>
        <v>【12,639】</v>
      </c>
      <c r="CB6" s="52"/>
      <c r="CC6" s="52"/>
      <c r="CD6" s="52"/>
      <c r="CE6" s="52"/>
      <c r="CF6" s="52"/>
      <c r="CG6" s="52"/>
      <c r="CH6" s="52"/>
      <c r="CI6" s="52"/>
      <c r="CJ6" s="52"/>
      <c r="CK6" s="52"/>
      <c r="CL6" s="49" t="s">
        <v>115</v>
      </c>
      <c r="CM6" s="51">
        <f t="shared" ref="CM6:CN6" si="7">CM8</f>
        <v>406536</v>
      </c>
      <c r="CN6" s="51">
        <f t="shared" si="7"/>
        <v>73500</v>
      </c>
      <c r="CO6" s="52"/>
      <c r="CP6" s="52"/>
      <c r="CQ6" s="52"/>
      <c r="CR6" s="52"/>
      <c r="CS6" s="52"/>
      <c r="CT6" s="52"/>
      <c r="CU6" s="52"/>
      <c r="CV6" s="52"/>
      <c r="CW6" s="52"/>
      <c r="CX6" s="52"/>
      <c r="CY6" s="49" t="s">
        <v>115</v>
      </c>
      <c r="CZ6" s="52">
        <f>IF(CZ8="-",NA(),CZ8)</f>
        <v>290.39999999999998</v>
      </c>
      <c r="DA6" s="52">
        <f t="shared" ref="DA6:DI6" si="8">IF(DA8="-",NA(),DA8)</f>
        <v>441.3</v>
      </c>
      <c r="DB6" s="52">
        <f t="shared" si="8"/>
        <v>394.9</v>
      </c>
      <c r="DC6" s="52">
        <f t="shared" si="8"/>
        <v>313.89999999999998</v>
      </c>
      <c r="DD6" s="52">
        <f t="shared" si="8"/>
        <v>230.3</v>
      </c>
      <c r="DE6" s="52">
        <f t="shared" si="8"/>
        <v>1263.5</v>
      </c>
      <c r="DF6" s="52">
        <f t="shared" si="8"/>
        <v>108.5</v>
      </c>
      <c r="DG6" s="52">
        <f t="shared" si="8"/>
        <v>136.19999999999999</v>
      </c>
      <c r="DH6" s="52">
        <f t="shared" si="8"/>
        <v>104.8</v>
      </c>
      <c r="DI6" s="52">
        <f t="shared" si="8"/>
        <v>80.7</v>
      </c>
      <c r="DJ6" s="49" t="str">
        <f>IF(DJ8="-","",IF(DJ8="-","【-】","【"&amp;SUBSTITUTE(TEXT(DJ8,"#,##0.0"),"-","△")&amp;"】"))</f>
        <v>【79.0】</v>
      </c>
      <c r="DK6" s="52">
        <f>IF(DK8="-",NA(),DK8)</f>
        <v>26</v>
      </c>
      <c r="DL6" s="52">
        <f t="shared" ref="DL6:DT6" si="9">IF(DL8="-",NA(),DL8)</f>
        <v>17.7</v>
      </c>
      <c r="DM6" s="52">
        <f t="shared" si="9"/>
        <v>20.7</v>
      </c>
      <c r="DN6" s="52">
        <f t="shared" si="9"/>
        <v>25.5</v>
      </c>
      <c r="DO6" s="52">
        <f t="shared" si="9"/>
        <v>30.3</v>
      </c>
      <c r="DP6" s="52">
        <f t="shared" si="9"/>
        <v>127.8</v>
      </c>
      <c r="DQ6" s="52">
        <f t="shared" si="9"/>
        <v>105.7</v>
      </c>
      <c r="DR6" s="52">
        <f t="shared" si="9"/>
        <v>104.3</v>
      </c>
      <c r="DS6" s="52">
        <f t="shared" si="9"/>
        <v>114</v>
      </c>
      <c r="DT6" s="52">
        <f t="shared" si="9"/>
        <v>114.7</v>
      </c>
      <c r="DU6" s="49" t="str">
        <f>IF(DU8="-","",IF(DU8="-","【-】","【"&amp;SUBSTITUTE(TEXT(DU8,"#,##0.0"),"-","△")&amp;"】"))</f>
        <v>【210.9】</v>
      </c>
    </row>
    <row r="7" spans="1:125" s="54" customFormat="1" x14ac:dyDescent="0.2">
      <c r="A7" s="37" t="s">
        <v>116</v>
      </c>
      <c r="B7" s="48">
        <f t="shared" ref="B7:X7" si="10">B8</f>
        <v>2023</v>
      </c>
      <c r="C7" s="48">
        <f t="shared" si="10"/>
        <v>82031</v>
      </c>
      <c r="D7" s="48">
        <f t="shared" si="10"/>
        <v>47</v>
      </c>
      <c r="E7" s="48">
        <f t="shared" si="10"/>
        <v>14</v>
      </c>
      <c r="F7" s="48">
        <f t="shared" si="10"/>
        <v>0</v>
      </c>
      <c r="G7" s="48">
        <f t="shared" si="10"/>
        <v>2</v>
      </c>
      <c r="H7" s="48" t="str">
        <f t="shared" si="10"/>
        <v>茨城県　土浦市</v>
      </c>
      <c r="I7" s="48" t="str">
        <f t="shared" si="10"/>
        <v>駅東駐車場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都市計画駐車場</v>
      </c>
      <c r="Q7" s="50" t="str">
        <f t="shared" si="10"/>
        <v>立体式</v>
      </c>
      <c r="R7" s="51">
        <f t="shared" si="10"/>
        <v>39</v>
      </c>
      <c r="S7" s="50" t="str">
        <f t="shared" si="10"/>
        <v>駅</v>
      </c>
      <c r="T7" s="50" t="str">
        <f t="shared" si="10"/>
        <v>有</v>
      </c>
      <c r="U7" s="51">
        <f t="shared" si="10"/>
        <v>28075</v>
      </c>
      <c r="V7" s="51">
        <f t="shared" si="10"/>
        <v>1155</v>
      </c>
      <c r="W7" s="51">
        <f t="shared" si="10"/>
        <v>200</v>
      </c>
      <c r="X7" s="50" t="str">
        <f t="shared" si="10"/>
        <v>利用料金制</v>
      </c>
      <c r="Y7" s="52">
        <f>Y8</f>
        <v>207.1</v>
      </c>
      <c r="Z7" s="52">
        <f t="shared" ref="Z7:AH7" si="11">Z8</f>
        <v>102.8</v>
      </c>
      <c r="AA7" s="52">
        <f t="shared" si="11"/>
        <v>133.6</v>
      </c>
      <c r="AB7" s="52">
        <f t="shared" si="11"/>
        <v>127.1</v>
      </c>
      <c r="AC7" s="52">
        <f t="shared" si="11"/>
        <v>140.19999999999999</v>
      </c>
      <c r="AD7" s="52">
        <f t="shared" si="11"/>
        <v>222.3</v>
      </c>
      <c r="AE7" s="52">
        <f t="shared" si="11"/>
        <v>130.19999999999999</v>
      </c>
      <c r="AF7" s="52">
        <f t="shared" si="11"/>
        <v>136.5</v>
      </c>
      <c r="AG7" s="52">
        <f t="shared" si="11"/>
        <v>183.5</v>
      </c>
      <c r="AH7" s="52">
        <f t="shared" si="11"/>
        <v>3976.9</v>
      </c>
      <c r="AI7" s="49"/>
      <c r="AJ7" s="52">
        <f>AJ8</f>
        <v>0</v>
      </c>
      <c r="AK7" s="52">
        <f t="shared" ref="AK7:AS7" si="12">AK8</f>
        <v>0</v>
      </c>
      <c r="AL7" s="52">
        <f t="shared" si="12"/>
        <v>0</v>
      </c>
      <c r="AM7" s="52">
        <f t="shared" si="12"/>
        <v>0</v>
      </c>
      <c r="AN7" s="52">
        <f t="shared" si="12"/>
        <v>0</v>
      </c>
      <c r="AO7" s="52">
        <f t="shared" si="12"/>
        <v>3.1</v>
      </c>
      <c r="AP7" s="52">
        <f t="shared" si="12"/>
        <v>8.6</v>
      </c>
      <c r="AQ7" s="52">
        <f t="shared" si="12"/>
        <v>4.3</v>
      </c>
      <c r="AR7" s="52">
        <f t="shared" si="12"/>
        <v>4.2</v>
      </c>
      <c r="AS7" s="52">
        <f t="shared" si="12"/>
        <v>3.5</v>
      </c>
      <c r="AT7" s="49"/>
      <c r="AU7" s="53">
        <f>AU8</f>
        <v>0</v>
      </c>
      <c r="AV7" s="53">
        <f t="shared" ref="AV7:BD7" si="13">AV8</f>
        <v>0</v>
      </c>
      <c r="AW7" s="53">
        <f t="shared" si="13"/>
        <v>0</v>
      </c>
      <c r="AX7" s="53">
        <f t="shared" si="13"/>
        <v>0</v>
      </c>
      <c r="AY7" s="53">
        <f t="shared" si="13"/>
        <v>0</v>
      </c>
      <c r="AZ7" s="53">
        <f t="shared" si="13"/>
        <v>26</v>
      </c>
      <c r="BA7" s="53">
        <f t="shared" si="13"/>
        <v>87</v>
      </c>
      <c r="BB7" s="53">
        <f t="shared" si="13"/>
        <v>7646</v>
      </c>
      <c r="BC7" s="53">
        <f t="shared" si="13"/>
        <v>53</v>
      </c>
      <c r="BD7" s="53">
        <f t="shared" si="13"/>
        <v>559</v>
      </c>
      <c r="BE7" s="51"/>
      <c r="BF7" s="52">
        <f>BF8</f>
        <v>59.8</v>
      </c>
      <c r="BG7" s="52">
        <f t="shared" ref="BG7:BO7" si="14">BG8</f>
        <v>4.5</v>
      </c>
      <c r="BH7" s="52">
        <f t="shared" si="14"/>
        <v>38.299999999999997</v>
      </c>
      <c r="BI7" s="52">
        <f t="shared" si="14"/>
        <v>48.4</v>
      </c>
      <c r="BJ7" s="52">
        <f t="shared" si="14"/>
        <v>51.5</v>
      </c>
      <c r="BK7" s="52">
        <f t="shared" si="14"/>
        <v>13.5</v>
      </c>
      <c r="BL7" s="52">
        <f t="shared" si="14"/>
        <v>7.1</v>
      </c>
      <c r="BM7" s="52">
        <f t="shared" si="14"/>
        <v>5.6</v>
      </c>
      <c r="BN7" s="52">
        <f t="shared" si="14"/>
        <v>18.100000000000001</v>
      </c>
      <c r="BO7" s="52">
        <f t="shared" si="14"/>
        <v>22.7</v>
      </c>
      <c r="BP7" s="49"/>
      <c r="BQ7" s="53">
        <f>BQ8</f>
        <v>37173</v>
      </c>
      <c r="BR7" s="53">
        <f t="shared" ref="BR7:BZ7" si="15">BR8</f>
        <v>424</v>
      </c>
      <c r="BS7" s="53">
        <f t="shared" si="15"/>
        <v>23560</v>
      </c>
      <c r="BT7" s="53">
        <f t="shared" si="15"/>
        <v>31840</v>
      </c>
      <c r="BU7" s="53">
        <f t="shared" si="15"/>
        <v>42372</v>
      </c>
      <c r="BV7" s="53">
        <f t="shared" si="15"/>
        <v>22466</v>
      </c>
      <c r="BW7" s="53">
        <f t="shared" si="15"/>
        <v>4211</v>
      </c>
      <c r="BX7" s="53">
        <f t="shared" si="15"/>
        <v>10653</v>
      </c>
      <c r="BY7" s="53">
        <f t="shared" si="15"/>
        <v>17717</v>
      </c>
      <c r="BZ7" s="53">
        <f t="shared" si="15"/>
        <v>21349</v>
      </c>
      <c r="CA7" s="51"/>
      <c r="CB7" s="52" t="s">
        <v>117</v>
      </c>
      <c r="CC7" s="52" t="s">
        <v>117</v>
      </c>
      <c r="CD7" s="52" t="s">
        <v>117</v>
      </c>
      <c r="CE7" s="52" t="s">
        <v>117</v>
      </c>
      <c r="CF7" s="52" t="s">
        <v>117</v>
      </c>
      <c r="CG7" s="52" t="s">
        <v>117</v>
      </c>
      <c r="CH7" s="52" t="s">
        <v>117</v>
      </c>
      <c r="CI7" s="52" t="s">
        <v>117</v>
      </c>
      <c r="CJ7" s="52" t="s">
        <v>117</v>
      </c>
      <c r="CK7" s="52" t="s">
        <v>118</v>
      </c>
      <c r="CL7" s="49"/>
      <c r="CM7" s="51">
        <f>CM8</f>
        <v>406536</v>
      </c>
      <c r="CN7" s="51">
        <f>CN8</f>
        <v>73500</v>
      </c>
      <c r="CO7" s="52" t="s">
        <v>117</v>
      </c>
      <c r="CP7" s="52" t="s">
        <v>117</v>
      </c>
      <c r="CQ7" s="52" t="s">
        <v>117</v>
      </c>
      <c r="CR7" s="52" t="s">
        <v>117</v>
      </c>
      <c r="CS7" s="52" t="s">
        <v>117</v>
      </c>
      <c r="CT7" s="52" t="s">
        <v>117</v>
      </c>
      <c r="CU7" s="52" t="s">
        <v>117</v>
      </c>
      <c r="CV7" s="52" t="s">
        <v>117</v>
      </c>
      <c r="CW7" s="52" t="s">
        <v>117</v>
      </c>
      <c r="CX7" s="52" t="s">
        <v>119</v>
      </c>
      <c r="CY7" s="49"/>
      <c r="CZ7" s="52">
        <f>CZ8</f>
        <v>290.39999999999998</v>
      </c>
      <c r="DA7" s="52">
        <f t="shared" ref="DA7:DI7" si="16">DA8</f>
        <v>441.3</v>
      </c>
      <c r="DB7" s="52">
        <f t="shared" si="16"/>
        <v>394.9</v>
      </c>
      <c r="DC7" s="52">
        <f t="shared" si="16"/>
        <v>313.89999999999998</v>
      </c>
      <c r="DD7" s="52">
        <f t="shared" si="16"/>
        <v>230.3</v>
      </c>
      <c r="DE7" s="52">
        <f t="shared" si="16"/>
        <v>1263.5</v>
      </c>
      <c r="DF7" s="52">
        <f t="shared" si="16"/>
        <v>108.5</v>
      </c>
      <c r="DG7" s="52">
        <f t="shared" si="16"/>
        <v>136.19999999999999</v>
      </c>
      <c r="DH7" s="52">
        <f t="shared" si="16"/>
        <v>104.8</v>
      </c>
      <c r="DI7" s="52">
        <f t="shared" si="16"/>
        <v>80.7</v>
      </c>
      <c r="DJ7" s="49"/>
      <c r="DK7" s="52">
        <f>DK8</f>
        <v>26</v>
      </c>
      <c r="DL7" s="52">
        <f t="shared" ref="DL7:DT7" si="17">DL8</f>
        <v>17.7</v>
      </c>
      <c r="DM7" s="52">
        <f t="shared" si="17"/>
        <v>20.7</v>
      </c>
      <c r="DN7" s="52">
        <f t="shared" si="17"/>
        <v>25.5</v>
      </c>
      <c r="DO7" s="52">
        <f t="shared" si="17"/>
        <v>30.3</v>
      </c>
      <c r="DP7" s="52">
        <f t="shared" si="17"/>
        <v>127.8</v>
      </c>
      <c r="DQ7" s="52">
        <f t="shared" si="17"/>
        <v>105.7</v>
      </c>
      <c r="DR7" s="52">
        <f t="shared" si="17"/>
        <v>104.3</v>
      </c>
      <c r="DS7" s="52">
        <f t="shared" si="17"/>
        <v>114</v>
      </c>
      <c r="DT7" s="52">
        <f t="shared" si="17"/>
        <v>114.7</v>
      </c>
      <c r="DU7" s="49"/>
    </row>
    <row r="8" spans="1:125" s="54" customFormat="1" x14ac:dyDescent="0.2">
      <c r="A8" s="37"/>
      <c r="B8" s="55">
        <v>2023</v>
      </c>
      <c r="C8" s="55">
        <v>82031</v>
      </c>
      <c r="D8" s="55">
        <v>47</v>
      </c>
      <c r="E8" s="55">
        <v>14</v>
      </c>
      <c r="F8" s="55">
        <v>0</v>
      </c>
      <c r="G8" s="55">
        <v>2</v>
      </c>
      <c r="H8" s="55" t="s">
        <v>120</v>
      </c>
      <c r="I8" s="55" t="s">
        <v>121</v>
      </c>
      <c r="J8" s="55" t="s">
        <v>122</v>
      </c>
      <c r="K8" s="55" t="s">
        <v>123</v>
      </c>
      <c r="L8" s="55" t="s">
        <v>124</v>
      </c>
      <c r="M8" s="55" t="s">
        <v>125</v>
      </c>
      <c r="N8" s="55" t="s">
        <v>126</v>
      </c>
      <c r="O8" s="56" t="s">
        <v>127</v>
      </c>
      <c r="P8" s="57" t="s">
        <v>128</v>
      </c>
      <c r="Q8" s="57" t="s">
        <v>129</v>
      </c>
      <c r="R8" s="58">
        <v>39</v>
      </c>
      <c r="S8" s="57" t="s">
        <v>130</v>
      </c>
      <c r="T8" s="57" t="s">
        <v>131</v>
      </c>
      <c r="U8" s="58">
        <v>28075</v>
      </c>
      <c r="V8" s="58">
        <v>1155</v>
      </c>
      <c r="W8" s="58">
        <v>200</v>
      </c>
      <c r="X8" s="57" t="s">
        <v>132</v>
      </c>
      <c r="Y8" s="59">
        <v>207.1</v>
      </c>
      <c r="Z8" s="59">
        <v>102.8</v>
      </c>
      <c r="AA8" s="59">
        <v>133.6</v>
      </c>
      <c r="AB8" s="59">
        <v>127.1</v>
      </c>
      <c r="AC8" s="59">
        <v>140.19999999999999</v>
      </c>
      <c r="AD8" s="59">
        <v>222.3</v>
      </c>
      <c r="AE8" s="59">
        <v>130.19999999999999</v>
      </c>
      <c r="AF8" s="59">
        <v>136.5</v>
      </c>
      <c r="AG8" s="59">
        <v>183.5</v>
      </c>
      <c r="AH8" s="59">
        <v>3976.9</v>
      </c>
      <c r="AI8" s="56">
        <v>1905.8</v>
      </c>
      <c r="AJ8" s="59">
        <v>0</v>
      </c>
      <c r="AK8" s="59">
        <v>0</v>
      </c>
      <c r="AL8" s="59">
        <v>0</v>
      </c>
      <c r="AM8" s="59">
        <v>0</v>
      </c>
      <c r="AN8" s="59">
        <v>0</v>
      </c>
      <c r="AO8" s="59">
        <v>3.1</v>
      </c>
      <c r="AP8" s="59">
        <v>8.6</v>
      </c>
      <c r="AQ8" s="59">
        <v>4.3</v>
      </c>
      <c r="AR8" s="59">
        <v>4.2</v>
      </c>
      <c r="AS8" s="59">
        <v>3.5</v>
      </c>
      <c r="AT8" s="56">
        <v>3.9</v>
      </c>
      <c r="AU8" s="60">
        <v>0</v>
      </c>
      <c r="AV8" s="60">
        <v>0</v>
      </c>
      <c r="AW8" s="60">
        <v>0</v>
      </c>
      <c r="AX8" s="60">
        <v>0</v>
      </c>
      <c r="AY8" s="60">
        <v>0</v>
      </c>
      <c r="AZ8" s="60">
        <v>26</v>
      </c>
      <c r="BA8" s="60">
        <v>87</v>
      </c>
      <c r="BB8" s="60">
        <v>7646</v>
      </c>
      <c r="BC8" s="60">
        <v>53</v>
      </c>
      <c r="BD8" s="60">
        <v>559</v>
      </c>
      <c r="BE8" s="60">
        <v>127</v>
      </c>
      <c r="BF8" s="59">
        <v>59.8</v>
      </c>
      <c r="BG8" s="59">
        <v>4.5</v>
      </c>
      <c r="BH8" s="59">
        <v>38.299999999999997</v>
      </c>
      <c r="BI8" s="59">
        <v>48.4</v>
      </c>
      <c r="BJ8" s="59">
        <v>51.5</v>
      </c>
      <c r="BK8" s="59">
        <v>13.5</v>
      </c>
      <c r="BL8" s="59">
        <v>7.1</v>
      </c>
      <c r="BM8" s="59">
        <v>5.6</v>
      </c>
      <c r="BN8" s="59">
        <v>18.100000000000001</v>
      </c>
      <c r="BO8" s="59">
        <v>22.7</v>
      </c>
      <c r="BP8" s="56">
        <v>-55.6</v>
      </c>
      <c r="BQ8" s="60">
        <v>37173</v>
      </c>
      <c r="BR8" s="60">
        <v>424</v>
      </c>
      <c r="BS8" s="60">
        <v>23560</v>
      </c>
      <c r="BT8" s="61">
        <v>31840</v>
      </c>
      <c r="BU8" s="61">
        <v>42372</v>
      </c>
      <c r="BV8" s="60">
        <v>22466</v>
      </c>
      <c r="BW8" s="60">
        <v>4211</v>
      </c>
      <c r="BX8" s="60">
        <v>10653</v>
      </c>
      <c r="BY8" s="60">
        <v>17717</v>
      </c>
      <c r="BZ8" s="60">
        <v>21349</v>
      </c>
      <c r="CA8" s="58">
        <v>12639</v>
      </c>
      <c r="CB8" s="59" t="s">
        <v>124</v>
      </c>
      <c r="CC8" s="59" t="s">
        <v>124</v>
      </c>
      <c r="CD8" s="59" t="s">
        <v>124</v>
      </c>
      <c r="CE8" s="59" t="s">
        <v>124</v>
      </c>
      <c r="CF8" s="59" t="s">
        <v>124</v>
      </c>
      <c r="CG8" s="59" t="s">
        <v>124</v>
      </c>
      <c r="CH8" s="59" t="s">
        <v>124</v>
      </c>
      <c r="CI8" s="59" t="s">
        <v>124</v>
      </c>
      <c r="CJ8" s="59" t="s">
        <v>124</v>
      </c>
      <c r="CK8" s="59" t="s">
        <v>124</v>
      </c>
      <c r="CL8" s="56" t="s">
        <v>124</v>
      </c>
      <c r="CM8" s="58">
        <v>406536</v>
      </c>
      <c r="CN8" s="58">
        <v>73500</v>
      </c>
      <c r="CO8" s="59" t="s">
        <v>124</v>
      </c>
      <c r="CP8" s="59" t="s">
        <v>124</v>
      </c>
      <c r="CQ8" s="59" t="s">
        <v>124</v>
      </c>
      <c r="CR8" s="59" t="s">
        <v>124</v>
      </c>
      <c r="CS8" s="59" t="s">
        <v>124</v>
      </c>
      <c r="CT8" s="59" t="s">
        <v>124</v>
      </c>
      <c r="CU8" s="59" t="s">
        <v>124</v>
      </c>
      <c r="CV8" s="59" t="s">
        <v>124</v>
      </c>
      <c r="CW8" s="59" t="s">
        <v>124</v>
      </c>
      <c r="CX8" s="59" t="s">
        <v>124</v>
      </c>
      <c r="CY8" s="56" t="s">
        <v>124</v>
      </c>
      <c r="CZ8" s="59">
        <v>290.39999999999998</v>
      </c>
      <c r="DA8" s="59">
        <v>441.3</v>
      </c>
      <c r="DB8" s="59">
        <v>394.9</v>
      </c>
      <c r="DC8" s="59">
        <v>313.89999999999998</v>
      </c>
      <c r="DD8" s="59">
        <v>230.3</v>
      </c>
      <c r="DE8" s="59">
        <v>1263.5</v>
      </c>
      <c r="DF8" s="59">
        <v>108.5</v>
      </c>
      <c r="DG8" s="59">
        <v>136.19999999999999</v>
      </c>
      <c r="DH8" s="59">
        <v>104.8</v>
      </c>
      <c r="DI8" s="59">
        <v>80.7</v>
      </c>
      <c r="DJ8" s="56">
        <v>79</v>
      </c>
      <c r="DK8" s="59">
        <v>26</v>
      </c>
      <c r="DL8" s="59">
        <v>17.7</v>
      </c>
      <c r="DM8" s="59">
        <v>20.7</v>
      </c>
      <c r="DN8" s="59">
        <v>25.5</v>
      </c>
      <c r="DO8" s="59">
        <v>30.3</v>
      </c>
      <c r="DP8" s="59">
        <v>127.8</v>
      </c>
      <c r="DQ8" s="59">
        <v>105.7</v>
      </c>
      <c r="DR8" s="59">
        <v>104.3</v>
      </c>
      <c r="DS8" s="59">
        <v>114</v>
      </c>
      <c r="DT8" s="59">
        <v>114.7</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133</v>
      </c>
      <c r="C10" s="64" t="s">
        <v>134</v>
      </c>
      <c r="D10" s="64" t="s">
        <v>135</v>
      </c>
      <c r="E10" s="64" t="s">
        <v>136</v>
      </c>
      <c r="F10" s="64" t="s">
        <v>137</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2025-02-04T02:05:48Z</cp:lastPrinted>
  <dcterms:created xsi:type="dcterms:W3CDTF">2024-12-19T01:02:38Z</dcterms:created>
  <dcterms:modified xsi:type="dcterms:W3CDTF">2025-02-04T02:39:58Z</dcterms:modified>
  <cp:category/>
</cp:coreProperties>
</file>