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download\案１_02_その他資料一式\★経営比較分析表ダウンロードデータ（R５決算）\03_土浦市\"/>
    </mc:Choice>
  </mc:AlternateContent>
  <xr:revisionPtr revIDLastSave="0" documentId="13_ncr:1_{CCB9E98C-EB72-4D12-9E11-82B70CE84E61}" xr6:coauthVersionLast="36" xr6:coauthVersionMax="36" xr10:uidLastSave="{00000000-0000-0000-0000-000000000000}"/>
  <workbookProtection workbookAlgorithmName="SHA-512" workbookHashValue="HZlQ3pho2la1YNdgc7uERk6VbCm3CY2aRjP2jCD2AAmPH6HcxUp99eQRipsJfLl2T/s5sjl3/7cvm3meh9tsig==" workbookSaltValue="vJXAfsze2pjCPQC/2zmjvQ==" workbookSpinCount="100000" lockStructure="1"/>
  <bookViews>
    <workbookView xWindow="0" yWindow="0" windowWidth="23040" windowHeight="921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JC32" i="4" s="1"/>
  <c r="DO7" i="5"/>
  <c r="DN7" i="5"/>
  <c r="DM7" i="5"/>
  <c r="DL7" i="5"/>
  <c r="DK7" i="5"/>
  <c r="DI7" i="5"/>
  <c r="DH7" i="5"/>
  <c r="LT78" i="4" s="1"/>
  <c r="DG7" i="5"/>
  <c r="DF7" i="5"/>
  <c r="DE7" i="5"/>
  <c r="DD7" i="5"/>
  <c r="MI77" i="4" s="1"/>
  <c r="DC7" i="5"/>
  <c r="DB7" i="5"/>
  <c r="DA7" i="5"/>
  <c r="CZ7" i="5"/>
  <c r="KA77" i="4" s="1"/>
  <c r="CN7" i="5"/>
  <c r="CV76" i="4" s="1"/>
  <c r="CM7" i="5"/>
  <c r="BZ7" i="5"/>
  <c r="MA53" i="4" s="1"/>
  <c r="BY7" i="5"/>
  <c r="BX7" i="5"/>
  <c r="BW7" i="5"/>
  <c r="BV7" i="5"/>
  <c r="JC53" i="4" s="1"/>
  <c r="BU7" i="5"/>
  <c r="MA52" i="4" s="1"/>
  <c r="BT7" i="5"/>
  <c r="LH52" i="4" s="1"/>
  <c r="BS7" i="5"/>
  <c r="BR7" i="5"/>
  <c r="BQ7" i="5"/>
  <c r="BO7" i="5"/>
  <c r="BN7" i="5"/>
  <c r="BM7" i="5"/>
  <c r="BL7" i="5"/>
  <c r="FE53" i="4" s="1"/>
  <c r="BK7" i="5"/>
  <c r="EL53" i="4" s="1"/>
  <c r="BJ7" i="5"/>
  <c r="BI7" i="5"/>
  <c r="BH7" i="5"/>
  <c r="BG7" i="5"/>
  <c r="BF7" i="5"/>
  <c r="BD7" i="5"/>
  <c r="BC7" i="5"/>
  <c r="BB7" i="5"/>
  <c r="BG53" i="4" s="1"/>
  <c r="BA7" i="5"/>
  <c r="AZ7" i="5"/>
  <c r="AY7" i="5"/>
  <c r="AX7" i="5"/>
  <c r="AW7" i="5"/>
  <c r="AV7" i="5"/>
  <c r="AN52" i="4" s="1"/>
  <c r="AU7" i="5"/>
  <c r="U52" i="4" s="1"/>
  <c r="AS7" i="5"/>
  <c r="AR7" i="5"/>
  <c r="AQ7" i="5"/>
  <c r="FX32" i="4" s="1"/>
  <c r="AP7" i="5"/>
  <c r="AO7" i="5"/>
  <c r="AN7" i="5"/>
  <c r="AM7" i="5"/>
  <c r="AL7" i="5"/>
  <c r="FX31" i="4" s="1"/>
  <c r="AK7" i="5"/>
  <c r="FE31" i="4" s="1"/>
  <c r="AJ7" i="5"/>
  <c r="AH7" i="5"/>
  <c r="AG7" i="5"/>
  <c r="BZ32" i="4" s="1"/>
  <c r="AF7" i="5"/>
  <c r="AE7" i="5"/>
  <c r="AD7" i="5"/>
  <c r="AC7" i="5"/>
  <c r="CS31" i="4" s="1"/>
  <c r="AB7" i="5"/>
  <c r="BZ31" i="4" s="1"/>
  <c r="AA7" i="5"/>
  <c r="Z7" i="5"/>
  <c r="Y7" i="5"/>
  <c r="X7" i="5"/>
  <c r="W7" i="5"/>
  <c r="V7" i="5"/>
  <c r="HX10" i="4" s="1"/>
  <c r="U7" i="5"/>
  <c r="LJ8" i="4" s="1"/>
  <c r="T7" i="5"/>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LH53" i="4"/>
  <c r="KO53" i="4"/>
  <c r="JV53" i="4"/>
  <c r="HJ53" i="4"/>
  <c r="GQ53" i="4"/>
  <c r="FX53" i="4"/>
  <c r="CS53" i="4"/>
  <c r="BZ53" i="4"/>
  <c r="AN53" i="4"/>
  <c r="U53" i="4"/>
  <c r="KO52" i="4"/>
  <c r="JV52" i="4"/>
  <c r="JC52" i="4"/>
  <c r="HJ52" i="4"/>
  <c r="GQ52" i="4"/>
  <c r="FX52" i="4"/>
  <c r="FE52" i="4"/>
  <c r="EL52" i="4"/>
  <c r="CS52" i="4"/>
  <c r="BZ52" i="4"/>
  <c r="BG52" i="4"/>
  <c r="MA32" i="4"/>
  <c r="LH32" i="4"/>
  <c r="KO32" i="4"/>
  <c r="HJ32" i="4"/>
  <c r="GQ32" i="4"/>
  <c r="FE32" i="4"/>
  <c r="EL32" i="4"/>
  <c r="CS32" i="4"/>
  <c r="BG32" i="4"/>
  <c r="AN32" i="4"/>
  <c r="U32" i="4"/>
  <c r="MA31" i="4"/>
  <c r="LH31" i="4"/>
  <c r="KO31" i="4"/>
  <c r="JV31" i="4"/>
  <c r="JC31" i="4"/>
  <c r="HJ31" i="4"/>
  <c r="GQ31" i="4"/>
  <c r="EL31" i="4"/>
  <c r="BG31" i="4"/>
  <c r="AN31" i="4"/>
  <c r="U31" i="4"/>
  <c r="LJ10" i="4"/>
  <c r="JQ10" i="4"/>
  <c r="DU10" i="4"/>
  <c r="CF10" i="4"/>
  <c r="B10" i="4"/>
  <c r="JQ8" i="4"/>
  <c r="HX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<sst xmlns="http://schemas.openxmlformats.org/spreadsheetml/2006/main" count="278" uniqueCount="134">
  <si>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</si>
  <si>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</si>
  <si>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</si>
  <si>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</si>
  <si>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</si>
  <si>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</si>
  <si>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</si>
  <si>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</si>
  <si>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</si>
  <si>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</si>
  <si>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</si>
  <si>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</si>
  <si>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</si>
  <si>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</si>
  <si>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</si>
  <si>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</si>
  <si>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</si>
  <si>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</si>
  <si>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</si>
  <si>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</si>
  <si>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</si>
  <si>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</si>
  <si>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</si>
  <si>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</si>
  <si>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</si>
  <si>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</si>
  <si>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</si>
  <si>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</si>
  <si>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</si>
  <si>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</si>
  <si>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</si>
  <si>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</si>
  <si>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</si>
  <si>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</si>
  <si>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</si>
  <si>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</si>
  <si>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</si>
  <si>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</si>
  <si>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</si>
  <si>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</si>
  <si>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</si>
  <si>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</si>
  <si>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</si>
  <si>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</si>
  <si>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</si>
  <si>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</si>
  <si>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</si>
  <si>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</si>
  <si>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</si>
  <si>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</si>
  <si>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</si>
  <si>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</si>
  <si>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</si>
  <si>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</si>
  <si>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</si>
  <si>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</si>
  <si>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</si>
  <si>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</si>
  <si>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</si>
  <si>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</si>
  <si>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</si>
  <si>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</si>
  <si>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</si>
  <si>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</si>
  <si>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</si>
  <si>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</si>
  <si>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</si>
  <si>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</si>
  <si>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</si>
  <si>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</si>
  <si>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</si>
  <si>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</si>
  <si>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</si>
  <si>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</si>
  <si>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</si>
  <si>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</si>
  <si>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</si>
  <si>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</si>
  <si>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</si>
  <si>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</si>
  <si>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</si>
  <si>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</si>
  <si>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</si>
  <si>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</si>
  <si>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</si>
  <si>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</si>
  <si>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</si>
  <si>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</si>
  <si>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</si>
  <si>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</si>
  <si>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</si>
  <si>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</si>
  <si>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</si>
  <si>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</si>
  <si>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</si>
  <si>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</si>
  <si>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</si>
  <si>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</si>
  <si>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</si>
  <si>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</si>
  <si>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</si>
  <si>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</si>
  <si>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</si>
  <si>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</si>
  <si>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</si>
  <si>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</si>
  <si>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</si>
  <si>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</si>
  <si>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</si>
  <si>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</si>
  <si>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</si>
  <si>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</si>
  <si>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</si>
  <si>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駅西駐車場</t>
  </si>
  <si>
    <t>法非適用</t>
  </si>
  <si>
    <t>駐車場整備事業</t>
  </si>
  <si>
    <t>-</t>
  </si>
  <si>
    <t>Ａ１Ｂ１</t>
  </si>
  <si>
    <t>非設置</t>
  </si>
  <si>
    <t>該当数値なし</t>
  </si>
  <si>
    <t>届出駐車場</t>
  </si>
  <si>
    <t>立体式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</si>
  <si>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</si>
  <si>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</si>
  <si>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</si>
  <si>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</si>
  <si>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</si>
  <si>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</si>
  <si>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</si>
  <si>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</si>
  <si>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令和元年度に駐車場建設時の償還金の返済が終了し、収益的収支比率が100％を超えていることや、売上高GOP比率が、類似施設平均値と比べて高く推移していることから、安定的な経営が行われています。
　他会計補助金比率が0％であることから、独立採算性がとれた運営ができているといえます。</t>
    <phoneticPr fontId="5"/>
  </si>
  <si>
    <t>　令和元年7月に実施した料金改定により、令和元年度に定期契約数が増えたことで稼働率が向上しましたが、令和２年度より新型コロナウイルスの影響を受け、定期契約及び時間貸利用が減少し、稼働率が低下しました。
 令和４年度から新型コロナウイルスの影響が緩和したことにより、稼働率が回復し、令和５年度からは指定管理者制度を導入したことで、稼働率の向上が見られましたが、依然として稼働率が類似施設平均値と比較し低い状態で推移していることから、より一層稼働率を上げる運営が求められます。</t>
    <rPh sb="140" eb="142">
      <t>レイワ</t>
    </rPh>
    <rPh sb="143" eb="145">
      <t>ネンド</t>
    </rPh>
    <rPh sb="148" eb="155">
      <t>シテイカンリシャセイド</t>
    </rPh>
    <rPh sb="156" eb="158">
      <t>ドウニュウ</t>
    </rPh>
    <rPh sb="164" eb="167">
      <t>カドウリツ</t>
    </rPh>
    <rPh sb="168" eb="170">
      <t>コウジョウ</t>
    </rPh>
    <rPh sb="171" eb="172">
      <t>ミ</t>
    </rPh>
    <rPh sb="217" eb="219">
      <t>イッソウ</t>
    </rPh>
    <phoneticPr fontId="5"/>
  </si>
  <si>
    <t>　令和４年度に作成した長寿命化修繕計画に基づいて、今後も計画的な設備投資を見込んでおりますが、収益的収支比率が100％を超える状態が続いていることや、売上高GOP比率数が類似施設平均値と比べ高く推移してることから、安定的かつ成長している経営が行われていると言えます。今後も安定的な収入を確保するために、指定管理者と協議を行い、より良い運営を目指すことが必要です。</t>
    <rPh sb="128" eb="129">
      <t>イ</t>
    </rPh>
    <phoneticPr fontId="5"/>
  </si>
  <si>
    <t>　駐車場の供用開始から27年が経過しており、設備等が老朽化していることから、令和4年度に策定した駐車場長寿命化計画に基づき、今後計画的な設備投資を見込んでおります。</t>
    <rPh sb="1" eb="4">
      <t>チュウシャジョウ</t>
    </rPh>
    <rPh sb="22" eb="25">
      <t>セツビトウ</t>
    </rPh>
    <rPh sb="26" eb="29">
      <t>ロウキュウカ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</si>
</sst>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100.1</c:v>
                </c:pt>
                <c:pt idx="1">
                  <c:v>104.7</c:v>
                </c:pt>
                <c:pt idx="2">
                  <c:v>151.80000000000001</c:v>
                </c:pt>
                <c:pt idx="3">
                  <c:v>127.2</c:v>
                </c:pt>
                <c:pt idx="4">
                  <c:v>162.5</c:v>
                </c:pt>
              </c:numCache>
            </c:numRef>
          </c:val>
          <c:extLst>
            <c:ext xmlns:c16="http://schemas.microsoft.com/office/drawing/2014/chart" uri="{C3380CC4-5D6E-409C-BE32-E72D297353CC}">
              <c16:uniqueId val="{00000000-99AE-4803-88A6-E8C355756A3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99AE-4803-88A6-E8C355756A3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60.7</c:v>
                </c:pt>
                <c:pt idx="4">
                  <c:v>48.8</c:v>
                </c:pt>
              </c:numCache>
            </c:numRef>
          </c:val>
          <c:extLst>
            <c:ext xmlns:c16="http://schemas.microsoft.com/office/drawing/2014/chart" uri="{C3380CC4-5D6E-409C-BE32-E72D297353CC}">
              <c16:uniqueId val="{00000000-2E26-4808-99CD-E49F25B51E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2E26-4808-99CD-E49F25B51E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7B0-4BC4-BB50-F0AA858EEC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B0-4BC4-BB50-F0AA858EECB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D4A-4E81-946B-8F9447DDC02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4A-4E81-946B-8F9447DDC02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66-4E34-8C00-6314818B62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3066-4E34-8C00-6314818B62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94C-46A8-B168-EE33A91177B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794C-46A8-B168-EE33A91177B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76.7</c:v>
                </c:pt>
                <c:pt idx="1">
                  <c:v>57.6</c:v>
                </c:pt>
                <c:pt idx="2">
                  <c:v>52.9</c:v>
                </c:pt>
                <c:pt idx="3">
                  <c:v>60.4</c:v>
                </c:pt>
                <c:pt idx="4">
                  <c:v>67.5</c:v>
                </c:pt>
              </c:numCache>
            </c:numRef>
          </c:val>
          <c:extLst>
            <c:ext xmlns:c16="http://schemas.microsoft.com/office/drawing/2014/chart" uri="{C3380CC4-5D6E-409C-BE32-E72D297353CC}">
              <c16:uniqueId val="{00000000-76DF-42D2-9129-90BECB7D1C5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6DF-42D2-9129-90BECB7D1C5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39.9</c:v>
                </c:pt>
                <c:pt idx="1">
                  <c:v>4.5</c:v>
                </c:pt>
                <c:pt idx="2">
                  <c:v>31.6</c:v>
                </c:pt>
                <c:pt idx="3">
                  <c:v>21.4</c:v>
                </c:pt>
                <c:pt idx="4">
                  <c:v>38.6</c:v>
                </c:pt>
              </c:numCache>
            </c:numRef>
          </c:val>
          <c:extLst>
            <c:ext xmlns:c16="http://schemas.microsoft.com/office/drawing/2014/chart" uri="{C3380CC4-5D6E-409C-BE32-E72D297353CC}">
              <c16:uniqueId val="{00000000-4776-49EB-B073-FB6F1BB8B3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4776-49EB-B073-FB6F1BB8B33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19577</c:v>
                </c:pt>
                <c:pt idx="1">
                  <c:v>2009</c:v>
                </c:pt>
                <c:pt idx="2">
                  <c:v>14838</c:v>
                </c:pt>
                <c:pt idx="3">
                  <c:v>9864</c:v>
                </c:pt>
                <c:pt idx="4">
                  <c:v>21375</c:v>
                </c:pt>
              </c:numCache>
            </c:numRef>
          </c:val>
          <c:extLst>
            <c:ext xmlns:c16="http://schemas.microsoft.com/office/drawing/2014/chart" uri="{C3380CC4-5D6E-409C-BE32-E72D297353CC}">
              <c16:uniqueId val="{00000000-2D5E-4EFC-AF95-CB69310040D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2D5E-4EFC-AF95-CB69310040D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S1" zoomScale="75" zoomScaleNormal="75"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11716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467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100.1</v>
      </c>
      <c r="V31" s="116"/>
      <c r="W31" s="116"/>
      <c r="X31" s="116"/>
      <c r="Y31" s="116"/>
      <c r="Z31" s="116"/>
      <c r="AA31" s="116"/>
      <c r="AB31" s="116"/>
      <c r="AC31" s="116"/>
      <c r="AD31" s="116"/>
      <c r="AE31" s="116"/>
      <c r="AF31" s="116"/>
      <c r="AG31" s="116"/>
      <c r="AH31" s="116"/>
      <c r="AI31" s="116"/>
      <c r="AJ31" s="116"/>
      <c r="AK31" s="116"/>
      <c r="AL31" s="116"/>
      <c r="AM31" s="116"/>
      <c r="AN31" s="116">
        <f>データ!Z7</f>
        <v>104.7</v>
      </c>
      <c r="AO31" s="116"/>
      <c r="AP31" s="116"/>
      <c r="AQ31" s="116"/>
      <c r="AR31" s="116"/>
      <c r="AS31" s="116"/>
      <c r="AT31" s="116"/>
      <c r="AU31" s="116"/>
      <c r="AV31" s="116"/>
      <c r="AW31" s="116"/>
      <c r="AX31" s="116"/>
      <c r="AY31" s="116"/>
      <c r="AZ31" s="116"/>
      <c r="BA31" s="116"/>
      <c r="BB31" s="116"/>
      <c r="BC31" s="116"/>
      <c r="BD31" s="116"/>
      <c r="BE31" s="116"/>
      <c r="BF31" s="116"/>
      <c r="BG31" s="116">
        <f>データ!AA7</f>
        <v>151.80000000000001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127.2</v>
      </c>
      <c r="CA31" s="116"/>
      <c r="CB31" s="116"/>
      <c r="CC31" s="116"/>
      <c r="CD31" s="116"/>
      <c r="CE31" s="116"/>
      <c r="CF31" s="116"/>
      <c r="CG31" s="116"/>
      <c r="CH31" s="116"/>
      <c r="CI31" s="116"/>
      <c r="CJ31" s="116"/>
      <c r="CK31" s="116"/>
      <c r="CL31" s="116"/>
      <c r="CM31" s="116"/>
      <c r="CN31" s="116"/>
      <c r="CO31" s="116"/>
      <c r="CP31" s="116"/>
      <c r="CQ31" s="116"/>
      <c r="CR31" s="116"/>
      <c r="CS31" s="116">
        <f>データ!AC7</f>
        <v>162.5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76.7</v>
      </c>
      <c r="JD31" s="111"/>
      <c r="JE31" s="111"/>
      <c r="JF31" s="111"/>
      <c r="JG31" s="111"/>
      <c r="JH31" s="111"/>
      <c r="JI31" s="111"/>
      <c r="JJ31" s="111"/>
      <c r="JK31" s="111"/>
      <c r="JL31" s="111"/>
      <c r="JM31" s="111"/>
      <c r="JN31" s="111"/>
      <c r="JO31" s="111"/>
      <c r="JP31" s="111"/>
      <c r="JQ31" s="111"/>
      <c r="JR31" s="111"/>
      <c r="JS31" s="111"/>
      <c r="JT31" s="111"/>
      <c r="JU31" s="112"/>
      <c r="JV31" s="110">
        <f>データ!DL7</f>
        <v>57.6</v>
      </c>
      <c r="JW31" s="111"/>
      <c r="JX31" s="111"/>
      <c r="JY31" s="111"/>
      <c r="JZ31" s="111"/>
      <c r="KA31" s="111"/>
      <c r="KB31" s="111"/>
      <c r="KC31" s="111"/>
      <c r="KD31" s="111"/>
      <c r="KE31" s="111"/>
      <c r="KF31" s="111"/>
      <c r="KG31" s="111"/>
      <c r="KH31" s="111"/>
      <c r="KI31" s="111"/>
      <c r="KJ31" s="111"/>
      <c r="KK31" s="111"/>
      <c r="KL31" s="111"/>
      <c r="KM31" s="111"/>
      <c r="KN31" s="112"/>
      <c r="KO31" s="110">
        <f>データ!DM7</f>
        <v>52.9</v>
      </c>
      <c r="KP31" s="111"/>
      <c r="KQ31" s="111"/>
      <c r="KR31" s="111"/>
      <c r="KS31" s="111"/>
      <c r="KT31" s="111"/>
      <c r="KU31" s="111"/>
      <c r="KV31" s="111"/>
      <c r="KW31" s="111"/>
      <c r="KX31" s="111"/>
      <c r="KY31" s="111"/>
      <c r="KZ31" s="111"/>
      <c r="LA31" s="111"/>
      <c r="LB31" s="111"/>
      <c r="LC31" s="111"/>
      <c r="LD31" s="111"/>
      <c r="LE31" s="111"/>
      <c r="LF31" s="111"/>
      <c r="LG31" s="112"/>
      <c r="LH31" s="110">
        <f>データ!DN7</f>
        <v>60.4</v>
      </c>
      <c r="LI31" s="111"/>
      <c r="LJ31" s="111"/>
      <c r="LK31" s="111"/>
      <c r="LL31" s="111"/>
      <c r="LM31" s="111"/>
      <c r="LN31" s="111"/>
      <c r="LO31" s="111"/>
      <c r="LP31" s="111"/>
      <c r="LQ31" s="111"/>
      <c r="LR31" s="111"/>
      <c r="LS31" s="111"/>
      <c r="LT31" s="111"/>
      <c r="LU31" s="111"/>
      <c r="LV31" s="111"/>
      <c r="LW31" s="111"/>
      <c r="LX31" s="111"/>
      <c r="LY31" s="111"/>
      <c r="LZ31" s="112"/>
      <c r="MA31" s="110">
        <f>データ!DO7</f>
        <v>67.5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46" t="s">
        <v>133</v>
      </c>
      <c r="NE32" s="147"/>
      <c r="NF32" s="147"/>
      <c r="NG32" s="147"/>
      <c r="NH32" s="147"/>
      <c r="NI32" s="147"/>
      <c r="NJ32" s="147"/>
      <c r="NK32" s="147"/>
      <c r="NL32" s="147"/>
      <c r="NM32" s="147"/>
      <c r="NN32" s="147"/>
      <c r="NO32" s="147"/>
      <c r="NP32" s="147"/>
      <c r="NQ32" s="147"/>
      <c r="NR32" s="14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39.9</v>
      </c>
      <c r="EM52" s="116"/>
      <c r="EN52" s="116"/>
      <c r="EO52" s="116"/>
      <c r="EP52" s="116"/>
      <c r="EQ52" s="116"/>
      <c r="ER52" s="116"/>
      <c r="ES52" s="116"/>
      <c r="ET52" s="116"/>
      <c r="EU52" s="116"/>
      <c r="EV52" s="116"/>
      <c r="EW52" s="116"/>
      <c r="EX52" s="116"/>
      <c r="EY52" s="116"/>
      <c r="EZ52" s="116"/>
      <c r="FA52" s="116"/>
      <c r="FB52" s="116"/>
      <c r="FC52" s="116"/>
      <c r="FD52" s="116"/>
      <c r="FE52" s="116">
        <f>データ!BG7</f>
        <v>4.5</v>
      </c>
      <c r="FF52" s="116"/>
      <c r="FG52" s="116"/>
      <c r="FH52" s="116"/>
      <c r="FI52" s="116"/>
      <c r="FJ52" s="116"/>
      <c r="FK52" s="116"/>
      <c r="FL52" s="116"/>
      <c r="FM52" s="116"/>
      <c r="FN52" s="116"/>
      <c r="FO52" s="116"/>
      <c r="FP52" s="116"/>
      <c r="FQ52" s="116"/>
      <c r="FR52" s="116"/>
      <c r="FS52" s="116"/>
      <c r="FT52" s="116"/>
      <c r="FU52" s="116"/>
      <c r="FV52" s="116"/>
      <c r="FW52" s="116"/>
      <c r="FX52" s="116">
        <f>データ!BH7</f>
        <v>31.6</v>
      </c>
      <c r="FY52" s="116"/>
      <c r="FZ52" s="116"/>
      <c r="GA52" s="116"/>
      <c r="GB52" s="116"/>
      <c r="GC52" s="116"/>
      <c r="GD52" s="116"/>
      <c r="GE52" s="116"/>
      <c r="GF52" s="116"/>
      <c r="GG52" s="116"/>
      <c r="GH52" s="116"/>
      <c r="GI52" s="116"/>
      <c r="GJ52" s="116"/>
      <c r="GK52" s="116"/>
      <c r="GL52" s="116"/>
      <c r="GM52" s="116"/>
      <c r="GN52" s="116"/>
      <c r="GO52" s="116"/>
      <c r="GP52" s="116"/>
      <c r="GQ52" s="116">
        <f>データ!BI7</f>
        <v>21.4</v>
      </c>
      <c r="GR52" s="116"/>
      <c r="GS52" s="116"/>
      <c r="GT52" s="116"/>
      <c r="GU52" s="116"/>
      <c r="GV52" s="116"/>
      <c r="GW52" s="116"/>
      <c r="GX52" s="116"/>
      <c r="GY52" s="116"/>
      <c r="GZ52" s="116"/>
      <c r="HA52" s="116"/>
      <c r="HB52" s="116"/>
      <c r="HC52" s="116"/>
      <c r="HD52" s="116"/>
      <c r="HE52" s="116"/>
      <c r="HF52" s="116"/>
      <c r="HG52" s="116"/>
      <c r="HH52" s="116"/>
      <c r="HI52" s="116"/>
      <c r="HJ52" s="116">
        <f>データ!BJ7</f>
        <v>38.6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19577</v>
      </c>
      <c r="JD52" s="120"/>
      <c r="JE52" s="120"/>
      <c r="JF52" s="120"/>
      <c r="JG52" s="120"/>
      <c r="JH52" s="120"/>
      <c r="JI52" s="120"/>
      <c r="JJ52" s="120"/>
      <c r="JK52" s="120"/>
      <c r="JL52" s="120"/>
      <c r="JM52" s="120"/>
      <c r="JN52" s="120"/>
      <c r="JO52" s="120"/>
      <c r="JP52" s="120"/>
      <c r="JQ52" s="120"/>
      <c r="JR52" s="120"/>
      <c r="JS52" s="120"/>
      <c r="JT52" s="120"/>
      <c r="JU52" s="120"/>
      <c r="JV52" s="120">
        <f>データ!BR7</f>
        <v>2009</v>
      </c>
      <c r="JW52" s="120"/>
      <c r="JX52" s="120"/>
      <c r="JY52" s="120"/>
      <c r="JZ52" s="120"/>
      <c r="KA52" s="120"/>
      <c r="KB52" s="120"/>
      <c r="KC52" s="120"/>
      <c r="KD52" s="120"/>
      <c r="KE52" s="120"/>
      <c r="KF52" s="120"/>
      <c r="KG52" s="120"/>
      <c r="KH52" s="120"/>
      <c r="KI52" s="120"/>
      <c r="KJ52" s="120"/>
      <c r="KK52" s="120"/>
      <c r="KL52" s="120"/>
      <c r="KM52" s="120"/>
      <c r="KN52" s="120"/>
      <c r="KO52" s="120">
        <f>データ!BS7</f>
        <v>14838</v>
      </c>
      <c r="KP52" s="120"/>
      <c r="KQ52" s="120"/>
      <c r="KR52" s="120"/>
      <c r="KS52" s="120"/>
      <c r="KT52" s="120"/>
      <c r="KU52" s="120"/>
      <c r="KV52" s="120"/>
      <c r="KW52" s="120"/>
      <c r="KX52" s="120"/>
      <c r="KY52" s="120"/>
      <c r="KZ52" s="120"/>
      <c r="LA52" s="120"/>
      <c r="LB52" s="120"/>
      <c r="LC52" s="120"/>
      <c r="LD52" s="120"/>
      <c r="LE52" s="120"/>
      <c r="LF52" s="120"/>
      <c r="LG52" s="120"/>
      <c r="LH52" s="120">
        <f>データ!BT7</f>
        <v>9864</v>
      </c>
      <c r="LI52" s="120"/>
      <c r="LJ52" s="120"/>
      <c r="LK52" s="120"/>
      <c r="LL52" s="120"/>
      <c r="LM52" s="120"/>
      <c r="LN52" s="120"/>
      <c r="LO52" s="120"/>
      <c r="LP52" s="120"/>
      <c r="LQ52" s="120"/>
      <c r="LR52" s="120"/>
      <c r="LS52" s="120"/>
      <c r="LT52" s="120"/>
      <c r="LU52" s="120"/>
      <c r="LV52" s="120"/>
      <c r="LW52" s="120"/>
      <c r="LX52" s="120"/>
      <c r="LY52" s="120"/>
      <c r="LZ52" s="120"/>
      <c r="MA52" s="120">
        <f>データ!BU7</f>
        <v>21375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132</v>
      </c>
      <c r="NE66" s="147"/>
      <c r="NF66" s="147"/>
      <c r="NG66" s="147"/>
      <c r="NH66" s="147"/>
      <c r="NI66" s="147"/>
      <c r="NJ66" s="147"/>
      <c r="NK66" s="147"/>
      <c r="NL66" s="147"/>
      <c r="NM66" s="147"/>
      <c r="NN66" s="147"/>
      <c r="NO66" s="147"/>
      <c r="NP66" s="147"/>
      <c r="NQ66" s="147"/>
      <c r="NR66" s="14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77121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202800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60.7</v>
      </c>
      <c r="LU77" s="111"/>
      <c r="LV77" s="111"/>
      <c r="LW77" s="111"/>
      <c r="LX77" s="111"/>
      <c r="LY77" s="111"/>
      <c r="LZ77" s="111"/>
      <c r="MA77" s="111"/>
      <c r="MB77" s="111"/>
      <c r="MC77" s="111"/>
      <c r="MD77" s="111"/>
      <c r="ME77" s="111"/>
      <c r="MF77" s="111"/>
      <c r="MG77" s="111"/>
      <c r="MH77" s="112"/>
      <c r="MI77" s="110">
        <f>データ!DD7</f>
        <v>48.8</v>
      </c>
      <c r="MJ77" s="111"/>
      <c r="MK77" s="111"/>
      <c r="ML77" s="111"/>
      <c r="MM77" s="111"/>
      <c r="MN77" s="111"/>
      <c r="MO77" s="111"/>
      <c r="MP77" s="111"/>
      <c r="MQ77" s="111"/>
      <c r="MR77" s="111"/>
      <c r="MS77" s="111"/>
      <c r="MT77" s="111"/>
      <c r="MU77" s="111"/>
      <c r="MV77" s="111"/>
      <c r="MW77" s="112"/>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U9hooCdn88e2Eew4X4OJxj+4vcD9UwbyLn4m4Qkld1Yb4RfDC0uwQnoWausiFP+BoXEYCFiAtyZ0eB4Xesy6Q==" saltValue="HUl/gh7ICuF25KjNJkY6m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99</v>
      </c>
      <c r="AV5" s="47" t="s">
        <v>89</v>
      </c>
      <c r="AW5" s="47" t="s">
        <v>102</v>
      </c>
      <c r="AX5" s="47" t="s">
        <v>103</v>
      </c>
      <c r="AY5" s="47" t="s">
        <v>104</v>
      </c>
      <c r="AZ5" s="47" t="s">
        <v>93</v>
      </c>
      <c r="BA5" s="47" t="s">
        <v>94</v>
      </c>
      <c r="BB5" s="47" t="s">
        <v>95</v>
      </c>
      <c r="BC5" s="47" t="s">
        <v>96</v>
      </c>
      <c r="BD5" s="47" t="s">
        <v>97</v>
      </c>
      <c r="BE5" s="47" t="s">
        <v>98</v>
      </c>
      <c r="BF5" s="47" t="s">
        <v>105</v>
      </c>
      <c r="BG5" s="47" t="s">
        <v>89</v>
      </c>
      <c r="BH5" s="47" t="s">
        <v>102</v>
      </c>
      <c r="BI5" s="47" t="s">
        <v>106</v>
      </c>
      <c r="BJ5" s="47" t="s">
        <v>92</v>
      </c>
      <c r="BK5" s="47" t="s">
        <v>93</v>
      </c>
      <c r="BL5" s="47" t="s">
        <v>94</v>
      </c>
      <c r="BM5" s="47" t="s">
        <v>95</v>
      </c>
      <c r="BN5" s="47" t="s">
        <v>96</v>
      </c>
      <c r="BO5" s="47" t="s">
        <v>97</v>
      </c>
      <c r="BP5" s="47" t="s">
        <v>98</v>
      </c>
      <c r="BQ5" s="47" t="s">
        <v>99</v>
      </c>
      <c r="BR5" s="47" t="s">
        <v>100</v>
      </c>
      <c r="BS5" s="47" t="s">
        <v>101</v>
      </c>
      <c r="BT5" s="47" t="s">
        <v>91</v>
      </c>
      <c r="BU5" s="47" t="s">
        <v>107</v>
      </c>
      <c r="BV5" s="47" t="s">
        <v>93</v>
      </c>
      <c r="BW5" s="47" t="s">
        <v>94</v>
      </c>
      <c r="BX5" s="47" t="s">
        <v>95</v>
      </c>
      <c r="BY5" s="47" t="s">
        <v>96</v>
      </c>
      <c r="BZ5" s="47" t="s">
        <v>97</v>
      </c>
      <c r="CA5" s="47" t="s">
        <v>98</v>
      </c>
      <c r="CB5" s="47" t="s">
        <v>99</v>
      </c>
      <c r="CC5" s="47" t="s">
        <v>89</v>
      </c>
      <c r="CD5" s="47" t="s">
        <v>101</v>
      </c>
      <c r="CE5" s="47" t="s">
        <v>106</v>
      </c>
      <c r="CF5" s="47" t="s">
        <v>104</v>
      </c>
      <c r="CG5" s="47" t="s">
        <v>93</v>
      </c>
      <c r="CH5" s="47" t="s">
        <v>94</v>
      </c>
      <c r="CI5" s="47" t="s">
        <v>95</v>
      </c>
      <c r="CJ5" s="47" t="s">
        <v>96</v>
      </c>
      <c r="CK5" s="47" t="s">
        <v>97</v>
      </c>
      <c r="CL5" s="47" t="s">
        <v>98</v>
      </c>
      <c r="CM5" s="145"/>
      <c r="CN5" s="145"/>
      <c r="CO5" s="47" t="s">
        <v>88</v>
      </c>
      <c r="CP5" s="47" t="s">
        <v>89</v>
      </c>
      <c r="CQ5" s="47" t="s">
        <v>101</v>
      </c>
      <c r="CR5" s="47" t="s">
        <v>106</v>
      </c>
      <c r="CS5" s="47" t="s">
        <v>104</v>
      </c>
      <c r="CT5" s="47" t="s">
        <v>93</v>
      </c>
      <c r="CU5" s="47" t="s">
        <v>94</v>
      </c>
      <c r="CV5" s="47" t="s">
        <v>95</v>
      </c>
      <c r="CW5" s="47" t="s">
        <v>96</v>
      </c>
      <c r="CX5" s="47" t="s">
        <v>97</v>
      </c>
      <c r="CY5" s="47" t="s">
        <v>98</v>
      </c>
      <c r="CZ5" s="47" t="s">
        <v>99</v>
      </c>
      <c r="DA5" s="47" t="s">
        <v>100</v>
      </c>
      <c r="DB5" s="47" t="s">
        <v>102</v>
      </c>
      <c r="DC5" s="47" t="s">
        <v>103</v>
      </c>
      <c r="DD5" s="47" t="s">
        <v>107</v>
      </c>
      <c r="DE5" s="47" t="s">
        <v>93</v>
      </c>
      <c r="DF5" s="47" t="s">
        <v>94</v>
      </c>
      <c r="DG5" s="47" t="s">
        <v>95</v>
      </c>
      <c r="DH5" s="47" t="s">
        <v>96</v>
      </c>
      <c r="DI5" s="47" t="s">
        <v>97</v>
      </c>
      <c r="DJ5" s="47" t="s">
        <v>35</v>
      </c>
      <c r="DK5" s="47" t="s">
        <v>99</v>
      </c>
      <c r="DL5" s="47" t="s">
        <v>100</v>
      </c>
      <c r="DM5" s="47" t="s">
        <v>102</v>
      </c>
      <c r="DN5" s="47" t="s">
        <v>106</v>
      </c>
      <c r="DO5" s="47" t="s">
        <v>104</v>
      </c>
      <c r="DP5" s="47" t="s">
        <v>93</v>
      </c>
      <c r="DQ5" s="47" t="s">
        <v>94</v>
      </c>
      <c r="DR5" s="47" t="s">
        <v>95</v>
      </c>
      <c r="DS5" s="47" t="s">
        <v>96</v>
      </c>
      <c r="DT5" s="47" t="s">
        <v>97</v>
      </c>
      <c r="DU5" s="47" t="s">
        <v>98</v>
      </c>
    </row>
    <row r="6" spans="1:125" s="54" customFormat="1" x14ac:dyDescent="0.2">
      <c r="A6" s="37" t="s">
        <v>108</v>
      </c>
      <c r="B6" s="48">
        <f>B8</f>
        <v>2023</v>
      </c>
      <c r="C6" s="48">
        <f t="shared" ref="C6:X6" si="1">C8</f>
        <v>82031</v>
      </c>
      <c r="D6" s="48">
        <f t="shared" si="1"/>
        <v>47</v>
      </c>
      <c r="E6" s="48">
        <f t="shared" si="1"/>
        <v>14</v>
      </c>
      <c r="F6" s="48">
        <f t="shared" si="1"/>
        <v>0</v>
      </c>
      <c r="G6" s="48">
        <f t="shared" si="1"/>
        <v>4</v>
      </c>
      <c r="H6" s="48" t="str">
        <f>SUBSTITUTE(H8,"　","")</f>
        <v>茨城県土浦市</v>
      </c>
      <c r="I6" s="48" t="str">
        <f t="shared" si="1"/>
        <v>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27</v>
      </c>
      <c r="S6" s="50" t="str">
        <f t="shared" si="1"/>
        <v>駅</v>
      </c>
      <c r="T6" s="50" t="str">
        <f t="shared" si="1"/>
        <v>有</v>
      </c>
      <c r="U6" s="51">
        <f t="shared" si="1"/>
        <v>11716</v>
      </c>
      <c r="V6" s="51">
        <f t="shared" si="1"/>
        <v>467</v>
      </c>
      <c r="W6" s="51">
        <f t="shared" si="1"/>
        <v>200</v>
      </c>
      <c r="X6" s="50" t="str">
        <f t="shared" si="1"/>
        <v>利用料金制</v>
      </c>
      <c r="Y6" s="52">
        <f>IF(Y8="-",NA(),Y8)</f>
        <v>100.1</v>
      </c>
      <c r="Z6" s="52">
        <f t="shared" ref="Z6:AH6" si="2">IF(Z8="-",NA(),Z8)</f>
        <v>104.7</v>
      </c>
      <c r="AA6" s="52">
        <f t="shared" si="2"/>
        <v>151.80000000000001</v>
      </c>
      <c r="AB6" s="52">
        <f t="shared" si="2"/>
        <v>127.2</v>
      </c>
      <c r="AC6" s="52">
        <f t="shared" si="2"/>
        <v>162.5</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39.9</v>
      </c>
      <c r="BG6" s="52">
        <f t="shared" ref="BG6:BO6" si="5">IF(BG8="-",NA(),BG8)</f>
        <v>4.5</v>
      </c>
      <c r="BH6" s="52">
        <f t="shared" si="5"/>
        <v>31.6</v>
      </c>
      <c r="BI6" s="52">
        <f t="shared" si="5"/>
        <v>21.4</v>
      </c>
      <c r="BJ6" s="52">
        <f t="shared" si="5"/>
        <v>38.6</v>
      </c>
      <c r="BK6" s="52">
        <f t="shared" si="5"/>
        <v>13.5</v>
      </c>
      <c r="BL6" s="52">
        <f t="shared" si="5"/>
        <v>7.1</v>
      </c>
      <c r="BM6" s="52">
        <f t="shared" si="5"/>
        <v>5.6</v>
      </c>
      <c r="BN6" s="52">
        <f t="shared" si="5"/>
        <v>18.100000000000001</v>
      </c>
      <c r="BO6" s="52">
        <f t="shared" si="5"/>
        <v>22.7</v>
      </c>
      <c r="BP6" s="49" t="str">
        <f>IF(BP8="-","",IF(BP8="-","【-】","【"&amp;SUBSTITUTE(TEXT(BP8,"#,##0.0"),"-","△")&amp;"】"))</f>
        <v>【△55.6】</v>
      </c>
      <c r="BQ6" s="53">
        <f>IF(BQ8="-",NA(),BQ8)</f>
        <v>19577</v>
      </c>
      <c r="BR6" s="53">
        <f t="shared" ref="BR6:BZ6" si="6">IF(BR8="-",NA(),BR8)</f>
        <v>2009</v>
      </c>
      <c r="BS6" s="53">
        <f t="shared" si="6"/>
        <v>14838</v>
      </c>
      <c r="BT6" s="53">
        <f t="shared" si="6"/>
        <v>9864</v>
      </c>
      <c r="BU6" s="53">
        <f t="shared" si="6"/>
        <v>21375</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109</v>
      </c>
      <c r="CM6" s="51">
        <f t="shared" ref="CM6:CN6" si="7">CM8</f>
        <v>77121</v>
      </c>
      <c r="CN6" s="51">
        <f t="shared" si="7"/>
        <v>202800</v>
      </c>
      <c r="CO6" s="52"/>
      <c r="CP6" s="52"/>
      <c r="CQ6" s="52"/>
      <c r="CR6" s="52"/>
      <c r="CS6" s="52"/>
      <c r="CT6" s="52"/>
      <c r="CU6" s="52"/>
      <c r="CV6" s="52"/>
      <c r="CW6" s="52"/>
      <c r="CX6" s="52"/>
      <c r="CY6" s="49" t="s">
        <v>109</v>
      </c>
      <c r="CZ6" s="52">
        <f>IF(CZ8="-",NA(),CZ8)</f>
        <v>0</v>
      </c>
      <c r="DA6" s="52">
        <f t="shared" ref="DA6:DI6" si="8">IF(DA8="-",NA(),DA8)</f>
        <v>0</v>
      </c>
      <c r="DB6" s="52">
        <f t="shared" si="8"/>
        <v>0</v>
      </c>
      <c r="DC6" s="52">
        <f t="shared" si="8"/>
        <v>60.7</v>
      </c>
      <c r="DD6" s="52">
        <f t="shared" si="8"/>
        <v>48.8</v>
      </c>
      <c r="DE6" s="52">
        <f t="shared" si="8"/>
        <v>1263.5</v>
      </c>
      <c r="DF6" s="52">
        <f t="shared" si="8"/>
        <v>108.5</v>
      </c>
      <c r="DG6" s="52">
        <f t="shared" si="8"/>
        <v>136.19999999999999</v>
      </c>
      <c r="DH6" s="52">
        <f t="shared" si="8"/>
        <v>104.8</v>
      </c>
      <c r="DI6" s="52">
        <f t="shared" si="8"/>
        <v>80.7</v>
      </c>
      <c r="DJ6" s="49" t="str">
        <f>IF(DJ8="-","",IF(DJ8="-","【-】","【"&amp;SUBSTITUTE(TEXT(DJ8,"#,##0.0"),"-","△")&amp;"】"))</f>
        <v>【79.0】</v>
      </c>
      <c r="DK6" s="52">
        <f>IF(DK8="-",NA(),DK8)</f>
        <v>76.7</v>
      </c>
      <c r="DL6" s="52">
        <f t="shared" ref="DL6:DT6" si="9">IF(DL8="-",NA(),DL8)</f>
        <v>57.6</v>
      </c>
      <c r="DM6" s="52">
        <f t="shared" si="9"/>
        <v>52.9</v>
      </c>
      <c r="DN6" s="52">
        <f t="shared" si="9"/>
        <v>60.4</v>
      </c>
      <c r="DO6" s="52">
        <f t="shared" si="9"/>
        <v>67.5</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110</v>
      </c>
      <c r="B7" s="48">
        <f t="shared" ref="B7:X7" si="10">B8</f>
        <v>2023</v>
      </c>
      <c r="C7" s="48">
        <f t="shared" si="10"/>
        <v>82031</v>
      </c>
      <c r="D7" s="48">
        <f t="shared" si="10"/>
        <v>47</v>
      </c>
      <c r="E7" s="48">
        <f t="shared" si="10"/>
        <v>14</v>
      </c>
      <c r="F7" s="48">
        <f t="shared" si="10"/>
        <v>0</v>
      </c>
      <c r="G7" s="48">
        <f t="shared" si="10"/>
        <v>4</v>
      </c>
      <c r="H7" s="48" t="str">
        <f t="shared" si="10"/>
        <v>茨城県　土浦市</v>
      </c>
      <c r="I7" s="48" t="str">
        <f t="shared" si="10"/>
        <v>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27</v>
      </c>
      <c r="S7" s="50" t="str">
        <f t="shared" si="10"/>
        <v>駅</v>
      </c>
      <c r="T7" s="50" t="str">
        <f t="shared" si="10"/>
        <v>有</v>
      </c>
      <c r="U7" s="51">
        <f t="shared" si="10"/>
        <v>11716</v>
      </c>
      <c r="V7" s="51">
        <f t="shared" si="10"/>
        <v>467</v>
      </c>
      <c r="W7" s="51">
        <f t="shared" si="10"/>
        <v>200</v>
      </c>
      <c r="X7" s="50" t="str">
        <f t="shared" si="10"/>
        <v>利用料金制</v>
      </c>
      <c r="Y7" s="52">
        <f>Y8</f>
        <v>100.1</v>
      </c>
      <c r="Z7" s="52">
        <f t="shared" ref="Z7:AH7" si="11">Z8</f>
        <v>104.7</v>
      </c>
      <c r="AA7" s="52">
        <f t="shared" si="11"/>
        <v>151.80000000000001</v>
      </c>
      <c r="AB7" s="52">
        <f t="shared" si="11"/>
        <v>127.2</v>
      </c>
      <c r="AC7" s="52">
        <f t="shared" si="11"/>
        <v>162.5</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39.9</v>
      </c>
      <c r="BG7" s="52">
        <f t="shared" ref="BG7:BO7" si="14">BG8</f>
        <v>4.5</v>
      </c>
      <c r="BH7" s="52">
        <f t="shared" si="14"/>
        <v>31.6</v>
      </c>
      <c r="BI7" s="52">
        <f t="shared" si="14"/>
        <v>21.4</v>
      </c>
      <c r="BJ7" s="52">
        <f t="shared" si="14"/>
        <v>38.6</v>
      </c>
      <c r="BK7" s="52">
        <f t="shared" si="14"/>
        <v>13.5</v>
      </c>
      <c r="BL7" s="52">
        <f t="shared" si="14"/>
        <v>7.1</v>
      </c>
      <c r="BM7" s="52">
        <f t="shared" si="14"/>
        <v>5.6</v>
      </c>
      <c r="BN7" s="52">
        <f t="shared" si="14"/>
        <v>18.100000000000001</v>
      </c>
      <c r="BO7" s="52">
        <f t="shared" si="14"/>
        <v>22.7</v>
      </c>
      <c r="BP7" s="49"/>
      <c r="BQ7" s="53">
        <f>BQ8</f>
        <v>19577</v>
      </c>
      <c r="BR7" s="53">
        <f t="shared" ref="BR7:BZ7" si="15">BR8</f>
        <v>2009</v>
      </c>
      <c r="BS7" s="53">
        <f t="shared" si="15"/>
        <v>14838</v>
      </c>
      <c r="BT7" s="53">
        <f t="shared" si="15"/>
        <v>9864</v>
      </c>
      <c r="BU7" s="53">
        <f t="shared" si="15"/>
        <v>21375</v>
      </c>
      <c r="BV7" s="53">
        <f t="shared" si="15"/>
        <v>22466</v>
      </c>
      <c r="BW7" s="53">
        <f t="shared" si="15"/>
        <v>4211</v>
      </c>
      <c r="BX7" s="53">
        <f t="shared" si="15"/>
        <v>10653</v>
      </c>
      <c r="BY7" s="53">
        <f t="shared" si="15"/>
        <v>17717</v>
      </c>
      <c r="BZ7" s="53">
        <f t="shared" si="15"/>
        <v>21349</v>
      </c>
      <c r="CA7" s="51"/>
      <c r="CB7" s="52" t="s">
        <v>111</v>
      </c>
      <c r="CC7" s="52" t="s">
        <v>111</v>
      </c>
      <c r="CD7" s="52" t="s">
        <v>111</v>
      </c>
      <c r="CE7" s="52" t="s">
        <v>111</v>
      </c>
      <c r="CF7" s="52" t="s">
        <v>111</v>
      </c>
      <c r="CG7" s="52" t="s">
        <v>111</v>
      </c>
      <c r="CH7" s="52" t="s">
        <v>111</v>
      </c>
      <c r="CI7" s="52" t="s">
        <v>111</v>
      </c>
      <c r="CJ7" s="52" t="s">
        <v>111</v>
      </c>
      <c r="CK7" s="52" t="s">
        <v>109</v>
      </c>
      <c r="CL7" s="49"/>
      <c r="CM7" s="51">
        <f>CM8</f>
        <v>77121</v>
      </c>
      <c r="CN7" s="51">
        <f>CN8</f>
        <v>202800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60.7</v>
      </c>
      <c r="DD7" s="52">
        <f t="shared" si="16"/>
        <v>48.8</v>
      </c>
      <c r="DE7" s="52">
        <f t="shared" si="16"/>
        <v>1263.5</v>
      </c>
      <c r="DF7" s="52">
        <f t="shared" si="16"/>
        <v>108.5</v>
      </c>
      <c r="DG7" s="52">
        <f t="shared" si="16"/>
        <v>136.19999999999999</v>
      </c>
      <c r="DH7" s="52">
        <f t="shared" si="16"/>
        <v>104.8</v>
      </c>
      <c r="DI7" s="52">
        <f t="shared" si="16"/>
        <v>80.7</v>
      </c>
      <c r="DJ7" s="49"/>
      <c r="DK7" s="52">
        <f>DK8</f>
        <v>76.7</v>
      </c>
      <c r="DL7" s="52">
        <f t="shared" ref="DL7:DT7" si="17">DL8</f>
        <v>57.6</v>
      </c>
      <c r="DM7" s="52">
        <f t="shared" si="17"/>
        <v>52.9</v>
      </c>
      <c r="DN7" s="52">
        <f t="shared" si="17"/>
        <v>60.4</v>
      </c>
      <c r="DO7" s="52">
        <f t="shared" si="17"/>
        <v>67.5</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82031</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27</v>
      </c>
      <c r="S8" s="57" t="s">
        <v>122</v>
      </c>
      <c r="T8" s="57" t="s">
        <v>123</v>
      </c>
      <c r="U8" s="58">
        <v>11716</v>
      </c>
      <c r="V8" s="58">
        <v>467</v>
      </c>
      <c r="W8" s="58">
        <v>200</v>
      </c>
      <c r="X8" s="57" t="s">
        <v>124</v>
      </c>
      <c r="Y8" s="59">
        <v>100.1</v>
      </c>
      <c r="Z8" s="59">
        <v>104.7</v>
      </c>
      <c r="AA8" s="59">
        <v>151.80000000000001</v>
      </c>
      <c r="AB8" s="59">
        <v>127.2</v>
      </c>
      <c r="AC8" s="59">
        <v>162.5</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39.9</v>
      </c>
      <c r="BG8" s="59">
        <v>4.5</v>
      </c>
      <c r="BH8" s="59">
        <v>31.6</v>
      </c>
      <c r="BI8" s="59">
        <v>21.4</v>
      </c>
      <c r="BJ8" s="59">
        <v>38.6</v>
      </c>
      <c r="BK8" s="59">
        <v>13.5</v>
      </c>
      <c r="BL8" s="59">
        <v>7.1</v>
      </c>
      <c r="BM8" s="59">
        <v>5.6</v>
      </c>
      <c r="BN8" s="59">
        <v>18.100000000000001</v>
      </c>
      <c r="BO8" s="59">
        <v>22.7</v>
      </c>
      <c r="BP8" s="56">
        <v>-55.6</v>
      </c>
      <c r="BQ8" s="60">
        <v>19577</v>
      </c>
      <c r="BR8" s="60">
        <v>2009</v>
      </c>
      <c r="BS8" s="60">
        <v>14838</v>
      </c>
      <c r="BT8" s="61">
        <v>9864</v>
      </c>
      <c r="BU8" s="61">
        <v>21375</v>
      </c>
      <c r="BV8" s="60">
        <v>22466</v>
      </c>
      <c r="BW8" s="60">
        <v>4211</v>
      </c>
      <c r="BX8" s="60">
        <v>10653</v>
      </c>
      <c r="BY8" s="60">
        <v>17717</v>
      </c>
      <c r="BZ8" s="60">
        <v>21349</v>
      </c>
      <c r="CA8" s="58">
        <v>12639</v>
      </c>
      <c r="CB8" s="59" t="s">
        <v>116</v>
      </c>
      <c r="CC8" s="59" t="s">
        <v>116</v>
      </c>
      <c r="CD8" s="59" t="s">
        <v>116</v>
      </c>
      <c r="CE8" s="59" t="s">
        <v>116</v>
      </c>
      <c r="CF8" s="59" t="s">
        <v>116</v>
      </c>
      <c r="CG8" s="59" t="s">
        <v>116</v>
      </c>
      <c r="CH8" s="59" t="s">
        <v>116</v>
      </c>
      <c r="CI8" s="59" t="s">
        <v>116</v>
      </c>
      <c r="CJ8" s="59" t="s">
        <v>116</v>
      </c>
      <c r="CK8" s="59" t="s">
        <v>116</v>
      </c>
      <c r="CL8" s="56" t="s">
        <v>116</v>
      </c>
      <c r="CM8" s="58">
        <v>77121</v>
      </c>
      <c r="CN8" s="58">
        <v>202800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60.7</v>
      </c>
      <c r="DD8" s="59">
        <v>48.8</v>
      </c>
      <c r="DE8" s="59">
        <v>1263.5</v>
      </c>
      <c r="DF8" s="59">
        <v>108.5</v>
      </c>
      <c r="DG8" s="59">
        <v>136.19999999999999</v>
      </c>
      <c r="DH8" s="59">
        <v>104.8</v>
      </c>
      <c r="DI8" s="59">
        <v>80.7</v>
      </c>
      <c r="DJ8" s="56">
        <v>79</v>
      </c>
      <c r="DK8" s="59">
        <v>76.7</v>
      </c>
      <c r="DL8" s="59">
        <v>57.6</v>
      </c>
      <c r="DM8" s="59">
        <v>52.9</v>
      </c>
      <c r="DN8" s="59">
        <v>60.4</v>
      </c>
      <c r="DO8" s="59">
        <v>67.5</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2025-02-04T02:05:51Z</cp:lastPrinted>
  <dcterms:created xsi:type="dcterms:W3CDTF">2024-12-19T01:02:40Z</dcterms:created>
  <dcterms:modified xsi:type="dcterms:W3CDTF">2025-02-04T02:40:01Z</dcterms:modified>
  <cp:category/>
</cp:coreProperties>
</file>