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ssfile\共有フォルダ\都市計画課\30公園・駐車場\駐車場関係\★特別会計\公営企業\経営比較分析\R5\"/>
    </mc:Choice>
  </mc:AlternateContent>
  <workbookProtection workbookAlgorithmName="SHA-512" workbookHashValue="LVz2MJG7kS6VCGeG23r6mt80S25pHxRuTdOWUk3KdnXFxk5LHHuhtJrVq7Uj4ykzk9/s5b/YWkgPbERqZV04wg==" workbookSaltValue="vAS8ka/67YAKu0vUehgrLA==" workbookSpinCount="100000" lockStructure="1"/>
  <bookViews>
    <workbookView xWindow="0" yWindow="0" windowWidth="23040" windowHeight="921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HX10" i="4" s="1"/>
  <c r="U7" i="5"/>
  <c r="LJ8" i="4" s="1"/>
  <c r="T7" i="5"/>
  <c r="S7" i="5"/>
  <c r="R7" i="5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BZ52" i="4"/>
  <c r="BG52" i="4"/>
  <c r="MA32" i="4"/>
  <c r="LH32" i="4"/>
  <c r="KO32" i="4"/>
  <c r="JC32" i="4"/>
  <c r="HJ32" i="4"/>
  <c r="GQ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DU10" i="4"/>
  <c r="CF10" i="4"/>
  <c r="B10" i="4"/>
  <c r="JQ8" i="4"/>
  <c r="HX8" i="4"/>
  <c r="CF8" i="4"/>
  <c r="AQ8" i="4"/>
  <c r="B6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AV76" i="4" l="1"/>
  <c r="KO51" i="4"/>
  <c r="LE76" i="4"/>
  <c r="FX51" i="4"/>
  <c r="KO30" i="4"/>
  <c r="HP76" i="4"/>
  <c r="BG51" i="4"/>
  <c r="FX30" i="4"/>
  <c r="BG30" i="4"/>
  <c r="KP76" i="4"/>
  <c r="JV30" i="4"/>
  <c r="AN30" i="4"/>
  <c r="AG76" i="4"/>
  <c r="JV51" i="4"/>
  <c r="FE51" i="4"/>
  <c r="HA76" i="4"/>
  <c r="AN51" i="4"/>
  <c r="FE30" i="4"/>
  <c r="GL76" i="4"/>
  <c r="U51" i="4"/>
  <c r="EL30" i="4"/>
  <c r="U30" i="4"/>
  <c r="R76" i="4"/>
  <c r="JC51" i="4"/>
  <c r="KA76" i="4"/>
  <c r="EL51" i="4"/>
  <c r="JC30" i="4"/>
  <c r="LT76" i="4"/>
  <c r="GQ51" i="4"/>
  <c r="LH30" i="4"/>
  <c r="IE76" i="4"/>
  <c r="BZ51" i="4"/>
  <c r="GQ30" i="4"/>
  <c r="BZ30" i="4"/>
  <c r="BK76" i="4"/>
  <c r="LH51" i="4"/>
</calcChain>
</file>

<file path=xl/sharedStrings.xml><?xml version="1.0" encoding="utf-8"?>
<sst xmlns="http://schemas.openxmlformats.org/spreadsheetml/2006/main" count="278" uniqueCount="132">
  <si>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</si>
  <si>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</si>
  <si>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</si>
  <si>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</si>
  <si>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</si>
  <si>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</si>
  <si>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</si>
  <si>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</si>
  <si>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</si>
  <si>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</si>
  <si>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</si>
  <si>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</si>
  <si>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</si>
  <si>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</si>
  <si>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</si>
  <si>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</si>
  <si>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</si>
  <si>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</si>
  <si>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</si>
  <si>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</si>
  <si>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</si>
  <si>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</si>
  <si>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</si>
  <si>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</si>
  <si>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</si>
  <si>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</si>
  <si>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</si>
  <si>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</si>
  <si>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</si>
  <si>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</si>
  <si>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</si>
  <si>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</si>
  <si>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</si>
  <si>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</si>
  <si>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</si>
  <si>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</si>
  <si>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</si>
  <si>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</si>
  <si>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</si>
  <si>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</si>
  <si>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</si>
  <si>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</si>
  <si>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</si>
  <si>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</si>
  <si>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</si>
  <si>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</si>
  <si>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</si>
  <si>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</si>
  <si>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</si>
  <si>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</si>
  <si>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</si>
  <si>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</si>
  <si>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</si>
  <si>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</si>
  <si>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</si>
  <si>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</si>
  <si>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</si>
  <si>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</si>
  <si>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</si>
  <si>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</si>
  <si>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</si>
  <si>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</si>
  <si>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</si>
  <si>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</si>
  <si>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</si>
  <si>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</si>
  <si>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</si>
  <si>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</si>
  <si>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</si>
  <si>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</si>
  <si>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</si>
  <si>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</si>
  <si>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</si>
  <si>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</si>
  <si>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</si>
  <si>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</si>
  <si>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</si>
  <si>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</si>
  <si>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</si>
  <si>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</si>
  <si>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</si>
  <si>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</si>
  <si>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</si>
  <si>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</si>
  <si>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</si>
  <si>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</si>
  <si>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</si>
  <si>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</si>
  <si>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</si>
  <si>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</si>
  <si>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</si>
  <si>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</si>
  <si>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</si>
  <si>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</si>
  <si>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</si>
  <si>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</si>
  <si>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</si>
  <si>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</si>
  <si>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</si>
  <si>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</si>
  <si>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</si>
  <si>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</si>
  <si>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</si>
  <si>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当該値(N-4)</t>
    <phoneticPr fontId="5"/>
  </si>
  <si>
    <t>当該値(N)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</si>
  <si>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</si>
  <si>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</si>
  <si>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</si>
  <si>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</si>
  <si>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</si>
  <si>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</si>
  <si>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茨城県　石岡市</t>
  </si>
  <si>
    <t>市営駅東駐車場</t>
  </si>
  <si>
    <t>法非適用</t>
  </si>
  <si>
    <t>駐車場整備事業</t>
  </si>
  <si>
    <t>-</t>
  </si>
  <si>
    <t>Ａ３Ｂ１</t>
  </si>
  <si>
    <t>非設置</t>
  </si>
  <si>
    <t>該当数値なし</t>
  </si>
  <si>
    <t>都市計画駐車場</t>
  </si>
  <si>
    <t>広場式</t>
  </si>
  <si>
    <t>駅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</si>
  <si>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</si>
  <si>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</si>
  <si>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</si>
  <si>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</si>
  <si>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</si>
  <si>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</si>
  <si>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供用開始から46年が経過しているため、路面舗装や精算機等の施設の経年劣化が見られる。適宜修繕を行っているが、継続して使用できるよう維持管理を行っていく必要がある。</t>
    <rPh sb="1" eb="5">
      <t>キョウヨウカイシ</t>
    </rPh>
    <rPh sb="9" eb="10">
      <t>ネン</t>
    </rPh>
    <rPh sb="11" eb="13">
      <t>ケイカ</t>
    </rPh>
    <rPh sb="20" eb="24">
      <t>ロメンホソウ</t>
    </rPh>
    <rPh sb="25" eb="29">
      <t>セイサンキトウ</t>
    </rPh>
    <rPh sb="30" eb="32">
      <t>シセツ</t>
    </rPh>
    <rPh sb="33" eb="37">
      <t>ケイネンレッカ</t>
    </rPh>
    <rPh sb="38" eb="39">
      <t>ミ</t>
    </rPh>
    <rPh sb="43" eb="45">
      <t>テキギ</t>
    </rPh>
    <rPh sb="45" eb="47">
      <t>シュウゼン</t>
    </rPh>
    <rPh sb="48" eb="49">
      <t>オコナ</t>
    </rPh>
    <rPh sb="55" eb="57">
      <t>ケイゾク</t>
    </rPh>
    <rPh sb="59" eb="61">
      <t>シヨウ</t>
    </rPh>
    <rPh sb="66" eb="70">
      <t>イジカンリ</t>
    </rPh>
    <rPh sb="71" eb="72">
      <t>オコナ</t>
    </rPh>
    <rPh sb="76" eb="78">
      <t>ヒツヨウ</t>
    </rPh>
    <phoneticPr fontId="5"/>
  </si>
  <si>
    <t>　当該施設は、JRの駅前にあるという立地から、駐車場としての需要は高く、コロナ禍にあっても黒字経営を続けている。
　しかし、施設が建設後46年経過していることで、修繕費の増加が見込まれる。また、施設の利用についても増減が見通せないところがある。駐車場事業として経営を継続していくため、今後の修繕や利用率を見越した運営を行っていく必要がある。</t>
    <rPh sb="1" eb="5">
      <t>トウガイシセツ</t>
    </rPh>
    <rPh sb="10" eb="12">
      <t>エキマエ</t>
    </rPh>
    <rPh sb="18" eb="20">
      <t>リッチ</t>
    </rPh>
    <rPh sb="23" eb="26">
      <t>チュウシャジョウ</t>
    </rPh>
    <rPh sb="30" eb="32">
      <t>ジュヨウ</t>
    </rPh>
    <rPh sb="33" eb="34">
      <t>タカ</t>
    </rPh>
    <rPh sb="39" eb="40">
      <t>カ</t>
    </rPh>
    <rPh sb="45" eb="47">
      <t>クロジ</t>
    </rPh>
    <rPh sb="47" eb="49">
      <t>ケイエイ</t>
    </rPh>
    <rPh sb="50" eb="51">
      <t>ツヅ</t>
    </rPh>
    <rPh sb="62" eb="64">
      <t>シセツ</t>
    </rPh>
    <rPh sb="65" eb="68">
      <t>ケンセツゴ</t>
    </rPh>
    <rPh sb="70" eb="71">
      <t>ネン</t>
    </rPh>
    <rPh sb="71" eb="73">
      <t>ケイカ</t>
    </rPh>
    <rPh sb="81" eb="84">
      <t>シュウゼンヒ</t>
    </rPh>
    <rPh sb="85" eb="87">
      <t>ゾウカ</t>
    </rPh>
    <rPh sb="88" eb="90">
      <t>ミコ</t>
    </rPh>
    <rPh sb="97" eb="99">
      <t>シセツ</t>
    </rPh>
    <rPh sb="130" eb="132">
      <t>ケイエイ</t>
    </rPh>
    <rPh sb="133" eb="135">
      <t>ケイゾク</t>
    </rPh>
    <rPh sb="142" eb="144">
      <t>コンゴ</t>
    </rPh>
    <rPh sb="145" eb="147">
      <t>シュウゼン</t>
    </rPh>
    <rPh sb="148" eb="151">
      <t>リヨウリツ</t>
    </rPh>
    <rPh sb="152" eb="154">
      <t>ミコ</t>
    </rPh>
    <rPh sb="156" eb="158">
      <t>ウンエイ</t>
    </rPh>
    <rPh sb="159" eb="160">
      <t>オコナ</t>
    </rPh>
    <rPh sb="164" eb="166">
      <t>ヒツヨウ</t>
    </rPh>
    <phoneticPr fontId="5"/>
  </si>
  <si>
    <t>　稼働率を過去と比較すると、減少しているが、これはR4からは定期駐車の台数を含めていないことによるもの。
※R4以前は一般駐車と定期駐車を合わせているためである。R5も定期駐車台数を含めると、稼働率は66.4％である（R4：稼働率は68.8％）。
　R4と同等程度の数値となっているが、今後、イベントの自粛解除など外出の機会が増えれば、稼働率もさらに上昇すると思われる。</t>
    <rPh sb="1" eb="4">
      <t>カドウリツ</t>
    </rPh>
    <rPh sb="5" eb="7">
      <t>カコ</t>
    </rPh>
    <rPh sb="8" eb="10">
      <t>ヒカク</t>
    </rPh>
    <rPh sb="14" eb="16">
      <t>ゲンショウ</t>
    </rPh>
    <rPh sb="30" eb="34">
      <t>テイキチュウシャ</t>
    </rPh>
    <rPh sb="35" eb="37">
      <t>ダイスウ</t>
    </rPh>
    <rPh sb="38" eb="39">
      <t>フク</t>
    </rPh>
    <rPh sb="56" eb="58">
      <t>イゼン</t>
    </rPh>
    <rPh sb="59" eb="63">
      <t>イッパ</t>
    </rPh>
    <rPh sb="64" eb="68">
      <t>テイキチュウシャ</t>
    </rPh>
    <rPh sb="69" eb="70">
      <t>ア</t>
    </rPh>
    <rPh sb="130" eb="132">
      <t>テイド</t>
    </rPh>
    <rPh sb="133" eb="135">
      <t>スウチ</t>
    </rPh>
    <rPh sb="143" eb="145">
      <t>コンゴ</t>
    </rPh>
    <rPh sb="151" eb="153">
      <t>ジシュク</t>
    </rPh>
    <rPh sb="153" eb="155">
      <t>カイジョ</t>
    </rPh>
    <rPh sb="157" eb="159">
      <t>ガイシュツ</t>
    </rPh>
    <rPh sb="160" eb="162">
      <t>キカイ</t>
    </rPh>
    <rPh sb="163" eb="164">
      <t>フ</t>
    </rPh>
    <rPh sb="168" eb="171">
      <t>カドウリツ</t>
    </rPh>
    <rPh sb="175" eb="177">
      <t>ジョウショウ</t>
    </rPh>
    <rPh sb="180" eb="181">
      <t>オモ</t>
    </rPh>
    <phoneticPr fontId="5"/>
  </si>
  <si>
    <t>　令和5年度の当該施設の収支は黒字となっており、過去と比較しても黒字の状況が続いている。
①収益的収支比率としては、類似施設平均値や全国平均と比較すると大きく下回っている。
④売上高GOP比率は、前年度よりも改善し、類似施設平均値、全国平均を上回っている。
⑤前年度よりも改善し、類似施設平均値、全国平均を上回っている。
②③他会計からの補助金は０％を維持しており、一般会計からの繰入に依存せず、独立採算制の原則に基づいた事務経営を行っている。</t>
    <rPh sb="1" eb="3">
      <t>レイワ</t>
    </rPh>
    <rPh sb="4" eb="6">
      <t>ネンド</t>
    </rPh>
    <rPh sb="7" eb="9">
      <t>トウガイ</t>
    </rPh>
    <rPh sb="9" eb="11">
      <t>シセツ</t>
    </rPh>
    <rPh sb="12" eb="14">
      <t>シュウシ</t>
    </rPh>
    <rPh sb="15" eb="17">
      <t>クロジ</t>
    </rPh>
    <rPh sb="24" eb="26">
      <t>カコ</t>
    </rPh>
    <rPh sb="27" eb="29">
      <t>ヒカク</t>
    </rPh>
    <rPh sb="32" eb="34">
      <t>クロジ</t>
    </rPh>
    <rPh sb="35" eb="37">
      <t>ジョウキョウ</t>
    </rPh>
    <rPh sb="38" eb="39">
      <t>ツヅ</t>
    </rPh>
    <rPh sb="46" eb="49">
      <t>シュウエキテキ</t>
    </rPh>
    <rPh sb="49" eb="53">
      <t>シュウシヒリツ</t>
    </rPh>
    <rPh sb="58" eb="62">
      <t>ルイジシセツ</t>
    </rPh>
    <rPh sb="62" eb="65">
      <t>ヘイキンチ</t>
    </rPh>
    <rPh sb="66" eb="70">
      <t>ゼンコクヘイキン</t>
    </rPh>
    <rPh sb="71" eb="73">
      <t>ヒカク</t>
    </rPh>
    <rPh sb="76" eb="77">
      <t>オオ</t>
    </rPh>
    <rPh sb="79" eb="81">
      <t>シタマワ</t>
    </rPh>
    <rPh sb="88" eb="91">
      <t>ウリアゲダカ</t>
    </rPh>
    <rPh sb="94" eb="96">
      <t>ヒリツ</t>
    </rPh>
    <rPh sb="130" eb="133">
      <t>ゼンネンド</t>
    </rPh>
    <rPh sb="136" eb="138">
      <t>カイゼン</t>
    </rPh>
    <rPh sb="140" eb="147">
      <t>ルイジシセツヘイキンチ</t>
    </rPh>
    <rPh sb="148" eb="152">
      <t>ゼンコクヘイキン</t>
    </rPh>
    <rPh sb="153" eb="155">
      <t>ウワマワ</t>
    </rPh>
    <rPh sb="176" eb="178">
      <t>イジ</t>
    </rPh>
    <rPh sb="183" eb="187">
      <t>イッパンカイケイ</t>
    </rPh>
    <rPh sb="190" eb="191">
      <t>ク</t>
    </rPh>
    <rPh sb="191" eb="192">
      <t>イ</t>
    </rPh>
    <rPh sb="193" eb="195">
      <t>イゾン</t>
    </rPh>
    <rPh sb="198" eb="203">
      <t>ドクリツサイサンセイ</t>
    </rPh>
    <rPh sb="204" eb="206">
      <t>ゲンソク</t>
    </rPh>
    <rPh sb="207" eb="208">
      <t>モト</t>
    </rPh>
    <rPh sb="211" eb="215">
      <t>ジムケイエイ</t>
    </rPh>
    <rPh sb="216" eb="217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</si>
</sst>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2" xfId="0" applyFont="1" applyFill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512.79999999999995</c:v>
                </c:pt>
                <c:pt idx="1">
                  <c:v>240.3</c:v>
                </c:pt>
                <c:pt idx="2">
                  <c:v>331.1</c:v>
                </c:pt>
                <c:pt idx="3">
                  <c:v>385.3</c:v>
                </c:pt>
                <c:pt idx="4">
                  <c:v>391.9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5-4756-81B5-EB6851825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754.2</c:v>
                </c:pt>
                <c:pt idx="1">
                  <c:v>383.4</c:v>
                </c:pt>
                <c:pt idx="2">
                  <c:v>338.4</c:v>
                </c:pt>
                <c:pt idx="3">
                  <c:v>1268.9000000000001</c:v>
                </c:pt>
                <c:pt idx="4">
                  <c:v>2085.8000000000002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5-4756-81B5-EB6851825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A-429B-8CB1-907BE5AE2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54.4</c:v>
                </c:pt>
                <c:pt idx="1">
                  <c:v>70.3</c:v>
                </c:pt>
                <c:pt idx="2">
                  <c:v>70</c:v>
                </c:pt>
                <c:pt idx="3">
                  <c:v>47.6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BA-429B-8CB1-907BE5AE2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587-4F6B-B425-C4327AB19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7-4F6B-B425-C4327AB19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3FF-4F63-938C-9537377EE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FF-4F63-938C-9537377EE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B-4ED4-96AD-87BA76D00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2</c:v>
                </c:pt>
                <c:pt idx="1">
                  <c:v>10.199999999999999</c:v>
                </c:pt>
                <c:pt idx="2">
                  <c:v>5.0999999999999996</c:v>
                </c:pt>
                <c:pt idx="3">
                  <c:v>1.9</c:v>
                </c:pt>
                <c:pt idx="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4B-4ED4-96AD-87BA76D00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2-4B3D-AD9A-5E1E97724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</c:v>
                </c:pt>
                <c:pt idx="1">
                  <c:v>407</c:v>
                </c:pt>
                <c:pt idx="2">
                  <c:v>166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42-4B3D-AD9A-5E1E97724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75.5</c:v>
                </c:pt>
                <c:pt idx="1">
                  <c:v>52.4</c:v>
                </c:pt>
                <c:pt idx="2">
                  <c:v>49</c:v>
                </c:pt>
                <c:pt idx="3">
                  <c:v>36.299999999999997</c:v>
                </c:pt>
                <c:pt idx="4">
                  <c:v>33.9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6-4432-9CBD-89E8AADD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295.5</c:v>
                </c:pt>
                <c:pt idx="1">
                  <c:v>224.4</c:v>
                </c:pt>
                <c:pt idx="2">
                  <c:v>251.9</c:v>
                </c:pt>
                <c:pt idx="3">
                  <c:v>291.5</c:v>
                </c:pt>
                <c:pt idx="4">
                  <c:v>314.89999999999998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6-4432-9CBD-89E8AADDB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80.5</c:v>
                </c:pt>
                <c:pt idx="1">
                  <c:v>92.4</c:v>
                </c:pt>
                <c:pt idx="2">
                  <c:v>69.8</c:v>
                </c:pt>
                <c:pt idx="3">
                  <c:v>26</c:v>
                </c:pt>
                <c:pt idx="4">
                  <c:v>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B-470D-898A-887122DC2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33.6</c:v>
                </c:pt>
                <c:pt idx="1">
                  <c:v>-122.5</c:v>
                </c:pt>
                <c:pt idx="2">
                  <c:v>8.5</c:v>
                </c:pt>
                <c:pt idx="3">
                  <c:v>26.6</c:v>
                </c:pt>
                <c:pt idx="4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DB-470D-898A-887122DC2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22552</c:v>
                </c:pt>
                <c:pt idx="1">
                  <c:v>8063</c:v>
                </c:pt>
                <c:pt idx="2">
                  <c:v>11106</c:v>
                </c:pt>
                <c:pt idx="3">
                  <c:v>17237</c:v>
                </c:pt>
                <c:pt idx="4">
                  <c:v>21003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AC-42C0-98A4-ACC80C328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7940</c:v>
                </c:pt>
                <c:pt idx="1">
                  <c:v>2576</c:v>
                </c:pt>
                <c:pt idx="2">
                  <c:v>4153</c:v>
                </c:pt>
                <c:pt idx="3">
                  <c:v>6140</c:v>
                </c:pt>
                <c:pt idx="4">
                  <c:v>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AC-42C0-98A4-ACC80C328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D34" zoomScale="70" zoomScaleNormal="70" zoomScaleSheetLayoutView="70" workbookViewId="0">
      <selection activeCell="ME57" sqref="ME57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茨城県石岡市　市営駅東駐車場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Ａ３Ｂ１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データ!S7</f>
        <v>駅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データ!T7</f>
        <v>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データ!U7</f>
        <v>7090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10</v>
      </c>
      <c r="NE8" s="82"/>
      <c r="NF8" s="83" t="s">
        <v>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19</v>
      </c>
      <c r="NE9" s="86"/>
      <c r="NF9" s="87" t="s">
        <v>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119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データ!Q7</f>
        <v>広場式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データ!R7</f>
        <v>46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データ!V7</f>
        <v>289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データ!W7</f>
        <v>200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データ!X7</f>
        <v>無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データ!Y7</f>
        <v>512.79999999999995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データ!Z7</f>
        <v>240.3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データ!AA7</f>
        <v>331.1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データ!AB7</f>
        <v>385.3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データ!AC7</f>
        <v>391.9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データ!AJ7</f>
        <v>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データ!AK7</f>
        <v>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データ!AL7</f>
        <v>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データ!AM7</f>
        <v>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データ!AN7</f>
        <v>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データ!DK7</f>
        <v>75.5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データ!DL7</f>
        <v>52.4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データ!DM7</f>
        <v>49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データ!DN7</f>
        <v>36.299999999999997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データ!DO7</f>
        <v>33.9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データ!AD7</f>
        <v>754.2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データ!AE7</f>
        <v>383.4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データ!AF7</f>
        <v>338.4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データ!AG7</f>
        <v>1268.9000000000001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データ!AH7</f>
        <v>2085.8000000000002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データ!AO7</f>
        <v>2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データ!AP7</f>
        <v>10.199999999999999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データ!AQ7</f>
        <v>5.0999999999999996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データ!AR7</f>
        <v>1.9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データ!AS7</f>
        <v>3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データ!DP7</f>
        <v>295.5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データ!DQ7</f>
        <v>224.4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データ!DR7</f>
        <v>251.9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データ!DS7</f>
        <v>291.5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データ!DT7</f>
        <v>314.89999999999998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128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130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データ!AU7</f>
        <v>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データ!BF7</f>
        <v>80.5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データ!BG7</f>
        <v>92.4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データ!BH7</f>
        <v>69.8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データ!BI7</f>
        <v>26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データ!BJ7</f>
        <v>74.5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データ!BQ7</f>
        <v>22552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8063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11106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17237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21003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データ!AZ7</f>
        <v>15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407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166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18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18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データ!BK7</f>
        <v>33.6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データ!BL7</f>
        <v>-122.5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データ!BM7</f>
        <v>8.5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データ!BN7</f>
        <v>26.6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データ!BO7</f>
        <v>36.5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データ!BV7</f>
        <v>7940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2576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4153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6140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9395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129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218028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46502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4" t="str">
        <f>データ!CB7</f>
        <v xml:space="preserve">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データ!CC7</f>
        <v xml:space="preserve">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データ!CD7</f>
        <v xml:space="preserve">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データ!CE7</f>
        <v xml:space="preserve">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データ!CF7</f>
        <v xml:space="preserve">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データ!CO7</f>
        <v xml:space="preserve">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データ!CP7</f>
        <v xml:space="preserve">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データ!CQ7</f>
        <v xml:space="preserve">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データ!CR7</f>
        <v xml:space="preserve">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データ!CS7</f>
        <v xml:space="preserve">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データ!CZ7</f>
        <v>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データ!DA7</f>
        <v>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データ!DB7</f>
        <v>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データ!DC7</f>
        <v>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データ!DD7</f>
        <v>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4" t="str">
        <f>データ!CG7</f>
        <v xml:space="preserve">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データ!CH7</f>
        <v xml:space="preserve">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データ!CI7</f>
        <v xml:space="preserve">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データ!CJ7</f>
        <v xml:space="preserve">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データ!CK7</f>
        <v xml:space="preserve">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データ!CT7</f>
        <v xml:space="preserve">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データ!CU7</f>
        <v xml:space="preserve">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データ!CV7</f>
        <v xml:space="preserve">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データ!CW7</f>
        <v xml:space="preserve">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データ!CX7</f>
        <v xml:space="preserve">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データ!DE7</f>
        <v>54.4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データ!DF7</f>
        <v>70.3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データ!DG7</f>
        <v>70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データ!DH7</f>
        <v>47.6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データ!DI7</f>
        <v>36.1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XY9a+8QgPLY1uTzE8civfLNIxgphjbYpAaw4RQ/zoD2zY8bY6QQweneifwbbACiD3ZrylmSccrKesWZLY82baw==" saltValue="VPIeuwGg1l3jPBW0VqioqA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89</v>
      </c>
      <c r="AK5" s="47" t="s">
        <v>100</v>
      </c>
      <c r="AL5" s="47" t="s">
        <v>101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103</v>
      </c>
      <c r="AV5" s="47" t="s">
        <v>100</v>
      </c>
      <c r="AW5" s="47" t="s">
        <v>91</v>
      </c>
      <c r="AX5" s="47" t="s">
        <v>92</v>
      </c>
      <c r="AY5" s="47" t="s">
        <v>104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89</v>
      </c>
      <c r="BG5" s="47" t="s">
        <v>100</v>
      </c>
      <c r="BH5" s="47" t="s">
        <v>91</v>
      </c>
      <c r="BI5" s="47" t="s">
        <v>105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89</v>
      </c>
      <c r="BR5" s="47" t="s">
        <v>100</v>
      </c>
      <c r="BS5" s="47" t="s">
        <v>91</v>
      </c>
      <c r="BT5" s="47" t="s">
        <v>92</v>
      </c>
      <c r="BU5" s="47" t="s">
        <v>93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106</v>
      </c>
      <c r="CC5" s="47" t="s">
        <v>100</v>
      </c>
      <c r="CD5" s="47" t="s">
        <v>91</v>
      </c>
      <c r="CE5" s="47" t="s">
        <v>102</v>
      </c>
      <c r="CF5" s="47" t="s">
        <v>104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89</v>
      </c>
      <c r="CP5" s="47" t="s">
        <v>100</v>
      </c>
      <c r="CQ5" s="47" t="s">
        <v>101</v>
      </c>
      <c r="CR5" s="47" t="s">
        <v>92</v>
      </c>
      <c r="CS5" s="47" t="s">
        <v>93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89</v>
      </c>
      <c r="DA5" s="47" t="s">
        <v>100</v>
      </c>
      <c r="DB5" s="47" t="s">
        <v>91</v>
      </c>
      <c r="DC5" s="47" t="s">
        <v>92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103</v>
      </c>
      <c r="DL5" s="47" t="s">
        <v>100</v>
      </c>
      <c r="DM5" s="47" t="s">
        <v>91</v>
      </c>
      <c r="DN5" s="47" t="s">
        <v>92</v>
      </c>
      <c r="DO5" s="47" t="s">
        <v>93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107</v>
      </c>
      <c r="B6" s="48">
        <f>B8</f>
        <v>2023</v>
      </c>
      <c r="C6" s="48">
        <f t="shared" ref="C6:X6" si="1">C8</f>
        <v>82058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茨城県石岡市</v>
      </c>
      <c r="I6" s="48" t="str">
        <f t="shared" si="1"/>
        <v>市営駅東駐車場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広場式</v>
      </c>
      <c r="R6" s="51">
        <f t="shared" si="1"/>
        <v>46</v>
      </c>
      <c r="S6" s="50" t="str">
        <f t="shared" si="1"/>
        <v>駅</v>
      </c>
      <c r="T6" s="50" t="str">
        <f t="shared" si="1"/>
        <v>無</v>
      </c>
      <c r="U6" s="51">
        <f t="shared" si="1"/>
        <v>7090</v>
      </c>
      <c r="V6" s="51">
        <f t="shared" si="1"/>
        <v>289</v>
      </c>
      <c r="W6" s="51">
        <f t="shared" si="1"/>
        <v>200</v>
      </c>
      <c r="X6" s="50" t="str">
        <f t="shared" si="1"/>
        <v>無</v>
      </c>
      <c r="Y6" s="52">
        <f>IF(Y8="-",NA(),Y8)</f>
        <v>512.79999999999995</v>
      </c>
      <c r="Z6" s="52">
        <f t="shared" ref="Z6:AH6" si="2">IF(Z8="-",NA(),Z8)</f>
        <v>240.3</v>
      </c>
      <c r="AA6" s="52">
        <f t="shared" si="2"/>
        <v>331.1</v>
      </c>
      <c r="AB6" s="52">
        <f t="shared" si="2"/>
        <v>385.3</v>
      </c>
      <c r="AC6" s="52">
        <f t="shared" si="2"/>
        <v>391.9</v>
      </c>
      <c r="AD6" s="52">
        <f t="shared" si="2"/>
        <v>754.2</v>
      </c>
      <c r="AE6" s="52">
        <f t="shared" si="2"/>
        <v>383.4</v>
      </c>
      <c r="AF6" s="52">
        <f t="shared" si="2"/>
        <v>338.4</v>
      </c>
      <c r="AG6" s="52">
        <f t="shared" si="2"/>
        <v>1268.9000000000001</v>
      </c>
      <c r="AH6" s="52">
        <f t="shared" si="2"/>
        <v>2085.8000000000002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2</v>
      </c>
      <c r="AP6" s="52">
        <f t="shared" si="3"/>
        <v>10.199999999999999</v>
      </c>
      <c r="AQ6" s="52">
        <f t="shared" si="3"/>
        <v>5.0999999999999996</v>
      </c>
      <c r="AR6" s="52">
        <f t="shared" si="3"/>
        <v>1.9</v>
      </c>
      <c r="AS6" s="52">
        <f t="shared" si="3"/>
        <v>3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15</v>
      </c>
      <c r="BA6" s="53">
        <f t="shared" si="4"/>
        <v>407</v>
      </c>
      <c r="BB6" s="53">
        <f t="shared" si="4"/>
        <v>166</v>
      </c>
      <c r="BC6" s="53">
        <f t="shared" si="4"/>
        <v>18</v>
      </c>
      <c r="BD6" s="53">
        <f t="shared" si="4"/>
        <v>18</v>
      </c>
      <c r="BE6" s="51" t="str">
        <f>IF(BE8="-","",IF(BE8="-","【-】","【"&amp;SUBSTITUTE(TEXT(BE8,"#,##0"),"-","△")&amp;"】"))</f>
        <v>【127】</v>
      </c>
      <c r="BF6" s="52">
        <f>IF(BF8="-",NA(),BF8)</f>
        <v>80.5</v>
      </c>
      <c r="BG6" s="52">
        <f t="shared" ref="BG6:BO6" si="5">IF(BG8="-",NA(),BG8)</f>
        <v>92.4</v>
      </c>
      <c r="BH6" s="52">
        <f t="shared" si="5"/>
        <v>69.8</v>
      </c>
      <c r="BI6" s="52">
        <f t="shared" si="5"/>
        <v>26</v>
      </c>
      <c r="BJ6" s="52">
        <f t="shared" si="5"/>
        <v>74.5</v>
      </c>
      <c r="BK6" s="52">
        <f t="shared" si="5"/>
        <v>33.6</v>
      </c>
      <c r="BL6" s="52">
        <f t="shared" si="5"/>
        <v>-122.5</v>
      </c>
      <c r="BM6" s="52">
        <f t="shared" si="5"/>
        <v>8.5</v>
      </c>
      <c r="BN6" s="52">
        <f t="shared" si="5"/>
        <v>26.6</v>
      </c>
      <c r="BO6" s="52">
        <f t="shared" si="5"/>
        <v>36.5</v>
      </c>
      <c r="BP6" s="49" t="str">
        <f>IF(BP8="-","",IF(BP8="-","【-】","【"&amp;SUBSTITUTE(TEXT(BP8,"#,##0.0"),"-","△")&amp;"】"))</f>
        <v>【△55.6】</v>
      </c>
      <c r="BQ6" s="53">
        <f>IF(BQ8="-",NA(),BQ8)</f>
        <v>22552</v>
      </c>
      <c r="BR6" s="53">
        <f t="shared" ref="BR6:BZ6" si="6">IF(BR8="-",NA(),BR8)</f>
        <v>8063</v>
      </c>
      <c r="BS6" s="53">
        <f t="shared" si="6"/>
        <v>11106</v>
      </c>
      <c r="BT6" s="53">
        <f t="shared" si="6"/>
        <v>17237</v>
      </c>
      <c r="BU6" s="53">
        <f t="shared" si="6"/>
        <v>21003</v>
      </c>
      <c r="BV6" s="53">
        <f t="shared" si="6"/>
        <v>7940</v>
      </c>
      <c r="BW6" s="53">
        <f t="shared" si="6"/>
        <v>2576</v>
      </c>
      <c r="BX6" s="53">
        <f t="shared" si="6"/>
        <v>4153</v>
      </c>
      <c r="BY6" s="53">
        <f t="shared" si="6"/>
        <v>6140</v>
      </c>
      <c r="BZ6" s="53">
        <f t="shared" si="6"/>
        <v>9395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108</v>
      </c>
      <c r="CM6" s="51">
        <f t="shared" ref="CM6:CN6" si="7">CM8</f>
        <v>218028</v>
      </c>
      <c r="CN6" s="51">
        <f t="shared" si="7"/>
        <v>46502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108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54.4</v>
      </c>
      <c r="DF6" s="52">
        <f t="shared" si="8"/>
        <v>70.3</v>
      </c>
      <c r="DG6" s="52">
        <f t="shared" si="8"/>
        <v>70</v>
      </c>
      <c r="DH6" s="52">
        <f t="shared" si="8"/>
        <v>47.6</v>
      </c>
      <c r="DI6" s="52">
        <f t="shared" si="8"/>
        <v>36.1</v>
      </c>
      <c r="DJ6" s="49" t="str">
        <f>IF(DJ8="-","",IF(DJ8="-","【-】","【"&amp;SUBSTITUTE(TEXT(DJ8,"#,##0.0"),"-","△")&amp;"】"))</f>
        <v>【79.0】</v>
      </c>
      <c r="DK6" s="52">
        <f>IF(DK8="-",NA(),DK8)</f>
        <v>75.5</v>
      </c>
      <c r="DL6" s="52">
        <f t="shared" ref="DL6:DT6" si="9">IF(DL8="-",NA(),DL8)</f>
        <v>52.4</v>
      </c>
      <c r="DM6" s="52">
        <f t="shared" si="9"/>
        <v>49</v>
      </c>
      <c r="DN6" s="52">
        <f t="shared" si="9"/>
        <v>36.299999999999997</v>
      </c>
      <c r="DO6" s="52">
        <f t="shared" si="9"/>
        <v>33.9</v>
      </c>
      <c r="DP6" s="52">
        <f t="shared" si="9"/>
        <v>295.5</v>
      </c>
      <c r="DQ6" s="52">
        <f t="shared" si="9"/>
        <v>224.4</v>
      </c>
      <c r="DR6" s="52">
        <f t="shared" si="9"/>
        <v>251.9</v>
      </c>
      <c r="DS6" s="52">
        <f t="shared" si="9"/>
        <v>291.5</v>
      </c>
      <c r="DT6" s="52">
        <f t="shared" si="9"/>
        <v>314.89999999999998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109</v>
      </c>
      <c r="B7" s="48">
        <f t="shared" ref="B7:X7" si="10">B8</f>
        <v>2023</v>
      </c>
      <c r="C7" s="48">
        <f t="shared" si="10"/>
        <v>82058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茨城県　石岡市</v>
      </c>
      <c r="I7" s="48" t="str">
        <f t="shared" si="10"/>
        <v>市営駅東駐車場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広場式</v>
      </c>
      <c r="R7" s="51">
        <f t="shared" si="10"/>
        <v>46</v>
      </c>
      <c r="S7" s="50" t="str">
        <f t="shared" si="10"/>
        <v>駅</v>
      </c>
      <c r="T7" s="50" t="str">
        <f t="shared" si="10"/>
        <v>無</v>
      </c>
      <c r="U7" s="51">
        <f t="shared" si="10"/>
        <v>7090</v>
      </c>
      <c r="V7" s="51">
        <f t="shared" si="10"/>
        <v>289</v>
      </c>
      <c r="W7" s="51">
        <f t="shared" si="10"/>
        <v>200</v>
      </c>
      <c r="X7" s="50" t="str">
        <f t="shared" si="10"/>
        <v>無</v>
      </c>
      <c r="Y7" s="52">
        <f>Y8</f>
        <v>512.79999999999995</v>
      </c>
      <c r="Z7" s="52">
        <f t="shared" ref="Z7:AH7" si="11">Z8</f>
        <v>240.3</v>
      </c>
      <c r="AA7" s="52">
        <f t="shared" si="11"/>
        <v>331.1</v>
      </c>
      <c r="AB7" s="52">
        <f t="shared" si="11"/>
        <v>385.3</v>
      </c>
      <c r="AC7" s="52">
        <f t="shared" si="11"/>
        <v>391.9</v>
      </c>
      <c r="AD7" s="52">
        <f t="shared" si="11"/>
        <v>754.2</v>
      </c>
      <c r="AE7" s="52">
        <f t="shared" si="11"/>
        <v>383.4</v>
      </c>
      <c r="AF7" s="52">
        <f t="shared" si="11"/>
        <v>338.4</v>
      </c>
      <c r="AG7" s="52">
        <f t="shared" si="11"/>
        <v>1268.9000000000001</v>
      </c>
      <c r="AH7" s="52">
        <f t="shared" si="11"/>
        <v>2085.8000000000002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2</v>
      </c>
      <c r="AP7" s="52">
        <f t="shared" si="12"/>
        <v>10.199999999999999</v>
      </c>
      <c r="AQ7" s="52">
        <f t="shared" si="12"/>
        <v>5.0999999999999996</v>
      </c>
      <c r="AR7" s="52">
        <f t="shared" si="12"/>
        <v>1.9</v>
      </c>
      <c r="AS7" s="52">
        <f t="shared" si="12"/>
        <v>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15</v>
      </c>
      <c r="BA7" s="53">
        <f t="shared" si="13"/>
        <v>407</v>
      </c>
      <c r="BB7" s="53">
        <f t="shared" si="13"/>
        <v>166</v>
      </c>
      <c r="BC7" s="53">
        <f t="shared" si="13"/>
        <v>18</v>
      </c>
      <c r="BD7" s="53">
        <f t="shared" si="13"/>
        <v>18</v>
      </c>
      <c r="BE7" s="51"/>
      <c r="BF7" s="52">
        <f>BF8</f>
        <v>80.5</v>
      </c>
      <c r="BG7" s="52">
        <f t="shared" ref="BG7:BO7" si="14">BG8</f>
        <v>92.4</v>
      </c>
      <c r="BH7" s="52">
        <f t="shared" si="14"/>
        <v>69.8</v>
      </c>
      <c r="BI7" s="52">
        <f t="shared" si="14"/>
        <v>26</v>
      </c>
      <c r="BJ7" s="52">
        <f t="shared" si="14"/>
        <v>74.5</v>
      </c>
      <c r="BK7" s="52">
        <f t="shared" si="14"/>
        <v>33.6</v>
      </c>
      <c r="BL7" s="52">
        <f t="shared" si="14"/>
        <v>-122.5</v>
      </c>
      <c r="BM7" s="52">
        <f t="shared" si="14"/>
        <v>8.5</v>
      </c>
      <c r="BN7" s="52">
        <f t="shared" si="14"/>
        <v>26.6</v>
      </c>
      <c r="BO7" s="52">
        <f t="shared" si="14"/>
        <v>36.5</v>
      </c>
      <c r="BP7" s="49"/>
      <c r="BQ7" s="53">
        <f>BQ8</f>
        <v>22552</v>
      </c>
      <c r="BR7" s="53">
        <f t="shared" ref="BR7:BZ7" si="15">BR8</f>
        <v>8063</v>
      </c>
      <c r="BS7" s="53">
        <f t="shared" si="15"/>
        <v>11106</v>
      </c>
      <c r="BT7" s="53">
        <f t="shared" si="15"/>
        <v>17237</v>
      </c>
      <c r="BU7" s="53">
        <f t="shared" si="15"/>
        <v>21003</v>
      </c>
      <c r="BV7" s="53">
        <f t="shared" si="15"/>
        <v>7940</v>
      </c>
      <c r="BW7" s="53">
        <f t="shared" si="15"/>
        <v>2576</v>
      </c>
      <c r="BX7" s="53">
        <f t="shared" si="15"/>
        <v>4153</v>
      </c>
      <c r="BY7" s="53">
        <f t="shared" si="15"/>
        <v>6140</v>
      </c>
      <c r="BZ7" s="53">
        <f t="shared" si="15"/>
        <v>9395</v>
      </c>
      <c r="CA7" s="51"/>
      <c r="CB7" s="52" t="s">
        <v>110</v>
      </c>
      <c r="CC7" s="52" t="s">
        <v>110</v>
      </c>
      <c r="CD7" s="52" t="s">
        <v>110</v>
      </c>
      <c r="CE7" s="52" t="s">
        <v>110</v>
      </c>
      <c r="CF7" s="52" t="s">
        <v>110</v>
      </c>
      <c r="CG7" s="52" t="s">
        <v>110</v>
      </c>
      <c r="CH7" s="52" t="s">
        <v>110</v>
      </c>
      <c r="CI7" s="52" t="s">
        <v>110</v>
      </c>
      <c r="CJ7" s="52" t="s">
        <v>110</v>
      </c>
      <c r="CK7" s="52" t="s">
        <v>108</v>
      </c>
      <c r="CL7" s="49"/>
      <c r="CM7" s="51">
        <f>CM8</f>
        <v>218028</v>
      </c>
      <c r="CN7" s="51">
        <f>CN8</f>
        <v>46502</v>
      </c>
      <c r="CO7" s="52" t="s">
        <v>110</v>
      </c>
      <c r="CP7" s="52" t="s">
        <v>110</v>
      </c>
      <c r="CQ7" s="52" t="s">
        <v>110</v>
      </c>
      <c r="CR7" s="52" t="s">
        <v>110</v>
      </c>
      <c r="CS7" s="52" t="s">
        <v>110</v>
      </c>
      <c r="CT7" s="52" t="s">
        <v>110</v>
      </c>
      <c r="CU7" s="52" t="s">
        <v>110</v>
      </c>
      <c r="CV7" s="52" t="s">
        <v>110</v>
      </c>
      <c r="CW7" s="52" t="s">
        <v>110</v>
      </c>
      <c r="CX7" s="52" t="s">
        <v>108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54.4</v>
      </c>
      <c r="DF7" s="52">
        <f t="shared" si="16"/>
        <v>70.3</v>
      </c>
      <c r="DG7" s="52">
        <f t="shared" si="16"/>
        <v>70</v>
      </c>
      <c r="DH7" s="52">
        <f t="shared" si="16"/>
        <v>47.6</v>
      </c>
      <c r="DI7" s="52">
        <f t="shared" si="16"/>
        <v>36.1</v>
      </c>
      <c r="DJ7" s="49"/>
      <c r="DK7" s="52">
        <f>DK8</f>
        <v>75.5</v>
      </c>
      <c r="DL7" s="52">
        <f t="shared" ref="DL7:DT7" si="17">DL8</f>
        <v>52.4</v>
      </c>
      <c r="DM7" s="52">
        <f t="shared" si="17"/>
        <v>49</v>
      </c>
      <c r="DN7" s="52">
        <f t="shared" si="17"/>
        <v>36.299999999999997</v>
      </c>
      <c r="DO7" s="52">
        <f t="shared" si="17"/>
        <v>33.9</v>
      </c>
      <c r="DP7" s="52">
        <f t="shared" si="17"/>
        <v>295.5</v>
      </c>
      <c r="DQ7" s="52">
        <f t="shared" si="17"/>
        <v>224.4</v>
      </c>
      <c r="DR7" s="52">
        <f t="shared" si="17"/>
        <v>251.9</v>
      </c>
      <c r="DS7" s="52">
        <f t="shared" si="17"/>
        <v>291.5</v>
      </c>
      <c r="DT7" s="52">
        <f t="shared" si="17"/>
        <v>314.89999999999998</v>
      </c>
      <c r="DU7" s="49"/>
    </row>
    <row r="8" spans="1:125" s="54" customFormat="1" x14ac:dyDescent="0.15">
      <c r="A8" s="37"/>
      <c r="B8" s="55">
        <v>2023</v>
      </c>
      <c r="C8" s="55">
        <v>82058</v>
      </c>
      <c r="D8" s="55">
        <v>47</v>
      </c>
      <c r="E8" s="55">
        <v>14</v>
      </c>
      <c r="F8" s="55">
        <v>0</v>
      </c>
      <c r="G8" s="55">
        <v>1</v>
      </c>
      <c r="H8" s="55" t="s">
        <v>111</v>
      </c>
      <c r="I8" s="55" t="s">
        <v>112</v>
      </c>
      <c r="J8" s="55" t="s">
        <v>113</v>
      </c>
      <c r="K8" s="55" t="s">
        <v>114</v>
      </c>
      <c r="L8" s="55" t="s">
        <v>115</v>
      </c>
      <c r="M8" s="55" t="s">
        <v>116</v>
      </c>
      <c r="N8" s="55" t="s">
        <v>117</v>
      </c>
      <c r="O8" s="56" t="s">
        <v>118</v>
      </c>
      <c r="P8" s="57" t="s">
        <v>119</v>
      </c>
      <c r="Q8" s="57" t="s">
        <v>120</v>
      </c>
      <c r="R8" s="58">
        <v>46</v>
      </c>
      <c r="S8" s="57" t="s">
        <v>121</v>
      </c>
      <c r="T8" s="57" t="s">
        <v>122</v>
      </c>
      <c r="U8" s="58">
        <v>7090</v>
      </c>
      <c r="V8" s="58">
        <v>289</v>
      </c>
      <c r="W8" s="58">
        <v>200</v>
      </c>
      <c r="X8" s="57" t="s">
        <v>122</v>
      </c>
      <c r="Y8" s="59">
        <v>512.79999999999995</v>
      </c>
      <c r="Z8" s="59">
        <v>240.3</v>
      </c>
      <c r="AA8" s="59">
        <v>331.1</v>
      </c>
      <c r="AB8" s="59">
        <v>385.3</v>
      </c>
      <c r="AC8" s="59">
        <v>391.9</v>
      </c>
      <c r="AD8" s="59">
        <v>754.2</v>
      </c>
      <c r="AE8" s="59">
        <v>383.4</v>
      </c>
      <c r="AF8" s="59">
        <v>338.4</v>
      </c>
      <c r="AG8" s="59">
        <v>1268.9000000000001</v>
      </c>
      <c r="AH8" s="59">
        <v>2085.8000000000002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2</v>
      </c>
      <c r="AP8" s="59">
        <v>10.199999999999999</v>
      </c>
      <c r="AQ8" s="59">
        <v>5.0999999999999996</v>
      </c>
      <c r="AR8" s="59">
        <v>1.9</v>
      </c>
      <c r="AS8" s="59">
        <v>3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15</v>
      </c>
      <c r="BA8" s="60">
        <v>407</v>
      </c>
      <c r="BB8" s="60">
        <v>166</v>
      </c>
      <c r="BC8" s="60">
        <v>18</v>
      </c>
      <c r="BD8" s="60">
        <v>18</v>
      </c>
      <c r="BE8" s="60">
        <v>127</v>
      </c>
      <c r="BF8" s="59">
        <v>80.5</v>
      </c>
      <c r="BG8" s="59">
        <v>92.4</v>
      </c>
      <c r="BH8" s="59">
        <v>69.8</v>
      </c>
      <c r="BI8" s="59">
        <v>26</v>
      </c>
      <c r="BJ8" s="59">
        <v>74.5</v>
      </c>
      <c r="BK8" s="59">
        <v>33.6</v>
      </c>
      <c r="BL8" s="59">
        <v>-122.5</v>
      </c>
      <c r="BM8" s="59">
        <v>8.5</v>
      </c>
      <c r="BN8" s="59">
        <v>26.6</v>
      </c>
      <c r="BO8" s="59">
        <v>36.5</v>
      </c>
      <c r="BP8" s="56">
        <v>-55.6</v>
      </c>
      <c r="BQ8" s="60">
        <v>22552</v>
      </c>
      <c r="BR8" s="60">
        <v>8063</v>
      </c>
      <c r="BS8" s="60">
        <v>11106</v>
      </c>
      <c r="BT8" s="61">
        <v>17237</v>
      </c>
      <c r="BU8" s="61">
        <v>21003</v>
      </c>
      <c r="BV8" s="60">
        <v>7940</v>
      </c>
      <c r="BW8" s="60">
        <v>2576</v>
      </c>
      <c r="BX8" s="60">
        <v>4153</v>
      </c>
      <c r="BY8" s="60">
        <v>6140</v>
      </c>
      <c r="BZ8" s="60">
        <v>9395</v>
      </c>
      <c r="CA8" s="58">
        <v>12639</v>
      </c>
      <c r="CB8" s="59" t="s">
        <v>115</v>
      </c>
      <c r="CC8" s="59" t="s">
        <v>115</v>
      </c>
      <c r="CD8" s="59" t="s">
        <v>115</v>
      </c>
      <c r="CE8" s="59" t="s">
        <v>115</v>
      </c>
      <c r="CF8" s="59" t="s">
        <v>115</v>
      </c>
      <c r="CG8" s="59" t="s">
        <v>115</v>
      </c>
      <c r="CH8" s="59" t="s">
        <v>115</v>
      </c>
      <c r="CI8" s="59" t="s">
        <v>115</v>
      </c>
      <c r="CJ8" s="59" t="s">
        <v>115</v>
      </c>
      <c r="CK8" s="59" t="s">
        <v>115</v>
      </c>
      <c r="CL8" s="56" t="s">
        <v>115</v>
      </c>
      <c r="CM8" s="58">
        <v>218028</v>
      </c>
      <c r="CN8" s="58">
        <v>46502</v>
      </c>
      <c r="CO8" s="59" t="s">
        <v>115</v>
      </c>
      <c r="CP8" s="59" t="s">
        <v>115</v>
      </c>
      <c r="CQ8" s="59" t="s">
        <v>115</v>
      </c>
      <c r="CR8" s="59" t="s">
        <v>115</v>
      </c>
      <c r="CS8" s="59" t="s">
        <v>115</v>
      </c>
      <c r="CT8" s="59" t="s">
        <v>115</v>
      </c>
      <c r="CU8" s="59" t="s">
        <v>115</v>
      </c>
      <c r="CV8" s="59" t="s">
        <v>115</v>
      </c>
      <c r="CW8" s="59" t="s">
        <v>115</v>
      </c>
      <c r="CX8" s="59" t="s">
        <v>115</v>
      </c>
      <c r="CY8" s="56" t="s">
        <v>115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54.4</v>
      </c>
      <c r="DF8" s="59">
        <v>70.3</v>
      </c>
      <c r="DG8" s="59">
        <v>70</v>
      </c>
      <c r="DH8" s="59">
        <v>47.6</v>
      </c>
      <c r="DI8" s="59">
        <v>36.1</v>
      </c>
      <c r="DJ8" s="56">
        <v>79</v>
      </c>
      <c r="DK8" s="59">
        <v>75.5</v>
      </c>
      <c r="DL8" s="59">
        <v>52.4</v>
      </c>
      <c r="DM8" s="59">
        <v>49</v>
      </c>
      <c r="DN8" s="59">
        <v>36.299999999999997</v>
      </c>
      <c r="DO8" s="59">
        <v>33.9</v>
      </c>
      <c r="DP8" s="59">
        <v>295.5</v>
      </c>
      <c r="DQ8" s="59">
        <v>224.4</v>
      </c>
      <c r="DR8" s="59">
        <v>251.9</v>
      </c>
      <c r="DS8" s="59">
        <v>291.5</v>
      </c>
      <c r="DT8" s="59">
        <v>314.89999999999998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123</v>
      </c>
      <c r="C10" s="64" t="s">
        <v>124</v>
      </c>
      <c r="D10" s="64" t="s">
        <v>125</v>
      </c>
      <c r="E10" s="64" t="s">
        <v>126</v>
      </c>
      <c r="F10" s="64" t="s">
        <v>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小松本周作</cp:lastModifiedBy>
  <cp:lastPrinted>2025-02-03T03:33:10Z</cp:lastPrinted>
  <dcterms:created xsi:type="dcterms:W3CDTF">2024-12-19T01:02:41Z</dcterms:created>
  <dcterms:modified xsi:type="dcterms:W3CDTF">2025-02-03T23:45:06Z</dcterms:modified>
  <cp:category/>
</cp:coreProperties>
</file>