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qEvTJdYBL3EzmWMyTBAfAdjgMqbW2K1+7pfncvb2JZRlbL7Pi2v5l6iO6ZgCqGps4cH0ImvjdUENyjKsos/dsw==" workbookSaltValue="0kJBBHn4wjhMsL+0vcrvrA=="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T10" i="4"/>
  <c r="BB8" i="4"/>
  <c r="AT8" i="4"/>
  <c r="AL8" i="4"/>
  <c r="AD8" i="4"/>
  <c r="W8" i="4"/>
  <c r="P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<sst xmlns="http://schemas.openxmlformats.org/spreadsheetml/2006/main" count="236" uniqueCount="117">
  <si>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</si>
  <si>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</si>
  <si>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</si>
  <si>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</si>
  <si>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</si>
  <si>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</si>
  <si>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</si>
  <si>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</si>
  <si>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</si>
  <si>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</si>
  <si>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</si>
  <si>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</si>
  <si>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</si>
  <si>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</si>
  <si>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</si>
  <si>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</si>
  <si>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</si>
  <si>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</si>
  <si>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</si>
  <si>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</si>
  <si>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</si>
  <si>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</si>
  <si>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</si>
  <si>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</si>
  <si>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</si>
  <si>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</si>
  <si>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</si>
  <si>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</si>
  <si>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</si>
  <si>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</si>
  <si>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</si>
  <si>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</si>
  <si>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</si>
  <si>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</si>
  <si>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</si>
  <si>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</si>
  <si>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</si>
  <si>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</si>
  <si>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</si>
  <si>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</si>
  <si>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</si>
  <si>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</si>
  <si>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</si>
  <si>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</si>
  <si>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</si>
  <si>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</si>
  <si>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</si>
  <si>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</si>
  <si>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</si>
  <si>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</si>
  <si>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</si>
  <si>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</si>
  <si>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</si>
  <si>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</si>
  <si>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</si>
  <si>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</si>
  <si>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</si>
  <si>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</si>
  <si>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</si>
  <si>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</si>
  <si>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</si>
  <si>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</si>
  <si>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</si>
  <si>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</si>
  <si>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</si>
  <si>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</si>
  <si>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</si>
  <si>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</si>
  <si>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</si>
  <si>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</si>
  <si>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</si>
  <si>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</si>
  <si>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</si>
  <si>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</si>
  <si>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</si>
  <si>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</si>
  <si>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</si>
  <si>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</si>
  <si>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</si>
  <si>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</si>
  <si>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</si>
  <si>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</si>
  <si>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</si>
  <si>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</si>
  <si>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</si>
  <si>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</si>
  <si>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</si>
  <si>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</si>
  <si>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</si>
  <si>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</si>
  <si>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</si>
  <si>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</si>
  <si>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</si>
  <si>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</si>
  <si>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</si>
  <si>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</si>
  <si>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</si>
  <si>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</si>
  <si>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</si>
  <si>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</si>
  <si>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</si>
  <si>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</si>
  <si>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</si>
  <si>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</si>
  <si>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</si>
  <si>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</si>
  <si>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</si>
  <si>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</si>
  <si>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</si>
  <si>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</si>
  <si>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</si>
  <si>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</si>
  <si>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</si>
  <si>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</si>
  <si>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超えており、かつ②累積欠損金比率も発生していないため、概ね健全な経営であるが、⑤経費回収率が77.42%と100%を下回っており、一般会計からの補助金など下水道使用料以外の収入に依存している状況にあることから、引続き接続促進と費用削減に努める。
③流動比率は,前年度に比べ29.61ポイント減少となったが、類似団体平均を大きく上回っており,短期的な債務に対しての支払能力は有していると言える。
④企業債残高対事業規模比率は、類似団体平均を大きく下回っているものの、現在、大規模な拡張工事を進め企業債残高も増加する見込みのため、今後の投資規模について注意が必要である。
⑥汚水処理原価は、類似団体平均を上回っており、今後,施設の老朽化による修繕費等の費用も増加すると見込まれるため、引続き接続促進と費用削減に努める。
⑧水洗化率は類似団体平均を上回っているが、引続き使用料収入の増加を図るため,市単独の接続促進補助の活用などにより、更なる水洗化率の向上に努める。</t>
    <phoneticPr fontId="4"/>
  </si>
  <si>
    <t>経営の健全性・効率性については、一般会計からの補助金など下水道使用料以外の収入に依存している状況にあるため、更なる接続促進と費用削減に努める。また,施設の老朽化が進んで来るため、将来にわたり持続可能な公共下水道事業となるよう、今後も関係団体と協議しながら、老朽化が進む施設を更新するための財源確保や更新時期の平準化を図り、可能な限り計画的な施設更新に努める。</t>
    <phoneticPr fontId="4"/>
  </si>
  <si>
    <t>②管渠老朽化率及び③管渠改善率は、法定耐用年数を経過した管渠がないため0%であるものの、①有形固定資産減価償却率が増加しているため、今後も関係団体と協議をし、老朽化が進む施設を更新するための財源確保や更新時期の平準化を図り、可能な限り計画的な施設更新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</si>
</sst>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0.03</c:v>
                </c:pt>
                <c:pt idx="4">
                  <c:v>0</c:v>
                </c:pt>
              </c:numCache>
            </c:numRef>
          </c:val>
          <c:extLst>
            <c:ext xmlns:c16="http://schemas.microsoft.com/office/drawing/2014/chart" uri="{C3380CC4-5D6E-409C-BE32-E72D297353CC}">
              <c16:uniqueId val="{00000000-00C7-46C2-BD57-D49EE6E5E2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0.15</c:v>
                </c:pt>
                <c:pt idx="2">
                  <c:v>0.15</c:v>
                </c:pt>
                <c:pt idx="3">
                  <c:v>0.12</c:v>
                </c:pt>
                <c:pt idx="4">
                  <c:v>0.09</c:v>
                </c:pt>
              </c:numCache>
            </c:numRef>
          </c:val>
          <c:smooth val="0"/>
          <c:extLst>
            <c:ext xmlns:c16="http://schemas.microsoft.com/office/drawing/2014/chart" uri="{C3380CC4-5D6E-409C-BE32-E72D297353CC}">
              <c16:uniqueId val="{00000001-00C7-46C2-BD57-D49EE6E5E2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A-4837-AA4D-C7C55E6309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56.72</c:v>
                </c:pt>
                <c:pt idx="2">
                  <c:v>56.43</c:v>
                </c:pt>
                <c:pt idx="3">
                  <c:v>55.82</c:v>
                </c:pt>
                <c:pt idx="4">
                  <c:v>56.51</c:v>
                </c:pt>
              </c:numCache>
            </c:numRef>
          </c:val>
          <c:smooth val="0"/>
          <c:extLst>
            <c:ext xmlns:c16="http://schemas.microsoft.com/office/drawing/2014/chart" uri="{C3380CC4-5D6E-409C-BE32-E72D297353CC}">
              <c16:uniqueId val="{00000001-CDAA-4837-AA4D-C7C55E6309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92.59</c:v>
                </c:pt>
                <c:pt idx="1">
                  <c:v>93.02</c:v>
                </c:pt>
                <c:pt idx="2">
                  <c:v>93.29</c:v>
                </c:pt>
                <c:pt idx="3">
                  <c:v>94.33</c:v>
                </c:pt>
                <c:pt idx="4">
                  <c:v>94.55</c:v>
                </c:pt>
              </c:numCache>
            </c:numRef>
          </c:val>
          <c:extLst>
            <c:ext xmlns:c16="http://schemas.microsoft.com/office/drawing/2014/chart" uri="{C3380CC4-5D6E-409C-BE32-E72D297353CC}">
              <c16:uniqueId val="{00000000-C5F5-4A79-8896-B6D27A353C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90.72</c:v>
                </c:pt>
                <c:pt idx="2">
                  <c:v>91.07</c:v>
                </c:pt>
                <c:pt idx="3">
                  <c:v>90.67</c:v>
                </c:pt>
                <c:pt idx="4">
                  <c:v>90.62</c:v>
                </c:pt>
              </c:numCache>
            </c:numRef>
          </c:val>
          <c:smooth val="0"/>
          <c:extLst>
            <c:ext xmlns:c16="http://schemas.microsoft.com/office/drawing/2014/chart" uri="{C3380CC4-5D6E-409C-BE32-E72D297353CC}">
              <c16:uniqueId val="{00000001-C5F5-4A79-8896-B6D27A353C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133.71</c:v>
                </c:pt>
                <c:pt idx="1">
                  <c:v>124.88</c:v>
                </c:pt>
                <c:pt idx="2">
                  <c:v>131.52000000000001</c:v>
                </c:pt>
                <c:pt idx="3">
                  <c:v>126.98</c:v>
                </c:pt>
                <c:pt idx="4">
                  <c:v>117.05</c:v>
                </c:pt>
              </c:numCache>
            </c:numRef>
          </c:val>
          <c:extLst>
            <c:ext xmlns:c16="http://schemas.microsoft.com/office/drawing/2014/chart" uri="{C3380CC4-5D6E-409C-BE32-E72D297353CC}">
              <c16:uniqueId val="{00000000-4D66-4BFC-874E-8ACE5DC6AF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106.5</c:v>
                </c:pt>
                <c:pt idx="2">
                  <c:v>106.22</c:v>
                </c:pt>
                <c:pt idx="3">
                  <c:v>107.01</c:v>
                </c:pt>
                <c:pt idx="4">
                  <c:v>106.53</c:v>
                </c:pt>
              </c:numCache>
            </c:numRef>
          </c:val>
          <c:smooth val="0"/>
          <c:extLst>
            <c:ext xmlns:c16="http://schemas.microsoft.com/office/drawing/2014/chart" uri="{C3380CC4-5D6E-409C-BE32-E72D297353CC}">
              <c16:uniqueId val="{00000001-4D66-4BFC-874E-8ACE5DC6AF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3.12</c:v>
                </c:pt>
                <c:pt idx="1">
                  <c:v>6.03</c:v>
                </c:pt>
                <c:pt idx="2">
                  <c:v>8.89</c:v>
                </c:pt>
                <c:pt idx="3">
                  <c:v>11.4</c:v>
                </c:pt>
                <c:pt idx="4">
                  <c:v>13.84</c:v>
                </c:pt>
              </c:numCache>
            </c:numRef>
          </c:val>
          <c:extLst>
            <c:ext xmlns:c16="http://schemas.microsoft.com/office/drawing/2014/chart" uri="{C3380CC4-5D6E-409C-BE32-E72D297353CC}">
              <c16:uniqueId val="{00000000-DFDD-4CC0-89C9-3CC3F9DE5E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20.78</c:v>
                </c:pt>
                <c:pt idx="2">
                  <c:v>23.54</c:v>
                </c:pt>
                <c:pt idx="3">
                  <c:v>25.86</c:v>
                </c:pt>
                <c:pt idx="4">
                  <c:v>26.9</c:v>
                </c:pt>
              </c:numCache>
            </c:numRef>
          </c:val>
          <c:smooth val="0"/>
          <c:extLst>
            <c:ext xmlns:c16="http://schemas.microsoft.com/office/drawing/2014/chart" uri="{C3380CC4-5D6E-409C-BE32-E72D297353CC}">
              <c16:uniqueId val="{00000001-DFDD-4CC0-89C9-3CC3F9DE5E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A3-4EBE-9635-01A95A7264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1.34</c:v>
                </c:pt>
                <c:pt idx="2">
                  <c:v>1.5</c:v>
                </c:pt>
                <c:pt idx="3">
                  <c:v>1.4</c:v>
                </c:pt>
                <c:pt idx="4">
                  <c:v>2.08</c:v>
                </c:pt>
              </c:numCache>
            </c:numRef>
          </c:val>
          <c:smooth val="0"/>
          <c:extLst>
            <c:ext xmlns:c16="http://schemas.microsoft.com/office/drawing/2014/chart" uri="{C3380CC4-5D6E-409C-BE32-E72D297353CC}">
              <c16:uniqueId val="{00000001-0BA3-4EBE-9635-01A95A7264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1D-4CBA-90AD-921DC80329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18.36</c:v>
                </c:pt>
                <c:pt idx="2">
                  <c:v>18.010000000000002</c:v>
                </c:pt>
                <c:pt idx="3">
                  <c:v>23.86</c:v>
                </c:pt>
                <c:pt idx="4">
                  <c:v>18.41</c:v>
                </c:pt>
              </c:numCache>
            </c:numRef>
          </c:val>
          <c:smooth val="0"/>
          <c:extLst>
            <c:ext xmlns:c16="http://schemas.microsoft.com/office/drawing/2014/chart" uri="{C3380CC4-5D6E-409C-BE32-E72D297353CC}">
              <c16:uniqueId val="{00000001-5E1D-4CBA-90AD-921DC80329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43.7</c:v>
                </c:pt>
                <c:pt idx="1">
                  <c:v>103.99</c:v>
                </c:pt>
                <c:pt idx="2">
                  <c:v>225.71</c:v>
                </c:pt>
                <c:pt idx="3">
                  <c:v>364.13</c:v>
                </c:pt>
                <c:pt idx="4">
                  <c:v>334.52</c:v>
                </c:pt>
              </c:numCache>
            </c:numRef>
          </c:val>
          <c:extLst>
            <c:ext xmlns:c16="http://schemas.microsoft.com/office/drawing/2014/chart" uri="{C3380CC4-5D6E-409C-BE32-E72D297353CC}">
              <c16:uniqueId val="{00000000-E614-438F-9530-74B4F4F907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55.6</c:v>
                </c:pt>
                <c:pt idx="2">
                  <c:v>59.4</c:v>
                </c:pt>
                <c:pt idx="3">
                  <c:v>68.27</c:v>
                </c:pt>
                <c:pt idx="4">
                  <c:v>74.790000000000006</c:v>
                </c:pt>
              </c:numCache>
            </c:numRef>
          </c:val>
          <c:smooth val="0"/>
          <c:extLst>
            <c:ext xmlns:c16="http://schemas.microsoft.com/office/drawing/2014/chart" uri="{C3380CC4-5D6E-409C-BE32-E72D297353CC}">
              <c16:uniqueId val="{00000001-E614-438F-9530-74B4F4F907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188.13</c:v>
                </c:pt>
                <c:pt idx="1">
                  <c:v>171.84</c:v>
                </c:pt>
                <c:pt idx="2">
                  <c:v>68.55</c:v>
                </c:pt>
                <c:pt idx="3">
                  <c:v>37.700000000000003</c:v>
                </c:pt>
                <c:pt idx="4" formatCode="#,##0.00;&quot;△&quot;#,##0.00">
                  <c:v>0</c:v>
                </c:pt>
              </c:numCache>
            </c:numRef>
          </c:val>
          <c:extLst>
            <c:ext xmlns:c16="http://schemas.microsoft.com/office/drawing/2014/chart" uri="{C3380CC4-5D6E-409C-BE32-E72D297353CC}">
              <c16:uniqueId val="{00000000-2705-4A85-9064-927A91B935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789.08</c:v>
                </c:pt>
                <c:pt idx="2">
                  <c:v>747.84</c:v>
                </c:pt>
                <c:pt idx="3">
                  <c:v>804.98</c:v>
                </c:pt>
                <c:pt idx="4">
                  <c:v>767.56</c:v>
                </c:pt>
              </c:numCache>
            </c:numRef>
          </c:val>
          <c:smooth val="0"/>
          <c:extLst>
            <c:ext xmlns:c16="http://schemas.microsoft.com/office/drawing/2014/chart" uri="{C3380CC4-5D6E-409C-BE32-E72D297353CC}">
              <c16:uniqueId val="{00000001-2705-4A85-9064-927A91B935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89.44</c:v>
                </c:pt>
                <c:pt idx="1">
                  <c:v>88.92</c:v>
                </c:pt>
                <c:pt idx="2">
                  <c:v>89.2</c:v>
                </c:pt>
                <c:pt idx="3">
                  <c:v>88.97</c:v>
                </c:pt>
                <c:pt idx="4">
                  <c:v>77.42</c:v>
                </c:pt>
              </c:numCache>
            </c:numRef>
          </c:val>
          <c:extLst>
            <c:ext xmlns:c16="http://schemas.microsoft.com/office/drawing/2014/chart" uri="{C3380CC4-5D6E-409C-BE32-E72D297353CC}">
              <c16:uniqueId val="{00000000-AA38-4A69-B567-F946AE2AEE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88.25</c:v>
                </c:pt>
                <c:pt idx="2">
                  <c:v>90.17</c:v>
                </c:pt>
                <c:pt idx="3">
                  <c:v>88.71</c:v>
                </c:pt>
                <c:pt idx="4">
                  <c:v>90.23</c:v>
                </c:pt>
              </c:numCache>
            </c:numRef>
          </c:val>
          <c:smooth val="0"/>
          <c:extLst>
            <c:ext xmlns:c16="http://schemas.microsoft.com/office/drawing/2014/chart" uri="{C3380CC4-5D6E-409C-BE32-E72D297353CC}">
              <c16:uniqueId val="{00000001-AA38-4A69-B567-F946AE2AEE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172.98</c:v>
                </c:pt>
              </c:numCache>
            </c:numRef>
          </c:val>
          <c:extLst>
            <c:ext xmlns:c16="http://schemas.microsoft.com/office/drawing/2014/chart" uri="{C3380CC4-5D6E-409C-BE32-E72D297353CC}">
              <c16:uniqueId val="{00000000-95B3-4520-8C62-209DA451FA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176.37</c:v>
                </c:pt>
                <c:pt idx="2">
                  <c:v>173.17</c:v>
                </c:pt>
                <c:pt idx="3">
                  <c:v>174.8</c:v>
                </c:pt>
                <c:pt idx="4">
                  <c:v>170.2</c:v>
                </c:pt>
              </c:numCache>
            </c:numRef>
          </c:val>
          <c:smooth val="0"/>
          <c:extLst>
            <c:ext xmlns:c16="http://schemas.microsoft.com/office/drawing/2014/chart" uri="{C3380CC4-5D6E-409C-BE32-E72D297353CC}">
              <c16:uniqueId val="{00000001-95B3-4520-8C62-209DA451FA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7"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常陸太田市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47338</v>
      </c>
      <c r="AM8" s="44"/>
      <c r="AN8" s="44"/>
      <c r="AO8" s="44"/>
      <c r="AP8" s="44"/>
      <c r="AQ8" s="44"/>
      <c r="AR8" s="44"/>
      <c r="AS8" s="44"/>
      <c r="AT8" s="45">
        <f>データ!T6</f>
        <v>371.99</v>
      </c>
      <c r="AU8" s="45"/>
      <c r="AV8" s="45"/>
      <c r="AW8" s="45"/>
      <c r="AX8" s="45"/>
      <c r="AY8" s="45"/>
      <c r="AZ8" s="45"/>
      <c r="BA8" s="45"/>
      <c r="BB8" s="45">
        <f>データ!U6</f>
        <v>127.26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75.459999999999994</v>
      </c>
      <c r="J10" s="45"/>
      <c r="K10" s="45"/>
      <c r="L10" s="45"/>
      <c r="M10" s="45"/>
      <c r="N10" s="45"/>
      <c r="O10" s="45"/>
      <c r="P10" s="45">
        <f>データ!P6</f>
        <v>41.57</v>
      </c>
      <c r="Q10" s="45"/>
      <c r="R10" s="45"/>
      <c r="S10" s="45"/>
      <c r="T10" s="45"/>
      <c r="U10" s="45"/>
      <c r="V10" s="45"/>
      <c r="W10" s="45">
        <f>データ!Q6</f>
        <v>94.2</v>
      </c>
      <c r="X10" s="45"/>
      <c r="Y10" s="45"/>
      <c r="Z10" s="45"/>
      <c r="AA10" s="45"/>
      <c r="AB10" s="45"/>
      <c r="AC10" s="45"/>
      <c r="AD10" s="44">
        <f>データ!R6</f>
        <v>2640</v>
      </c>
      <c r="AE10" s="44"/>
      <c r="AF10" s="44"/>
      <c r="AG10" s="44"/>
      <c r="AH10" s="44"/>
      <c r="AI10" s="44"/>
      <c r="AJ10" s="44"/>
      <c r="AK10" s="2"/>
      <c r="AL10" s="44">
        <f>データ!V6</f>
        <v>19528</v>
      </c>
      <c r="AM10" s="44"/>
      <c r="AN10" s="44"/>
      <c r="AO10" s="44"/>
      <c r="AP10" s="44"/>
      <c r="AQ10" s="44"/>
      <c r="AR10" s="44"/>
      <c r="AS10" s="44"/>
      <c r="AT10" s="45">
        <f>データ!W6</f>
        <v>6.82</v>
      </c>
      <c r="AU10" s="45"/>
      <c r="AV10" s="45"/>
      <c r="AW10" s="45"/>
      <c r="AX10" s="45"/>
      <c r="AY10" s="45"/>
      <c r="AZ10" s="45"/>
      <c r="BA10" s="45"/>
      <c r="BB10" s="45">
        <f>データ!X6</f>
        <v>2863.34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I+IO8fZb4tFlvJMY0L6Fxkwy0ffxiHKLaGlcEcMKjD8OwbVLaoeBqz6T22yiABc42Kvc2F//1qgy1I0ubAVjg==" saltValue="kfH/cCSbroD0io0zLsjy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82121</v>
      </c>
      <c r="D6" s="19">
        <f t="shared" si="3"/>
        <v>46</v>
      </c>
      <c r="E6" s="19">
        <f t="shared" si="3"/>
        <v>17</v>
      </c>
      <c r="F6" s="19">
        <f t="shared" si="3"/>
        <v>1</v>
      </c>
      <c r="G6" s="19">
        <f t="shared" si="3"/>
        <v>0</v>
      </c>
      <c r="H6" s="19" t="str">
        <f t="shared" si="3"/>
        <v>茨城県　常陸太田市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75.459999999999994</v>
      </c>
      <c r="P6" s="20">
        <f t="shared" si="3"/>
        <v>41.57</v>
      </c>
      <c r="Q6" s="20">
        <f t="shared" si="3"/>
        <v>94.2</v>
      </c>
      <c r="R6" s="20">
        <f t="shared" si="3"/>
        <v>2640</v>
      </c>
      <c r="S6" s="20">
        <f t="shared" si="3"/>
        <v>47338</v>
      </c>
      <c r="T6" s="20">
        <f t="shared" si="3"/>
        <v>371.99</v>
      </c>
      <c r="U6" s="20">
        <f t="shared" si="3"/>
        <v>127.26</v>
      </c>
      <c r="V6" s="20">
        <f t="shared" si="3"/>
        <v>19528</v>
      </c>
      <c r="W6" s="20">
        <f t="shared" si="3"/>
        <v>6.82</v>
      </c>
      <c r="X6" s="20">
        <f t="shared" si="3"/>
        <v>2863.34</v>
      </c>
      <c r="Y6" s="21">
        <f>IF(Y7="",NA(),Y7)</f>
        <v>133.71</v>
      </c>
      <c r="Z6" s="21">
        <f t="shared" ref="Z6:AH6" si="4">IF(Z7="",NA(),Z7)</f>
        <v>124.88</v>
      </c>
      <c r="AA6" s="21">
        <f t="shared" si="4"/>
        <v>131.52000000000001</v>
      </c>
      <c r="AB6" s="21">
        <f t="shared" si="4"/>
        <v>126.98</v>
      </c>
      <c r="AC6" s="21">
        <f t="shared" si="4"/>
        <v>117.05</v>
      </c>
      <c r="AD6" s="21">
        <f t="shared" si="4"/>
        <v>106.57</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18.36</v>
      </c>
      <c r="AQ6" s="21">
        <f t="shared" si="5"/>
        <v>18.010000000000002</v>
      </c>
      <c r="AR6" s="21">
        <f t="shared" si="5"/>
        <v>23.86</v>
      </c>
      <c r="AS6" s="21">
        <f t="shared" si="5"/>
        <v>18.41</v>
      </c>
      <c r="AT6" s="20" t="str">
        <f>IF(AT7="","",IF(AT7="-","【-】","【"&amp;SUBSTITUTE(TEXT(AT7,"#,##0.00"),"-","△")&amp;"】"))</f>
        <v>【3.03】</v>
      </c>
      <c r="AU6" s="21">
        <f>IF(AU7="",NA(),AU7)</f>
        <v>43.7</v>
      </c>
      <c r="AV6" s="21">
        <f t="shared" ref="AV6:BD6" si="6">IF(AV7="",NA(),AV7)</f>
        <v>103.99</v>
      </c>
      <c r="AW6" s="21">
        <f t="shared" si="6"/>
        <v>225.71</v>
      </c>
      <c r="AX6" s="21">
        <f t="shared" si="6"/>
        <v>364.13</v>
      </c>
      <c r="AY6" s="21">
        <f t="shared" si="6"/>
        <v>334.52</v>
      </c>
      <c r="AZ6" s="21">
        <f t="shared" si="6"/>
        <v>47.03</v>
      </c>
      <c r="BA6" s="21">
        <f t="shared" si="6"/>
        <v>55.6</v>
      </c>
      <c r="BB6" s="21">
        <f t="shared" si="6"/>
        <v>59.4</v>
      </c>
      <c r="BC6" s="21">
        <f t="shared" si="6"/>
        <v>68.27</v>
      </c>
      <c r="BD6" s="21">
        <f t="shared" si="6"/>
        <v>74.790000000000006</v>
      </c>
      <c r="BE6" s="20" t="str">
        <f>IF(BE7="","",IF(BE7="-","【-】","【"&amp;SUBSTITUTE(TEXT(BE7,"#,##0.00"),"-","△")&amp;"】"))</f>
        <v>【78.43】</v>
      </c>
      <c r="BF6" s="21">
        <f>IF(BF7="",NA(),BF7)</f>
        <v>188.13</v>
      </c>
      <c r="BG6" s="21">
        <f t="shared" ref="BG6:BO6" si="7">IF(BG7="",NA(),BG7)</f>
        <v>171.84</v>
      </c>
      <c r="BH6" s="21">
        <f t="shared" si="7"/>
        <v>68.55</v>
      </c>
      <c r="BI6" s="21">
        <f t="shared" si="7"/>
        <v>37.700000000000003</v>
      </c>
      <c r="BJ6" s="20">
        <f t="shared" si="7"/>
        <v>0</v>
      </c>
      <c r="BK6" s="21">
        <f t="shared" si="7"/>
        <v>1001.3</v>
      </c>
      <c r="BL6" s="21">
        <f t="shared" si="7"/>
        <v>789.08</v>
      </c>
      <c r="BM6" s="21">
        <f t="shared" si="7"/>
        <v>747.84</v>
      </c>
      <c r="BN6" s="21">
        <f t="shared" si="7"/>
        <v>804.98</v>
      </c>
      <c r="BO6" s="21">
        <f t="shared" si="7"/>
        <v>767.56</v>
      </c>
      <c r="BP6" s="20" t="str">
        <f>IF(BP7="","",IF(BP7="-","【-】","【"&amp;SUBSTITUTE(TEXT(BP7,"#,##0.00"),"-","△")&amp;"】"))</f>
        <v>【630.82】</v>
      </c>
      <c r="BQ6" s="21">
        <f>IF(BQ7="",NA(),BQ7)</f>
        <v>89.44</v>
      </c>
      <c r="BR6" s="21">
        <f t="shared" ref="BR6:BZ6" si="8">IF(BR7="",NA(),BR7)</f>
        <v>88.92</v>
      </c>
      <c r="BS6" s="21">
        <f t="shared" si="8"/>
        <v>89.2</v>
      </c>
      <c r="BT6" s="21">
        <f t="shared" si="8"/>
        <v>88.97</v>
      </c>
      <c r="BU6" s="21">
        <f t="shared" si="8"/>
        <v>77.42</v>
      </c>
      <c r="BV6" s="21">
        <f t="shared" si="8"/>
        <v>81.88</v>
      </c>
      <c r="BW6" s="21">
        <f t="shared" si="8"/>
        <v>88.25</v>
      </c>
      <c r="BX6" s="21">
        <f t="shared" si="8"/>
        <v>90.17</v>
      </c>
      <c r="BY6" s="21">
        <f t="shared" si="8"/>
        <v>88.71</v>
      </c>
      <c r="BZ6" s="21">
        <f t="shared" si="8"/>
        <v>90.23</v>
      </c>
      <c r="CA6" s="20" t="str">
        <f>IF(CA7="","",IF(CA7="-","【-】","【"&amp;SUBSTITUTE(TEXT(CA7,"#,##0.00"),"-","△")&amp;"】"))</f>
        <v>【97.81】</v>
      </c>
      <c r="CB6" s="21">
        <f>IF(CB7="",NA(),CB7)</f>
        <v>150</v>
      </c>
      <c r="CC6" s="21">
        <f t="shared" ref="CC6:CK6" si="9">IF(CC7="",NA(),CC7)</f>
        <v>150</v>
      </c>
      <c r="CD6" s="21">
        <f t="shared" si="9"/>
        <v>150</v>
      </c>
      <c r="CE6" s="21">
        <f t="shared" si="9"/>
        <v>150</v>
      </c>
      <c r="CF6" s="21">
        <f t="shared" si="9"/>
        <v>172.98</v>
      </c>
      <c r="CG6" s="21">
        <f t="shared" si="9"/>
        <v>187.55</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56.72</v>
      </c>
      <c r="CT6" s="21">
        <f t="shared" si="10"/>
        <v>56.43</v>
      </c>
      <c r="CU6" s="21">
        <f t="shared" si="10"/>
        <v>55.82</v>
      </c>
      <c r="CV6" s="21">
        <f t="shared" si="10"/>
        <v>56.51</v>
      </c>
      <c r="CW6" s="20" t="str">
        <f>IF(CW7="","",IF(CW7="-","【-】","【"&amp;SUBSTITUTE(TEXT(CW7,"#,##0.00"),"-","△")&amp;"】"))</f>
        <v>【58.94】</v>
      </c>
      <c r="CX6" s="21">
        <f>IF(CX7="",NA(),CX7)</f>
        <v>92.59</v>
      </c>
      <c r="CY6" s="21">
        <f t="shared" ref="CY6:DG6" si="11">IF(CY7="",NA(),CY7)</f>
        <v>93.02</v>
      </c>
      <c r="CZ6" s="21">
        <f t="shared" si="11"/>
        <v>93.29</v>
      </c>
      <c r="DA6" s="21">
        <f t="shared" si="11"/>
        <v>94.33</v>
      </c>
      <c r="DB6" s="21">
        <f t="shared" si="11"/>
        <v>94.55</v>
      </c>
      <c r="DC6" s="21">
        <f t="shared" si="11"/>
        <v>82.55</v>
      </c>
      <c r="DD6" s="21">
        <f t="shared" si="11"/>
        <v>90.72</v>
      </c>
      <c r="DE6" s="21">
        <f t="shared" si="11"/>
        <v>91.07</v>
      </c>
      <c r="DF6" s="21">
        <f t="shared" si="11"/>
        <v>90.67</v>
      </c>
      <c r="DG6" s="21">
        <f t="shared" si="11"/>
        <v>90.62</v>
      </c>
      <c r="DH6" s="20" t="str">
        <f>IF(DH7="","",IF(DH7="-","【-】","【"&amp;SUBSTITUTE(TEXT(DH7,"#,##0.00"),"-","△")&amp;"】"))</f>
        <v>【95.91】</v>
      </c>
      <c r="DI6" s="21">
        <f>IF(DI7="",NA(),DI7)</f>
        <v>3.12</v>
      </c>
      <c r="DJ6" s="21">
        <f t="shared" ref="DJ6:DR6" si="12">IF(DJ7="",NA(),DJ7)</f>
        <v>6.03</v>
      </c>
      <c r="DK6" s="21">
        <f t="shared" si="12"/>
        <v>8.89</v>
      </c>
      <c r="DL6" s="21">
        <f t="shared" si="12"/>
        <v>11.4</v>
      </c>
      <c r="DM6" s="21">
        <f t="shared" si="12"/>
        <v>13.84</v>
      </c>
      <c r="DN6" s="21">
        <f t="shared" si="12"/>
        <v>15.85</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1">
        <f t="shared" si="14"/>
        <v>0.03</v>
      </c>
      <c r="EI6" s="20">
        <f t="shared" si="14"/>
        <v>0</v>
      </c>
      <c r="EJ6" s="21">
        <f t="shared" si="14"/>
        <v>0.15</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82121</v>
      </c>
      <c r="D7" s="23">
        <v>46</v>
      </c>
      <c r="E7" s="23">
        <v>17</v>
      </c>
      <c r="F7" s="23">
        <v>1</v>
      </c>
      <c r="G7" s="23">
        <v>0</v>
      </c>
      <c r="H7" s="23" t="s">
        <v>96</v>
      </c>
      <c r="I7" s="23" t="s">
        <v>97</v>
      </c>
      <c r="J7" s="23" t="s">
        <v>98</v>
      </c>
      <c r="K7" s="23" t="s">
        <v>99</v>
      </c>
      <c r="L7" s="23" t="s">
        <v>100</v>
      </c>
      <c r="M7" s="23" t="s">
        <v>101</v>
      </c>
      <c r="N7" s="24" t="s">
        <v>102</v>
      </c>
      <c r="O7" s="24">
        <v>75.459999999999994</v>
      </c>
      <c r="P7" s="24">
        <v>41.57</v>
      </c>
      <c r="Q7" s="24">
        <v>94.2</v>
      </c>
      <c r="R7" s="24">
        <v>2640</v>
      </c>
      <c r="S7" s="24">
        <v>47338</v>
      </c>
      <c r="T7" s="24">
        <v>371.99</v>
      </c>
      <c r="U7" s="24">
        <v>127.26</v>
      </c>
      <c r="V7" s="24">
        <v>19528</v>
      </c>
      <c r="W7" s="24">
        <v>6.82</v>
      </c>
      <c r="X7" s="24">
        <v>2863.34</v>
      </c>
      <c r="Y7" s="24">
        <v>133.71</v>
      </c>
      <c r="Z7" s="24">
        <v>124.88</v>
      </c>
      <c r="AA7" s="24">
        <v>131.52000000000001</v>
      </c>
      <c r="AB7" s="24">
        <v>126.98</v>
      </c>
      <c r="AC7" s="24">
        <v>117.05</v>
      </c>
      <c r="AD7" s="24">
        <v>106.57</v>
      </c>
      <c r="AE7" s="24">
        <v>106.5</v>
      </c>
      <c r="AF7" s="24">
        <v>106.22</v>
      </c>
      <c r="AG7" s="24">
        <v>107.01</v>
      </c>
      <c r="AH7" s="24">
        <v>106.53</v>
      </c>
      <c r="AI7" s="24">
        <v>105.91</v>
      </c>
      <c r="AJ7" s="24">
        <v>0</v>
      </c>
      <c r="AK7" s="24">
        <v>0</v>
      </c>
      <c r="AL7" s="24">
        <v>0</v>
      </c>
      <c r="AM7" s="24">
        <v>0</v>
      </c>
      <c r="AN7" s="24">
        <v>0</v>
      </c>
      <c r="AO7" s="24">
        <v>53.44</v>
      </c>
      <c r="AP7" s="24">
        <v>18.36</v>
      </c>
      <c r="AQ7" s="24">
        <v>18.010000000000002</v>
      </c>
      <c r="AR7" s="24">
        <v>23.86</v>
      </c>
      <c r="AS7" s="24">
        <v>18.41</v>
      </c>
      <c r="AT7" s="24">
        <v>3.03</v>
      </c>
      <c r="AU7" s="24">
        <v>43.7</v>
      </c>
      <c r="AV7" s="24">
        <v>103.99</v>
      </c>
      <c r="AW7" s="24">
        <v>225.71</v>
      </c>
      <c r="AX7" s="24">
        <v>364.13</v>
      </c>
      <c r="AY7" s="24">
        <v>334.52</v>
      </c>
      <c r="AZ7" s="24">
        <v>47.03</v>
      </c>
      <c r="BA7" s="24">
        <v>55.6</v>
      </c>
      <c r="BB7" s="24">
        <v>59.4</v>
      </c>
      <c r="BC7" s="24">
        <v>68.27</v>
      </c>
      <c r="BD7" s="24">
        <v>74.790000000000006</v>
      </c>
      <c r="BE7" s="24">
        <v>78.430000000000007</v>
      </c>
      <c r="BF7" s="24">
        <v>188.13</v>
      </c>
      <c r="BG7" s="24">
        <v>171.84</v>
      </c>
      <c r="BH7" s="24">
        <v>68.55</v>
      </c>
      <c r="BI7" s="24">
        <v>37.700000000000003</v>
      </c>
      <c r="BJ7" s="24">
        <v>0</v>
      </c>
      <c r="BK7" s="24">
        <v>1001.3</v>
      </c>
      <c r="BL7" s="24">
        <v>789.08</v>
      </c>
      <c r="BM7" s="24">
        <v>747.84</v>
      </c>
      <c r="BN7" s="24">
        <v>804.98</v>
      </c>
      <c r="BO7" s="24">
        <v>767.56</v>
      </c>
      <c r="BP7" s="24">
        <v>630.82000000000005</v>
      </c>
      <c r="BQ7" s="24">
        <v>89.44</v>
      </c>
      <c r="BR7" s="24">
        <v>88.92</v>
      </c>
      <c r="BS7" s="24">
        <v>89.2</v>
      </c>
      <c r="BT7" s="24">
        <v>88.97</v>
      </c>
      <c r="BU7" s="24">
        <v>77.42</v>
      </c>
      <c r="BV7" s="24">
        <v>81.88</v>
      </c>
      <c r="BW7" s="24">
        <v>88.25</v>
      </c>
      <c r="BX7" s="24">
        <v>90.17</v>
      </c>
      <c r="BY7" s="24">
        <v>88.71</v>
      </c>
      <c r="BZ7" s="24">
        <v>90.23</v>
      </c>
      <c r="CA7" s="24">
        <v>97.81</v>
      </c>
      <c r="CB7" s="24">
        <v>150</v>
      </c>
      <c r="CC7" s="24">
        <v>150</v>
      </c>
      <c r="CD7" s="24">
        <v>150</v>
      </c>
      <c r="CE7" s="24">
        <v>150</v>
      </c>
      <c r="CF7" s="24">
        <v>172.98</v>
      </c>
      <c r="CG7" s="24">
        <v>187.55</v>
      </c>
      <c r="CH7" s="24">
        <v>176.37</v>
      </c>
      <c r="CI7" s="24">
        <v>173.17</v>
      </c>
      <c r="CJ7" s="24">
        <v>174.8</v>
      </c>
      <c r="CK7" s="24">
        <v>170.2</v>
      </c>
      <c r="CL7" s="24">
        <v>138.75</v>
      </c>
      <c r="CM7" s="24" t="s">
        <v>102</v>
      </c>
      <c r="CN7" s="24" t="s">
        <v>102</v>
      </c>
      <c r="CO7" s="24" t="s">
        <v>102</v>
      </c>
      <c r="CP7" s="24" t="s">
        <v>102</v>
      </c>
      <c r="CQ7" s="24" t="s">
        <v>102</v>
      </c>
      <c r="CR7" s="24">
        <v>50.94</v>
      </c>
      <c r="CS7" s="24">
        <v>56.72</v>
      </c>
      <c r="CT7" s="24">
        <v>56.43</v>
      </c>
      <c r="CU7" s="24">
        <v>55.82</v>
      </c>
      <c r="CV7" s="24">
        <v>56.51</v>
      </c>
      <c r="CW7" s="24">
        <v>58.94</v>
      </c>
      <c r="CX7" s="24">
        <v>92.59</v>
      </c>
      <c r="CY7" s="24">
        <v>93.02</v>
      </c>
      <c r="CZ7" s="24">
        <v>93.29</v>
      </c>
      <c r="DA7" s="24">
        <v>94.33</v>
      </c>
      <c r="DB7" s="24">
        <v>94.55</v>
      </c>
      <c r="DC7" s="24">
        <v>82.55</v>
      </c>
      <c r="DD7" s="24">
        <v>90.72</v>
      </c>
      <c r="DE7" s="24">
        <v>91.07</v>
      </c>
      <c r="DF7" s="24">
        <v>90.67</v>
      </c>
      <c r="DG7" s="24">
        <v>90.62</v>
      </c>
      <c r="DH7" s="24">
        <v>95.91</v>
      </c>
      <c r="DI7" s="24">
        <v>3.12</v>
      </c>
      <c r="DJ7" s="24">
        <v>6.03</v>
      </c>
      <c r="DK7" s="24">
        <v>8.89</v>
      </c>
      <c r="DL7" s="24">
        <v>11.4</v>
      </c>
      <c r="DM7" s="24">
        <v>13.84</v>
      </c>
      <c r="DN7" s="24">
        <v>15.85</v>
      </c>
      <c r="DO7" s="24">
        <v>20.78</v>
      </c>
      <c r="DP7" s="24">
        <v>23.54</v>
      </c>
      <c r="DQ7" s="24">
        <v>25.86</v>
      </c>
      <c r="DR7" s="24">
        <v>26.9</v>
      </c>
      <c r="DS7" s="24">
        <v>41.09</v>
      </c>
      <c r="DT7" s="24">
        <v>0</v>
      </c>
      <c r="DU7" s="24">
        <v>0</v>
      </c>
      <c r="DV7" s="24">
        <v>0</v>
      </c>
      <c r="DW7" s="24">
        <v>0</v>
      </c>
      <c r="DX7" s="24">
        <v>0</v>
      </c>
      <c r="DY7" s="24">
        <v>0</v>
      </c>
      <c r="DZ7" s="24">
        <v>1.34</v>
      </c>
      <c r="EA7" s="24">
        <v>1.5</v>
      </c>
      <c r="EB7" s="24">
        <v>1.4</v>
      </c>
      <c r="EC7" s="24">
        <v>2.08</v>
      </c>
      <c r="ED7" s="24">
        <v>8.68</v>
      </c>
      <c r="EE7" s="24">
        <v>0</v>
      </c>
      <c r="EF7" s="24">
        <v>0</v>
      </c>
      <c r="EG7" s="24">
        <v>0</v>
      </c>
      <c r="EH7" s="24">
        <v>0.03</v>
      </c>
      <c r="EI7" s="24">
        <v>0</v>
      </c>
      <c r="EJ7" s="24">
        <v>0.15</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2025-02-06T07:12:09Z</cp:lastPrinted>
  <dcterms:created xsi:type="dcterms:W3CDTF">2025-01-24T06:58:53Z</dcterms:created>
  <dcterms:modified xsi:type="dcterms:W3CDTF">2025-02-19T06:08:42Z</dcterms:modified>
  <cp:category/>
</cp:coreProperties>
</file>