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RJ7Q2062\Desktop\経営分析表（Ｒ０５）\"/>
    </mc:Choice>
  </mc:AlternateContent>
  <xr:revisionPtr revIDLastSave="0" documentId="13_ncr:1_{73D11688-DD34-4E73-9AA4-FF964DD7CF10}" xr6:coauthVersionLast="47" xr6:coauthVersionMax="47" xr10:uidLastSave="{00000000-0000-0000-0000-000000000000}"/>
  <workbookProtection workbookAlgorithmName="SHA-512" workbookHashValue="y5ohx1tP/lqT2c9FlVg+mo0Gln8gjW9nS3wMVbfepn8CoFR5HKDVaHrV/iSWH5M2hXBv5mTOAWl6T7EGKqjP0Q==" workbookSaltValue="+lTngmkgDc6qYxjBwWFJsA==" workbookSpinCount="100000" lockStructure="1"/>
  <bookViews>
    <workbookView xWindow="-120" yWindow="-120" windowWidth="20730" windowHeight="110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12" i="5" l="1"/>
  <c r="EA12" i="5"/>
  <c r="DS12" i="5"/>
  <c r="DR12" i="5"/>
  <c r="DQ12" i="5"/>
  <c r="CW12" i="5"/>
  <c r="CM12" i="5"/>
  <c r="CJ12" i="5"/>
  <c r="CI12" i="5"/>
  <c r="BO12" i="5"/>
  <c r="AU12" i="5"/>
  <c r="AH12" i="5"/>
  <c r="AG12" i="5"/>
  <c r="EE11" i="5"/>
  <c r="ED11" i="5"/>
  <c r="DP11" i="5"/>
  <c r="CW11" i="5"/>
  <c r="CV11" i="5"/>
  <c r="CJ11" i="5"/>
  <c r="CI11" i="5"/>
  <c r="CB11" i="5"/>
  <c r="BN11" i="5"/>
  <c r="AU11" i="5"/>
  <c r="AT11" i="5"/>
  <c r="AF11" i="5"/>
  <c r="ED10" i="5"/>
  <c r="DP10" i="5"/>
  <c r="DI10" i="5"/>
  <c r="CV10" i="5"/>
  <c r="CU10" i="5"/>
  <c r="CB10" i="5"/>
  <c r="CA10" i="5"/>
  <c r="BM10" i="5"/>
  <c r="AT10" i="5"/>
  <c r="AS10" i="5"/>
  <c r="AF10" i="5"/>
  <c r="Y10" i="5"/>
  <c r="F10" i="5"/>
  <c r="BF10" i="5" s="1"/>
  <c r="E10" i="5"/>
  <c r="DH10" i="5" s="1"/>
  <c r="D10" i="5"/>
  <c r="EC10" i="5" s="1"/>
  <c r="C10" i="5"/>
  <c r="B10" i="5"/>
  <c r="CT10" i="5" s="1"/>
  <c r="DZ9" i="5"/>
  <c r="DO9" i="5"/>
  <c r="DD9" i="5"/>
  <c r="CS9" i="5"/>
  <c r="CH9" i="5"/>
  <c r="BW9" i="5"/>
  <c r="BL9" i="5"/>
  <c r="BA9" i="5"/>
  <c r="AP9" i="5"/>
  <c r="AE9" i="5"/>
  <c r="T9" i="5"/>
  <c r="EJ6" i="5"/>
  <c r="EI6" i="5"/>
  <c r="EH6" i="5"/>
  <c r="EG6" i="5"/>
  <c r="EF6" i="5"/>
  <c r="EB12" i="5" s="1"/>
  <c r="EE6" i="5"/>
  <c r="ED6" i="5"/>
  <c r="EC6" i="5"/>
  <c r="EB6" i="5"/>
  <c r="EC11" i="5" s="1"/>
  <c r="EA6" i="5"/>
  <c r="EB11" i="5" s="1"/>
  <c r="DZ6" i="5"/>
  <c r="EA11" i="5" s="1"/>
  <c r="DY6" i="5"/>
  <c r="IL90" i="4" s="1"/>
  <c r="DX6" i="5"/>
  <c r="DT12" i="5" s="1"/>
  <c r="DW6" i="5"/>
  <c r="DV6" i="5"/>
  <c r="DU6" i="5"/>
  <c r="DT6" i="5"/>
  <c r="DP12" i="5" s="1"/>
  <c r="DS6" i="5"/>
  <c r="DT11" i="5" s="1"/>
  <c r="DR6" i="5"/>
  <c r="DS11" i="5" s="1"/>
  <c r="DQ6" i="5"/>
  <c r="DP6" i="5"/>
  <c r="DO6" i="5"/>
  <c r="DN6" i="5"/>
  <c r="HK90" i="4" s="1"/>
  <c r="DM6" i="5"/>
  <c r="DI12" i="5" s="1"/>
  <c r="DL6" i="5"/>
  <c r="DH12" i="5" s="1"/>
  <c r="DK6" i="5"/>
  <c r="DG12" i="5" s="1"/>
  <c r="DJ6" i="5"/>
  <c r="DF12" i="5" s="1"/>
  <c r="DI6" i="5"/>
  <c r="DH6" i="5"/>
  <c r="DG6" i="5"/>
  <c r="DH11" i="5" s="1"/>
  <c r="DF6" i="5"/>
  <c r="DG11" i="5" s="1"/>
  <c r="DE6" i="5"/>
  <c r="DF11" i="5" s="1"/>
  <c r="DD6" i="5"/>
  <c r="DE11" i="5" s="1"/>
  <c r="DC6" i="5"/>
  <c r="GJ90" i="4" s="1"/>
  <c r="DB6" i="5"/>
  <c r="CX12" i="5" s="1"/>
  <c r="DA6" i="5"/>
  <c r="QN56" i="4" s="1"/>
  <c r="CZ6" i="5"/>
  <c r="CY6" i="5"/>
  <c r="CU12" i="5" s="1"/>
  <c r="CX6" i="5"/>
  <c r="CT12" i="5" s="1"/>
  <c r="CW6" i="5"/>
  <c r="CX11" i="5" s="1"/>
  <c r="CV6" i="5"/>
  <c r="CU6" i="5"/>
  <c r="CT6" i="5"/>
  <c r="CU11" i="5" s="1"/>
  <c r="CS6" i="5"/>
  <c r="CT11" i="5" s="1"/>
  <c r="CR6" i="5"/>
  <c r="FI90" i="4" s="1"/>
  <c r="CQ6" i="5"/>
  <c r="CP6" i="5"/>
  <c r="CL12" i="5" s="1"/>
  <c r="CO6" i="5"/>
  <c r="CK12" i="5" s="1"/>
  <c r="CN6" i="5"/>
  <c r="CM6" i="5"/>
  <c r="JL56" i="4" s="1"/>
  <c r="CL6" i="5"/>
  <c r="CK6" i="5"/>
  <c r="CJ6" i="5"/>
  <c r="CI6" i="5"/>
  <c r="CH6" i="5"/>
  <c r="CG6" i="5"/>
  <c r="CF6" i="5"/>
  <c r="CB12" i="5" s="1"/>
  <c r="CE6" i="5"/>
  <c r="CA12" i="5" s="1"/>
  <c r="CD6" i="5"/>
  <c r="CC6" i="5"/>
  <c r="CB6" i="5"/>
  <c r="BX12" i="5" s="1"/>
  <c r="CA6" i="5"/>
  <c r="BZ6" i="5"/>
  <c r="CA11" i="5" s="1"/>
  <c r="BY6" i="5"/>
  <c r="BZ11" i="5" s="1"/>
  <c r="BX6" i="5"/>
  <c r="FL55" i="4" s="1"/>
  <c r="BW6" i="5"/>
  <c r="ER55" i="4" s="1"/>
  <c r="BV6" i="5"/>
  <c r="BU6" i="5"/>
  <c r="BQ12" i="5" s="1"/>
  <c r="BT6" i="5"/>
  <c r="BP12" i="5" s="1"/>
  <c r="BS6" i="5"/>
  <c r="BR6" i="5"/>
  <c r="BN12" i="5" s="1"/>
  <c r="BQ6" i="5"/>
  <c r="BM12" i="5" s="1"/>
  <c r="BP6" i="5"/>
  <c r="CZ55" i="4" s="1"/>
  <c r="BO6" i="5"/>
  <c r="BP11" i="5" s="1"/>
  <c r="BN6" i="5"/>
  <c r="BM6" i="5"/>
  <c r="AR55" i="4" s="1"/>
  <c r="BL6" i="5"/>
  <c r="BM11" i="5" s="1"/>
  <c r="BK6" i="5"/>
  <c r="BJ6" i="5"/>
  <c r="BF12" i="5" s="1"/>
  <c r="BI6" i="5"/>
  <c r="BE12" i="5" s="1"/>
  <c r="BH6" i="5"/>
  <c r="BD12" i="5" s="1"/>
  <c r="BG6" i="5"/>
  <c r="BC12" i="5" s="1"/>
  <c r="BF6" i="5"/>
  <c r="BB12" i="5" s="1"/>
  <c r="BE6" i="5"/>
  <c r="BF11" i="5" s="1"/>
  <c r="BD6" i="5"/>
  <c r="BC6" i="5"/>
  <c r="BD11" i="5" s="1"/>
  <c r="BB6" i="5"/>
  <c r="BC11" i="5" s="1"/>
  <c r="BA6" i="5"/>
  <c r="BB11" i="5" s="1"/>
  <c r="AZ6" i="5"/>
  <c r="AY6" i="5"/>
  <c r="MN33" i="4" s="1"/>
  <c r="AX6" i="5"/>
  <c r="AW6" i="5"/>
  <c r="AV6" i="5"/>
  <c r="AU6" i="5"/>
  <c r="AQ12" i="5" s="1"/>
  <c r="AT6" i="5"/>
  <c r="AS6" i="5"/>
  <c r="AR6" i="5"/>
  <c r="AS11" i="5" s="1"/>
  <c r="AQ6" i="5"/>
  <c r="AR11" i="5" s="1"/>
  <c r="AP6" i="5"/>
  <c r="AO6" i="5"/>
  <c r="AD90" i="4" s="1"/>
  <c r="AN6" i="5"/>
  <c r="AJ12" i="5" s="1"/>
  <c r="AM6" i="5"/>
  <c r="AI12" i="5" s="1"/>
  <c r="AL6" i="5"/>
  <c r="AK6" i="5"/>
  <c r="FL33" i="4" s="1"/>
  <c r="AJ6" i="5"/>
  <c r="AF12" i="5" s="1"/>
  <c r="AI6" i="5"/>
  <c r="HT32" i="4" s="1"/>
  <c r="AH6" i="5"/>
  <c r="AG6" i="5"/>
  <c r="AF6" i="5"/>
  <c r="AE6" i="5"/>
  <c r="AD6" i="5"/>
  <c r="AC6" i="5"/>
  <c r="Y12" i="5" s="1"/>
  <c r="AB6" i="5"/>
  <c r="X12" i="5" s="1"/>
  <c r="AA6" i="5"/>
  <c r="W12" i="5" s="1"/>
  <c r="Z6" i="5"/>
  <c r="V12" i="5" s="1"/>
  <c r="Y6" i="5"/>
  <c r="U12" i="5" s="1"/>
  <c r="X6" i="5"/>
  <c r="Y11" i="5" s="1"/>
  <c r="W6" i="5"/>
  <c r="X11" i="5" s="1"/>
  <c r="V6" i="5"/>
  <c r="BL32" i="4" s="1"/>
  <c r="U6" i="5"/>
  <c r="AR32" i="4"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EH90" i="4"/>
  <c r="DG90" i="4"/>
  <c r="CF90" i="4"/>
  <c r="BE90" i="4"/>
  <c r="C90" i="4"/>
  <c r="RA81" i="4"/>
  <c r="MW81" i="4"/>
  <c r="KO81" i="4"/>
  <c r="JN81" i="4"/>
  <c r="IM81" i="4"/>
  <c r="HL81" i="4"/>
  <c r="GK81" i="4"/>
  <c r="EC81" i="4"/>
  <c r="DB81" i="4"/>
  <c r="CA81" i="4"/>
  <c r="AZ81" i="4"/>
  <c r="RA80" i="4"/>
  <c r="PZ80" i="4"/>
  <c r="OY80" i="4"/>
  <c r="NX80" i="4"/>
  <c r="MW80" i="4"/>
  <c r="KO80" i="4"/>
  <c r="JN80" i="4"/>
  <c r="GK80" i="4"/>
  <c r="DB80" i="4"/>
  <c r="CA80" i="4"/>
  <c r="AZ80" i="4"/>
  <c r="Y80" i="4"/>
  <c r="PZ79" i="4"/>
  <c r="KO79" i="4"/>
  <c r="JN79" i="4"/>
  <c r="IM79" i="4"/>
  <c r="DB79" i="4"/>
  <c r="AZ79" i="4"/>
  <c r="Y79" i="4"/>
  <c r="OZ56" i="4"/>
  <c r="OF56" i="4"/>
  <c r="MN56" i="4"/>
  <c r="LT56" i="4"/>
  <c r="KZ56" i="4"/>
  <c r="KF56" i="4"/>
  <c r="ER56" i="4"/>
  <c r="BL56" i="4"/>
  <c r="AR56" i="4"/>
  <c r="X56" i="4"/>
  <c r="RH55" i="4"/>
  <c r="QN55" i="4"/>
  <c r="PT55" i="4"/>
  <c r="KF55" i="4"/>
  <c r="JL55" i="4"/>
  <c r="HT55" i="4"/>
  <c r="GZ55" i="4"/>
  <c r="GF55" i="4"/>
  <c r="CF55" i="4"/>
  <c r="RH54" i="4"/>
  <c r="LT54" i="4"/>
  <c r="KZ54" i="4"/>
  <c r="KF54" i="4"/>
  <c r="GZ54" i="4"/>
  <c r="ER54" i="4"/>
  <c r="CZ54" i="4"/>
  <c r="CF54" i="4"/>
  <c r="RH33" i="4"/>
  <c r="QN33" i="4"/>
  <c r="PT33" i="4"/>
  <c r="OZ33" i="4"/>
  <c r="OF33" i="4"/>
  <c r="JL33" i="4"/>
  <c r="GZ33" i="4"/>
  <c r="GF33" i="4"/>
  <c r="CZ33" i="4"/>
  <c r="CF33" i="4"/>
  <c r="BL33" i="4"/>
  <c r="AR33" i="4"/>
  <c r="X33" i="4"/>
  <c r="PT32" i="4"/>
  <c r="OZ32" i="4"/>
  <c r="OF32" i="4"/>
  <c r="MN32" i="4"/>
  <c r="LT32" i="4"/>
  <c r="KZ32" i="4"/>
  <c r="KF32" i="4"/>
  <c r="ER32" i="4"/>
  <c r="CF32" i="4"/>
  <c r="QN31" i="4"/>
  <c r="PT31" i="4"/>
  <c r="OZ31" i="4"/>
  <c r="OF31" i="4"/>
  <c r="LT31" i="4"/>
  <c r="HT31" i="4"/>
  <c r="GZ31" i="4"/>
  <c r="GF31" i="4"/>
  <c r="CF31" i="4"/>
  <c r="AR31" i="4"/>
  <c r="X31" i="4"/>
  <c r="LZ10" i="4"/>
  <c r="IT10" i="4"/>
  <c r="FN10" i="4"/>
  <c r="CH10" i="4"/>
  <c r="B10" i="4"/>
  <c r="PF8" i="4"/>
  <c r="LZ8" i="4"/>
  <c r="IT8" i="4"/>
  <c r="FN8" i="4"/>
  <c r="CH8" i="4"/>
  <c r="B8" i="4"/>
  <c r="B5" i="4"/>
  <c r="FL32" i="4" l="1"/>
  <c r="AG11" i="5"/>
  <c r="KF33" i="4"/>
  <c r="AR12" i="5"/>
  <c r="QN32" i="4"/>
  <c r="BE11" i="5"/>
  <c r="KZ55" i="4"/>
  <c r="CK11" i="5"/>
  <c r="DI11" i="5"/>
  <c r="EC80" i="4"/>
  <c r="NX81" i="4"/>
  <c r="GF32" i="4"/>
  <c r="AH11" i="5"/>
  <c r="AS12" i="5"/>
  <c r="KZ33" i="4"/>
  <c r="EC12" i="5"/>
  <c r="OY81" i="4"/>
  <c r="EB10" i="5"/>
  <c r="AR10" i="5"/>
  <c r="BY10" i="5"/>
  <c r="HL79" i="4"/>
  <c r="FL31" i="4"/>
  <c r="AR54" i="4"/>
  <c r="OZ54" i="4"/>
  <c r="NX79" i="4"/>
  <c r="KF31" i="4"/>
  <c r="FL54" i="4"/>
  <c r="DF10" i="5"/>
  <c r="V10" i="5"/>
  <c r="BC10" i="5"/>
  <c r="CJ10" i="5"/>
  <c r="DQ10" i="5"/>
  <c r="AG10" i="5"/>
  <c r="FL56" i="4"/>
  <c r="BY12" i="5"/>
  <c r="LT55" i="4"/>
  <c r="CL11" i="5"/>
  <c r="Y81" i="4"/>
  <c r="DE12" i="5"/>
  <c r="IM80" i="4"/>
  <c r="DR11" i="5"/>
  <c r="CZ32" i="4"/>
  <c r="X55" i="4"/>
  <c r="OF55" i="4"/>
  <c r="CF56" i="4"/>
  <c r="GZ32" i="4"/>
  <c r="AI11" i="5"/>
  <c r="JL32" i="4"/>
  <c r="AQ11" i="5"/>
  <c r="AT12" i="5"/>
  <c r="LT33" i="4"/>
  <c r="BL55" i="4"/>
  <c r="BO11" i="5"/>
  <c r="BZ10" i="5"/>
  <c r="DG10" i="5"/>
  <c r="W10" i="5"/>
  <c r="BL54" i="4"/>
  <c r="PT54" i="4"/>
  <c r="OY79" i="4"/>
  <c r="KZ31" i="4"/>
  <c r="GF54" i="4"/>
  <c r="CA79" i="4"/>
  <c r="BL31" i="4"/>
  <c r="BD10" i="5"/>
  <c r="CK10" i="5"/>
  <c r="DR10" i="5"/>
  <c r="AH10" i="5"/>
  <c r="BO10" i="5"/>
  <c r="BN10" i="5"/>
  <c r="CV12" i="5"/>
  <c r="PT56" i="4"/>
  <c r="HL80" i="4"/>
  <c r="DQ11" i="5"/>
  <c r="GF56" i="4"/>
  <c r="BZ12" i="5"/>
  <c r="MN55" i="4"/>
  <c r="CM11" i="5"/>
  <c r="ED12" i="5"/>
  <c r="PZ81" i="4"/>
  <c r="RH32" i="4"/>
  <c r="HT33" i="4"/>
  <c r="OZ55" i="4"/>
  <c r="CZ56" i="4"/>
  <c r="RH56" i="4"/>
  <c r="JL31" i="4"/>
  <c r="MN54" i="4"/>
  <c r="AU10" i="5"/>
  <c r="CI10" i="5"/>
  <c r="CW10" i="5"/>
  <c r="EE10" i="5"/>
  <c r="BB10" i="5"/>
  <c r="BP10" i="5"/>
  <c r="CX10" i="5"/>
  <c r="U11" i="5"/>
  <c r="BQ11" i="5"/>
  <c r="U10" i="5"/>
  <c r="AI10" i="5"/>
  <c r="BQ10" i="5"/>
  <c r="DE10" i="5"/>
  <c r="DS10" i="5"/>
  <c r="V11" i="5"/>
  <c r="AJ11" i="5"/>
  <c r="BX11" i="5"/>
  <c r="GK79" i="4"/>
  <c r="AJ10" i="5"/>
  <c r="BX10" i="5"/>
  <c r="CL10" i="5"/>
  <c r="DT10" i="5"/>
  <c r="W11" i="5"/>
  <c r="BY11" i="5"/>
  <c r="MW79" i="4"/>
  <c r="RH31" i="4"/>
  <c r="OF54" i="4"/>
  <c r="CZ31" i="4"/>
  <c r="X54" i="4"/>
  <c r="GZ56" i="4"/>
  <c r="EC79" i="4"/>
  <c r="ER31" i="4"/>
  <c r="ER33" i="4"/>
  <c r="HT54" i="4"/>
  <c r="HT56" i="4"/>
  <c r="MN31" i="4"/>
  <c r="JL54" i="4"/>
  <c r="QN54" i="4"/>
  <c r="RA79" i="4"/>
  <c r="AQ10" i="5"/>
  <c r="BE10" i="5"/>
  <c r="CM10" i="5"/>
  <c r="EA10" i="5"/>
  <c r="X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<sst xmlns="http://schemas.openxmlformats.org/spreadsheetml/2006/main" count="262" uniqueCount="107">
  <si>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</si>
  <si>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</si>
  <si>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</si>
  <si>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</si>
  <si>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</si>
  <si>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</si>
  <si>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</si>
  <si>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</si>
  <si>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</si>
  <si>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</si>
  <si>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</si>
  <si>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</si>
  <si>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</si>
  <si>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</si>
  <si>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</si>
  <si>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</si>
  <si>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</si>
  <si>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</si>
  <si>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</si>
  <si>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</si>
  <si>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</si>
  <si>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</si>
  <si>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</si>
  <si>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</si>
  <si>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</si>
  <si>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</si>
  <si>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</si>
  <si>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</si>
  <si>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</si>
  <si>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</si>
  <si>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</si>
  <si>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</si>
  <si>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</si>
  <si>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</si>
  <si>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</si>
  <si>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</si>
  <si>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</si>
  <si>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</si>
  <si>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</si>
  <si>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</si>
  <si>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</si>
  <si>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</si>
  <si>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</si>
  <si>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</si>
  <si>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</si>
  <si>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</si>
  <si>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</si>
  <si>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</si>
  <si>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</si>
  <si>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</si>
  <si>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</si>
  <si>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</si>
  <si>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</si>
  <si>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</si>
  <si>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</si>
  <si>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</si>
  <si>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</si>
  <si>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</si>
  <si>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</si>
  <si>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</si>
  <si>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</si>
  <si>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</si>
  <si>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</si>
  <si>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</si>
  <si>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</si>
  <si>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</si>
  <si>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</si>
  <si>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</si>
  <si>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</si>
  <si>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</si>
  <si>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</si>
  <si>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</si>
  <si>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</si>
  <si>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</si>
  <si>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</si>
  <si>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</si>
  <si>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</si>
  <si>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</si>
  <si>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</si>
  <si>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</si>
  <si>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</si>
  <si>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</si>
  <si>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</si>
  <si>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</si>
  <si>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</si>
  <si>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</si>
  <si>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</si>
  <si>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</si>
  <si>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082147</t>
  </si>
  <si>
    <t>46</t>
  </si>
  <si>
    <t>02</t>
  </si>
  <si>
    <t>0</t>
  </si>
  <si>
    <t>000</t>
  </si>
  <si>
    <t>茨城県　高萩市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</si>
  <si>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</si>
  <si>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</si>
  <si>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</si>
  <si>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</si>
  <si>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</si>
  <si>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</si>
  <si>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</si>
  <si>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</si>
  <si>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</si>
  <si>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</si>
  <si>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全体としては、類似団体平均値と比較し、良好な状況であると思われるが、今後は老朽管路の更新及び浄水場施設更新工事等による建設改良事業費の増加が見込まれるため、工業用水道料金改定についても事業とともに検討していく必要がある。「高萩市工業用水道事業基本計画」を基に計画的に事業を進めるためにも、引き続き経費節減に努め、健全な経営を図っていく必要がある。</t>
    <rPh sb="34" eb="36">
      <t>コンゴ</t>
    </rPh>
    <rPh sb="92" eb="94">
      <t>ジギョウ</t>
    </rPh>
    <rPh sb="98" eb="100">
      <t>ケントウ</t>
    </rPh>
    <rPh sb="104" eb="106">
      <t>ヒツヨウ</t>
    </rPh>
    <rPh sb="150" eb="152">
      <t>セツゲン</t>
    </rPh>
    <phoneticPr fontId="5"/>
  </si>
  <si>
    <t>①経常収支比率は、類似団体平均値とほぼ同値となっている。施設等の老朽化が進み、更新投資等の財源を確保するため、経費削減等に努め、健全経営を図る。
②累積欠損金比率は、現時点では発生していないが、今後、維持管理費の増加が見込まれるため、引き続き経費削減を図る必要がある。
③流動比率は、類似団体平均値と比較し、高い値を保ってはいるが、維持管理費の増加が見込まれるため、運営計画を立てる必要がある。
④企業債残高対給水収益比率は、類似団体平均値と比較し低い値を保っている。更新事業にかかる借入については、充当率を固定せず、経常収支比率などを検討しながら行う必要がある。
⑤料金回収率は、類似団体平均値より高い値を保ってはいるが、電力料の値上げをはじめとする物価高騰による経費増加や今後の施設等の更新を視野に入れ、経費節減に努めながら、将来的な料金についての検討が必要となっている。
⑥給水原価は、類似団体平均値より低い値であり、自然流下による配水及び契約率が高いことによるものである。
⑦施設利用率は、類似団体平均値と比較し、高い値ではあるが、浄水場更新の際は、ダウンサイジング等の検討をする必要がある。
⑧契約率は、前年度と同値で、類似団体平均値より高く90％台を維持しており、適切な規模の投資ができていると考えられる。</t>
    <rPh sb="19" eb="21">
      <t>ドウチ</t>
    </rPh>
    <rPh sb="209" eb="210">
      <t>ヒ</t>
    </rPh>
    <rPh sb="234" eb="236">
      <t>コウシン</t>
    </rPh>
    <rPh sb="236" eb="238">
      <t>ジギョウ</t>
    </rPh>
    <rPh sb="242" eb="244">
      <t>カリイレ</t>
    </rPh>
    <rPh sb="250" eb="252">
      <t>ジュウトウ</t>
    </rPh>
    <rPh sb="252" eb="253">
      <t>リツ</t>
    </rPh>
    <rPh sb="254" eb="256">
      <t>コテイ</t>
    </rPh>
    <rPh sb="259" eb="261">
      <t>ケイジョウ</t>
    </rPh>
    <rPh sb="261" eb="263">
      <t>シュウシ</t>
    </rPh>
    <rPh sb="263" eb="265">
      <t>ヒリツ</t>
    </rPh>
    <rPh sb="268" eb="270">
      <t>ケントウ</t>
    </rPh>
    <rPh sb="274" eb="275">
      <t>オコナ</t>
    </rPh>
    <rPh sb="276" eb="278">
      <t>ヒツヨウ</t>
    </rPh>
    <rPh sb="312" eb="314">
      <t>デンリョク</t>
    </rPh>
    <rPh sb="314" eb="315">
      <t>リョウ</t>
    </rPh>
    <rPh sb="316" eb="318">
      <t>ネア</t>
    </rPh>
    <rPh sb="326" eb="328">
      <t>ブッカ</t>
    </rPh>
    <rPh sb="328" eb="330">
      <t>コウトウ</t>
    </rPh>
    <rPh sb="333" eb="335">
      <t>ケイヒ</t>
    </rPh>
    <rPh sb="335" eb="337">
      <t>ゾウカ</t>
    </rPh>
    <rPh sb="354" eb="356">
      <t>ケイヒ</t>
    </rPh>
    <rPh sb="356" eb="358">
      <t>セツゲン</t>
    </rPh>
    <rPh sb="359" eb="360">
      <t>ツト</t>
    </rPh>
    <rPh sb="365" eb="368">
      <t>ショウライテキ</t>
    </rPh>
    <rPh sb="376" eb="378">
      <t>ケントウ</t>
    </rPh>
    <rPh sb="379" eb="381">
      <t>ヒツヨウ</t>
    </rPh>
    <rPh sb="509" eb="510">
      <t>ド</t>
    </rPh>
    <rPh sb="511" eb="513">
      <t>ドウチ</t>
    </rPh>
    <phoneticPr fontId="5"/>
  </si>
  <si>
    <t>①有形固定資産減価償却率は、R04から類似団体平均値を超えた値となっている。H28年度策定の「高萩市工業用水道事業基本計画」に基づき、計画的に更新を図っていく必要がある。
②管路経年化率は、類似団体平均値より高く、法定耐用年数を超えた管路を多く保有している状況。管路更新について財源の確保に努め、「高萩市工業用水道事業基本計画」に基づき、計画的に進めていく必要がある。
③管路更新率は、類似団体平均値より低い値となっている。今後は耐震性などの災害対策も視野に入れ、「高萩市工業用水道事業基本計画」に基づき、計画的に進める必要がある。</t>
    <rPh sb="27" eb="28">
      <t>コ</t>
    </rPh>
    <rPh sb="241" eb="243">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</si>
</sst>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51.36</c:v>
                </c:pt>
                <c:pt idx="1">
                  <c:v>53.55</c:v>
                </c:pt>
                <c:pt idx="2">
                  <c:v>54.33</c:v>
                </c:pt>
                <c:pt idx="3">
                  <c:v>56.29</c:v>
                </c:pt>
                <c:pt idx="4">
                  <c:v>57.06</c:v>
                </c:pt>
              </c:numCache>
            </c:numRef>
          </c:val>
          <c:extLst>
            <c:ext xmlns:c16="http://schemas.microsoft.com/office/drawing/2014/chart" uri="{C3380CC4-5D6E-409C-BE32-E72D297353CC}">
              <c16:uniqueId val="{00000000-04DB-48CE-8C22-8B9BC4E7F6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04DB-48CE-8C22-8B9BC4E7F6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65-44B9-B6F2-68D6765667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5965-44B9-B6F2-68D6765667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118.39</c:v>
                </c:pt>
                <c:pt idx="1">
                  <c:v>131.53</c:v>
                </c:pt>
                <c:pt idx="2">
                  <c:v>117.79</c:v>
                </c:pt>
                <c:pt idx="3">
                  <c:v>122.66</c:v>
                </c:pt>
                <c:pt idx="4">
                  <c:v>133.21</c:v>
                </c:pt>
              </c:numCache>
            </c:numRef>
          </c:val>
          <c:extLst>
            <c:ext xmlns:c16="http://schemas.microsoft.com/office/drawing/2014/chart" uri="{C3380CC4-5D6E-409C-BE32-E72D297353CC}">
              <c16:uniqueId val="{00000000-58DD-4428-BB7F-7620CD32C5A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58DD-4428-BB7F-7620CD32C5A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62.44</c:v>
                </c:pt>
                <c:pt idx="1">
                  <c:v>62.44</c:v>
                </c:pt>
                <c:pt idx="2">
                  <c:v>62.44</c:v>
                </c:pt>
                <c:pt idx="3">
                  <c:v>62.67</c:v>
                </c:pt>
                <c:pt idx="4">
                  <c:v>62.65</c:v>
                </c:pt>
              </c:numCache>
            </c:numRef>
          </c:val>
          <c:extLst>
            <c:ext xmlns:c16="http://schemas.microsoft.com/office/drawing/2014/chart" uri="{C3380CC4-5D6E-409C-BE32-E72D297353CC}">
              <c16:uniqueId val="{00000000-DABC-4977-B5FE-AA4E9E596AA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DABC-4977-B5FE-AA4E9E596AA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0C-4F65-A9B5-489CCF47DB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380C-4F65-A9B5-489CCF47DB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1338.36</c:v>
                </c:pt>
                <c:pt idx="1">
                  <c:v>1044.43</c:v>
                </c:pt>
                <c:pt idx="2">
                  <c:v>1423.65</c:v>
                </c:pt>
                <c:pt idx="3">
                  <c:v>1487.11</c:v>
                </c:pt>
                <c:pt idx="4">
                  <c:v>662.42</c:v>
                </c:pt>
              </c:numCache>
            </c:numRef>
          </c:val>
          <c:extLst>
            <c:ext xmlns:c16="http://schemas.microsoft.com/office/drawing/2014/chart" uri="{C3380CC4-5D6E-409C-BE32-E72D297353CC}">
              <c16:uniqueId val="{00000000-BAEA-478A-8F5A-6D1F64704D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BAEA-478A-8F5A-6D1F64704D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205.97</c:v>
                </c:pt>
                <c:pt idx="1">
                  <c:v>194.7</c:v>
                </c:pt>
                <c:pt idx="2">
                  <c:v>186.68</c:v>
                </c:pt>
                <c:pt idx="3">
                  <c:v>166.61</c:v>
                </c:pt>
                <c:pt idx="4">
                  <c:v>158.54</c:v>
                </c:pt>
              </c:numCache>
            </c:numRef>
          </c:val>
          <c:extLst>
            <c:ext xmlns:c16="http://schemas.microsoft.com/office/drawing/2014/chart" uri="{C3380CC4-5D6E-409C-BE32-E72D297353CC}">
              <c16:uniqueId val="{00000000-BF97-4D70-BB90-53D4A2E0BA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BF97-4D70-BB90-53D4A2E0BA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119.42</c:v>
                </c:pt>
                <c:pt idx="1">
                  <c:v>133.93</c:v>
                </c:pt>
                <c:pt idx="2">
                  <c:v>118.73</c:v>
                </c:pt>
                <c:pt idx="3">
                  <c:v>124.03</c:v>
                </c:pt>
                <c:pt idx="4">
                  <c:v>135.65</c:v>
                </c:pt>
              </c:numCache>
            </c:numRef>
          </c:val>
          <c:extLst>
            <c:ext xmlns:c16="http://schemas.microsoft.com/office/drawing/2014/chart" uri="{C3380CC4-5D6E-409C-BE32-E72D297353CC}">
              <c16:uniqueId val="{00000000-4907-419C-9BEC-AADAF5D210A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4907-419C-9BEC-AADAF5D210A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22.11</c:v>
                </c:pt>
                <c:pt idx="1">
                  <c:v>19.71</c:v>
                </c:pt>
                <c:pt idx="2">
                  <c:v>22.23</c:v>
                </c:pt>
                <c:pt idx="3">
                  <c:v>21.29</c:v>
                </c:pt>
                <c:pt idx="4">
                  <c:v>19.46</c:v>
                </c:pt>
              </c:numCache>
            </c:numRef>
          </c:val>
          <c:extLst>
            <c:ext xmlns:c16="http://schemas.microsoft.com/office/drawing/2014/chart" uri="{C3380CC4-5D6E-409C-BE32-E72D297353CC}">
              <c16:uniqueId val="{00000000-4148-4331-97DC-5C178A71E2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4148-4331-97DC-5C178A71E2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84.54</c:v>
                </c:pt>
                <c:pt idx="1">
                  <c:v>82.56</c:v>
                </c:pt>
                <c:pt idx="2">
                  <c:v>83.61</c:v>
                </c:pt>
                <c:pt idx="3">
                  <c:v>80.52</c:v>
                </c:pt>
                <c:pt idx="4">
                  <c:v>78.260000000000005</c:v>
                </c:pt>
              </c:numCache>
            </c:numRef>
          </c:val>
          <c:extLst>
            <c:ext xmlns:c16="http://schemas.microsoft.com/office/drawing/2014/chart" uri="{C3380CC4-5D6E-409C-BE32-E72D297353CC}">
              <c16:uniqueId val="{00000000-FF41-4AC9-AD0C-0F044D5032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FF41-4AC9-AD0C-0F044D5032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94.5</c:v>
                </c:pt>
                <c:pt idx="1">
                  <c:v>92</c:v>
                </c:pt>
                <c:pt idx="2">
                  <c:v>92</c:v>
                </c:pt>
                <c:pt idx="3">
                  <c:v>92</c:v>
                </c:pt>
                <c:pt idx="4">
                  <c:v>92</c:v>
                </c:pt>
              </c:numCache>
            </c:numRef>
          </c:val>
          <c:extLst>
            <c:ext xmlns:c16="http://schemas.microsoft.com/office/drawing/2014/chart" uri="{C3380CC4-5D6E-409C-BE32-E72D297353CC}">
              <c16:uniqueId val="{00000000-C808-47E8-80A0-E80BFD472F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C808-47E8-80A0-E80BFD472F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JQ40" zoomScaleNormal="100" workbookViewId="0">
      <selection activeCell="NO59" sqref="NO59"/>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茨城県　高萩市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20000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15651</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77.5</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5</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18400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118.39</v>
      </c>
      <c r="Y32" s="121"/>
      <c r="Z32" s="121"/>
      <c r="AA32" s="121"/>
      <c r="AB32" s="121"/>
      <c r="AC32" s="121"/>
      <c r="AD32" s="121"/>
      <c r="AE32" s="121"/>
      <c r="AF32" s="121"/>
      <c r="AG32" s="121"/>
      <c r="AH32" s="121"/>
      <c r="AI32" s="121"/>
      <c r="AJ32" s="121"/>
      <c r="AK32" s="121"/>
      <c r="AL32" s="121"/>
      <c r="AM32" s="121"/>
      <c r="AN32" s="121"/>
      <c r="AO32" s="121"/>
      <c r="AP32" s="121"/>
      <c r="AQ32" s="122"/>
      <c r="AR32" s="120">
        <f>データ!U6</f>
        <v>131.53</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117.79</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122.66</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133.21</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1338.36</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1044.43</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1423.65</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1487.11</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662.42</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205.97</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194.7</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186.68</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166.61</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158.54</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114.99</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110.04</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115</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110.28</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111.15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75.56</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68.38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66.13</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70.209999999999994</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67.7</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786.06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771.18</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815.18</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808.62</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717.27</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450.91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444.01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413.29</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408.48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383.72</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119.42</v>
      </c>
      <c r="Y55" s="121"/>
      <c r="Z55" s="121"/>
      <c r="AA55" s="121"/>
      <c r="AB55" s="121"/>
      <c r="AC55" s="121"/>
      <c r="AD55" s="121"/>
      <c r="AE55" s="121"/>
      <c r="AF55" s="121"/>
      <c r="AG55" s="121"/>
      <c r="AH55" s="121"/>
      <c r="AI55" s="121"/>
      <c r="AJ55" s="121"/>
      <c r="AK55" s="121"/>
      <c r="AL55" s="121"/>
      <c r="AM55" s="121"/>
      <c r="AN55" s="121"/>
      <c r="AO55" s="121"/>
      <c r="AP55" s="121"/>
      <c r="AQ55" s="122"/>
      <c r="AR55" s="120">
        <f>データ!BM6</f>
        <v>133.93</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118.73</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124.03</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135.65</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22.11</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19.71</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22.23</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21.29</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19.46</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84.54</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82.56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83.61</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80.52</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78.260000000000005</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94.5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92</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92</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92</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92</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103.39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96.49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101.92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98.05</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100.19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30.96</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33.229999999999997</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31.6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33.26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32.869999999999997</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45.51</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44.67</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41.71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47.02</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47.4</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64.14</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63.89</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64.7</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65.38</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68.25</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104</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R01</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R02</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R03</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R04</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R05</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R01</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R02</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R03</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R04</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R05</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R01</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R02</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R03</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R04</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R05</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51.36</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53.55</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54.33</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56.29</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57.06</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62.44</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62.44</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62.44</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62.67</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62.65</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54.51</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55.38</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56.07</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55.87</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56.81</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36.58</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40.880000000000003</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41.24</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39.020000000000003</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39.57</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0.36</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0.12</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0.31</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0.03</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0.04</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【114.39】</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【23.61】</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【494.95】</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【229.84】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【110.13】</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【19.72】</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【52.61】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【77.52】</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【61.16】</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【49.95】</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【0.32】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XtaC0IikOEC3Dc2zGzPQAGjL1pxVWAD0MGODhAULpWDSrYe6QqYtvT05xQdCxqiAg2UHwdLvX0zwFxx/8CiFgw==" saltValue="o/1p0QrQUVQyEmAHUAdlow=="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118.39</v>
      </c>
      <c r="U6" s="35">
        <f>U7</f>
        <v>131.53</v>
      </c>
      <c r="V6" s="35">
        <f>V7</f>
        <v>117.79</v>
      </c>
      <c r="W6" s="35">
        <f>W7</f>
        <v>122.66</v>
      </c>
      <c r="X6" s="35">
        <f t="shared" si="3"/>
        <v>133.21</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0</v>
      </c>
      <c r="AG6" s="35">
        <f>AG7</f>
        <v>0</v>
      </c>
      <c r="AH6" s="35">
        <f>AH7</f>
        <v>0</v>
      </c>
      <c r="AI6" s="35">
        <f t="shared" si="3"/>
        <v>0</v>
      </c>
      <c r="AJ6" s="35">
        <f t="shared" si="3"/>
        <v>75.56</v>
      </c>
      <c r="AK6" s="35">
        <f t="shared" si="3"/>
        <v>68.38</v>
      </c>
      <c r="AL6" s="35">
        <f t="shared" si="3"/>
        <v>66.13</v>
      </c>
      <c r="AM6" s="35">
        <f t="shared" si="3"/>
        <v>70.209999999999994</v>
      </c>
      <c r="AN6" s="35">
        <f t="shared" si="3"/>
        <v>67.7</v>
      </c>
      <c r="AO6" s="33" t="str">
        <f>IF(AO7="-","【-】","【"&amp;SUBSTITUTE(TEXT(AO7,"#,##0.00"),"-","△")&amp;"】")</f>
        <v>【23.61】</v>
      </c>
      <c r="AP6" s="35">
        <f t="shared" si="3"/>
        <v>1338.36</v>
      </c>
      <c r="AQ6" s="35">
        <f>AQ7</f>
        <v>1044.43</v>
      </c>
      <c r="AR6" s="35">
        <f>AR7</f>
        <v>1423.65</v>
      </c>
      <c r="AS6" s="35">
        <f>AS7</f>
        <v>1487.11</v>
      </c>
      <c r="AT6" s="35">
        <f t="shared" si="3"/>
        <v>662.42</v>
      </c>
      <c r="AU6" s="35">
        <f t="shared" si="3"/>
        <v>786.06</v>
      </c>
      <c r="AV6" s="35">
        <f t="shared" si="3"/>
        <v>771.18</v>
      </c>
      <c r="AW6" s="35">
        <f t="shared" si="3"/>
        <v>815.18</v>
      </c>
      <c r="AX6" s="35">
        <f t="shared" si="3"/>
        <v>808.62</v>
      </c>
      <c r="AY6" s="35">
        <f t="shared" si="3"/>
        <v>717.27</v>
      </c>
      <c r="AZ6" s="33" t="str">
        <f>IF(AZ7="-","【-】","【"&amp;SUBSTITUTE(TEXT(AZ7,"#,##0.00"),"-","△")&amp;"】")</f>
        <v>【494.95】</v>
      </c>
      <c r="BA6" s="35">
        <f t="shared" si="3"/>
        <v>205.97</v>
      </c>
      <c r="BB6" s="35">
        <f>BB7</f>
        <v>194.7</v>
      </c>
      <c r="BC6" s="35">
        <f>BC7</f>
        <v>186.68</v>
      </c>
      <c r="BD6" s="35">
        <f>BD7</f>
        <v>166.61</v>
      </c>
      <c r="BE6" s="35">
        <f t="shared" si="3"/>
        <v>158.54</v>
      </c>
      <c r="BF6" s="35">
        <f t="shared" si="3"/>
        <v>450.91</v>
      </c>
      <c r="BG6" s="35">
        <f t="shared" si="3"/>
        <v>444.01</v>
      </c>
      <c r="BH6" s="35">
        <f t="shared" si="3"/>
        <v>413.29</v>
      </c>
      <c r="BI6" s="35">
        <f t="shared" si="3"/>
        <v>408.48</v>
      </c>
      <c r="BJ6" s="35">
        <f t="shared" si="3"/>
        <v>383.72</v>
      </c>
      <c r="BK6" s="33" t="str">
        <f>IF(BK7="-","【-】","【"&amp;SUBSTITUTE(TEXT(BK7,"#,##0.00"),"-","△")&amp;"】")</f>
        <v>【229.84】</v>
      </c>
      <c r="BL6" s="35">
        <f t="shared" si="3"/>
        <v>119.42</v>
      </c>
      <c r="BM6" s="35">
        <f>BM7</f>
        <v>133.93</v>
      </c>
      <c r="BN6" s="35">
        <f>BN7</f>
        <v>118.73</v>
      </c>
      <c r="BO6" s="35">
        <f>BO7</f>
        <v>124.03</v>
      </c>
      <c r="BP6" s="35">
        <f t="shared" si="3"/>
        <v>135.65</v>
      </c>
      <c r="BQ6" s="35">
        <f t="shared" si="3"/>
        <v>103.39</v>
      </c>
      <c r="BR6" s="35">
        <f t="shared" si="3"/>
        <v>96.49</v>
      </c>
      <c r="BS6" s="35">
        <f t="shared" si="3"/>
        <v>101.92</v>
      </c>
      <c r="BT6" s="35">
        <f t="shared" si="3"/>
        <v>98.05</v>
      </c>
      <c r="BU6" s="35">
        <f t="shared" si="3"/>
        <v>100.19</v>
      </c>
      <c r="BV6" s="33" t="str">
        <f>IF(BV7="-","【-】","【"&amp;SUBSTITUTE(TEXT(BV7,"#,##0.00"),"-","△")&amp;"】")</f>
        <v>【110.13】</v>
      </c>
      <c r="BW6" s="35">
        <f t="shared" si="3"/>
        <v>22.11</v>
      </c>
      <c r="BX6" s="35">
        <f>BX7</f>
        <v>19.71</v>
      </c>
      <c r="BY6" s="35">
        <f>BY7</f>
        <v>22.23</v>
      </c>
      <c r="BZ6" s="35">
        <f>BZ7</f>
        <v>21.29</v>
      </c>
      <c r="CA6" s="35">
        <f t="shared" si="3"/>
        <v>19.46</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84.54</v>
      </c>
      <c r="CI6" s="35">
        <f>CI7</f>
        <v>82.56</v>
      </c>
      <c r="CJ6" s="35">
        <f>CJ7</f>
        <v>83.61</v>
      </c>
      <c r="CK6" s="35">
        <f>CK7</f>
        <v>80.52</v>
      </c>
      <c r="CL6" s="35">
        <f t="shared" si="5"/>
        <v>78.260000000000005</v>
      </c>
      <c r="CM6" s="35">
        <f t="shared" si="5"/>
        <v>45.51</v>
      </c>
      <c r="CN6" s="35">
        <f t="shared" si="5"/>
        <v>44.67</v>
      </c>
      <c r="CO6" s="35">
        <f t="shared" si="5"/>
        <v>41.71</v>
      </c>
      <c r="CP6" s="35">
        <f t="shared" si="5"/>
        <v>47.02</v>
      </c>
      <c r="CQ6" s="35">
        <f t="shared" si="5"/>
        <v>47.4</v>
      </c>
      <c r="CR6" s="33" t="str">
        <f>IF(CR7="-","【-】","【"&amp;SUBSTITUTE(TEXT(CR7,"#,##0.00"),"-","△")&amp;"】")</f>
        <v>【52.61】</v>
      </c>
      <c r="CS6" s="35">
        <f t="shared" ref="CS6:DB6" si="6">CS7</f>
        <v>94.5</v>
      </c>
      <c r="CT6" s="35">
        <f>CT7</f>
        <v>92</v>
      </c>
      <c r="CU6" s="35">
        <f>CU7</f>
        <v>92</v>
      </c>
      <c r="CV6" s="35">
        <f>CV7</f>
        <v>92</v>
      </c>
      <c r="CW6" s="35">
        <f t="shared" si="6"/>
        <v>92</v>
      </c>
      <c r="CX6" s="35">
        <f t="shared" si="6"/>
        <v>64.14</v>
      </c>
      <c r="CY6" s="35">
        <f t="shared" si="6"/>
        <v>63.89</v>
      </c>
      <c r="CZ6" s="35">
        <f t="shared" si="6"/>
        <v>64.7</v>
      </c>
      <c r="DA6" s="35">
        <f t="shared" si="6"/>
        <v>65.38</v>
      </c>
      <c r="DB6" s="35">
        <f t="shared" si="6"/>
        <v>68.25</v>
      </c>
      <c r="DC6" s="33" t="str">
        <f>IF(DC7="-","【-】","【"&amp;SUBSTITUTE(TEXT(DC7,"#,##0.00"),"-","△")&amp;"】")</f>
        <v>【77.52】</v>
      </c>
      <c r="DD6" s="35">
        <f t="shared" ref="DD6:DM6" si="7">DD7</f>
        <v>51.36</v>
      </c>
      <c r="DE6" s="35">
        <f>DE7</f>
        <v>53.55</v>
      </c>
      <c r="DF6" s="35">
        <f>DF7</f>
        <v>54.33</v>
      </c>
      <c r="DG6" s="35">
        <f>DG7</f>
        <v>56.29</v>
      </c>
      <c r="DH6" s="35">
        <f t="shared" si="7"/>
        <v>57.06</v>
      </c>
      <c r="DI6" s="35">
        <f t="shared" si="7"/>
        <v>54.51</v>
      </c>
      <c r="DJ6" s="35">
        <f t="shared" si="7"/>
        <v>55.38</v>
      </c>
      <c r="DK6" s="35">
        <f t="shared" si="7"/>
        <v>56.07</v>
      </c>
      <c r="DL6" s="35">
        <f t="shared" si="7"/>
        <v>55.87</v>
      </c>
      <c r="DM6" s="35">
        <f t="shared" si="7"/>
        <v>56.81</v>
      </c>
      <c r="DN6" s="33" t="str">
        <f>IF(DN7="-","【-】","【"&amp;SUBSTITUTE(TEXT(DN7,"#,##0.00"),"-","△")&amp;"】")</f>
        <v>【61.16】</v>
      </c>
      <c r="DO6" s="35">
        <f t="shared" ref="DO6:DX6" si="8">DO7</f>
        <v>62.44</v>
      </c>
      <c r="DP6" s="35">
        <f>DP7</f>
        <v>62.44</v>
      </c>
      <c r="DQ6" s="35">
        <f>DQ7</f>
        <v>62.44</v>
      </c>
      <c r="DR6" s="35">
        <f>DR7</f>
        <v>62.67</v>
      </c>
      <c r="DS6" s="35">
        <f t="shared" si="8"/>
        <v>62.65</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v>
      </c>
      <c r="EA6" s="35">
        <f>EA7</f>
        <v>0</v>
      </c>
      <c r="EB6" s="35">
        <f>EB7</f>
        <v>0</v>
      </c>
      <c r="EC6" s="35">
        <f>EC7</f>
        <v>0</v>
      </c>
      <c r="ED6" s="35">
        <f t="shared" si="9"/>
        <v>0</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15">
      <c r="A7"/>
      <c r="B7" s="37" t="s">
        <v>87</v>
      </c>
      <c r="C7" s="37" t="s">
        <v>88</v>
      </c>
      <c r="D7" s="37" t="s">
        <v>89</v>
      </c>
      <c r="E7" s="37" t="s">
        <v>90</v>
      </c>
      <c r="F7" s="37" t="s">
        <v>91</v>
      </c>
      <c r="G7" s="37" t="s">
        <v>92</v>
      </c>
      <c r="H7" s="37" t="s">
        <v>93</v>
      </c>
      <c r="I7" s="37" t="s">
        <v>94</v>
      </c>
      <c r="J7" s="37" t="s">
        <v>95</v>
      </c>
      <c r="K7" s="38">
        <v>20000</v>
      </c>
      <c r="L7" s="37" t="s">
        <v>96</v>
      </c>
      <c r="M7" s="38">
        <v>1</v>
      </c>
      <c r="N7" s="38">
        <v>15651</v>
      </c>
      <c r="O7" s="39" t="s">
        <v>97</v>
      </c>
      <c r="P7" s="39">
        <v>77.5</v>
      </c>
      <c r="Q7" s="38">
        <v>5</v>
      </c>
      <c r="R7" s="38">
        <v>18400</v>
      </c>
      <c r="S7" s="37" t="s">
        <v>98</v>
      </c>
      <c r="T7" s="40">
        <v>118.39</v>
      </c>
      <c r="U7" s="40">
        <v>131.53</v>
      </c>
      <c r="V7" s="40">
        <v>117.79</v>
      </c>
      <c r="W7" s="40">
        <v>122.66</v>
      </c>
      <c r="X7" s="40">
        <v>133.21</v>
      </c>
      <c r="Y7" s="40">
        <v>114.99</v>
      </c>
      <c r="Z7" s="40">
        <v>110.04</v>
      </c>
      <c r="AA7" s="40">
        <v>115</v>
      </c>
      <c r="AB7" s="40">
        <v>110.28</v>
      </c>
      <c r="AC7" s="41">
        <v>111.15</v>
      </c>
      <c r="AD7" s="40">
        <v>114.39</v>
      </c>
      <c r="AE7" s="40">
        <v>0</v>
      </c>
      <c r="AF7" s="40">
        <v>0</v>
      </c>
      <c r="AG7" s="40">
        <v>0</v>
      </c>
      <c r="AH7" s="40">
        <v>0</v>
      </c>
      <c r="AI7" s="40">
        <v>0</v>
      </c>
      <c r="AJ7" s="40">
        <v>75.56</v>
      </c>
      <c r="AK7" s="40">
        <v>68.38</v>
      </c>
      <c r="AL7" s="40">
        <v>66.13</v>
      </c>
      <c r="AM7" s="40">
        <v>70.209999999999994</v>
      </c>
      <c r="AN7" s="40">
        <v>67.7</v>
      </c>
      <c r="AO7" s="40">
        <v>23.61</v>
      </c>
      <c r="AP7" s="40">
        <v>1338.36</v>
      </c>
      <c r="AQ7" s="40">
        <v>1044.43</v>
      </c>
      <c r="AR7" s="40">
        <v>1423.65</v>
      </c>
      <c r="AS7" s="40">
        <v>1487.11</v>
      </c>
      <c r="AT7" s="40">
        <v>662.42</v>
      </c>
      <c r="AU7" s="40">
        <v>786.06</v>
      </c>
      <c r="AV7" s="40">
        <v>771.18</v>
      </c>
      <c r="AW7" s="40">
        <v>815.18</v>
      </c>
      <c r="AX7" s="40">
        <v>808.62</v>
      </c>
      <c r="AY7" s="40">
        <v>717.27</v>
      </c>
      <c r="AZ7" s="40">
        <v>494.95</v>
      </c>
      <c r="BA7" s="40">
        <v>205.97</v>
      </c>
      <c r="BB7" s="40">
        <v>194.7</v>
      </c>
      <c r="BC7" s="40">
        <v>186.68</v>
      </c>
      <c r="BD7" s="40">
        <v>166.61</v>
      </c>
      <c r="BE7" s="40">
        <v>158.54</v>
      </c>
      <c r="BF7" s="40">
        <v>450.91</v>
      </c>
      <c r="BG7" s="40">
        <v>444.01</v>
      </c>
      <c r="BH7" s="40">
        <v>413.29</v>
      </c>
      <c r="BI7" s="40">
        <v>408.48</v>
      </c>
      <c r="BJ7" s="40">
        <v>383.72</v>
      </c>
      <c r="BK7" s="40">
        <v>229.84</v>
      </c>
      <c r="BL7" s="40">
        <v>119.42</v>
      </c>
      <c r="BM7" s="40">
        <v>133.93</v>
      </c>
      <c r="BN7" s="40">
        <v>118.73</v>
      </c>
      <c r="BO7" s="40">
        <v>124.03</v>
      </c>
      <c r="BP7" s="40">
        <v>135.65</v>
      </c>
      <c r="BQ7" s="40">
        <v>103.39</v>
      </c>
      <c r="BR7" s="40">
        <v>96.49</v>
      </c>
      <c r="BS7" s="40">
        <v>101.92</v>
      </c>
      <c r="BT7" s="40">
        <v>98.05</v>
      </c>
      <c r="BU7" s="40">
        <v>100.19</v>
      </c>
      <c r="BV7" s="40">
        <v>110.13</v>
      </c>
      <c r="BW7" s="40">
        <v>22.11</v>
      </c>
      <c r="BX7" s="40">
        <v>19.71</v>
      </c>
      <c r="BY7" s="40">
        <v>22.23</v>
      </c>
      <c r="BZ7" s="40">
        <v>21.29</v>
      </c>
      <c r="CA7" s="40">
        <v>19.46</v>
      </c>
      <c r="CB7" s="40">
        <v>30.96</v>
      </c>
      <c r="CC7" s="40">
        <v>33.229999999999997</v>
      </c>
      <c r="CD7" s="40">
        <v>31.6</v>
      </c>
      <c r="CE7" s="40">
        <v>33.26</v>
      </c>
      <c r="CF7" s="40">
        <v>32.869999999999997</v>
      </c>
      <c r="CG7" s="40">
        <v>19.72</v>
      </c>
      <c r="CH7" s="40">
        <v>84.54</v>
      </c>
      <c r="CI7" s="40">
        <v>82.56</v>
      </c>
      <c r="CJ7" s="40">
        <v>83.61</v>
      </c>
      <c r="CK7" s="40">
        <v>80.52</v>
      </c>
      <c r="CL7" s="40">
        <v>78.260000000000005</v>
      </c>
      <c r="CM7" s="40">
        <v>45.51</v>
      </c>
      <c r="CN7" s="40">
        <v>44.67</v>
      </c>
      <c r="CO7" s="40">
        <v>41.71</v>
      </c>
      <c r="CP7" s="40">
        <v>47.02</v>
      </c>
      <c r="CQ7" s="40">
        <v>47.4</v>
      </c>
      <c r="CR7" s="40">
        <v>52.61</v>
      </c>
      <c r="CS7" s="40">
        <v>94.5</v>
      </c>
      <c r="CT7" s="40">
        <v>92</v>
      </c>
      <c r="CU7" s="40">
        <v>92</v>
      </c>
      <c r="CV7" s="40">
        <v>92</v>
      </c>
      <c r="CW7" s="40">
        <v>92</v>
      </c>
      <c r="CX7" s="40">
        <v>64.14</v>
      </c>
      <c r="CY7" s="40">
        <v>63.89</v>
      </c>
      <c r="CZ7" s="40">
        <v>64.7</v>
      </c>
      <c r="DA7" s="40">
        <v>65.38</v>
      </c>
      <c r="DB7" s="40">
        <v>68.25</v>
      </c>
      <c r="DC7" s="40">
        <v>77.52</v>
      </c>
      <c r="DD7" s="40">
        <v>51.36</v>
      </c>
      <c r="DE7" s="40">
        <v>53.55</v>
      </c>
      <c r="DF7" s="40">
        <v>54.33</v>
      </c>
      <c r="DG7" s="40">
        <v>56.29</v>
      </c>
      <c r="DH7" s="40">
        <v>57.06</v>
      </c>
      <c r="DI7" s="40">
        <v>54.51</v>
      </c>
      <c r="DJ7" s="40">
        <v>55.38</v>
      </c>
      <c r="DK7" s="40">
        <v>56.07</v>
      </c>
      <c r="DL7" s="40">
        <v>55.87</v>
      </c>
      <c r="DM7" s="40">
        <v>56.81</v>
      </c>
      <c r="DN7" s="40">
        <v>61.16</v>
      </c>
      <c r="DO7" s="40">
        <v>62.44</v>
      </c>
      <c r="DP7" s="40">
        <v>62.44</v>
      </c>
      <c r="DQ7" s="40">
        <v>62.44</v>
      </c>
      <c r="DR7" s="40">
        <v>62.67</v>
      </c>
      <c r="DS7" s="40">
        <v>62.65</v>
      </c>
      <c r="DT7" s="40">
        <v>36.58</v>
      </c>
      <c r="DU7" s="40">
        <v>40.880000000000003</v>
      </c>
      <c r="DV7" s="40">
        <v>41.24</v>
      </c>
      <c r="DW7" s="40">
        <v>39.020000000000003</v>
      </c>
      <c r="DX7" s="40">
        <v>39.57</v>
      </c>
      <c r="DY7" s="40">
        <v>49.95</v>
      </c>
      <c r="DZ7" s="40">
        <v>0</v>
      </c>
      <c r="EA7" s="40">
        <v>0</v>
      </c>
      <c r="EB7" s="40">
        <v>0</v>
      </c>
      <c r="EC7" s="40">
        <v>0</v>
      </c>
      <c r="ED7" s="40">
        <v>0</v>
      </c>
      <c r="EE7" s="40">
        <v>0.36</v>
      </c>
      <c r="EF7" s="40">
        <v>0.12</v>
      </c>
      <c r="EG7" s="40">
        <v>0.31</v>
      </c>
      <c r="EH7" s="40">
        <v>0.03</v>
      </c>
      <c r="EI7" s="40">
        <v>0.04</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118.39</v>
      </c>
      <c r="V11" s="48">
        <f>IF(U6="-",NA(),U6)</f>
        <v>131.53</v>
      </c>
      <c r="W11" s="48">
        <f>IF(V6="-",NA(),V6)</f>
        <v>117.79</v>
      </c>
      <c r="X11" s="48">
        <f>IF(W6="-",NA(),W6)</f>
        <v>122.66</v>
      </c>
      <c r="Y11" s="48">
        <f>IF(X6="-",NA(),X6)</f>
        <v>133.21</v>
      </c>
      <c r="AE11" s="47" t="s">
        <v>23</v>
      </c>
      <c r="AF11" s="48">
        <f>IF(AE6="-",NA(),AE6)</f>
        <v>0</v>
      </c>
      <c r="AG11" s="48">
        <f>IF(AF6="-",NA(),AF6)</f>
        <v>0</v>
      </c>
      <c r="AH11" s="48">
        <f>IF(AG6="-",NA(),AG6)</f>
        <v>0</v>
      </c>
      <c r="AI11" s="48">
        <f>IF(AH6="-",NA(),AH6)</f>
        <v>0</v>
      </c>
      <c r="AJ11" s="48">
        <f>IF(AI6="-",NA(),AI6)</f>
        <v>0</v>
      </c>
      <c r="AP11" s="47" t="s">
        <v>23</v>
      </c>
      <c r="AQ11" s="48">
        <f>IF(AP6="-",NA(),AP6)</f>
        <v>1338.36</v>
      </c>
      <c r="AR11" s="48">
        <f>IF(AQ6="-",NA(),AQ6)</f>
        <v>1044.43</v>
      </c>
      <c r="AS11" s="48">
        <f>IF(AR6="-",NA(),AR6)</f>
        <v>1423.65</v>
      </c>
      <c r="AT11" s="48">
        <f>IF(AS6="-",NA(),AS6)</f>
        <v>1487.11</v>
      </c>
      <c r="AU11" s="48">
        <f>IF(AT6="-",NA(),AT6)</f>
        <v>662.42</v>
      </c>
      <c r="BA11" s="47" t="s">
        <v>23</v>
      </c>
      <c r="BB11" s="48">
        <f>IF(BA6="-",NA(),BA6)</f>
        <v>205.97</v>
      </c>
      <c r="BC11" s="48">
        <f>IF(BB6="-",NA(),BB6)</f>
        <v>194.7</v>
      </c>
      <c r="BD11" s="48">
        <f>IF(BC6="-",NA(),BC6)</f>
        <v>186.68</v>
      </c>
      <c r="BE11" s="48">
        <f>IF(BD6="-",NA(),BD6)</f>
        <v>166.61</v>
      </c>
      <c r="BF11" s="48">
        <f>IF(BE6="-",NA(),BE6)</f>
        <v>158.54</v>
      </c>
      <c r="BL11" s="47" t="s">
        <v>23</v>
      </c>
      <c r="BM11" s="48">
        <f>IF(BL6="-",NA(),BL6)</f>
        <v>119.42</v>
      </c>
      <c r="BN11" s="48">
        <f>IF(BM6="-",NA(),BM6)</f>
        <v>133.93</v>
      </c>
      <c r="BO11" s="48">
        <f>IF(BN6="-",NA(),BN6)</f>
        <v>118.73</v>
      </c>
      <c r="BP11" s="48">
        <f>IF(BO6="-",NA(),BO6)</f>
        <v>124.03</v>
      </c>
      <c r="BQ11" s="48">
        <f>IF(BP6="-",NA(),BP6)</f>
        <v>135.65</v>
      </c>
      <c r="BW11" s="47" t="s">
        <v>23</v>
      </c>
      <c r="BX11" s="48">
        <f>IF(BW6="-",NA(),BW6)</f>
        <v>22.11</v>
      </c>
      <c r="BY11" s="48">
        <f>IF(BX6="-",NA(),BX6)</f>
        <v>19.71</v>
      </c>
      <c r="BZ11" s="48">
        <f>IF(BY6="-",NA(),BY6)</f>
        <v>22.23</v>
      </c>
      <c r="CA11" s="48">
        <f>IF(BZ6="-",NA(),BZ6)</f>
        <v>21.29</v>
      </c>
      <c r="CB11" s="48">
        <f>IF(CA6="-",NA(),CA6)</f>
        <v>19.46</v>
      </c>
      <c r="CH11" s="47" t="s">
        <v>23</v>
      </c>
      <c r="CI11" s="48">
        <f>IF(CH6="-",NA(),CH6)</f>
        <v>84.54</v>
      </c>
      <c r="CJ11" s="48">
        <f>IF(CI6="-",NA(),CI6)</f>
        <v>82.56</v>
      </c>
      <c r="CK11" s="48">
        <f>IF(CJ6="-",NA(),CJ6)</f>
        <v>83.61</v>
      </c>
      <c r="CL11" s="48">
        <f>IF(CK6="-",NA(),CK6)</f>
        <v>80.52</v>
      </c>
      <c r="CM11" s="48">
        <f>IF(CL6="-",NA(),CL6)</f>
        <v>78.260000000000005</v>
      </c>
      <c r="CS11" s="47" t="s">
        <v>23</v>
      </c>
      <c r="CT11" s="48">
        <f>IF(CS6="-",NA(),CS6)</f>
        <v>94.5</v>
      </c>
      <c r="CU11" s="48">
        <f>IF(CT6="-",NA(),CT6)</f>
        <v>92</v>
      </c>
      <c r="CV11" s="48">
        <f>IF(CU6="-",NA(),CU6)</f>
        <v>92</v>
      </c>
      <c r="CW11" s="48">
        <f>IF(CV6="-",NA(),CV6)</f>
        <v>92</v>
      </c>
      <c r="CX11" s="48">
        <f>IF(CW6="-",NA(),CW6)</f>
        <v>92</v>
      </c>
      <c r="DD11" s="47" t="s">
        <v>23</v>
      </c>
      <c r="DE11" s="48">
        <f>IF(DD6="-",NA(),DD6)</f>
        <v>51.36</v>
      </c>
      <c r="DF11" s="48">
        <f>IF(DE6="-",NA(),DE6)</f>
        <v>53.55</v>
      </c>
      <c r="DG11" s="48">
        <f>IF(DF6="-",NA(),DF6)</f>
        <v>54.33</v>
      </c>
      <c r="DH11" s="48">
        <f>IF(DG6="-",NA(),DG6)</f>
        <v>56.29</v>
      </c>
      <c r="DI11" s="48">
        <f>IF(DH6="-",NA(),DH6)</f>
        <v>57.06</v>
      </c>
      <c r="DO11" s="47" t="s">
        <v>23</v>
      </c>
      <c r="DP11" s="48">
        <f>IF(DO6="-",NA(),DO6)</f>
        <v>62.44</v>
      </c>
      <c r="DQ11" s="48">
        <f>IF(DP6="-",NA(),DP6)</f>
        <v>62.44</v>
      </c>
      <c r="DR11" s="48">
        <f>IF(DQ6="-",NA(),DQ6)</f>
        <v>62.44</v>
      </c>
      <c r="DS11" s="48">
        <f>IF(DR6="-",NA(),DR6)</f>
        <v>62.67</v>
      </c>
      <c r="DT11" s="48">
        <f>IF(DS6="-",NA(),DS6)</f>
        <v>62.65</v>
      </c>
      <c r="DZ11" s="47" t="s">
        <v>23</v>
      </c>
      <c r="EA11" s="48">
        <f>IF(DZ6="-",NA(),DZ6)</f>
        <v>0</v>
      </c>
      <c r="EB11" s="48">
        <f>IF(EA6="-",NA(),EA6)</f>
        <v>0</v>
      </c>
      <c r="EC11" s="48">
        <f>IF(EB6="-",NA(),EB6)</f>
        <v>0</v>
      </c>
      <c r="ED11" s="48">
        <f>IF(EC6="-",NA(),EC6)</f>
        <v>0</v>
      </c>
      <c r="EE11" s="48">
        <f>IF(ED6="-",NA(),ED6)</f>
        <v>0</v>
      </c>
    </row>
    <row r="12" spans="1:140" x14ac:dyDescent="0.15">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URJ7Q2062</cp:lastModifiedBy>
  <cp:lastPrinted>2025-02-20T05:45:48Z</cp:lastPrinted>
  <dcterms:created xsi:type="dcterms:W3CDTF">2024-12-11T05:21:15Z</dcterms:created>
  <dcterms:modified xsi:type="dcterms:W3CDTF">2025-02-20T05:45:53Z</dcterms:modified>
  <cp:category/>
</cp:coreProperties>
</file>